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240" windowWidth="14940" windowHeight="8385" tabRatio="965"/>
  </bookViews>
  <sheets>
    <sheet name="LIQUID" sheetId="1" r:id="rId1"/>
    <sheet name="MONEY M(LPLUS)" sheetId="2" r:id="rId2"/>
    <sheet name="INCOME OPP" sheetId="3" r:id="rId3"/>
    <sheet name="SHORT" sheetId="4" r:id="rId4"/>
    <sheet name="STR" sheetId="5" r:id="rId5"/>
    <sheet name="BOND" sheetId="6" r:id="rId6"/>
    <sheet name="BALANC" sheetId="7" r:id="rId7"/>
    <sheet name="GSEC" sheetId="8" r:id="rId8"/>
    <sheet name="TREASURY" sheetId="9" r:id="rId9"/>
    <sheet name="MIP" sheetId="10" r:id="rId10"/>
    <sheet name="EQUITY" sheetId="11" r:id="rId11"/>
    <sheet name="TOP100" sheetId="12" r:id="rId12"/>
    <sheet name="OPPORT" sheetId="13" r:id="rId13"/>
    <sheet name="TIGER" sheetId="14" r:id="rId14"/>
    <sheet name="TECHNO" sheetId="15" r:id="rId15"/>
    <sheet name="DSPSM" sheetId="16" r:id="rId16"/>
    <sheet name="TAX" sheetId="17" r:id="rId17"/>
    <sheet name="MCF" sheetId="19" r:id="rId18"/>
    <sheet name="DSPGF" sheetId="20" r:id="rId19"/>
    <sheet name="NRNEF" sheetId="21" r:id="rId20"/>
    <sheet name="WEF" sheetId="22" r:id="rId21"/>
    <sheet name="WMF" sheetId="23" r:id="rId22"/>
    <sheet name="FOCUS 25" sheetId="24" r:id="rId23"/>
    <sheet name="WAF" sheetId="25" r:id="rId24"/>
    <sheet name="USFEF" sheetId="26" r:id="rId25"/>
    <sheet name="BANKING &amp; PSU" sheetId="27" r:id="rId26"/>
    <sheet name="DAAF" sheetId="89" r:id="rId27"/>
    <sheet name="GAF" sheetId="120" r:id="rId28"/>
    <sheet name="DSPBRCM10YGF" sheetId="121" r:id="rId29"/>
  </sheets>
  <definedNames>
    <definedName name="_xlnm._FilterDatabase" localSheetId="10" hidden="1">EQUITY!#REF!</definedName>
  </definedNames>
  <calcPr calcId="125725"/>
  <customWorkbookViews>
    <customWorkbookView name="netra namjoshi - Personal View" guid="{CA130027-387C-4045-8D15-AA97F3BB3197}" mergeInterval="0" personalView="1" maximized="1" xWindow="1" yWindow="1" windowWidth="1280" windowHeight="799" tabRatio="965" activeSheetId="51"/>
    <customWorkbookView name="rm22427 - Personal View" guid="{54B4DC61-12F1-4338-8E12-6C13727A6FE6}" mergeInterval="0" personalView="1" maximized="1" windowWidth="1276" windowHeight="814" tabRatio="965" activeSheetId="52" showComments="commIndAndComment"/>
    <customWorkbookView name="Mahesh Pawar - Personal View" guid="{EB9601F8-7613-4FE0-99CC-A7A03E2A1D24}" mergeInterval="0" personalView="1" maximized="1" windowWidth="1276" windowHeight="745" tabRatio="965" activeSheetId="17"/>
    <customWorkbookView name="cb16079 - Personal View" guid="{1403DC94-D8BD-4DAF-99FE-19AB41C931F9}" mergeInterval="0" personalView="1" maximized="1" windowWidth="1276" windowHeight="805" tabRatio="965" activeSheetId="1"/>
  </customWorkbookViews>
</workbook>
</file>

<file path=xl/calcChain.xml><?xml version="1.0" encoding="utf-8"?>
<calcChain xmlns="http://schemas.openxmlformats.org/spreadsheetml/2006/main">
  <c r="F54" i="12"/>
  <c r="G54"/>
  <c r="G53"/>
  <c r="G65" i="14"/>
  <c r="F66"/>
  <c r="G66"/>
  <c r="G30" i="15"/>
  <c r="F31"/>
  <c r="G31"/>
  <c r="F81" i="16"/>
  <c r="G81"/>
  <c r="F90" i="13"/>
  <c r="G90"/>
  <c r="G89"/>
  <c r="G36" i="21"/>
  <c r="F37"/>
  <c r="G37"/>
  <c r="F77" i="19"/>
  <c r="G40" i="24"/>
  <c r="G39"/>
  <c r="F40"/>
  <c r="F86" i="11"/>
  <c r="G84" i="7"/>
  <c r="F85"/>
  <c r="G85"/>
</calcChain>
</file>

<file path=xl/sharedStrings.xml><?xml version="1.0" encoding="utf-8"?>
<sst xmlns="http://schemas.openxmlformats.org/spreadsheetml/2006/main" count="3898" uniqueCount="972">
  <si>
    <t>Sr. No.</t>
  </si>
  <si>
    <t>Name of Instrument</t>
  </si>
  <si>
    <t>Market value (Rs. In lakhs)</t>
  </si>
  <si>
    <t>% to Net Assets</t>
  </si>
  <si>
    <t xml:space="preserve">  </t>
  </si>
  <si>
    <t>Maturity Date</t>
  </si>
  <si>
    <t>Put/Call Option</t>
  </si>
  <si>
    <t>DSP BlackRock Liquidity Fund</t>
  </si>
  <si>
    <t>DSP BlackRock Short Term Fund</t>
  </si>
  <si>
    <t>DSP BlackRock Strategic Bond Fund</t>
  </si>
  <si>
    <t>DSP BlackRock Bond Fund</t>
  </si>
  <si>
    <t>DSP BlackRock Equity Fund</t>
  </si>
  <si>
    <t>DSP BlackRock Top 100 Equity Fund</t>
  </si>
  <si>
    <t>DSP BlackRock Opportunities Fund</t>
  </si>
  <si>
    <t>DSP BlackRock Technology.com Fund</t>
  </si>
  <si>
    <t>DSP BlackRock Small and Mid Cap Fund</t>
  </si>
  <si>
    <t>DSP BlackRock Tax Saver Fund</t>
  </si>
  <si>
    <t>DSP BlackRock Micro Cap Fund</t>
  </si>
  <si>
    <t>DSP BlackRock World Gold Fund</t>
  </si>
  <si>
    <t>DSP BlackRock Balanced Fund</t>
  </si>
  <si>
    <t>DSP BlackRock Money Manager Fund</t>
  </si>
  <si>
    <t>Rating/
Industry</t>
  </si>
  <si>
    <t>DSP BlackRock Treasury Bill Fund</t>
  </si>
  <si>
    <t>DSP BlackRock Government Securities Fund</t>
  </si>
  <si>
    <t>DSP BlackRock World Energy Fund</t>
  </si>
  <si>
    <t>DSP BlackRock World Mining Fund</t>
  </si>
  <si>
    <t>DSP BlackRock Focus 25 Fund</t>
  </si>
  <si>
    <t>DSP BlackRock Income Opportunities Fund</t>
  </si>
  <si>
    <t>DSP BlackRock World Agriculture Fund</t>
  </si>
  <si>
    <t>DSP BlackRock Banking &amp; PSU Debt Fund</t>
  </si>
  <si>
    <t>Sector/Rating</t>
  </si>
  <si>
    <t>Percent</t>
  </si>
  <si>
    <t>CARE A1+</t>
  </si>
  <si>
    <t>Cash &amp; Equivalent</t>
  </si>
  <si>
    <t>DSP BlackRock Dynamic Asset Allocation Fund</t>
  </si>
  <si>
    <t>DSP BlackRock Natural Resources and New Energy Fund</t>
  </si>
  <si>
    <t>DSP BlackRock Global Allocation Fund</t>
  </si>
  <si>
    <t>DSP BlackRock Constant Maturity 10Y G-Sec Fund</t>
  </si>
  <si>
    <t>DSP BlackRock MIP Fund #</t>
  </si>
  <si>
    <t>DSP BlackRock India T.I.G.E.R. Fund (The Infrastructure Growth and Economic Reforms Fund)</t>
  </si>
  <si>
    <t>DSP BlackRock US Flexible* Equity Fund</t>
  </si>
  <si>
    <t>State Bank of India</t>
  </si>
  <si>
    <t>INE062A01020</t>
  </si>
  <si>
    <t>Banks</t>
  </si>
  <si>
    <t>HDFC Bank Limited</t>
  </si>
  <si>
    <t>INE040A01026</t>
  </si>
  <si>
    <t>Axis Bank Limited</t>
  </si>
  <si>
    <t>INE238A01034</t>
  </si>
  <si>
    <t>Tech Mahindra Limited</t>
  </si>
  <si>
    <t>INE669C01028</t>
  </si>
  <si>
    <t>Software</t>
  </si>
  <si>
    <t>Tata Motors Limited - A Class</t>
  </si>
  <si>
    <t>IN9155A01020</t>
  </si>
  <si>
    <t>Auto</t>
  </si>
  <si>
    <t>United Spirits Limited</t>
  </si>
  <si>
    <t>INE854D01016</t>
  </si>
  <si>
    <t>Consumer Non Durables</t>
  </si>
  <si>
    <t>UltraTech Cement Limited</t>
  </si>
  <si>
    <t>INE481G01011</t>
  </si>
  <si>
    <t>Cement</t>
  </si>
  <si>
    <t>SKS Microfinance Limited</t>
  </si>
  <si>
    <t>INE180K01011</t>
  </si>
  <si>
    <t>Finance</t>
  </si>
  <si>
    <t>Ashok Leyland Limited</t>
  </si>
  <si>
    <t>INE208A01029</t>
  </si>
  <si>
    <t>Bharat Petroleum Corporation Limited</t>
  </si>
  <si>
    <t>INE029A01011</t>
  </si>
  <si>
    <t>Petroleum Products</t>
  </si>
  <si>
    <t>Bayer Cropscience Limited</t>
  </si>
  <si>
    <t>INE462A01022</t>
  </si>
  <si>
    <t>Pesticides</t>
  </si>
  <si>
    <t>KPIT Technologies Limited</t>
  </si>
  <si>
    <t>INE836A01035</t>
  </si>
  <si>
    <t>Arvind Limited</t>
  </si>
  <si>
    <t>INE034A01011</t>
  </si>
  <si>
    <t>Textile Products</t>
  </si>
  <si>
    <t>IDFC Limited</t>
  </si>
  <si>
    <t>INE043D01016</t>
  </si>
  <si>
    <t>SRF Limited</t>
  </si>
  <si>
    <t>INE647A01010</t>
  </si>
  <si>
    <t>Shriram Transport Finance Company Limited</t>
  </si>
  <si>
    <t>INE721A01013</t>
  </si>
  <si>
    <t>Sadbhav Engineering Limited</t>
  </si>
  <si>
    <t>INE226H01026</t>
  </si>
  <si>
    <t>Construction Project</t>
  </si>
  <si>
    <t>Crompton  Greaves Limited</t>
  </si>
  <si>
    <t>INE067A01029</t>
  </si>
  <si>
    <t>Industrial Capital Goods</t>
  </si>
  <si>
    <t>Hindustan Petroleum Corporation Limited</t>
  </si>
  <si>
    <t>INE094A01015</t>
  </si>
  <si>
    <t>NCC Limited</t>
  </si>
  <si>
    <t>INE868B01028</t>
  </si>
  <si>
    <t>CMC Limited</t>
  </si>
  <si>
    <t>INE314A01017</t>
  </si>
  <si>
    <t>Gujarat State Petronet Limited</t>
  </si>
  <si>
    <t>INE246F01010</t>
  </si>
  <si>
    <t>Gas</t>
  </si>
  <si>
    <t>Hero MotoCorp Limited</t>
  </si>
  <si>
    <t>INE158A01026</t>
  </si>
  <si>
    <t>ING Vysya Bank Limited</t>
  </si>
  <si>
    <t>INE166A01011</t>
  </si>
  <si>
    <t>Tata Communications Limited</t>
  </si>
  <si>
    <t>INE151A01013</t>
  </si>
  <si>
    <t>Telecom - Services</t>
  </si>
  <si>
    <t>Shree Cements Limited</t>
  </si>
  <si>
    <t>INE070A01015</t>
  </si>
  <si>
    <t>Godrej Properties Limited</t>
  </si>
  <si>
    <t>INE484J01027</t>
  </si>
  <si>
    <t>Construction</t>
  </si>
  <si>
    <t>Maruti Suzuki India Limited</t>
  </si>
  <si>
    <t>INE585B01010</t>
  </si>
  <si>
    <t>Atul Limited</t>
  </si>
  <si>
    <t>INE100A01010</t>
  </si>
  <si>
    <t>Chemicals</t>
  </si>
  <si>
    <t>Sobha Limited</t>
  </si>
  <si>
    <t>INE671H01015</t>
  </si>
  <si>
    <t>Prestige Estates Projects Limited</t>
  </si>
  <si>
    <t>INE811K01011</t>
  </si>
  <si>
    <t>EID Parry India Limited</t>
  </si>
  <si>
    <t>INE126A01031</t>
  </si>
  <si>
    <t>Fertilisers</t>
  </si>
  <si>
    <t>Oil &amp; Natural Gas Corporation Limited</t>
  </si>
  <si>
    <t>INE213A01029</t>
  </si>
  <si>
    <t>Oil</t>
  </si>
  <si>
    <t>Larsen &amp; Toubro Limited</t>
  </si>
  <si>
    <t>INE018A01030</t>
  </si>
  <si>
    <t>HCL Infosystems Limited</t>
  </si>
  <si>
    <t>INE236A01020</t>
  </si>
  <si>
    <t>Hardware</t>
  </si>
  <si>
    <t>Credit Analysis And Research Limited</t>
  </si>
  <si>
    <t>INE752H01013</t>
  </si>
  <si>
    <t>IndusInd Bank Limited</t>
  </si>
  <si>
    <t>INE095A01012</t>
  </si>
  <si>
    <t>National Buildings Construction Corporation Limited</t>
  </si>
  <si>
    <t>INE095N01015</t>
  </si>
  <si>
    <t>Power Grid Corporation of India Limited</t>
  </si>
  <si>
    <t>INE752E01010</t>
  </si>
  <si>
    <t>Power</t>
  </si>
  <si>
    <t>HT Media Limited</t>
  </si>
  <si>
    <t>INE501G01024</t>
  </si>
  <si>
    <t>Media &amp; Entertainment</t>
  </si>
  <si>
    <t>Blue Dart Express Limited</t>
  </si>
  <si>
    <t>INE233B01017</t>
  </si>
  <si>
    <t>Transportation</t>
  </si>
  <si>
    <t>LIC Housing Finance Limited</t>
  </si>
  <si>
    <t>INE115A01026</t>
  </si>
  <si>
    <t>Union Bank of India</t>
  </si>
  <si>
    <t>INE692A01016</t>
  </si>
  <si>
    <t>Motherson Sumi Systems Limited</t>
  </si>
  <si>
    <t>INE775A01035</t>
  </si>
  <si>
    <t>Auto Ancillaries</t>
  </si>
  <si>
    <t>Sterlite Technologies Limited</t>
  </si>
  <si>
    <t>INE089C01029</t>
  </si>
  <si>
    <t>Industrial Products</t>
  </si>
  <si>
    <t>Punjab National Bank</t>
  </si>
  <si>
    <t>INE160A01022</t>
  </si>
  <si>
    <t>Cummins India Limited</t>
  </si>
  <si>
    <t>INE298A01020</t>
  </si>
  <si>
    <t>JSW Steel Limited</t>
  </si>
  <si>
    <t>INE019A01020</t>
  </si>
  <si>
    <t>Ferrous Metals</t>
  </si>
  <si>
    <t>NIIT Limited</t>
  </si>
  <si>
    <t>INE161A01038</t>
  </si>
  <si>
    <t>Zee Entertainment Enterprises Limited</t>
  </si>
  <si>
    <t>INE256A01028</t>
  </si>
  <si>
    <t>Coromandel International Limited</t>
  </si>
  <si>
    <t>INE169A01031</t>
  </si>
  <si>
    <t>Escorts Limited</t>
  </si>
  <si>
    <t>INE042A01014</t>
  </si>
  <si>
    <t>IPCA Laboratories Limited</t>
  </si>
  <si>
    <t>INE571A01020</t>
  </si>
  <si>
    <t>Pharmaceuticals</t>
  </si>
  <si>
    <t>Astra Microwave Products Limited</t>
  </si>
  <si>
    <t>INE386C01029</t>
  </si>
  <si>
    <t>Telecom -  Equipment &amp; Accessories</t>
  </si>
  <si>
    <t>Finolex Industries Limited</t>
  </si>
  <si>
    <t>INE183A01016</t>
  </si>
  <si>
    <t>Oriental Bank of Commerce</t>
  </si>
  <si>
    <t>INE141A01014</t>
  </si>
  <si>
    <t>Canara Bank</t>
  </si>
  <si>
    <t>INE476A01014</t>
  </si>
  <si>
    <t>Magnasound (India) Limited **</t>
  </si>
  <si>
    <t>INE468B01019</t>
  </si>
  <si>
    <t>Blue Dart Express Limited**</t>
  </si>
  <si>
    <t>INE233B08087</t>
  </si>
  <si>
    <t>-</t>
  </si>
  <si>
    <t>ICRA AA</t>
  </si>
  <si>
    <t>INE233B08095</t>
  </si>
  <si>
    <t>INE233B08103</t>
  </si>
  <si>
    <t>ICICI Bank Limited</t>
  </si>
  <si>
    <t>INE090A01021</t>
  </si>
  <si>
    <t>Ashoka Buildcon Limited</t>
  </si>
  <si>
    <t>INE442H01029</t>
  </si>
  <si>
    <t>ACC Limited</t>
  </si>
  <si>
    <t>INE012A01025</t>
  </si>
  <si>
    <t>Adani Ports and Special Economic Zone Limited</t>
  </si>
  <si>
    <t>INE742F01042</t>
  </si>
  <si>
    <t>Grasim Industries Limited</t>
  </si>
  <si>
    <t>INE047A01013</t>
  </si>
  <si>
    <t>Bharat Electronics Limited</t>
  </si>
  <si>
    <t>INE263A01016</t>
  </si>
  <si>
    <t>CESC Limited</t>
  </si>
  <si>
    <t>INE486A01013</t>
  </si>
  <si>
    <t>Kalpataru Power Transmission Limited</t>
  </si>
  <si>
    <t>INE220B01022</t>
  </si>
  <si>
    <t>Alstom T&amp;D India Limited</t>
  </si>
  <si>
    <t>INE200A01026</t>
  </si>
  <si>
    <t>Bosch Limited</t>
  </si>
  <si>
    <t>INE323A01026</t>
  </si>
  <si>
    <t>MBL Infrastructures Limited</t>
  </si>
  <si>
    <t>INE912H01013</t>
  </si>
  <si>
    <t>J.Kumar Infraprojects Limited</t>
  </si>
  <si>
    <t>INE576I01014</t>
  </si>
  <si>
    <t>Torrent Power Limited</t>
  </si>
  <si>
    <t>INE813H01021</t>
  </si>
  <si>
    <t>Astral Poly Technik Limited</t>
  </si>
  <si>
    <t>INE006I01046</t>
  </si>
  <si>
    <t>Gujarat Pipavav Port Limited</t>
  </si>
  <si>
    <t>INE517F01014</t>
  </si>
  <si>
    <t>JSW Energy Limited</t>
  </si>
  <si>
    <t>INE121E01018</t>
  </si>
  <si>
    <t>Solar Industries India Limited</t>
  </si>
  <si>
    <t>INE343H01011</t>
  </si>
  <si>
    <t>Finolex Cables Limited</t>
  </si>
  <si>
    <t>INE235A01022</t>
  </si>
  <si>
    <t>Bharat Forge Limited</t>
  </si>
  <si>
    <t>INE465A01025</t>
  </si>
  <si>
    <t>JK Lakshmi Cement Limited</t>
  </si>
  <si>
    <t>INE786A01032</t>
  </si>
  <si>
    <t>NTPC Limited</t>
  </si>
  <si>
    <t>INE733E01010</t>
  </si>
  <si>
    <t>Hindustan Zinc Limited</t>
  </si>
  <si>
    <t>INE267A01025</t>
  </si>
  <si>
    <t>Non - Ferrous Metals</t>
  </si>
  <si>
    <t>Havells India Limited</t>
  </si>
  <si>
    <t>INE176B01034</t>
  </si>
  <si>
    <t>Consumer Durables</t>
  </si>
  <si>
    <t>Container Corporation of India Limited</t>
  </si>
  <si>
    <t>INE111A01017</t>
  </si>
  <si>
    <t>IL&amp;FS Transportation Networks Limited</t>
  </si>
  <si>
    <t>INE975G01012</t>
  </si>
  <si>
    <t>Techno Electric &amp; Engineering Company Limited</t>
  </si>
  <si>
    <t>INE286K01024</t>
  </si>
  <si>
    <t>AIA Engineering Limited</t>
  </si>
  <si>
    <t>INE212H01026</t>
  </si>
  <si>
    <t>Reliance Infrastructure Limited</t>
  </si>
  <si>
    <t>INE036A01016</t>
  </si>
  <si>
    <t>KNR Constructions Limited</t>
  </si>
  <si>
    <t>INE634I01011</t>
  </si>
  <si>
    <t>NRB Bearing Limited</t>
  </si>
  <si>
    <t>INE349A01021</t>
  </si>
  <si>
    <t>Siemens Limited</t>
  </si>
  <si>
    <t>INE003A01024</t>
  </si>
  <si>
    <t>KSK Energy Ventures Limited</t>
  </si>
  <si>
    <t>INE143H01015</t>
  </si>
  <si>
    <t>Max India Limited</t>
  </si>
  <si>
    <t>INE180A01020</t>
  </si>
  <si>
    <t>Infosys Limited</t>
  </si>
  <si>
    <t>INE009A01021</t>
  </si>
  <si>
    <t>Tata Consultancy Services Limited</t>
  </si>
  <si>
    <t>INE467B01029</t>
  </si>
  <si>
    <t>Britannia Industries Limited</t>
  </si>
  <si>
    <t>INE216A01022</t>
  </si>
  <si>
    <t>Lupin Limited</t>
  </si>
  <si>
    <t>INE326A01037</t>
  </si>
  <si>
    <t>Asian Paints Limited</t>
  </si>
  <si>
    <t>INE021A01026</t>
  </si>
  <si>
    <t>Cadila Healthcare Limited</t>
  </si>
  <si>
    <t>INE010B01019</t>
  </si>
  <si>
    <t>Dynamatic Technologies Limited</t>
  </si>
  <si>
    <t>INE221B01012</t>
  </si>
  <si>
    <t>Bajaj Finance Limited</t>
  </si>
  <si>
    <t>INE296A01016</t>
  </si>
  <si>
    <t>Tata Motors Limited</t>
  </si>
  <si>
    <t>INE155A01022</t>
  </si>
  <si>
    <t>Redington (India) Limited</t>
  </si>
  <si>
    <t>INE891D01026</t>
  </si>
  <si>
    <t>Trading</t>
  </si>
  <si>
    <t>Wim Plast Limited</t>
  </si>
  <si>
    <t>INE015B01018</t>
  </si>
  <si>
    <t>Phillips Carbon Black Limited</t>
  </si>
  <si>
    <t>INE602A01015</t>
  </si>
  <si>
    <t>HCL Technologies Limited</t>
  </si>
  <si>
    <t>INE860A01027</t>
  </si>
  <si>
    <t>Bharti Airtel Limited</t>
  </si>
  <si>
    <t>INE397D01024</t>
  </si>
  <si>
    <t>Sintex Industries Limited</t>
  </si>
  <si>
    <t>INE429C01035</t>
  </si>
  <si>
    <t>Indoco Remedies Limited</t>
  </si>
  <si>
    <t>INE873D01024</t>
  </si>
  <si>
    <t>Mahindra CIE Automotive Limited</t>
  </si>
  <si>
    <t>INE536H01010</t>
  </si>
  <si>
    <t>Repco Home Finance Limited</t>
  </si>
  <si>
    <t>INE612J01015</t>
  </si>
  <si>
    <t>Somany Ceramics Limited</t>
  </si>
  <si>
    <t>INE355A01028</t>
  </si>
  <si>
    <t>Sesa Sterlite Limited</t>
  </si>
  <si>
    <t>INE205A01025</t>
  </si>
  <si>
    <t>Just Dial Limited</t>
  </si>
  <si>
    <t>INE599M01018</t>
  </si>
  <si>
    <t>Gujarat Gas Company Limited</t>
  </si>
  <si>
    <t>INE374A01029</t>
  </si>
  <si>
    <t>United Breweries Limited</t>
  </si>
  <si>
    <t>INE686F01025</t>
  </si>
  <si>
    <t>Strides Arcolab Limited</t>
  </si>
  <si>
    <t>INE939A01011</t>
  </si>
  <si>
    <t>Oracle Financial Services Software Limited</t>
  </si>
  <si>
    <t>INE881D01027</t>
  </si>
  <si>
    <t>Dr. Reddy's Laboratories Limited</t>
  </si>
  <si>
    <t>INE089A01023</t>
  </si>
  <si>
    <t>Man Industries (India) Limited</t>
  </si>
  <si>
    <t>INE993A01026</t>
  </si>
  <si>
    <t>Maharashtra Seamless Limited</t>
  </si>
  <si>
    <t>INE271B01025</t>
  </si>
  <si>
    <t>State Bank of Bikaner and Jaipur</t>
  </si>
  <si>
    <t>INE648A01026</t>
  </si>
  <si>
    <t>Century Textiles &amp; Industries Limited</t>
  </si>
  <si>
    <t>INE055A01016</t>
  </si>
  <si>
    <t>Power Finance Corporation Limited</t>
  </si>
  <si>
    <t>INE134E01011</t>
  </si>
  <si>
    <t>Chambal Fertilizers &amp; Chemicals Limited</t>
  </si>
  <si>
    <t>INE085A01013</t>
  </si>
  <si>
    <t>Info Edge (India) Limited</t>
  </si>
  <si>
    <t>INE663F01024</t>
  </si>
  <si>
    <t>NIFTY Put Feb 2015**</t>
  </si>
  <si>
    <t>Index Options</t>
  </si>
  <si>
    <t>Exide Industries Limited</t>
  </si>
  <si>
    <t>INE302A01020</t>
  </si>
  <si>
    <t>The Federal Bank Limited</t>
  </si>
  <si>
    <t>INE171A01029</t>
  </si>
  <si>
    <t>JK Cement Limited</t>
  </si>
  <si>
    <t>INE823G01014</t>
  </si>
  <si>
    <t>JK Tyre &amp; Industries Limited</t>
  </si>
  <si>
    <t>INE573A01042</t>
  </si>
  <si>
    <t>Procter &amp; Gamble Hygiene and Health Care Limited</t>
  </si>
  <si>
    <t>INE179A01014</t>
  </si>
  <si>
    <t>Sterling Holiday Resorts (India) Limited</t>
  </si>
  <si>
    <t>INE657A01019</t>
  </si>
  <si>
    <t>Hotels</t>
  </si>
  <si>
    <t>Prism Cement Limited</t>
  </si>
  <si>
    <t>INE010A01011</t>
  </si>
  <si>
    <t>WPIL Limited</t>
  </si>
  <si>
    <t>INE765D01014</t>
  </si>
  <si>
    <t>ABB India Limited</t>
  </si>
  <si>
    <t>INE117A01022</t>
  </si>
  <si>
    <t>Indian Terrain Fashions Limited</t>
  </si>
  <si>
    <t>INE611L01013</t>
  </si>
  <si>
    <t>Mayur Uniquoters Ltd</t>
  </si>
  <si>
    <t>INE040D01038</t>
  </si>
  <si>
    <t>Thomas Cook  (India)  Limited</t>
  </si>
  <si>
    <t>INE332A01027</t>
  </si>
  <si>
    <t>Services</t>
  </si>
  <si>
    <t>WABCO India Limited</t>
  </si>
  <si>
    <t>INE342J01019</t>
  </si>
  <si>
    <t>Supreme Industries Limited</t>
  </si>
  <si>
    <t>INE195A01028</t>
  </si>
  <si>
    <t>Mastek Limited</t>
  </si>
  <si>
    <t>INE759A01021</t>
  </si>
  <si>
    <t>MindTree Limited</t>
  </si>
  <si>
    <t>INE018I01017</t>
  </si>
  <si>
    <t>Siti Cable Network Limited</t>
  </si>
  <si>
    <t>INE965H01011</t>
  </si>
  <si>
    <t>Accelya Kale Solutions Limited</t>
  </si>
  <si>
    <t>INE793A01012</t>
  </si>
  <si>
    <t>INE158C01014</t>
  </si>
  <si>
    <t>Divi's Laboratories Limited</t>
  </si>
  <si>
    <t>INE361B01024</t>
  </si>
  <si>
    <t>Kotak Mahindra Bank Limited</t>
  </si>
  <si>
    <t>INE237A01028</t>
  </si>
  <si>
    <t>Eicher Motors Limited</t>
  </si>
  <si>
    <t>INE066A01013</t>
  </si>
  <si>
    <t>Aditya Birla Nuvo Limited</t>
  </si>
  <si>
    <t>INE069A01017</t>
  </si>
  <si>
    <t>Oil India Limited</t>
  </si>
  <si>
    <t>INE274J01014</t>
  </si>
  <si>
    <t>Bajaj Finserv Limited</t>
  </si>
  <si>
    <t>INE918I01018</t>
  </si>
  <si>
    <t>Kajaria Ceramics Limited</t>
  </si>
  <si>
    <t>INE217B01028</t>
  </si>
  <si>
    <t>CRISIL Limited</t>
  </si>
  <si>
    <t>INE007A01025</t>
  </si>
  <si>
    <t>Reliance Industries Limited</t>
  </si>
  <si>
    <t>INE002A01018</t>
  </si>
  <si>
    <t>Balmer Lawrie &amp; Company Limited</t>
  </si>
  <si>
    <t>INE164A01016</t>
  </si>
  <si>
    <t>Bajaj Corp Limited</t>
  </si>
  <si>
    <t>INE933K01021</t>
  </si>
  <si>
    <t>Sun Pharmaceuticals Industries Limited</t>
  </si>
  <si>
    <t>INE044A01036</t>
  </si>
  <si>
    <t>Vinati Organics Limited</t>
  </si>
  <si>
    <t>INE410B01029</t>
  </si>
  <si>
    <t>Torrent Pharmaceuticals Limited</t>
  </si>
  <si>
    <t>INE685A01028</t>
  </si>
  <si>
    <t>NIIT Technologies Limited</t>
  </si>
  <si>
    <t>INE591G01017</t>
  </si>
  <si>
    <t>Cipla Limited</t>
  </si>
  <si>
    <t>INE059A01026</t>
  </si>
  <si>
    <t>IIFL Holdings Limited</t>
  </si>
  <si>
    <t>INE530B01024</t>
  </si>
  <si>
    <t>Zuari Agro Chemicals Limited</t>
  </si>
  <si>
    <t>INE840M01016</t>
  </si>
  <si>
    <t>Tata Steel Limited</t>
  </si>
  <si>
    <t>INE081A01012</t>
  </si>
  <si>
    <t>Mount Everest Mineral Water Limited</t>
  </si>
  <si>
    <t>INE690B01018</t>
  </si>
  <si>
    <t>Gateway Distriparks Limited</t>
  </si>
  <si>
    <t>INE852F01015</t>
  </si>
  <si>
    <t>DCB Bank Limited</t>
  </si>
  <si>
    <t>INE503A01015</t>
  </si>
  <si>
    <t>Symphony Limited</t>
  </si>
  <si>
    <t>INE225D01027</t>
  </si>
  <si>
    <t>Sharda Cropchem Limited</t>
  </si>
  <si>
    <t>INE221J01015</t>
  </si>
  <si>
    <t>Eveready Industries India Limited</t>
  </si>
  <si>
    <t>INE128A01029</t>
  </si>
  <si>
    <t>Capital First Limited</t>
  </si>
  <si>
    <t>INE688I01017</t>
  </si>
  <si>
    <t>K.P.R. Mill Limited</t>
  </si>
  <si>
    <t>INE930H01015</t>
  </si>
  <si>
    <t>CEAT Limited</t>
  </si>
  <si>
    <t>INE482A01020</t>
  </si>
  <si>
    <t>Navin Fluorine International Limited</t>
  </si>
  <si>
    <t>INE048G01018</t>
  </si>
  <si>
    <t>Aarti Industries Limited</t>
  </si>
  <si>
    <t>INE769A01020</t>
  </si>
  <si>
    <t>Kennametal India Limited</t>
  </si>
  <si>
    <t>INE717A01029</t>
  </si>
  <si>
    <t>Essel Propack Limited</t>
  </si>
  <si>
    <t>INE255A01020</t>
  </si>
  <si>
    <t>APL Apollo Tubes Limited</t>
  </si>
  <si>
    <t>INE702C01019</t>
  </si>
  <si>
    <t>TVS Motor Company Limited</t>
  </si>
  <si>
    <t>INE494B01023</t>
  </si>
  <si>
    <t>Manappuram Finance Limited</t>
  </si>
  <si>
    <t>INE522D01027</t>
  </si>
  <si>
    <t>Siyaram Silk Mills Limited</t>
  </si>
  <si>
    <t>INE076B01010</t>
  </si>
  <si>
    <t>8K Miles Software Services Limited</t>
  </si>
  <si>
    <t>INE650K01013</t>
  </si>
  <si>
    <t>Swaraj Engines Limited</t>
  </si>
  <si>
    <t>INE277A01016</t>
  </si>
  <si>
    <t>Excel Crop Care Limited</t>
  </si>
  <si>
    <t>INE223G01017</t>
  </si>
  <si>
    <t>Triveni Turbine Limited</t>
  </si>
  <si>
    <t>INE152M01016</t>
  </si>
  <si>
    <t>Kewal Kiran Clothing Limited</t>
  </si>
  <si>
    <t>INE401H01017</t>
  </si>
  <si>
    <t>KSB Pumps Limited</t>
  </si>
  <si>
    <t>INE999A01015</t>
  </si>
  <si>
    <t>Kirloskar Ferrous Industries Limited</t>
  </si>
  <si>
    <t>INE884B01025</t>
  </si>
  <si>
    <t>Disa India Limited</t>
  </si>
  <si>
    <t>INE131C01011</t>
  </si>
  <si>
    <t>Suprajit Engineering Limited</t>
  </si>
  <si>
    <t>INE399C01030</t>
  </si>
  <si>
    <t>Aarti Drugs Limited</t>
  </si>
  <si>
    <t>INE767A01016</t>
  </si>
  <si>
    <t>Ador Welding Limited</t>
  </si>
  <si>
    <t>INE045A01017</t>
  </si>
  <si>
    <t>City Union Bank Limited</t>
  </si>
  <si>
    <t>INE491A01021</t>
  </si>
  <si>
    <t>Indian Bank</t>
  </si>
  <si>
    <t>INE562A01011</t>
  </si>
  <si>
    <t>Fiem Industries Limited</t>
  </si>
  <si>
    <t>INE737H01014</t>
  </si>
  <si>
    <t>Action Construction Equipment Limited</t>
  </si>
  <si>
    <t>INE731H01025</t>
  </si>
  <si>
    <t>Sun Pharma Advanced Research Company Limited</t>
  </si>
  <si>
    <t>INE232I01014</t>
  </si>
  <si>
    <t>Automobile Corporation of Goa Limited</t>
  </si>
  <si>
    <t>INE451C01013</t>
  </si>
  <si>
    <t>Career Point Limited</t>
  </si>
  <si>
    <t>INE521J01018</t>
  </si>
  <si>
    <t>Diversified Consumer Services</t>
  </si>
  <si>
    <t>Ratnamani Metals &amp; Tubes Limited</t>
  </si>
  <si>
    <t>INE703B01027</t>
  </si>
  <si>
    <t>Navneet Education Limited</t>
  </si>
  <si>
    <t>INE060A01024</t>
  </si>
  <si>
    <t>Sarla Performance Fibers Limited</t>
  </si>
  <si>
    <t>INE453D01017</t>
  </si>
  <si>
    <t>Textiles - Synthetic</t>
  </si>
  <si>
    <t>Glenmark Pharmaceuticals Limited</t>
  </si>
  <si>
    <t>INE935A01035</t>
  </si>
  <si>
    <t>Bank of India</t>
  </si>
  <si>
    <t>INE084A01016</t>
  </si>
  <si>
    <t>Jubilant Foodworks Limited</t>
  </si>
  <si>
    <t>INE797F01012</t>
  </si>
  <si>
    <t>Castrol India Limited</t>
  </si>
  <si>
    <t>INE172A01027</t>
  </si>
  <si>
    <t>IDFC Limited**</t>
  </si>
  <si>
    <t>INE043D07BI4</t>
  </si>
  <si>
    <t>ICRA AAA</t>
  </si>
  <si>
    <t>Rural Electrification Corporation Limited**</t>
  </si>
  <si>
    <t>INE020B07II1</t>
  </si>
  <si>
    <t>CRISIL AAA</t>
  </si>
  <si>
    <t>Tata Motors Finance Limited**</t>
  </si>
  <si>
    <t>INE909H07AP4</t>
  </si>
  <si>
    <t>CRISIL AA</t>
  </si>
  <si>
    <t>NTPC Limited**</t>
  </si>
  <si>
    <t>INE733E07JO9</t>
  </si>
  <si>
    <t>INE043D07HB6</t>
  </si>
  <si>
    <t>Cholamandalam Investment and Finance Company Limited**</t>
  </si>
  <si>
    <t>INE121A07GI3</t>
  </si>
  <si>
    <t>Tata Motors Limited**</t>
  </si>
  <si>
    <t>INE155A08159</t>
  </si>
  <si>
    <t>CARE AA+</t>
  </si>
  <si>
    <t>INE043D07BN4</t>
  </si>
  <si>
    <t>IND AAA</t>
  </si>
  <si>
    <t>INE261F09HF6</t>
  </si>
  <si>
    <t>INE909H07AJ7</t>
  </si>
  <si>
    <t>INE121A07FF1</t>
  </si>
  <si>
    <t>08.28% CGL 2027</t>
  </si>
  <si>
    <t>IN0020070069</t>
  </si>
  <si>
    <t>SOV</t>
  </si>
  <si>
    <t>08.08% CGL 2022</t>
  </si>
  <si>
    <t>IN0020070028</t>
  </si>
  <si>
    <t>08.24% CGL 2027</t>
  </si>
  <si>
    <t>IN0020060078</t>
  </si>
  <si>
    <t>08.15% CGL 2026</t>
  </si>
  <si>
    <t>IN0020140060</t>
  </si>
  <si>
    <t>08.60% CGL 2028</t>
  </si>
  <si>
    <t>IN0020140011</t>
  </si>
  <si>
    <t>08.30% CGL 2042</t>
  </si>
  <si>
    <t>IN0020120062</t>
  </si>
  <si>
    <t>08.24% CGL 2033</t>
  </si>
  <si>
    <t>IN0020140052</t>
  </si>
  <si>
    <t>08.30% CGL 2040</t>
  </si>
  <si>
    <t>IN0020100031</t>
  </si>
  <si>
    <t>08.17% CGL 2044</t>
  </si>
  <si>
    <t>IN0020140078</t>
  </si>
  <si>
    <t>364 DAY T-BILL 2015</t>
  </si>
  <si>
    <t>IN002014Z124</t>
  </si>
  <si>
    <t>IN002014Z132</t>
  </si>
  <si>
    <t>IN002014Z157</t>
  </si>
  <si>
    <t>364 DAY T-BILL 2016</t>
  </si>
  <si>
    <t>IN002014Z215</t>
  </si>
  <si>
    <t>Tata Steel Limited**</t>
  </si>
  <si>
    <t>INE081A08181</t>
  </si>
  <si>
    <t>Bajaj Finance Limited**</t>
  </si>
  <si>
    <t>INE296A07955</t>
  </si>
  <si>
    <t>ICRA AA+</t>
  </si>
  <si>
    <t>INE514E08DA3</t>
  </si>
  <si>
    <t>INE020B07JB4</t>
  </si>
  <si>
    <t>Hindustan Organic Chemicals Limited**</t>
  </si>
  <si>
    <t>INE048A08024</t>
  </si>
  <si>
    <t>Power Finance Corporation Limited**</t>
  </si>
  <si>
    <t>INE134E08FD9</t>
  </si>
  <si>
    <t>LIC Housing Finance Limited**</t>
  </si>
  <si>
    <t>INE115A07CP9</t>
  </si>
  <si>
    <t>Shriram Transport Finance Company Limited**</t>
  </si>
  <si>
    <t>INE721A07HH0</t>
  </si>
  <si>
    <t>Housing Development Finance Corporation Limited**</t>
  </si>
  <si>
    <t>INE001A07IL7</t>
  </si>
  <si>
    <t>INE115A07CM6</t>
  </si>
  <si>
    <t>INE514E08CD9</t>
  </si>
  <si>
    <t>INE043D07CC5</t>
  </si>
  <si>
    <t>INE001A07KY6</t>
  </si>
  <si>
    <t>INE043D07EV1</t>
  </si>
  <si>
    <t>Ashok Leyland Limited**</t>
  </si>
  <si>
    <t>INE208A07349</t>
  </si>
  <si>
    <t>ICRA A+</t>
  </si>
  <si>
    <t>INE134E08EQ4</t>
  </si>
  <si>
    <t>08.83% CGL 2023</t>
  </si>
  <si>
    <t>IN0020130061</t>
  </si>
  <si>
    <t>Andhra Bank**</t>
  </si>
  <si>
    <t>INE434A16HA6</t>
  </si>
  <si>
    <t>IndusInd Bank Limited**</t>
  </si>
  <si>
    <t>INE095A16NM8</t>
  </si>
  <si>
    <t>CRISIL A1+</t>
  </si>
  <si>
    <t>Coal India Limited</t>
  </si>
  <si>
    <t>INE522F01014</t>
  </si>
  <si>
    <t>Minerals/Mining</t>
  </si>
  <si>
    <t>Indian Oil Corporation Limited</t>
  </si>
  <si>
    <t>INE242A01010</t>
  </si>
  <si>
    <t>Monsanto India Limited</t>
  </si>
  <si>
    <t>INE274B01011</t>
  </si>
  <si>
    <t>Kaveri Seed Company Limited</t>
  </si>
  <si>
    <t>INE455I01029</t>
  </si>
  <si>
    <t>NMDC Limited</t>
  </si>
  <si>
    <t>INE584A01023</t>
  </si>
  <si>
    <t>Mangalore Refinery and Petrochemicals Limited</t>
  </si>
  <si>
    <t>INE103A01014</t>
  </si>
  <si>
    <t>National Aluminium Company Limited</t>
  </si>
  <si>
    <t>INE139A01034</t>
  </si>
  <si>
    <t>Steel Authority of India Limited**</t>
  </si>
  <si>
    <t>INE114A07869</t>
  </si>
  <si>
    <t>CARE AAA</t>
  </si>
  <si>
    <t>Reliance Gas Transportation Infrastructure Ltd.**</t>
  </si>
  <si>
    <t>INE657I08017</t>
  </si>
  <si>
    <t>Sanmar Engineering Services Limited**</t>
  </si>
  <si>
    <t>INE676Q07012</t>
  </si>
  <si>
    <t>PU - 25-Apr-2019, CA - 25-Oct-2015</t>
  </si>
  <si>
    <t>Unrated</t>
  </si>
  <si>
    <t>India MBS PTC Series 1D (LIC HF)**</t>
  </si>
  <si>
    <t>INE854F15045</t>
  </si>
  <si>
    <t>JM Financial Asset Reconstruction Company Private Limited**</t>
  </si>
  <si>
    <t>INE265J07027</t>
  </si>
  <si>
    <t>CRISIL A+</t>
  </si>
  <si>
    <t>INE134E08FY5</t>
  </si>
  <si>
    <t>JM Financial Products Limited**</t>
  </si>
  <si>
    <t>INE523H07197</t>
  </si>
  <si>
    <t>CRISIL AA-</t>
  </si>
  <si>
    <t>Peninsula Land Limited**</t>
  </si>
  <si>
    <t>INE138A07181</t>
  </si>
  <si>
    <t>ICRA A</t>
  </si>
  <si>
    <t>INE155A08167</t>
  </si>
  <si>
    <t>Pantaloons Fashion &amp; Retail Limited**</t>
  </si>
  <si>
    <t>INE647O08016</t>
  </si>
  <si>
    <t>HDB Financial Services Limited**</t>
  </si>
  <si>
    <t>INE756I07324</t>
  </si>
  <si>
    <t>Power Grid Corporation of India Limited**</t>
  </si>
  <si>
    <t>INE752E07LP2</t>
  </si>
  <si>
    <t>INE043D07GW4</t>
  </si>
  <si>
    <t>Sesa Sterlite Limited**</t>
  </si>
  <si>
    <t>INE205A07014</t>
  </si>
  <si>
    <t>CRISIL AA+</t>
  </si>
  <si>
    <t>INE043D07GV6</t>
  </si>
  <si>
    <t>INE115A07BP1</t>
  </si>
  <si>
    <t>Fullerton India Credit Company Ltd**</t>
  </si>
  <si>
    <t>INE535H07209</t>
  </si>
  <si>
    <t>INE043D07DU5</t>
  </si>
  <si>
    <t>INE001A07IK9</t>
  </si>
  <si>
    <t>INE043D07EK4</t>
  </si>
  <si>
    <t>INE001A07NA0</t>
  </si>
  <si>
    <t>Reliance Inceptum Private Limited**</t>
  </si>
  <si>
    <t>INE148R07010</t>
  </si>
  <si>
    <t>PU - 06-Aug-2015</t>
  </si>
  <si>
    <t>BWR AA+</t>
  </si>
  <si>
    <t>Royal Trust PTC Series A2 - May2004 - (Citibank N.A.)**</t>
  </si>
  <si>
    <t>INE554G15023</t>
  </si>
  <si>
    <t>08.12% CGL 2020</t>
  </si>
  <si>
    <t>IN0020120054</t>
  </si>
  <si>
    <t>08.27% CGL 2020</t>
  </si>
  <si>
    <t>IN0020140029</t>
  </si>
  <si>
    <t>INE268A07145</t>
  </si>
  <si>
    <t>PU - 05-Apr-2018, CA - 05-Apr-2018</t>
  </si>
  <si>
    <t>INE752E07LR8</t>
  </si>
  <si>
    <t>INE752E07LQ0</t>
  </si>
  <si>
    <t>INE268A07103</t>
  </si>
  <si>
    <t>PU - 25-Oct-2017, CA - 25-Oct-2017</t>
  </si>
  <si>
    <t>Nabha Power Limited**</t>
  </si>
  <si>
    <t>INE445L07013</t>
  </si>
  <si>
    <t>CA - 02-Sep-2015</t>
  </si>
  <si>
    <t>Reliance Jio Infocomm Limited**</t>
  </si>
  <si>
    <t>INE110L08060</t>
  </si>
  <si>
    <t>INE268A07111</t>
  </si>
  <si>
    <t>PU - 27-Nov-2017, CA - 27-Nov-2017</t>
  </si>
  <si>
    <t>INE936D07067</t>
  </si>
  <si>
    <t>INE752E07MD6</t>
  </si>
  <si>
    <t>INE752E07MC8</t>
  </si>
  <si>
    <t>INE752E07MB0</t>
  </si>
  <si>
    <t>INE752E07MA2</t>
  </si>
  <si>
    <t>INE752E07LZ1</t>
  </si>
  <si>
    <t>INE020B07JA6</t>
  </si>
  <si>
    <t>Ranbaxy Laboratories Limited**</t>
  </si>
  <si>
    <t>INE015A07017</t>
  </si>
  <si>
    <t>CARE AA</t>
  </si>
  <si>
    <t>Tube Investments of India Limited**</t>
  </si>
  <si>
    <t>INE149A07170</t>
  </si>
  <si>
    <t>INE020B08658</t>
  </si>
  <si>
    <t>SRF Limited**</t>
  </si>
  <si>
    <t>INE647A07025</t>
  </si>
  <si>
    <t>IND AA</t>
  </si>
  <si>
    <t>INE721A07AW4</t>
  </si>
  <si>
    <t>PU - 12-Jul-2015, CA - 12-Jul-2015</t>
  </si>
  <si>
    <t>Hero Fincorp Limited**</t>
  </si>
  <si>
    <t>INE957N07013</t>
  </si>
  <si>
    <t>INE110L08052</t>
  </si>
  <si>
    <t>INE121A07FX4</t>
  </si>
  <si>
    <t>INE535H07175</t>
  </si>
  <si>
    <t>INE667F07BU0</t>
  </si>
  <si>
    <t>INE115A07EH2</t>
  </si>
  <si>
    <t>INE296A07CB7</t>
  </si>
  <si>
    <t>INE115A07DL6</t>
  </si>
  <si>
    <t>Tata Global Beverages Limited**</t>
  </si>
  <si>
    <t>INE192A07097</t>
  </si>
  <si>
    <t>Kotak Mahindra Prime Limited**</t>
  </si>
  <si>
    <t>INE916D071V9</t>
  </si>
  <si>
    <t>INE001A07JH3</t>
  </si>
  <si>
    <t>INE721A08AZ5</t>
  </si>
  <si>
    <t>INE721A07ES4</t>
  </si>
  <si>
    <t>INE134E08FU3</t>
  </si>
  <si>
    <t>08.36% CGL 2020</t>
  </si>
  <si>
    <t>IN0020092071</t>
  </si>
  <si>
    <t>The South Indian Bank Limited**</t>
  </si>
  <si>
    <t>INE683A16DD1</t>
  </si>
  <si>
    <t>Bank of India**</t>
  </si>
  <si>
    <t>INE084A16AZ1</t>
  </si>
  <si>
    <t>Oriental Bank of Commerce**</t>
  </si>
  <si>
    <t>INE141A16SD8</t>
  </si>
  <si>
    <t>Corporation Bank**</t>
  </si>
  <si>
    <t>INE112A16HI1</t>
  </si>
  <si>
    <t>State Bank of Patiala**</t>
  </si>
  <si>
    <t>INE652A16JR3</t>
  </si>
  <si>
    <t>ICRA A1+</t>
  </si>
  <si>
    <t>INE112A16GI3</t>
  </si>
  <si>
    <t>Canara Bank**</t>
  </si>
  <si>
    <t>INE476A16PD4</t>
  </si>
  <si>
    <t>Axis Bank Limited**</t>
  </si>
  <si>
    <t>INE238A16YN9</t>
  </si>
  <si>
    <t>Punjab National Bank**</t>
  </si>
  <si>
    <t>INE160A16JX5</t>
  </si>
  <si>
    <t>INE476A16NL2</t>
  </si>
  <si>
    <t>INE112A16GN3</t>
  </si>
  <si>
    <t>INE112A16FF1</t>
  </si>
  <si>
    <t>INE476A16NP3</t>
  </si>
  <si>
    <t>ING Vysya Bank Limited**</t>
  </si>
  <si>
    <t>INE166A16LZ3</t>
  </si>
  <si>
    <t>Union Bank of India**</t>
  </si>
  <si>
    <t>INE692A16CT0</t>
  </si>
  <si>
    <t>Vijaya Bank**</t>
  </si>
  <si>
    <t>INE705A16JO6</t>
  </si>
  <si>
    <t>INE112A16FZ9</t>
  </si>
  <si>
    <t>INE001A14LL7</t>
  </si>
  <si>
    <t>Vodafone India Limited**</t>
  </si>
  <si>
    <t>INE705L14461</t>
  </si>
  <si>
    <t>INE134E14568</t>
  </si>
  <si>
    <t>Kotak Mahindra Investments Limited**</t>
  </si>
  <si>
    <t>INE975F14EM4</t>
  </si>
  <si>
    <t>INE134E14550</t>
  </si>
  <si>
    <t>INE523H14RF4</t>
  </si>
  <si>
    <t>INE523H14QL4</t>
  </si>
  <si>
    <t>INE523H14QJ8</t>
  </si>
  <si>
    <t>Murugappa Holdings Limited**</t>
  </si>
  <si>
    <t>INE187C14024</t>
  </si>
  <si>
    <t>INE138A14088</t>
  </si>
  <si>
    <t>ICRA A1</t>
  </si>
  <si>
    <t>INE704I14205</t>
  </si>
  <si>
    <t>Prism Cement Limited**</t>
  </si>
  <si>
    <t>INE010A14089</t>
  </si>
  <si>
    <t>INE010A14097</t>
  </si>
  <si>
    <t>INE138A14104</t>
  </si>
  <si>
    <t>APL Apollo Tubes Limited**</t>
  </si>
  <si>
    <t>INE702C14038</t>
  </si>
  <si>
    <t>INE010A14105</t>
  </si>
  <si>
    <t>INE010A14113</t>
  </si>
  <si>
    <t>INE138A14112</t>
  </si>
  <si>
    <t>INE975F14EK8</t>
  </si>
  <si>
    <t>INE704I14098</t>
  </si>
  <si>
    <t>Amalgamated Bean Coffee Trading Company Limited**</t>
  </si>
  <si>
    <t>INE665I14273</t>
  </si>
  <si>
    <t>INE665I14265</t>
  </si>
  <si>
    <t>182 DAY T-BILL 2015</t>
  </si>
  <si>
    <t>IN002014Y150</t>
  </si>
  <si>
    <t>DLF Emporio Limited**</t>
  </si>
  <si>
    <t>INE866N07016</t>
  </si>
  <si>
    <t>PU - 21-Nov-2019, CA - 22-May-2019</t>
  </si>
  <si>
    <t>INE010A07141</t>
  </si>
  <si>
    <t>PU - 25-Nov-2017, CA - 25-Nov-2017</t>
  </si>
  <si>
    <t>ICRA A-</t>
  </si>
  <si>
    <t>INE138A07371</t>
  </si>
  <si>
    <t>INE020B07IA8</t>
  </si>
  <si>
    <t>INE115A07FN7</t>
  </si>
  <si>
    <t>PU - 19-Nov-2015</t>
  </si>
  <si>
    <t>INE134E07406</t>
  </si>
  <si>
    <t>INE535H07324</t>
  </si>
  <si>
    <t>INE115A07EY7</t>
  </si>
  <si>
    <t>PU - 26-Mar-2015</t>
  </si>
  <si>
    <t>INE721A07GP5</t>
  </si>
  <si>
    <t>INE020B08815</t>
  </si>
  <si>
    <t>Mahindra &amp; Mahindra Financial Services Limited**</t>
  </si>
  <si>
    <t>INE774D07KT2</t>
  </si>
  <si>
    <t>INE752E07LY4</t>
  </si>
  <si>
    <t>INE752E07LX6</t>
  </si>
  <si>
    <t>INE752E07LW8</t>
  </si>
  <si>
    <t>INE752E07EZ6</t>
  </si>
  <si>
    <t>INE514E08CF4</t>
  </si>
  <si>
    <t>Petronet LNG Limited**</t>
  </si>
  <si>
    <t>INE347G08027</t>
  </si>
  <si>
    <t>INE909H07BP2</t>
  </si>
  <si>
    <t>Samvardhana Motherson International Limited**</t>
  </si>
  <si>
    <t>INE750H07048</t>
  </si>
  <si>
    <t>CA - 26-Mar-2015</t>
  </si>
  <si>
    <t>BWR A+</t>
  </si>
  <si>
    <t>IL&amp;FS Energy Development Company Limited**</t>
  </si>
  <si>
    <t>INE938L08023</t>
  </si>
  <si>
    <t>CARE A-</t>
  </si>
  <si>
    <t>Coffee Day Enterprises Private Limited**</t>
  </si>
  <si>
    <t>INE335K07083</t>
  </si>
  <si>
    <t>Coffee Day Natural Resources Private Limited**</t>
  </si>
  <si>
    <t>INE634N07026</t>
  </si>
  <si>
    <t>BWR A-</t>
  </si>
  <si>
    <t>Dalmia Bharat Cements Holdings Limited**</t>
  </si>
  <si>
    <t>INE965Q07035</t>
  </si>
  <si>
    <t>INE965Q07027</t>
  </si>
  <si>
    <t>KKR India Financial Services Private Limited**</t>
  </si>
  <si>
    <t>INE321N07053</t>
  </si>
  <si>
    <t>INE321N07046</t>
  </si>
  <si>
    <t>INE321N07012</t>
  </si>
  <si>
    <t>INE321N07038</t>
  </si>
  <si>
    <t>INE321N07020</t>
  </si>
  <si>
    <t>GE Capital Services India**</t>
  </si>
  <si>
    <t>INE587B07TH8</t>
  </si>
  <si>
    <t>INE936D08032</t>
  </si>
  <si>
    <t>INE095A16LQ3</t>
  </si>
  <si>
    <t>INE683A16CT9</t>
  </si>
  <si>
    <t>INE084A16AR8</t>
  </si>
  <si>
    <t>INE040A16AK5</t>
  </si>
  <si>
    <t>INE095A16PP6</t>
  </si>
  <si>
    <t>INE095A16LS9</t>
  </si>
  <si>
    <t>INE476A16PE2</t>
  </si>
  <si>
    <t>Central Bank of India**</t>
  </si>
  <si>
    <t>INE483A16JN2</t>
  </si>
  <si>
    <t>Bank of Baroda**</t>
  </si>
  <si>
    <t>INE028A16961</t>
  </si>
  <si>
    <t>INE160A16JU1</t>
  </si>
  <si>
    <t>INE141A16OR7</t>
  </si>
  <si>
    <t>IDBI Bank Limited**</t>
  </si>
  <si>
    <t>INE008A16VJ0</t>
  </si>
  <si>
    <t>Punjab &amp; Sind Bank**</t>
  </si>
  <si>
    <t>INE608A16FY9</t>
  </si>
  <si>
    <t>INE476A16MA7</t>
  </si>
  <si>
    <t>INE476A16MX9</t>
  </si>
  <si>
    <t>Indian Overseas Bank**</t>
  </si>
  <si>
    <t>INE565A16962</t>
  </si>
  <si>
    <t>State Bank of Hyderabad**</t>
  </si>
  <si>
    <t>INE649A16FH8</t>
  </si>
  <si>
    <t>INE112A16EU3</t>
  </si>
  <si>
    <t>INE095A16LP5</t>
  </si>
  <si>
    <t>INE238A16VU0</t>
  </si>
  <si>
    <t>INE141A16OS5</t>
  </si>
  <si>
    <t>INE608A16FS1</t>
  </si>
  <si>
    <t>INE476A16MC3</t>
  </si>
  <si>
    <t>INE141A16PD4</t>
  </si>
  <si>
    <t>INE112A16FO3</t>
  </si>
  <si>
    <t>FirstRand Bank Limited**</t>
  </si>
  <si>
    <t>INE940O16042</t>
  </si>
  <si>
    <t>ICICI Bank Limited**</t>
  </si>
  <si>
    <t>INE090A16M34</t>
  </si>
  <si>
    <t>INE608A16HI8</t>
  </si>
  <si>
    <t>INE112A16FA2</t>
  </si>
  <si>
    <t>INE028A16987</t>
  </si>
  <si>
    <t>INE090A16M42</t>
  </si>
  <si>
    <t>INE112A16FB0</t>
  </si>
  <si>
    <t>INE084A16AQ0</t>
  </si>
  <si>
    <t>INE476A16ME9</t>
  </si>
  <si>
    <t>INE434A16GA8</t>
  </si>
  <si>
    <t>INE141A16PF9</t>
  </si>
  <si>
    <t>The Ratnakar Bank Limited**</t>
  </si>
  <si>
    <t>INE976G16760</t>
  </si>
  <si>
    <t>State Bank of Travancore**</t>
  </si>
  <si>
    <t>INE654A16EN9</t>
  </si>
  <si>
    <t>INE028A16946</t>
  </si>
  <si>
    <t>Kotak Mahindra Bank Limited**</t>
  </si>
  <si>
    <t>INE237A16YQ4</t>
  </si>
  <si>
    <t>INE090A16N74</t>
  </si>
  <si>
    <t>INE112A16FD6</t>
  </si>
  <si>
    <t>INE476A16LY9</t>
  </si>
  <si>
    <t>INE476A16MF6</t>
  </si>
  <si>
    <t>INE476A16MD1</t>
  </si>
  <si>
    <t>INE654A16EO7</t>
  </si>
  <si>
    <t>INE028A16896</t>
  </si>
  <si>
    <t>INE008A16XY5</t>
  </si>
  <si>
    <t>Indian Bank**</t>
  </si>
  <si>
    <t>INE562A16HF3</t>
  </si>
  <si>
    <t>IND A1+</t>
  </si>
  <si>
    <t>INE008A16VI2</t>
  </si>
  <si>
    <t>Syndicate Bank**</t>
  </si>
  <si>
    <t>INE667A16DG7</t>
  </si>
  <si>
    <t>INE008A16VG6</t>
  </si>
  <si>
    <t>India Infoline Finance Limited**</t>
  </si>
  <si>
    <t>INE866I14MK6</t>
  </si>
  <si>
    <t>Gruh Finance Limited**</t>
  </si>
  <si>
    <t>INE580B14CR4</t>
  </si>
  <si>
    <t>INE523H14QZ4</t>
  </si>
  <si>
    <t>L &amp; T Infrastructure Finance Company Limited**</t>
  </si>
  <si>
    <t>INE691I14BL9</t>
  </si>
  <si>
    <t>Daimler Financial Services India Private Limited**</t>
  </si>
  <si>
    <t>INE094O14399</t>
  </si>
  <si>
    <t>BASF India Limited**</t>
  </si>
  <si>
    <t>INE373A14412</t>
  </si>
  <si>
    <t>INE909H14GA9</t>
  </si>
  <si>
    <t>INE756I14460</t>
  </si>
  <si>
    <t>INE523H14NJ5</t>
  </si>
  <si>
    <t>Small Industries Development Bank of India**</t>
  </si>
  <si>
    <t>INE556F14AF4</t>
  </si>
  <si>
    <t>INE114A14BM7</t>
  </si>
  <si>
    <t>National Housing Bank**</t>
  </si>
  <si>
    <t>INE557F14CV5</t>
  </si>
  <si>
    <t>INE557F14CW3</t>
  </si>
  <si>
    <t>Arvind Limited **</t>
  </si>
  <si>
    <t>INE034A14147</t>
  </si>
  <si>
    <t>INE866I14MP5</t>
  </si>
  <si>
    <t>INE034A14162</t>
  </si>
  <si>
    <t>INE705L14453</t>
  </si>
  <si>
    <t>INE975F14ED3</t>
  </si>
  <si>
    <t>TGS Investment and Trade Private Limited**</t>
  </si>
  <si>
    <t>INE597H14CS3</t>
  </si>
  <si>
    <t>Turquoise Investments and Finance Private Limited**</t>
  </si>
  <si>
    <t>INE978J14AH8</t>
  </si>
  <si>
    <t>Ashoka Buildcon Limited**</t>
  </si>
  <si>
    <t>INE442H14048</t>
  </si>
  <si>
    <t>Aditya Birla Finance Limited**</t>
  </si>
  <si>
    <t>INE860H14RO2</t>
  </si>
  <si>
    <t>91 DAY T-BILL 2015</t>
  </si>
  <si>
    <t>IN002014X392</t>
  </si>
  <si>
    <t>IN002014X335</t>
  </si>
  <si>
    <t>BlackRock Global Funds -  World Gold Fund (Class I2 USD Shares)^^</t>
  </si>
  <si>
    <t>LU0368252358</t>
  </si>
  <si>
    <t>BlackRock Global Funds - World Energy Fund (Class I2 USD Shares)^^</t>
  </si>
  <si>
    <t>LU0368250907</t>
  </si>
  <si>
    <t>BlackRock Global Funds - New Energy Fund (Class I2 USD Shares)^^</t>
  </si>
  <si>
    <t>LU0534476519</t>
  </si>
  <si>
    <t>BlackRock Global Funds - World Mining Fund (Class I2 USD Shares)^^</t>
  </si>
  <si>
    <t>LU0368260294</t>
  </si>
  <si>
    <t>BlackRock Global Funds - World Agriculture Fund (Class I2 USD Shares)^^</t>
  </si>
  <si>
    <t>LU0673439724</t>
  </si>
  <si>
    <t>BlackRock Global Funds - US Flexible Equity Fund (Class I2 USD Shares)^^</t>
  </si>
  <si>
    <t>LU0368250220</t>
  </si>
  <si>
    <t>BlackRock Global Funds - Global Allocation Fund (Class I2 USD Shares)^^</t>
  </si>
  <si>
    <t>LU0368249560</t>
  </si>
  <si>
    <t>Hindustan Petroleum Corporation Limited**</t>
  </si>
  <si>
    <t>INE094A07053</t>
  </si>
  <si>
    <t>INE238A08351</t>
  </si>
  <si>
    <t>INE134E08GN6</t>
  </si>
  <si>
    <t>INE514E08DB1</t>
  </si>
  <si>
    <t>INE752E07LV0</t>
  </si>
  <si>
    <t>INE752E07LU2</t>
  </si>
  <si>
    <t>INE020B08799</t>
  </si>
  <si>
    <t>INE434A16JK1</t>
  </si>
  <si>
    <t>INF740K01QK6</t>
  </si>
  <si>
    <t>Mutual Funds</t>
  </si>
  <si>
    <t>INF740K01OR6</t>
  </si>
  <si>
    <t>INF740K01NN7</t>
  </si>
  <si>
    <t>INF740K01PK8</t>
  </si>
  <si>
    <t>INF740K01PT9</t>
  </si>
  <si>
    <t>08.40% CGL 2024</t>
  </si>
  <si>
    <t>IN0020140045</t>
  </si>
  <si>
    <t>EQUITY &amp; EQUITY RELATED</t>
  </si>
  <si>
    <t xml:space="preserve"> Listed / awaiting listing on the stock exchanges</t>
  </si>
  <si>
    <t xml:space="preserve"> Unlisted</t>
  </si>
  <si>
    <t>DEBT INSTRUMENTS</t>
  </si>
  <si>
    <t>BOND &amp; NCD's</t>
  </si>
  <si>
    <t>MONEY MARKET INSTRUMENTS</t>
  </si>
  <si>
    <t>CBLO / Reverse Repo Investments</t>
  </si>
  <si>
    <t>DERIVATIVES</t>
  </si>
  <si>
    <t>CENTRAL GOVERNMENT SECURITIES</t>
  </si>
  <si>
    <t>Treasury Bill</t>
  </si>
  <si>
    <t>Certificate of Deposit</t>
  </si>
  <si>
    <t>Securitised Debt Instruments</t>
  </si>
  <si>
    <t>Commercial Paper</t>
  </si>
  <si>
    <t>Fixed Deposit</t>
  </si>
  <si>
    <t>OTHERS</t>
  </si>
  <si>
    <t>Foreign Securities</t>
  </si>
  <si>
    <t>Total</t>
  </si>
  <si>
    <t>Cash &amp; Cash Equivalent</t>
  </si>
  <si>
    <t>Net Receivables/Payables</t>
  </si>
  <si>
    <t>GRAND TOTAL</t>
  </si>
  <si>
    <t>Notes :</t>
  </si>
  <si>
    <t>** Non Traded / Thinly Traded in accordance with SEBI Regulations</t>
  </si>
  <si>
    <t>^^Fund domiciled in Luxembourg</t>
  </si>
  <si>
    <t>Portfolio as on January 31, 2015</t>
  </si>
  <si>
    <t>Quantity</t>
  </si>
  <si>
    <t>ISIN</t>
  </si>
  <si>
    <t>*</t>
  </si>
  <si>
    <t>*Less than 0.00%</t>
  </si>
  <si>
    <t>** Non Traded / Thinly Traded and illiquid securities in case of Equity instruments and Non Traded/ Thinly Traded in case of Debt Instruments in accordance with SEBI Regulations.</t>
  </si>
  <si>
    <t># Monthly income is not assured and is subject to availability of distributable surplus</t>
  </si>
  <si>
    <t>*The term “Flexible” in the name of the Scheme signifies that the Investment Manager of the Underlying Fund can invest either in growth or value investment characteristic securities placing an emphasis as the market outlook warrants.</t>
  </si>
  <si>
    <t>Reliance Gas Transportation Infrastructure Limited.**</t>
  </si>
  <si>
    <t>Cash Margin</t>
  </si>
  <si>
    <t>Reliance Utilities and Power Private Limited**</t>
  </si>
  <si>
    <t>Export-Import Bank of India**</t>
  </si>
  <si>
    <t>National Bank for Agriculture and Rural Development**</t>
  </si>
  <si>
    <t>Sundaram BNP Paribas Home Finance Limited**</t>
  </si>
  <si>
    <t>City Online Services Limited**</t>
  </si>
  <si>
    <t>** Non Traded / Thinly Traded securities in accordance with SEBI Regulations</t>
  </si>
  <si>
    <t>SIP Technologies &amp; Export Limited **</t>
  </si>
  <si>
    <t>** Non Traded/ Thinly Traded and illiquid securities in case of Equity instruments and Non Traded/ Thinly Traded in case of Debt Instruments in accordance with SEBI Regulations.</t>
  </si>
  <si>
    <t>** Non Traded / Thinly Traded  securities in accordance with SEBI Regulations</t>
  </si>
  <si>
    <t>Barclays Investments &amp; Loans (India)Limited**</t>
  </si>
  <si>
    <t>HDFC Bank Limited**</t>
  </si>
</sst>
</file>

<file path=xl/styles.xml><?xml version="1.0" encoding="utf-8"?>
<styleSheet xmlns="http://schemas.openxmlformats.org/spreadsheetml/2006/main">
  <numFmts count="6">
    <numFmt numFmtId="43" formatCode="_(* #,##0.00_);_(* \(#,##0.00\);_(* &quot;-&quot;??_);_(@_)"/>
    <numFmt numFmtId="164" formatCode="[$-409]dd\-mmm\-yy;@"/>
    <numFmt numFmtId="165" formatCode="_ * #,##0_)_£_ ;_ * \(#,##0\)_£_ ;_ * &quot;-&quot;??_)_£_ ;_ @_ "/>
    <numFmt numFmtId="166" formatCode="_(* #,##0_);_(* \(#,##0\);_(* &quot;-&quot;??_);_(@_)"/>
    <numFmt numFmtId="167" formatCode="0.000%"/>
    <numFmt numFmtId="168" formatCode="dd\-mmm\-yyyy"/>
  </numFmts>
  <fonts count="12">
    <font>
      <sz val="10"/>
      <name val="Arial"/>
    </font>
    <font>
      <sz val="10"/>
      <name val="Arial"/>
      <family val="2"/>
    </font>
    <font>
      <u/>
      <sz val="10"/>
      <color indexed="12"/>
      <name val="Arial"/>
      <family val="2"/>
    </font>
    <font>
      <sz val="10"/>
      <name val="Trebuchet MS"/>
      <family val="2"/>
    </font>
    <font>
      <b/>
      <sz val="10"/>
      <color indexed="9"/>
      <name val="Trebuchet MS"/>
      <family val="2"/>
    </font>
    <font>
      <b/>
      <sz val="14"/>
      <color indexed="9"/>
      <name val="Trebuchet MS"/>
      <family val="2"/>
    </font>
    <font>
      <b/>
      <sz val="10"/>
      <color indexed="62"/>
      <name val="Trebuchet MS"/>
      <family val="2"/>
    </font>
    <font>
      <b/>
      <sz val="10"/>
      <name val="Trebuchet MS"/>
      <family val="2"/>
    </font>
    <font>
      <sz val="8"/>
      <name val="Arial"/>
      <family val="2"/>
    </font>
    <font>
      <sz val="10"/>
      <name val="Arial"/>
      <family val="2"/>
    </font>
    <font>
      <sz val="8"/>
      <name val="Arial"/>
      <family val="2"/>
    </font>
    <font>
      <sz val="10"/>
      <color indexed="9"/>
      <name val="Trebuchet MS"/>
      <family val="2"/>
    </font>
  </fonts>
  <fills count="4">
    <fill>
      <patternFill patternType="none"/>
    </fill>
    <fill>
      <patternFill patternType="gray125"/>
    </fill>
    <fill>
      <patternFill patternType="solid">
        <fgColor indexed="8"/>
        <bgColor indexed="64"/>
      </patternFill>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43" fontId="1" fillId="0" borderId="0" applyFont="0" applyFill="0" applyBorder="0" applyAlignment="0" applyProtection="0"/>
    <xf numFmtId="43" fontId="9" fillId="0" borderId="0" applyFont="0" applyFill="0" applyBorder="0" applyAlignment="0" applyProtection="0"/>
    <xf numFmtId="0" fontId="2" fillId="0" borderId="0" applyNumberFormat="0" applyFill="0" applyBorder="0" applyAlignment="0" applyProtection="0">
      <alignment vertical="top"/>
      <protection locked="0"/>
    </xf>
    <xf numFmtId="0" fontId="9" fillId="0" borderId="0"/>
    <xf numFmtId="9" fontId="1" fillId="0" borderId="0" applyFont="0" applyFill="0" applyBorder="0" applyAlignment="0" applyProtection="0"/>
    <xf numFmtId="9" fontId="9" fillId="0" borderId="0" applyFont="0" applyFill="0" applyBorder="0" applyAlignment="0" applyProtection="0"/>
    <xf numFmtId="0" fontId="1" fillId="0" borderId="0"/>
  </cellStyleXfs>
  <cellXfs count="93">
    <xf numFmtId="0" fontId="0" fillId="0" borderId="0" xfId="0"/>
    <xf numFmtId="0" fontId="3" fillId="0" borderId="0" xfId="0" applyFont="1"/>
    <xf numFmtId="14" fontId="6" fillId="0" borderId="1" xfId="0" applyNumberFormat="1" applyFont="1" applyFill="1" applyBorder="1" applyAlignment="1">
      <alignment horizontal="center"/>
    </xf>
    <xf numFmtId="14" fontId="7" fillId="0" borderId="1" xfId="0" applyNumberFormat="1" applyFont="1" applyFill="1" applyBorder="1" applyAlignment="1">
      <alignment horizontal="left"/>
    </xf>
    <xf numFmtId="164" fontId="6" fillId="0" borderId="1" xfId="0" applyNumberFormat="1" applyFont="1" applyFill="1" applyBorder="1" applyAlignment="1">
      <alignment horizontal="center"/>
    </xf>
    <xf numFmtId="14" fontId="6" fillId="0" borderId="1" xfId="0" applyNumberFormat="1" applyFont="1" applyFill="1" applyBorder="1" applyAlignment="1"/>
    <xf numFmtId="0" fontId="4" fillId="2" borderId="1" xfId="0" applyFont="1" applyFill="1" applyBorder="1" applyAlignment="1">
      <alignment horizontal="center" vertical="top" wrapText="1"/>
    </xf>
    <xf numFmtId="2" fontId="3" fillId="0" borderId="0" xfId="0" applyNumberFormat="1" applyFont="1"/>
    <xf numFmtId="10" fontId="3" fillId="0" borderId="0" xfId="5" applyNumberFormat="1" applyFont="1"/>
    <xf numFmtId="166" fontId="3" fillId="0" borderId="0" xfId="0" applyNumberFormat="1" applyFont="1"/>
    <xf numFmtId="43" fontId="3" fillId="0" borderId="0" xfId="1" applyFont="1"/>
    <xf numFmtId="168" fontId="3" fillId="0" borderId="0" xfId="0" applyNumberFormat="1" applyFont="1" applyAlignment="1">
      <alignment horizontal="center"/>
    </xf>
    <xf numFmtId="168" fontId="3" fillId="0" borderId="0" xfId="1" applyNumberFormat="1" applyFont="1" applyAlignment="1">
      <alignment horizontal="center"/>
    </xf>
    <xf numFmtId="0" fontId="5" fillId="0" borderId="0" xfId="0" applyFont="1" applyFill="1" applyBorder="1" applyAlignment="1">
      <alignment vertical="center" wrapText="1"/>
    </xf>
    <xf numFmtId="14" fontId="6" fillId="0" borderId="2" xfId="0" applyNumberFormat="1" applyFont="1" applyFill="1" applyBorder="1" applyAlignment="1">
      <alignment horizontal="center"/>
    </xf>
    <xf numFmtId="43" fontId="4" fillId="2" borderId="3" xfId="1" applyFont="1" applyFill="1" applyBorder="1" applyAlignment="1">
      <alignment horizontal="center" vertical="top" wrapText="1"/>
    </xf>
    <xf numFmtId="10" fontId="4" fillId="2" borderId="3" xfId="5" applyNumberFormat="1" applyFont="1" applyFill="1" applyBorder="1" applyAlignment="1">
      <alignment horizontal="center" vertical="top" wrapText="1"/>
    </xf>
    <xf numFmtId="0" fontId="4" fillId="2" borderId="2" xfId="3" applyFont="1" applyFill="1" applyBorder="1" applyAlignment="1" applyProtection="1">
      <alignment horizontal="center" vertical="center" wrapText="1"/>
    </xf>
    <xf numFmtId="0" fontId="3" fillId="0" borderId="2" xfId="0" applyFont="1" applyFill="1" applyBorder="1" applyAlignment="1">
      <alignment horizontal="center"/>
    </xf>
    <xf numFmtId="165" fontId="4" fillId="2" borderId="3" xfId="1" applyNumberFormat="1" applyFont="1" applyFill="1" applyBorder="1" applyAlignment="1">
      <alignment horizontal="center" vertical="top" wrapText="1"/>
    </xf>
    <xf numFmtId="0" fontId="5" fillId="0" borderId="0" xfId="4" applyFont="1" applyFill="1" applyBorder="1" applyAlignment="1">
      <alignment vertical="center" wrapText="1"/>
    </xf>
    <xf numFmtId="0" fontId="9" fillId="0" borderId="0" xfId="4"/>
    <xf numFmtId="0" fontId="3" fillId="0" borderId="0" xfId="4" applyFont="1"/>
    <xf numFmtId="14" fontId="6" fillId="0" borderId="2" xfId="4" applyNumberFormat="1" applyFont="1" applyFill="1" applyBorder="1" applyAlignment="1">
      <alignment horizontal="center"/>
    </xf>
    <xf numFmtId="14" fontId="7" fillId="0" borderId="1" xfId="4" applyNumberFormat="1" applyFont="1" applyFill="1" applyBorder="1" applyAlignment="1">
      <alignment horizontal="left"/>
    </xf>
    <xf numFmtId="164" fontId="6" fillId="0" borderId="1" xfId="4" applyNumberFormat="1" applyFont="1" applyFill="1" applyBorder="1" applyAlignment="1">
      <alignment horizontal="center"/>
    </xf>
    <xf numFmtId="0" fontId="3" fillId="0" borderId="2" xfId="4" applyFont="1" applyFill="1" applyBorder="1" applyAlignment="1">
      <alignment horizontal="center"/>
    </xf>
    <xf numFmtId="14" fontId="6" fillId="0" borderId="1" xfId="4" applyNumberFormat="1" applyFont="1" applyFill="1" applyBorder="1" applyAlignment="1"/>
    <xf numFmtId="14" fontId="6" fillId="0" borderId="1" xfId="4" applyNumberFormat="1" applyFont="1" applyFill="1" applyBorder="1" applyAlignment="1">
      <alignment horizontal="center"/>
    </xf>
    <xf numFmtId="0" fontId="4" fillId="2" borderId="1" xfId="4" applyFont="1" applyFill="1" applyBorder="1" applyAlignment="1">
      <alignment horizontal="center" vertical="top" wrapText="1"/>
    </xf>
    <xf numFmtId="165" fontId="4" fillId="2" borderId="3" xfId="2" applyNumberFormat="1" applyFont="1" applyFill="1" applyBorder="1" applyAlignment="1">
      <alignment horizontal="center" vertical="top" wrapText="1"/>
    </xf>
    <xf numFmtId="43" fontId="4" fillId="2" borderId="3" xfId="2" applyFont="1" applyFill="1" applyBorder="1" applyAlignment="1">
      <alignment horizontal="center" vertical="top" wrapText="1"/>
    </xf>
    <xf numFmtId="10" fontId="4" fillId="2" borderId="3" xfId="6" applyNumberFormat="1" applyFont="1" applyFill="1" applyBorder="1" applyAlignment="1">
      <alignment horizontal="center" vertical="top" wrapText="1"/>
    </xf>
    <xf numFmtId="166" fontId="3" fillId="0" borderId="0" xfId="4" applyNumberFormat="1" applyFont="1"/>
    <xf numFmtId="43" fontId="3" fillId="0" borderId="0" xfId="2" applyFont="1"/>
    <xf numFmtId="168" fontId="3" fillId="0" borderId="0" xfId="2" applyNumberFormat="1" applyFont="1" applyAlignment="1">
      <alignment horizontal="center"/>
    </xf>
    <xf numFmtId="168" fontId="3" fillId="0" borderId="0" xfId="4" applyNumberFormat="1" applyFont="1" applyAlignment="1">
      <alignment horizontal="center"/>
    </xf>
    <xf numFmtId="0" fontId="3" fillId="0" borderId="0" xfId="0" applyFont="1" applyFill="1" applyBorder="1"/>
    <xf numFmtId="0" fontId="3" fillId="0" borderId="0" xfId="4" applyFont="1" applyFill="1" applyBorder="1"/>
    <xf numFmtId="166" fontId="3" fillId="0" borderId="0" xfId="4" applyNumberFormat="1" applyFont="1" applyFill="1" applyBorder="1"/>
    <xf numFmtId="168" fontId="3" fillId="0" borderId="0" xfId="2" applyNumberFormat="1" applyFont="1" applyFill="1" applyBorder="1" applyAlignment="1">
      <alignment horizontal="center"/>
    </xf>
    <xf numFmtId="168" fontId="3" fillId="0" borderId="0" xfId="4" applyNumberFormat="1" applyFont="1" applyFill="1" applyBorder="1" applyAlignment="1">
      <alignment horizontal="center"/>
    </xf>
    <xf numFmtId="10" fontId="3" fillId="0" borderId="0" xfId="4" applyNumberFormat="1" applyFont="1" applyFill="1" applyBorder="1"/>
    <xf numFmtId="166" fontId="3" fillId="0" borderId="0" xfId="0" applyNumberFormat="1" applyFont="1" applyFill="1" applyBorder="1"/>
    <xf numFmtId="43" fontId="3" fillId="0" borderId="0" xfId="1" applyFont="1" applyFill="1" applyBorder="1"/>
    <xf numFmtId="168" fontId="3" fillId="0" borderId="0" xfId="1" applyNumberFormat="1" applyFont="1" applyFill="1" applyBorder="1" applyAlignment="1">
      <alignment horizontal="center"/>
    </xf>
    <xf numFmtId="168" fontId="3" fillId="0" borderId="0" xfId="0" applyNumberFormat="1" applyFont="1" applyFill="1" applyBorder="1" applyAlignment="1">
      <alignment horizontal="center"/>
    </xf>
    <xf numFmtId="10" fontId="3" fillId="0" borderId="0" xfId="5" applyNumberFormat="1" applyFont="1" applyFill="1" applyBorder="1"/>
    <xf numFmtId="10" fontId="3" fillId="0" borderId="0" xfId="0" applyNumberFormat="1" applyFont="1" applyFill="1" applyBorder="1"/>
    <xf numFmtId="2" fontId="3" fillId="0" borderId="0" xfId="0" applyNumberFormat="1" applyFont="1" applyFill="1" applyBorder="1"/>
    <xf numFmtId="10" fontId="3" fillId="0" borderId="0" xfId="1" applyNumberFormat="1" applyFont="1" applyFill="1" applyBorder="1"/>
    <xf numFmtId="10" fontId="9" fillId="0" borderId="0" xfId="5" applyNumberFormat="1" applyFont="1"/>
    <xf numFmtId="0" fontId="7" fillId="0" borderId="0" xfId="0" applyFont="1"/>
    <xf numFmtId="0" fontId="7" fillId="0" borderId="0" xfId="0" applyFont="1" applyFill="1" applyBorder="1"/>
    <xf numFmtId="0" fontId="7" fillId="0" borderId="0" xfId="4" applyFont="1"/>
    <xf numFmtId="0" fontId="7" fillId="0" borderId="0" xfId="4" applyFont="1" applyFill="1" applyBorder="1"/>
    <xf numFmtId="10" fontId="3" fillId="0" borderId="0" xfId="2" applyNumberFormat="1" applyFont="1" applyFill="1" applyBorder="1"/>
    <xf numFmtId="10" fontId="7" fillId="0" borderId="0" xfId="5" applyNumberFormat="1" applyFont="1"/>
    <xf numFmtId="0" fontId="3" fillId="3" borderId="0" xfId="0" applyFont="1" applyFill="1" applyBorder="1"/>
    <xf numFmtId="166" fontId="3" fillId="3" borderId="0" xfId="0" applyNumberFormat="1" applyFont="1" applyFill="1" applyBorder="1"/>
    <xf numFmtId="0" fontId="7" fillId="3" borderId="0" xfId="0" applyFont="1" applyFill="1" applyBorder="1"/>
    <xf numFmtId="43" fontId="7" fillId="3" borderId="0" xfId="1" applyFont="1" applyFill="1" applyBorder="1"/>
    <xf numFmtId="10" fontId="7" fillId="3" borderId="0" xfId="0" applyNumberFormat="1" applyFont="1" applyFill="1" applyBorder="1"/>
    <xf numFmtId="0" fontId="3" fillId="2" borderId="0" xfId="0" applyFont="1" applyFill="1" applyBorder="1"/>
    <xf numFmtId="166" fontId="11" fillId="2" borderId="0" xfId="0" applyNumberFormat="1" applyFont="1" applyFill="1" applyBorder="1"/>
    <xf numFmtId="0" fontId="4" fillId="2" borderId="0" xfId="0" applyFont="1" applyFill="1" applyBorder="1"/>
    <xf numFmtId="43" fontId="4" fillId="2" borderId="0" xfId="1" applyFont="1" applyFill="1" applyBorder="1"/>
    <xf numFmtId="10" fontId="4" fillId="2" borderId="0" xfId="1" applyNumberFormat="1" applyFont="1" applyFill="1" applyBorder="1"/>
    <xf numFmtId="10" fontId="4" fillId="2" borderId="0" xfId="0" applyNumberFormat="1" applyFont="1" applyFill="1" applyBorder="1"/>
    <xf numFmtId="10" fontId="7" fillId="3" borderId="0" xfId="1" applyNumberFormat="1" applyFont="1" applyFill="1" applyBorder="1"/>
    <xf numFmtId="0" fontId="3" fillId="3" borderId="0" xfId="4" applyFont="1" applyFill="1" applyBorder="1"/>
    <xf numFmtId="0" fontId="7" fillId="3" borderId="0" xfId="4" applyFont="1" applyFill="1" applyBorder="1"/>
    <xf numFmtId="10" fontId="7" fillId="3" borderId="0" xfId="4" applyNumberFormat="1" applyFont="1" applyFill="1" applyBorder="1"/>
    <xf numFmtId="166" fontId="3" fillId="3" borderId="0" xfId="4" applyNumberFormat="1" applyFont="1" applyFill="1" applyBorder="1"/>
    <xf numFmtId="0" fontId="3" fillId="2" borderId="0" xfId="4" applyFont="1" applyFill="1" applyBorder="1"/>
    <xf numFmtId="166" fontId="11" fillId="2" borderId="0" xfId="4" applyNumberFormat="1" applyFont="1" applyFill="1" applyBorder="1"/>
    <xf numFmtId="0" fontId="4" fillId="2" borderId="0" xfId="4" applyFont="1" applyFill="1" applyBorder="1"/>
    <xf numFmtId="10" fontId="4" fillId="2" borderId="0" xfId="4" applyNumberFormat="1" applyFont="1" applyFill="1" applyBorder="1"/>
    <xf numFmtId="10" fontId="3" fillId="0" borderId="0" xfId="0" applyNumberFormat="1" applyFont="1" applyFill="1" applyBorder="1" applyAlignment="1">
      <alignment horizontal="right"/>
    </xf>
    <xf numFmtId="10" fontId="7" fillId="3" borderId="0" xfId="0" applyNumberFormat="1" applyFont="1" applyFill="1" applyBorder="1" applyAlignment="1">
      <alignment horizontal="right"/>
    </xf>
    <xf numFmtId="0" fontId="3" fillId="0" borderId="0" xfId="0" applyFont="1" applyFill="1" applyBorder="1" applyAlignment="1">
      <alignment vertical="top"/>
    </xf>
    <xf numFmtId="0" fontId="3" fillId="0" borderId="0" xfId="0" applyFont="1" applyFill="1" applyBorder="1" applyAlignment="1">
      <alignment wrapText="1"/>
    </xf>
    <xf numFmtId="167" fontId="3" fillId="0" borderId="0" xfId="5" applyNumberFormat="1" applyFont="1" applyFill="1" applyBorder="1" applyAlignment="1">
      <alignment horizontal="center"/>
    </xf>
    <xf numFmtId="10" fontId="3" fillId="0" borderId="0" xfId="5" applyNumberFormat="1" applyFont="1" applyFill="1" applyBorder="1" applyAlignment="1">
      <alignment horizontal="left" indent="3"/>
    </xf>
    <xf numFmtId="10" fontId="3" fillId="0" borderId="0" xfId="0" applyNumberFormat="1" applyFont="1" applyFill="1" applyBorder="1" applyAlignment="1">
      <alignment horizontal="center"/>
    </xf>
    <xf numFmtId="10" fontId="3" fillId="0" borderId="0" xfId="0" applyNumberFormat="1" applyFont="1" applyFill="1" applyBorder="1" applyAlignment="1">
      <alignment horizontal="left" indent="3"/>
    </xf>
    <xf numFmtId="10" fontId="3" fillId="0" borderId="0" xfId="5" applyNumberFormat="1" applyFont="1" applyFill="1" applyBorder="1" applyAlignment="1">
      <alignment horizontal="left" indent="4"/>
    </xf>
    <xf numFmtId="0" fontId="5"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4" xfId="4" applyFont="1" applyFill="1" applyBorder="1" applyAlignment="1">
      <alignment horizontal="left" vertical="center" wrapText="1"/>
    </xf>
    <xf numFmtId="0" fontId="5" fillId="2" borderId="5" xfId="4" applyFont="1" applyFill="1" applyBorder="1" applyAlignment="1">
      <alignment horizontal="left" vertical="center" wrapText="1"/>
    </xf>
  </cellXfs>
  <cellStyles count="8">
    <cellStyle name="Comma" xfId="1" builtinId="3"/>
    <cellStyle name="Comma 2" xfId="2"/>
    <cellStyle name="Hyperlink" xfId="3" builtinId="8"/>
    <cellStyle name="Normal" xfId="0" builtinId="0"/>
    <cellStyle name="Normal 2" xfId="4"/>
    <cellStyle name="Percent" xfId="5" builtinId="5"/>
    <cellStyle name="Percent 2" xfId="6"/>
    <cellStyle name="Style 1" xf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dimension ref="A1:L116"/>
  <sheetViews>
    <sheetView tabSelected="1" workbookViewId="0">
      <selection activeCell="B22" sqref="B22"/>
    </sheetView>
  </sheetViews>
  <sheetFormatPr defaultRowHeight="15"/>
  <cols>
    <col min="1" max="1" width="7.140625" style="1" bestFit="1" customWidth="1"/>
    <col min="2" max="2" width="61.140625" style="1" bestFit="1" customWidth="1"/>
    <col min="3" max="3" width="13.7109375" style="1" bestFit="1" customWidth="1"/>
    <col min="4" max="5" width="11.85546875" style="1" bestFit="1" customWidth="1"/>
    <col min="6" max="6" width="13.140625" style="1" bestFit="1" customWidth="1"/>
    <col min="7" max="7" width="8.85546875" style="1" bestFit="1" customWidth="1"/>
    <col min="8" max="8" width="11.5703125" style="1" bestFit="1" customWidth="1"/>
    <col min="9" max="9" width="8" style="1" bestFit="1" customWidth="1"/>
    <col min="10" max="10" width="16.28515625" style="21" bestFit="1" customWidth="1"/>
    <col min="11" max="11" width="7.85546875" style="51" bestFit="1" customWidth="1"/>
    <col min="12" max="12" width="7.85546875" bestFit="1" customWidth="1"/>
    <col min="13" max="16384" width="9.140625" style="1"/>
  </cols>
  <sheetData>
    <row r="1" spans="1:12" ht="23.25" customHeight="1">
      <c r="A1" s="17"/>
      <c r="B1" s="87" t="s">
        <v>7</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931</v>
      </c>
      <c r="C6" s="52"/>
      <c r="D6" s="9"/>
      <c r="E6" s="9"/>
      <c r="F6" s="10"/>
      <c r="G6" s="10"/>
      <c r="H6" s="12"/>
      <c r="I6" s="11"/>
      <c r="J6" s="22"/>
      <c r="K6" s="8"/>
      <c r="L6" s="1"/>
    </row>
    <row r="7" spans="1:12">
      <c r="B7" s="52" t="s">
        <v>932</v>
      </c>
      <c r="C7" s="52"/>
      <c r="D7" s="9"/>
      <c r="E7" s="9"/>
      <c r="F7" s="10"/>
      <c r="G7" s="10"/>
      <c r="H7" s="12"/>
      <c r="I7" s="11"/>
      <c r="J7" s="22"/>
      <c r="K7" s="8"/>
      <c r="L7" s="1"/>
    </row>
    <row r="8" spans="1:12">
      <c r="B8" s="52" t="s">
        <v>929</v>
      </c>
      <c r="C8" s="52"/>
      <c r="D8" s="9"/>
      <c r="E8" s="9"/>
      <c r="F8" s="10"/>
      <c r="G8" s="10"/>
      <c r="H8" s="12"/>
      <c r="I8" s="11"/>
      <c r="J8" s="22"/>
      <c r="K8" s="8"/>
      <c r="L8" s="1"/>
    </row>
    <row r="9" spans="1:12" s="37" customFormat="1">
      <c r="A9" s="37">
        <v>1</v>
      </c>
      <c r="B9" s="37" t="s">
        <v>791</v>
      </c>
      <c r="C9" s="37" t="s">
        <v>792</v>
      </c>
      <c r="D9" s="43" t="s">
        <v>494</v>
      </c>
      <c r="E9" s="43">
        <v>250</v>
      </c>
      <c r="F9" s="44">
        <v>3290.57</v>
      </c>
      <c r="G9" s="50">
        <v>6.0000000000000001E-3</v>
      </c>
      <c r="H9" s="45">
        <v>42065</v>
      </c>
      <c r="I9" s="46" t="s">
        <v>185</v>
      </c>
      <c r="J9" s="54" t="s">
        <v>30</v>
      </c>
      <c r="K9" s="57" t="s">
        <v>31</v>
      </c>
    </row>
    <row r="10" spans="1:12" s="37" customFormat="1">
      <c r="A10" s="37">
        <v>2</v>
      </c>
      <c r="B10" s="37" t="s">
        <v>961</v>
      </c>
      <c r="C10" s="37" t="s">
        <v>793</v>
      </c>
      <c r="D10" s="43" t="s">
        <v>586</v>
      </c>
      <c r="E10" s="43">
        <v>150</v>
      </c>
      <c r="F10" s="44">
        <v>1499.98</v>
      </c>
      <c r="G10" s="50">
        <v>2.8E-3</v>
      </c>
      <c r="H10" s="45">
        <v>42062</v>
      </c>
      <c r="I10" s="46" t="s">
        <v>185</v>
      </c>
      <c r="J10" s="22" t="s">
        <v>568</v>
      </c>
      <c r="K10" s="8">
        <v>0.40909999999999991</v>
      </c>
    </row>
    <row r="11" spans="1:12" s="37" customFormat="1">
      <c r="A11" s="58"/>
      <c r="B11" s="60" t="s">
        <v>944</v>
      </c>
      <c r="C11" s="60"/>
      <c r="D11" s="59"/>
      <c r="E11" s="59"/>
      <c r="F11" s="61">
        <v>4790.55</v>
      </c>
      <c r="G11" s="69">
        <v>8.8000000000000005E-3</v>
      </c>
      <c r="H11" s="45"/>
      <c r="I11" s="46"/>
      <c r="J11" s="22" t="s">
        <v>694</v>
      </c>
      <c r="K11" s="8">
        <v>0.21500000000000002</v>
      </c>
    </row>
    <row r="12" spans="1:12" s="37" customFormat="1">
      <c r="D12" s="43"/>
      <c r="E12" s="43"/>
      <c r="F12" s="44"/>
      <c r="G12" s="44"/>
      <c r="H12" s="45"/>
      <c r="I12" s="46"/>
      <c r="J12" s="22" t="s">
        <v>32</v>
      </c>
      <c r="K12" s="8">
        <v>0.20429999999999995</v>
      </c>
    </row>
    <row r="13" spans="1:12" s="37" customFormat="1">
      <c r="B13" s="53" t="s">
        <v>933</v>
      </c>
      <c r="C13" s="53"/>
      <c r="D13" s="43"/>
      <c r="E13" s="43"/>
      <c r="F13" s="44"/>
      <c r="G13" s="44"/>
      <c r="H13" s="45"/>
      <c r="I13" s="46"/>
      <c r="J13" s="22" t="s">
        <v>513</v>
      </c>
      <c r="K13" s="8">
        <v>0.1037</v>
      </c>
    </row>
    <row r="14" spans="1:12" s="37" customFormat="1">
      <c r="B14" s="53" t="s">
        <v>938</v>
      </c>
      <c r="C14" s="53"/>
      <c r="D14" s="43"/>
      <c r="E14" s="43"/>
      <c r="F14" s="44"/>
      <c r="G14" s="44"/>
      <c r="H14" s="45"/>
      <c r="I14" s="46"/>
      <c r="J14" s="22" t="s">
        <v>592</v>
      </c>
      <c r="K14" s="8">
        <v>2.76E-2</v>
      </c>
    </row>
    <row r="15" spans="1:12" s="37" customFormat="1">
      <c r="A15" s="37">
        <v>3</v>
      </c>
      <c r="B15" s="37" t="s">
        <v>566</v>
      </c>
      <c r="C15" s="37" t="s">
        <v>794</v>
      </c>
      <c r="D15" s="43" t="s">
        <v>568</v>
      </c>
      <c r="E15" s="43">
        <v>20000</v>
      </c>
      <c r="F15" s="44">
        <v>19945.98</v>
      </c>
      <c r="G15" s="50">
        <v>3.6600000000000001E-2</v>
      </c>
      <c r="H15" s="45">
        <v>42048</v>
      </c>
      <c r="I15" s="46"/>
      <c r="J15" s="22" t="s">
        <v>855</v>
      </c>
      <c r="K15" s="8">
        <v>1.9200000000000002E-2</v>
      </c>
    </row>
    <row r="16" spans="1:12" s="37" customFormat="1">
      <c r="A16" s="37">
        <v>4</v>
      </c>
      <c r="B16" s="37" t="s">
        <v>684</v>
      </c>
      <c r="C16" s="37" t="s">
        <v>795</v>
      </c>
      <c r="D16" s="43" t="s">
        <v>32</v>
      </c>
      <c r="E16" s="43">
        <v>20000</v>
      </c>
      <c r="F16" s="44">
        <v>19884.3</v>
      </c>
      <c r="G16" s="48">
        <v>3.6499999999999998E-2</v>
      </c>
      <c r="H16" s="46">
        <v>42062</v>
      </c>
      <c r="I16" s="46"/>
      <c r="J16" s="22" t="s">
        <v>494</v>
      </c>
      <c r="K16" s="8">
        <v>6.0000000000000001E-3</v>
      </c>
    </row>
    <row r="17" spans="1:11" s="37" customFormat="1">
      <c r="A17" s="37">
        <v>5</v>
      </c>
      <c r="B17" s="37" t="s">
        <v>686</v>
      </c>
      <c r="C17" s="37" t="s">
        <v>796</v>
      </c>
      <c r="D17" s="43" t="s">
        <v>568</v>
      </c>
      <c r="E17" s="43">
        <v>15000</v>
      </c>
      <c r="F17" s="44">
        <v>14865.56</v>
      </c>
      <c r="G17" s="48">
        <v>2.7300000000000001E-2</v>
      </c>
      <c r="H17" s="46">
        <v>42076</v>
      </c>
      <c r="I17" s="46"/>
      <c r="J17" s="22" t="s">
        <v>586</v>
      </c>
      <c r="K17" s="8">
        <v>2.8E-3</v>
      </c>
    </row>
    <row r="18" spans="1:11" s="37" customFormat="1">
      <c r="A18" s="37">
        <v>6</v>
      </c>
      <c r="B18" s="37" t="s">
        <v>971</v>
      </c>
      <c r="C18" s="37" t="s">
        <v>797</v>
      </c>
      <c r="D18" s="43" t="s">
        <v>32</v>
      </c>
      <c r="E18" s="43">
        <v>14500</v>
      </c>
      <c r="F18" s="44">
        <v>14438.77</v>
      </c>
      <c r="G18" s="48">
        <v>2.6499999999999999E-2</v>
      </c>
      <c r="H18" s="46">
        <v>42055</v>
      </c>
      <c r="I18" s="46"/>
      <c r="J18" s="22" t="s">
        <v>33</v>
      </c>
      <c r="K18" s="8">
        <v>1.2299999999999998E-2</v>
      </c>
    </row>
    <row r="19" spans="1:11" s="37" customFormat="1">
      <c r="A19" s="37">
        <v>7</v>
      </c>
      <c r="B19" s="37" t="s">
        <v>566</v>
      </c>
      <c r="C19" s="37" t="s">
        <v>798</v>
      </c>
      <c r="D19" s="43" t="s">
        <v>568</v>
      </c>
      <c r="E19" s="43">
        <v>12500</v>
      </c>
      <c r="F19" s="44">
        <v>12477.42</v>
      </c>
      <c r="G19" s="48">
        <v>2.29E-2</v>
      </c>
      <c r="H19" s="46">
        <v>42044</v>
      </c>
      <c r="I19" s="46"/>
      <c r="J19" s="22"/>
      <c r="K19" s="22"/>
    </row>
    <row r="20" spans="1:11" s="37" customFormat="1">
      <c r="A20" s="37">
        <v>8</v>
      </c>
      <c r="B20" s="37" t="s">
        <v>566</v>
      </c>
      <c r="C20" s="37" t="s">
        <v>799</v>
      </c>
      <c r="D20" s="43" t="s">
        <v>568</v>
      </c>
      <c r="E20" s="43">
        <v>12000</v>
      </c>
      <c r="F20" s="44">
        <v>11972.98</v>
      </c>
      <c r="G20" s="48">
        <v>2.1999999999999999E-2</v>
      </c>
      <c r="H20" s="46">
        <v>42046</v>
      </c>
      <c r="I20" s="46"/>
      <c r="J20" s="22"/>
      <c r="K20" s="8"/>
    </row>
    <row r="21" spans="1:11" s="37" customFormat="1">
      <c r="A21" s="37">
        <v>9</v>
      </c>
      <c r="B21" s="37" t="s">
        <v>696</v>
      </c>
      <c r="C21" s="37" t="s">
        <v>800</v>
      </c>
      <c r="D21" s="43" t="s">
        <v>568</v>
      </c>
      <c r="E21" s="43">
        <v>10000</v>
      </c>
      <c r="F21" s="44">
        <v>9997.77</v>
      </c>
      <c r="G21" s="48">
        <v>1.84E-2</v>
      </c>
      <c r="H21" s="46">
        <v>42037</v>
      </c>
      <c r="I21" s="46"/>
      <c r="J21" s="22"/>
      <c r="K21" s="8"/>
    </row>
    <row r="22" spans="1:11" s="37" customFormat="1">
      <c r="A22" s="37">
        <v>10</v>
      </c>
      <c r="B22" s="37" t="s">
        <v>801</v>
      </c>
      <c r="C22" s="37" t="s">
        <v>802</v>
      </c>
      <c r="D22" s="43" t="s">
        <v>32</v>
      </c>
      <c r="E22" s="43">
        <v>10000</v>
      </c>
      <c r="F22" s="44">
        <v>9944.11</v>
      </c>
      <c r="G22" s="48">
        <v>1.83E-2</v>
      </c>
      <c r="H22" s="46">
        <v>42061</v>
      </c>
      <c r="I22" s="46"/>
      <c r="J22" s="22"/>
      <c r="K22" s="8"/>
    </row>
    <row r="23" spans="1:11" s="37" customFormat="1">
      <c r="A23" s="37">
        <v>11</v>
      </c>
      <c r="B23" s="37" t="s">
        <v>803</v>
      </c>
      <c r="C23" s="37" t="s">
        <v>804</v>
      </c>
      <c r="D23" s="43" t="s">
        <v>694</v>
      </c>
      <c r="E23" s="43">
        <v>10000</v>
      </c>
      <c r="F23" s="44">
        <v>9934.99</v>
      </c>
      <c r="G23" s="48">
        <v>1.83E-2</v>
      </c>
      <c r="H23" s="46">
        <v>42065</v>
      </c>
      <c r="I23" s="46"/>
      <c r="J23" s="22"/>
      <c r="K23" s="8"/>
    </row>
    <row r="24" spans="1:11" s="37" customFormat="1">
      <c r="A24" s="37">
        <v>12</v>
      </c>
      <c r="B24" s="37" t="s">
        <v>700</v>
      </c>
      <c r="C24" s="37" t="s">
        <v>805</v>
      </c>
      <c r="D24" s="43" t="s">
        <v>32</v>
      </c>
      <c r="E24" s="43">
        <v>9500</v>
      </c>
      <c r="F24" s="44">
        <v>9420.59</v>
      </c>
      <c r="G24" s="48">
        <v>1.7299999999999999E-2</v>
      </c>
      <c r="H24" s="46">
        <v>42074</v>
      </c>
      <c r="I24" s="46"/>
      <c r="J24" s="22"/>
      <c r="K24" s="8"/>
    </row>
    <row r="25" spans="1:11" s="37" customFormat="1">
      <c r="A25" s="37">
        <v>13</v>
      </c>
      <c r="B25" s="37" t="s">
        <v>688</v>
      </c>
      <c r="C25" s="37" t="s">
        <v>806</v>
      </c>
      <c r="D25" s="43" t="s">
        <v>568</v>
      </c>
      <c r="E25" s="43">
        <v>7500</v>
      </c>
      <c r="F25" s="44">
        <v>7451.24</v>
      </c>
      <c r="G25" s="48">
        <v>1.37E-2</v>
      </c>
      <c r="H25" s="46">
        <v>42065</v>
      </c>
      <c r="I25" s="46"/>
      <c r="J25" s="22"/>
      <c r="K25" s="8"/>
    </row>
    <row r="26" spans="1:11" s="37" customFormat="1">
      <c r="A26" s="37">
        <v>14</v>
      </c>
      <c r="B26" s="37" t="s">
        <v>807</v>
      </c>
      <c r="C26" s="37" t="s">
        <v>808</v>
      </c>
      <c r="D26" s="43" t="s">
        <v>568</v>
      </c>
      <c r="E26" s="43">
        <v>7500</v>
      </c>
      <c r="F26" s="44">
        <v>7439.59</v>
      </c>
      <c r="G26" s="48">
        <v>1.37E-2</v>
      </c>
      <c r="H26" s="46">
        <v>42072</v>
      </c>
      <c r="I26" s="46"/>
      <c r="J26" s="22"/>
      <c r="K26" s="8"/>
    </row>
    <row r="27" spans="1:11" s="37" customFormat="1">
      <c r="A27" s="37">
        <v>15</v>
      </c>
      <c r="B27" s="37" t="s">
        <v>809</v>
      </c>
      <c r="C27" s="37" t="s">
        <v>810</v>
      </c>
      <c r="D27" s="43" t="s">
        <v>568</v>
      </c>
      <c r="E27" s="43">
        <v>7000</v>
      </c>
      <c r="F27" s="44">
        <v>6943.35</v>
      </c>
      <c r="G27" s="48">
        <v>1.2800000000000001E-2</v>
      </c>
      <c r="H27" s="46">
        <v>42072</v>
      </c>
      <c r="I27" s="46"/>
      <c r="J27" s="22"/>
      <c r="K27" s="8"/>
    </row>
    <row r="28" spans="1:11" s="37" customFormat="1">
      <c r="A28" s="37">
        <v>16</v>
      </c>
      <c r="B28" s="37" t="s">
        <v>696</v>
      </c>
      <c r="C28" s="37" t="s">
        <v>811</v>
      </c>
      <c r="D28" s="43" t="s">
        <v>568</v>
      </c>
      <c r="E28" s="43">
        <v>6075</v>
      </c>
      <c r="F28" s="44">
        <v>6039.53</v>
      </c>
      <c r="G28" s="48">
        <v>1.11E-2</v>
      </c>
      <c r="H28" s="46">
        <v>42062</v>
      </c>
      <c r="I28" s="46"/>
      <c r="J28" s="22"/>
      <c r="K28" s="8"/>
    </row>
    <row r="29" spans="1:11" s="37" customFormat="1">
      <c r="A29" s="37">
        <v>17</v>
      </c>
      <c r="B29" s="37" t="s">
        <v>696</v>
      </c>
      <c r="C29" s="37" t="s">
        <v>812</v>
      </c>
      <c r="D29" s="43" t="s">
        <v>568</v>
      </c>
      <c r="E29" s="43">
        <v>6000</v>
      </c>
      <c r="F29" s="44">
        <v>5947.61</v>
      </c>
      <c r="G29" s="48">
        <v>1.09E-2</v>
      </c>
      <c r="H29" s="46">
        <v>42075</v>
      </c>
      <c r="I29" s="46"/>
      <c r="J29" s="22"/>
      <c r="K29" s="8"/>
    </row>
    <row r="30" spans="1:11" s="37" customFormat="1">
      <c r="A30" s="37">
        <v>18</v>
      </c>
      <c r="B30" s="37" t="s">
        <v>813</v>
      </c>
      <c r="C30" s="37" t="s">
        <v>814</v>
      </c>
      <c r="D30" s="43" t="s">
        <v>694</v>
      </c>
      <c r="E30" s="43">
        <v>6000</v>
      </c>
      <c r="F30" s="44">
        <v>5946.03</v>
      </c>
      <c r="G30" s="48">
        <v>1.09E-2</v>
      </c>
      <c r="H30" s="46">
        <v>42076</v>
      </c>
      <c r="I30" s="46"/>
      <c r="J30" s="22"/>
      <c r="K30" s="8"/>
    </row>
    <row r="31" spans="1:11" s="37" customFormat="1">
      <c r="A31" s="37">
        <v>19</v>
      </c>
      <c r="B31" s="37" t="s">
        <v>815</v>
      </c>
      <c r="C31" s="37" t="s">
        <v>816</v>
      </c>
      <c r="D31" s="43" t="s">
        <v>694</v>
      </c>
      <c r="E31" s="43">
        <v>5000</v>
      </c>
      <c r="F31" s="44">
        <v>4986.6499999999996</v>
      </c>
      <c r="G31" s="48">
        <v>9.1999999999999998E-3</v>
      </c>
      <c r="H31" s="46">
        <v>42048</v>
      </c>
      <c r="I31" s="46"/>
      <c r="J31" s="22"/>
      <c r="K31" s="8"/>
    </row>
    <row r="32" spans="1:11" s="37" customFormat="1">
      <c r="A32" s="37">
        <v>20</v>
      </c>
      <c r="B32" s="37" t="s">
        <v>690</v>
      </c>
      <c r="C32" s="37" t="s">
        <v>817</v>
      </c>
      <c r="D32" s="43" t="s">
        <v>568</v>
      </c>
      <c r="E32" s="43">
        <v>5000</v>
      </c>
      <c r="F32" s="44">
        <v>4986.59</v>
      </c>
      <c r="G32" s="48">
        <v>9.1999999999999998E-3</v>
      </c>
      <c r="H32" s="46">
        <v>42048</v>
      </c>
      <c r="I32" s="46"/>
      <c r="J32" s="22"/>
      <c r="K32" s="8"/>
    </row>
    <row r="33" spans="1:11" s="37" customFormat="1">
      <c r="A33" s="37">
        <v>21</v>
      </c>
      <c r="B33" s="37" t="s">
        <v>566</v>
      </c>
      <c r="C33" s="37" t="s">
        <v>818</v>
      </c>
      <c r="D33" s="43" t="s">
        <v>568</v>
      </c>
      <c r="E33" s="43">
        <v>5000</v>
      </c>
      <c r="F33" s="44">
        <v>4983.01</v>
      </c>
      <c r="G33" s="48">
        <v>9.1999999999999998E-3</v>
      </c>
      <c r="H33" s="46">
        <v>42051</v>
      </c>
      <c r="I33" s="46"/>
      <c r="J33" s="22"/>
      <c r="K33" s="8"/>
    </row>
    <row r="34" spans="1:11" s="37" customFormat="1">
      <c r="A34" s="37">
        <v>22</v>
      </c>
      <c r="B34" s="37" t="s">
        <v>698</v>
      </c>
      <c r="C34" s="37" t="s">
        <v>819</v>
      </c>
      <c r="D34" s="43" t="s">
        <v>568</v>
      </c>
      <c r="E34" s="43">
        <v>5000</v>
      </c>
      <c r="F34" s="44">
        <v>4974.0600000000004</v>
      </c>
      <c r="G34" s="48">
        <v>9.1000000000000004E-3</v>
      </c>
      <c r="H34" s="46">
        <v>42059</v>
      </c>
      <c r="I34" s="46"/>
      <c r="J34" s="22"/>
      <c r="K34" s="8"/>
    </row>
    <row r="35" spans="1:11" s="37" customFormat="1">
      <c r="A35" s="37">
        <v>23</v>
      </c>
      <c r="B35" s="37" t="s">
        <v>688</v>
      </c>
      <c r="C35" s="37" t="s">
        <v>820</v>
      </c>
      <c r="D35" s="43" t="s">
        <v>568</v>
      </c>
      <c r="E35" s="43">
        <v>5000</v>
      </c>
      <c r="F35" s="44">
        <v>4971.96</v>
      </c>
      <c r="G35" s="48">
        <v>9.1000000000000004E-3</v>
      </c>
      <c r="H35" s="46">
        <v>42061</v>
      </c>
      <c r="I35" s="46"/>
      <c r="J35" s="22"/>
      <c r="K35" s="8"/>
    </row>
    <row r="36" spans="1:11" s="37" customFormat="1">
      <c r="A36" s="37">
        <v>24</v>
      </c>
      <c r="B36" s="37" t="s">
        <v>809</v>
      </c>
      <c r="C36" s="37" t="s">
        <v>821</v>
      </c>
      <c r="D36" s="43" t="s">
        <v>694</v>
      </c>
      <c r="E36" s="43">
        <v>5000</v>
      </c>
      <c r="F36" s="44">
        <v>4967.5600000000004</v>
      </c>
      <c r="G36" s="48">
        <v>9.1000000000000004E-3</v>
      </c>
      <c r="H36" s="46">
        <v>42065</v>
      </c>
      <c r="I36" s="46"/>
      <c r="J36" s="22"/>
      <c r="K36" s="8"/>
    </row>
    <row r="37" spans="1:11" s="37" customFormat="1">
      <c r="A37" s="37">
        <v>25</v>
      </c>
      <c r="B37" s="37" t="s">
        <v>696</v>
      </c>
      <c r="C37" s="37" t="s">
        <v>822</v>
      </c>
      <c r="D37" s="43" t="s">
        <v>568</v>
      </c>
      <c r="E37" s="43">
        <v>5000</v>
      </c>
      <c r="F37" s="44">
        <v>4966.55</v>
      </c>
      <c r="G37" s="48">
        <v>9.1000000000000004E-3</v>
      </c>
      <c r="H37" s="46">
        <v>42066</v>
      </c>
      <c r="I37" s="46"/>
      <c r="J37" s="22"/>
      <c r="K37" s="8"/>
    </row>
    <row r="38" spans="1:11" s="37" customFormat="1">
      <c r="A38" s="37">
        <v>26</v>
      </c>
      <c r="B38" s="37" t="s">
        <v>688</v>
      </c>
      <c r="C38" s="37" t="s">
        <v>823</v>
      </c>
      <c r="D38" s="43" t="s">
        <v>568</v>
      </c>
      <c r="E38" s="43">
        <v>5000</v>
      </c>
      <c r="F38" s="44">
        <v>4959.63</v>
      </c>
      <c r="G38" s="48">
        <v>9.1000000000000004E-3</v>
      </c>
      <c r="H38" s="46">
        <v>42072</v>
      </c>
      <c r="I38" s="46"/>
      <c r="J38" s="22"/>
      <c r="K38" s="8"/>
    </row>
    <row r="39" spans="1:11" s="37" customFormat="1">
      <c r="A39" s="37">
        <v>27</v>
      </c>
      <c r="B39" s="37" t="s">
        <v>690</v>
      </c>
      <c r="C39" s="37" t="s">
        <v>824</v>
      </c>
      <c r="D39" s="43" t="s">
        <v>568</v>
      </c>
      <c r="E39" s="43">
        <v>5000</v>
      </c>
      <c r="F39" s="44">
        <v>4955.1899999999996</v>
      </c>
      <c r="G39" s="48">
        <v>9.1000000000000004E-3</v>
      </c>
      <c r="H39" s="46">
        <v>42076</v>
      </c>
      <c r="I39" s="46"/>
      <c r="J39" s="22"/>
      <c r="K39" s="8"/>
    </row>
    <row r="40" spans="1:11" s="37" customFormat="1">
      <c r="A40" s="37">
        <v>28</v>
      </c>
      <c r="B40" s="37" t="s">
        <v>825</v>
      </c>
      <c r="C40" s="37" t="s">
        <v>826</v>
      </c>
      <c r="D40" s="43" t="s">
        <v>568</v>
      </c>
      <c r="E40" s="43">
        <v>5000</v>
      </c>
      <c r="F40" s="44">
        <v>4954</v>
      </c>
      <c r="G40" s="48">
        <v>9.1000000000000004E-3</v>
      </c>
      <c r="H40" s="46">
        <v>42076</v>
      </c>
      <c r="I40" s="46"/>
      <c r="J40" s="22"/>
      <c r="K40" s="8"/>
    </row>
    <row r="41" spans="1:11" s="37" customFormat="1">
      <c r="A41" s="37">
        <v>29</v>
      </c>
      <c r="B41" s="37" t="s">
        <v>827</v>
      </c>
      <c r="C41" s="37" t="s">
        <v>828</v>
      </c>
      <c r="D41" s="43" t="s">
        <v>694</v>
      </c>
      <c r="E41" s="43">
        <v>3200</v>
      </c>
      <c r="F41" s="44">
        <v>3183.22</v>
      </c>
      <c r="G41" s="48">
        <v>5.7999999999999996E-3</v>
      </c>
      <c r="H41" s="46">
        <v>42059</v>
      </c>
      <c r="I41" s="46"/>
      <c r="J41" s="22"/>
      <c r="K41" s="8"/>
    </row>
    <row r="42" spans="1:11" s="37" customFormat="1">
      <c r="A42" s="37">
        <v>30</v>
      </c>
      <c r="B42" s="37" t="s">
        <v>809</v>
      </c>
      <c r="C42" s="37" t="s">
        <v>829</v>
      </c>
      <c r="D42" s="43" t="s">
        <v>694</v>
      </c>
      <c r="E42" s="43">
        <v>2500</v>
      </c>
      <c r="F42" s="44">
        <v>2495.4499999999998</v>
      </c>
      <c r="G42" s="48">
        <v>4.5999999999999999E-3</v>
      </c>
      <c r="H42" s="46">
        <v>42044</v>
      </c>
      <c r="I42" s="46"/>
      <c r="J42" s="22"/>
      <c r="K42" s="8"/>
    </row>
    <row r="43" spans="1:11" s="37" customFormat="1">
      <c r="A43" s="37">
        <v>31</v>
      </c>
      <c r="B43" s="37" t="s">
        <v>690</v>
      </c>
      <c r="C43" s="37" t="s">
        <v>830</v>
      </c>
      <c r="D43" s="43" t="s">
        <v>568</v>
      </c>
      <c r="E43" s="43">
        <v>2500</v>
      </c>
      <c r="F43" s="44">
        <v>2489.12</v>
      </c>
      <c r="G43" s="48">
        <v>4.5999999999999999E-3</v>
      </c>
      <c r="H43" s="46">
        <v>42055</v>
      </c>
      <c r="I43" s="46"/>
      <c r="J43" s="22"/>
      <c r="K43" s="8"/>
    </row>
    <row r="44" spans="1:11" s="37" customFormat="1">
      <c r="A44" s="37">
        <v>32</v>
      </c>
      <c r="B44" s="37" t="s">
        <v>803</v>
      </c>
      <c r="C44" s="37" t="s">
        <v>831</v>
      </c>
      <c r="D44" s="43" t="s">
        <v>568</v>
      </c>
      <c r="E44" s="43">
        <v>2500</v>
      </c>
      <c r="F44" s="44">
        <v>2487.41</v>
      </c>
      <c r="G44" s="48">
        <v>4.5999999999999999E-3</v>
      </c>
      <c r="H44" s="46">
        <v>42058</v>
      </c>
      <c r="I44" s="46"/>
      <c r="J44" s="22"/>
      <c r="K44" s="8"/>
    </row>
    <row r="45" spans="1:11" s="37" customFormat="1">
      <c r="A45" s="37">
        <v>33</v>
      </c>
      <c r="B45" s="37" t="s">
        <v>827</v>
      </c>
      <c r="C45" s="37" t="s">
        <v>832</v>
      </c>
      <c r="D45" s="43" t="s">
        <v>694</v>
      </c>
      <c r="E45" s="43">
        <v>2500</v>
      </c>
      <c r="F45" s="44">
        <v>2486.2800000000002</v>
      </c>
      <c r="G45" s="48">
        <v>4.5999999999999999E-3</v>
      </c>
      <c r="H45" s="46">
        <v>42060</v>
      </c>
      <c r="I45" s="46"/>
      <c r="J45" s="22"/>
      <c r="K45" s="8"/>
    </row>
    <row r="46" spans="1:11" s="37" customFormat="1">
      <c r="A46" s="37">
        <v>34</v>
      </c>
      <c r="B46" s="37" t="s">
        <v>690</v>
      </c>
      <c r="C46" s="37" t="s">
        <v>833</v>
      </c>
      <c r="D46" s="43" t="s">
        <v>568</v>
      </c>
      <c r="E46" s="43">
        <v>2500</v>
      </c>
      <c r="F46" s="44">
        <v>2485.1799999999998</v>
      </c>
      <c r="G46" s="48">
        <v>4.5999999999999999E-3</v>
      </c>
      <c r="H46" s="46">
        <v>42062</v>
      </c>
      <c r="I46" s="46"/>
      <c r="J46" s="22"/>
      <c r="K46" s="8"/>
    </row>
    <row r="47" spans="1:11" s="37" customFormat="1">
      <c r="A47" s="37">
        <v>35</v>
      </c>
      <c r="B47" s="37" t="s">
        <v>686</v>
      </c>
      <c r="C47" s="37" t="s">
        <v>834</v>
      </c>
      <c r="D47" s="43" t="s">
        <v>568</v>
      </c>
      <c r="E47" s="43">
        <v>2500</v>
      </c>
      <c r="F47" s="44">
        <v>2483.2800000000002</v>
      </c>
      <c r="G47" s="48">
        <v>4.5999999999999999E-3</v>
      </c>
      <c r="H47" s="46">
        <v>42066</v>
      </c>
      <c r="I47" s="46"/>
      <c r="J47" s="22"/>
      <c r="K47" s="8"/>
    </row>
    <row r="48" spans="1:11" s="37" customFormat="1">
      <c r="A48" s="37">
        <v>36</v>
      </c>
      <c r="B48" s="37" t="s">
        <v>696</v>
      </c>
      <c r="C48" s="37" t="s">
        <v>835</v>
      </c>
      <c r="D48" s="43" t="s">
        <v>568</v>
      </c>
      <c r="E48" s="43">
        <v>2500</v>
      </c>
      <c r="F48" s="44">
        <v>2479.84</v>
      </c>
      <c r="G48" s="48">
        <v>4.5999999999999999E-3</v>
      </c>
      <c r="H48" s="46">
        <v>42072</v>
      </c>
      <c r="I48" s="46"/>
      <c r="J48" s="22"/>
      <c r="K48" s="8"/>
    </row>
    <row r="49" spans="1:11" s="37" customFormat="1">
      <c r="A49" s="37">
        <v>37</v>
      </c>
      <c r="B49" s="37" t="s">
        <v>564</v>
      </c>
      <c r="C49" s="37" t="s">
        <v>836</v>
      </c>
      <c r="D49" s="43" t="s">
        <v>32</v>
      </c>
      <c r="E49" s="43">
        <v>2500</v>
      </c>
      <c r="F49" s="44">
        <v>2478.44</v>
      </c>
      <c r="G49" s="48">
        <v>4.5999999999999999E-3</v>
      </c>
      <c r="H49" s="46">
        <v>42075</v>
      </c>
      <c r="I49" s="46"/>
      <c r="J49" s="22"/>
      <c r="K49" s="8"/>
    </row>
    <row r="50" spans="1:11" s="37" customFormat="1">
      <c r="A50" s="37">
        <v>38</v>
      </c>
      <c r="B50" s="37" t="s">
        <v>688</v>
      </c>
      <c r="C50" s="37" t="s">
        <v>837</v>
      </c>
      <c r="D50" s="43" t="s">
        <v>568</v>
      </c>
      <c r="E50" s="43">
        <v>2500</v>
      </c>
      <c r="F50" s="44">
        <v>2477.64</v>
      </c>
      <c r="G50" s="48">
        <v>4.5999999999999999E-3</v>
      </c>
      <c r="H50" s="46">
        <v>42076</v>
      </c>
      <c r="I50" s="46"/>
      <c r="J50" s="22"/>
      <c r="K50" s="8"/>
    </row>
    <row r="51" spans="1:11" s="37" customFormat="1">
      <c r="A51" s="37">
        <v>39</v>
      </c>
      <c r="B51" s="37" t="s">
        <v>838</v>
      </c>
      <c r="C51" s="37" t="s">
        <v>839</v>
      </c>
      <c r="D51" s="43" t="s">
        <v>694</v>
      </c>
      <c r="E51" s="43">
        <v>2500</v>
      </c>
      <c r="F51" s="44">
        <v>2477.0300000000002</v>
      </c>
      <c r="G51" s="48">
        <v>4.5999999999999999E-3</v>
      </c>
      <c r="H51" s="46">
        <v>42076</v>
      </c>
      <c r="I51" s="46"/>
      <c r="J51" s="22"/>
      <c r="K51" s="8"/>
    </row>
    <row r="52" spans="1:11" s="37" customFormat="1">
      <c r="A52" s="37">
        <v>40</v>
      </c>
      <c r="B52" s="37" t="s">
        <v>840</v>
      </c>
      <c r="C52" s="37" t="s">
        <v>841</v>
      </c>
      <c r="D52" s="43" t="s">
        <v>568</v>
      </c>
      <c r="E52" s="43">
        <v>2500</v>
      </c>
      <c r="F52" s="44">
        <v>2475.9899999999998</v>
      </c>
      <c r="G52" s="48">
        <v>4.4999999999999997E-3</v>
      </c>
      <c r="H52" s="46">
        <v>42079</v>
      </c>
      <c r="I52" s="46"/>
      <c r="J52" s="22"/>
      <c r="K52" s="8"/>
    </row>
    <row r="53" spans="1:11" s="37" customFormat="1">
      <c r="A53" s="37">
        <v>41</v>
      </c>
      <c r="B53" s="37" t="s">
        <v>803</v>
      </c>
      <c r="C53" s="37" t="s">
        <v>842</v>
      </c>
      <c r="D53" s="43" t="s">
        <v>694</v>
      </c>
      <c r="E53" s="43">
        <v>2500</v>
      </c>
      <c r="F53" s="44">
        <v>2474.33</v>
      </c>
      <c r="G53" s="48">
        <v>4.4999999999999997E-3</v>
      </c>
      <c r="H53" s="46">
        <v>42082</v>
      </c>
      <c r="I53" s="46"/>
      <c r="J53" s="22"/>
      <c r="K53" s="8"/>
    </row>
    <row r="54" spans="1:11" s="37" customFormat="1">
      <c r="A54" s="37">
        <v>42</v>
      </c>
      <c r="B54" s="37" t="s">
        <v>843</v>
      </c>
      <c r="C54" s="37" t="s">
        <v>844</v>
      </c>
      <c r="D54" s="43" t="s">
        <v>568</v>
      </c>
      <c r="E54" s="43">
        <v>2500</v>
      </c>
      <c r="F54" s="44">
        <v>2473.71</v>
      </c>
      <c r="G54" s="48">
        <v>4.4999999999999997E-3</v>
      </c>
      <c r="H54" s="46">
        <v>42083</v>
      </c>
      <c r="I54" s="46"/>
      <c r="J54" s="22"/>
      <c r="K54" s="8"/>
    </row>
    <row r="55" spans="1:11" s="37" customFormat="1">
      <c r="A55" s="37">
        <v>43</v>
      </c>
      <c r="B55" s="37" t="s">
        <v>827</v>
      </c>
      <c r="C55" s="37" t="s">
        <v>845</v>
      </c>
      <c r="D55" s="43" t="s">
        <v>694</v>
      </c>
      <c r="E55" s="43">
        <v>2500</v>
      </c>
      <c r="F55" s="44">
        <v>2472.2199999999998</v>
      </c>
      <c r="G55" s="48">
        <v>4.4999999999999997E-3</v>
      </c>
      <c r="H55" s="46">
        <v>42086</v>
      </c>
      <c r="I55" s="46"/>
      <c r="J55" s="22"/>
      <c r="K55" s="8"/>
    </row>
    <row r="56" spans="1:11" s="37" customFormat="1">
      <c r="A56" s="37">
        <v>44</v>
      </c>
      <c r="B56" s="37" t="s">
        <v>690</v>
      </c>
      <c r="C56" s="37" t="s">
        <v>846</v>
      </c>
      <c r="D56" s="43" t="s">
        <v>568</v>
      </c>
      <c r="E56" s="43">
        <v>2350</v>
      </c>
      <c r="F56" s="44">
        <v>2334.75</v>
      </c>
      <c r="G56" s="48">
        <v>4.3E-3</v>
      </c>
      <c r="H56" s="46">
        <v>42065</v>
      </c>
      <c r="I56" s="46"/>
      <c r="J56" s="22"/>
      <c r="K56" s="8"/>
    </row>
    <row r="57" spans="1:11" s="37" customFormat="1">
      <c r="A57" s="37">
        <v>45</v>
      </c>
      <c r="B57" s="37" t="s">
        <v>696</v>
      </c>
      <c r="C57" s="37" t="s">
        <v>847</v>
      </c>
      <c r="D57" s="43" t="s">
        <v>568</v>
      </c>
      <c r="E57" s="43">
        <v>1500</v>
      </c>
      <c r="F57" s="44">
        <v>1497.32</v>
      </c>
      <c r="G57" s="48">
        <v>2.8E-3</v>
      </c>
      <c r="H57" s="46">
        <v>42044</v>
      </c>
      <c r="I57" s="46"/>
      <c r="J57" s="22"/>
      <c r="K57" s="8"/>
    </row>
    <row r="58" spans="1:11" s="37" customFormat="1">
      <c r="A58" s="37">
        <v>46</v>
      </c>
      <c r="B58" s="37" t="s">
        <v>696</v>
      </c>
      <c r="C58" s="37" t="s">
        <v>848</v>
      </c>
      <c r="D58" s="43" t="s">
        <v>568</v>
      </c>
      <c r="E58" s="43">
        <v>1500</v>
      </c>
      <c r="F58" s="44">
        <v>1496.32</v>
      </c>
      <c r="G58" s="48">
        <v>2.7000000000000001E-3</v>
      </c>
      <c r="H58" s="46">
        <v>42047</v>
      </c>
      <c r="I58" s="46"/>
      <c r="J58" s="22"/>
      <c r="K58" s="8"/>
    </row>
    <row r="59" spans="1:11" s="37" customFormat="1">
      <c r="A59" s="37">
        <v>47</v>
      </c>
      <c r="B59" s="37" t="s">
        <v>696</v>
      </c>
      <c r="C59" s="37" t="s">
        <v>849</v>
      </c>
      <c r="D59" s="43" t="s">
        <v>568</v>
      </c>
      <c r="E59" s="43">
        <v>1500</v>
      </c>
      <c r="F59" s="44">
        <v>1489.74</v>
      </c>
      <c r="G59" s="48">
        <v>2.7000000000000001E-3</v>
      </c>
      <c r="H59" s="46">
        <v>42067</v>
      </c>
      <c r="I59" s="46"/>
      <c r="J59" s="22"/>
      <c r="K59" s="8"/>
    </row>
    <row r="60" spans="1:11" s="37" customFormat="1">
      <c r="A60" s="37">
        <v>48</v>
      </c>
      <c r="B60" s="37" t="s">
        <v>840</v>
      </c>
      <c r="C60" s="37" t="s">
        <v>850</v>
      </c>
      <c r="D60" s="43" t="s">
        <v>568</v>
      </c>
      <c r="E60" s="43">
        <v>1500</v>
      </c>
      <c r="F60" s="44">
        <v>1486.65</v>
      </c>
      <c r="G60" s="48">
        <v>2.7000000000000001E-3</v>
      </c>
      <c r="H60" s="46">
        <v>42076</v>
      </c>
      <c r="I60" s="46"/>
      <c r="J60" s="22"/>
      <c r="K60" s="8"/>
    </row>
    <row r="61" spans="1:11" s="37" customFormat="1">
      <c r="A61" s="37">
        <v>49</v>
      </c>
      <c r="B61" s="37" t="s">
        <v>803</v>
      </c>
      <c r="C61" s="37" t="s">
        <v>851</v>
      </c>
      <c r="D61" s="43" t="s">
        <v>694</v>
      </c>
      <c r="E61" s="43">
        <v>975</v>
      </c>
      <c r="F61" s="44">
        <v>974.57</v>
      </c>
      <c r="G61" s="48">
        <v>1.8E-3</v>
      </c>
      <c r="H61" s="46">
        <v>42038</v>
      </c>
      <c r="I61" s="46"/>
      <c r="J61" s="22"/>
      <c r="K61" s="8"/>
    </row>
    <row r="62" spans="1:11" s="37" customFormat="1">
      <c r="A62" s="37">
        <v>50</v>
      </c>
      <c r="B62" s="37" t="s">
        <v>807</v>
      </c>
      <c r="C62" s="37" t="s">
        <v>852</v>
      </c>
      <c r="D62" s="43" t="s">
        <v>568</v>
      </c>
      <c r="E62" s="43">
        <v>500</v>
      </c>
      <c r="F62" s="44">
        <v>497.34</v>
      </c>
      <c r="G62" s="48">
        <v>8.9999999999999998E-4</v>
      </c>
      <c r="H62" s="46">
        <v>42060</v>
      </c>
      <c r="I62" s="46"/>
      <c r="J62" s="22"/>
      <c r="K62" s="8"/>
    </row>
    <row r="63" spans="1:11" s="37" customFormat="1">
      <c r="A63" s="37">
        <v>51</v>
      </c>
      <c r="B63" s="37" t="s">
        <v>853</v>
      </c>
      <c r="C63" s="37" t="s">
        <v>854</v>
      </c>
      <c r="D63" s="43" t="s">
        <v>855</v>
      </c>
      <c r="E63" s="43">
        <v>500</v>
      </c>
      <c r="F63" s="44">
        <v>497.09</v>
      </c>
      <c r="G63" s="48">
        <v>8.9999999999999998E-4</v>
      </c>
      <c r="H63" s="46">
        <v>42062</v>
      </c>
      <c r="I63" s="46"/>
      <c r="J63" s="22"/>
      <c r="K63" s="8"/>
    </row>
    <row r="64" spans="1:11" s="37" customFormat="1">
      <c r="A64" s="37">
        <v>52</v>
      </c>
      <c r="B64" s="37" t="s">
        <v>807</v>
      </c>
      <c r="C64" s="37" t="s">
        <v>856</v>
      </c>
      <c r="D64" s="43" t="s">
        <v>568</v>
      </c>
      <c r="E64" s="43">
        <v>500</v>
      </c>
      <c r="F64" s="44">
        <v>496.78</v>
      </c>
      <c r="G64" s="48">
        <v>8.9999999999999998E-4</v>
      </c>
      <c r="H64" s="46">
        <v>42065</v>
      </c>
      <c r="I64" s="46"/>
      <c r="J64" s="22"/>
      <c r="K64" s="8"/>
    </row>
    <row r="65" spans="1:11" s="37" customFormat="1">
      <c r="A65" s="37">
        <v>53</v>
      </c>
      <c r="B65" s="37" t="s">
        <v>857</v>
      </c>
      <c r="C65" s="37" t="s">
        <v>858</v>
      </c>
      <c r="D65" s="43" t="s">
        <v>32</v>
      </c>
      <c r="E65" s="43">
        <v>500</v>
      </c>
      <c r="F65" s="44">
        <v>496.7</v>
      </c>
      <c r="G65" s="48">
        <v>8.9999999999999998E-4</v>
      </c>
      <c r="H65" s="46">
        <v>42066</v>
      </c>
      <c r="I65" s="46"/>
      <c r="J65" s="22"/>
      <c r="K65" s="8"/>
    </row>
    <row r="66" spans="1:11" s="37" customFormat="1">
      <c r="A66" s="37">
        <v>54</v>
      </c>
      <c r="B66" s="37" t="s">
        <v>807</v>
      </c>
      <c r="C66" s="37" t="s">
        <v>859</v>
      </c>
      <c r="D66" s="43" t="s">
        <v>568</v>
      </c>
      <c r="E66" s="43">
        <v>500</v>
      </c>
      <c r="F66" s="44">
        <v>496.68</v>
      </c>
      <c r="G66" s="48">
        <v>8.9999999999999998E-4</v>
      </c>
      <c r="H66" s="46">
        <v>42066</v>
      </c>
      <c r="I66" s="46"/>
      <c r="J66" s="22"/>
      <c r="K66" s="8"/>
    </row>
    <row r="67" spans="1:11" s="37" customFormat="1">
      <c r="A67" s="37">
        <v>55</v>
      </c>
      <c r="B67" s="37" t="s">
        <v>700</v>
      </c>
      <c r="C67" s="37" t="s">
        <v>701</v>
      </c>
      <c r="D67" s="43" t="s">
        <v>694</v>
      </c>
      <c r="E67" s="43">
        <v>50</v>
      </c>
      <c r="F67" s="44">
        <v>49.52</v>
      </c>
      <c r="G67" s="48">
        <v>1E-4</v>
      </c>
      <c r="H67" s="46">
        <v>42080</v>
      </c>
      <c r="I67" s="46"/>
      <c r="J67" s="22"/>
      <c r="K67" s="8"/>
    </row>
    <row r="68" spans="1:11" s="37" customFormat="1">
      <c r="A68" s="58"/>
      <c r="B68" s="60" t="s">
        <v>944</v>
      </c>
      <c r="C68" s="60"/>
      <c r="D68" s="59"/>
      <c r="E68" s="59"/>
      <c r="F68" s="61">
        <v>272087.62000000005</v>
      </c>
      <c r="G68" s="62">
        <v>0.49990000000000001</v>
      </c>
      <c r="H68" s="46"/>
      <c r="I68" s="46"/>
      <c r="J68" s="22"/>
      <c r="K68" s="8"/>
    </row>
    <row r="69" spans="1:11" s="37" customFormat="1">
      <c r="D69" s="43"/>
      <c r="E69" s="43"/>
      <c r="F69" s="44"/>
      <c r="G69" s="48"/>
      <c r="H69" s="46"/>
      <c r="I69" s="46"/>
      <c r="J69" s="22"/>
      <c r="K69" s="8"/>
    </row>
    <row r="70" spans="1:11" s="37" customFormat="1">
      <c r="B70" s="53" t="s">
        <v>940</v>
      </c>
      <c r="C70" s="53"/>
      <c r="D70" s="43"/>
      <c r="E70" s="43"/>
      <c r="F70" s="44"/>
      <c r="G70" s="48"/>
      <c r="H70" s="46"/>
      <c r="I70" s="46"/>
      <c r="J70" s="22"/>
      <c r="K70" s="8"/>
    </row>
    <row r="71" spans="1:11" s="37" customFormat="1">
      <c r="A71" s="37">
        <v>56</v>
      </c>
      <c r="B71" s="37" t="s">
        <v>860</v>
      </c>
      <c r="C71" s="37" t="s">
        <v>861</v>
      </c>
      <c r="D71" s="43" t="s">
        <v>694</v>
      </c>
      <c r="E71" s="43">
        <v>5000</v>
      </c>
      <c r="F71" s="44">
        <v>24828.62</v>
      </c>
      <c r="G71" s="48">
        <v>4.5600000000000002E-2</v>
      </c>
      <c r="H71" s="46">
        <v>42065</v>
      </c>
      <c r="I71" s="46"/>
      <c r="J71" s="22"/>
      <c r="K71" s="8"/>
    </row>
    <row r="72" spans="1:11" s="37" customFormat="1">
      <c r="A72" s="37">
        <v>57</v>
      </c>
      <c r="B72" s="37" t="s">
        <v>862</v>
      </c>
      <c r="C72" s="37" t="s">
        <v>863</v>
      </c>
      <c r="D72" s="43" t="s">
        <v>568</v>
      </c>
      <c r="E72" s="43">
        <v>3500</v>
      </c>
      <c r="F72" s="44">
        <v>17431.96</v>
      </c>
      <c r="G72" s="48">
        <v>3.2000000000000001E-2</v>
      </c>
      <c r="H72" s="46">
        <v>42053</v>
      </c>
      <c r="I72" s="46"/>
      <c r="J72" s="22"/>
      <c r="K72" s="8"/>
    </row>
    <row r="73" spans="1:11" s="37" customFormat="1">
      <c r="A73" s="37">
        <v>58</v>
      </c>
      <c r="B73" s="37" t="s">
        <v>599</v>
      </c>
      <c r="C73" s="37" t="s">
        <v>864</v>
      </c>
      <c r="D73" s="43" t="s">
        <v>694</v>
      </c>
      <c r="E73" s="43">
        <v>3000</v>
      </c>
      <c r="F73" s="44">
        <v>14996.54</v>
      </c>
      <c r="G73" s="48">
        <v>2.76E-2</v>
      </c>
      <c r="H73" s="46">
        <v>42037</v>
      </c>
      <c r="I73" s="46"/>
      <c r="J73" s="22"/>
      <c r="K73" s="8"/>
    </row>
    <row r="74" spans="1:11" s="37" customFormat="1">
      <c r="A74" s="37">
        <v>59</v>
      </c>
      <c r="B74" s="37" t="s">
        <v>865</v>
      </c>
      <c r="C74" s="37" t="s">
        <v>866</v>
      </c>
      <c r="D74" s="43" t="s">
        <v>32</v>
      </c>
      <c r="E74" s="43">
        <v>3000</v>
      </c>
      <c r="F74" s="44">
        <v>14914.7</v>
      </c>
      <c r="G74" s="48">
        <v>2.7400000000000001E-2</v>
      </c>
      <c r="H74" s="46">
        <v>42062</v>
      </c>
      <c r="I74" s="46"/>
      <c r="J74" s="22"/>
      <c r="K74" s="8"/>
    </row>
    <row r="75" spans="1:11" s="37" customFormat="1">
      <c r="A75" s="37">
        <v>60</v>
      </c>
      <c r="B75" s="37" t="s">
        <v>867</v>
      </c>
      <c r="C75" s="37" t="s">
        <v>868</v>
      </c>
      <c r="D75" s="43" t="s">
        <v>855</v>
      </c>
      <c r="E75" s="43">
        <v>2000</v>
      </c>
      <c r="F75" s="44">
        <v>9981.76</v>
      </c>
      <c r="G75" s="48">
        <v>1.83E-2</v>
      </c>
      <c r="H75" s="46">
        <v>42044</v>
      </c>
      <c r="I75" s="46"/>
      <c r="J75" s="22"/>
      <c r="K75" s="8"/>
    </row>
    <row r="76" spans="1:11" s="37" customFormat="1">
      <c r="A76" s="37">
        <v>61</v>
      </c>
      <c r="B76" s="37" t="s">
        <v>869</v>
      </c>
      <c r="C76" s="37" t="s">
        <v>870</v>
      </c>
      <c r="D76" s="43" t="s">
        <v>568</v>
      </c>
      <c r="E76" s="43">
        <v>2000</v>
      </c>
      <c r="F76" s="44">
        <v>9961.32</v>
      </c>
      <c r="G76" s="47">
        <v>1.83E-2</v>
      </c>
      <c r="H76" s="46">
        <v>42053</v>
      </c>
      <c r="I76" s="46"/>
      <c r="J76" s="22"/>
      <c r="K76" s="8"/>
    </row>
    <row r="77" spans="1:11" s="37" customFormat="1">
      <c r="A77" s="37">
        <v>62</v>
      </c>
      <c r="B77" s="37" t="s">
        <v>495</v>
      </c>
      <c r="C77" s="37" t="s">
        <v>871</v>
      </c>
      <c r="D77" s="43" t="s">
        <v>694</v>
      </c>
      <c r="E77" s="43">
        <v>2000</v>
      </c>
      <c r="F77" s="44">
        <v>9947.6</v>
      </c>
      <c r="G77" s="48">
        <v>1.83E-2</v>
      </c>
      <c r="H77" s="46">
        <v>42061</v>
      </c>
      <c r="I77" s="46"/>
      <c r="J77" s="22"/>
      <c r="K77" s="8"/>
    </row>
    <row r="78" spans="1:11" s="37" customFormat="1">
      <c r="A78" s="37">
        <v>63</v>
      </c>
      <c r="B78" s="37" t="s">
        <v>608</v>
      </c>
      <c r="C78" s="37" t="s">
        <v>872</v>
      </c>
      <c r="D78" s="43" t="s">
        <v>32</v>
      </c>
      <c r="E78" s="43">
        <v>2000</v>
      </c>
      <c r="F78" s="44">
        <v>9929.24</v>
      </c>
      <c r="G78" s="48">
        <v>1.8200000000000001E-2</v>
      </c>
      <c r="H78" s="46">
        <v>42067</v>
      </c>
      <c r="I78" s="46"/>
      <c r="J78" s="22"/>
      <c r="K78" s="8"/>
    </row>
    <row r="79" spans="1:11" s="37" customFormat="1">
      <c r="A79" s="37">
        <v>64</v>
      </c>
      <c r="B79" s="37" t="s">
        <v>599</v>
      </c>
      <c r="C79" s="37" t="s">
        <v>873</v>
      </c>
      <c r="D79" s="43" t="s">
        <v>568</v>
      </c>
      <c r="E79" s="43">
        <v>2000</v>
      </c>
      <c r="F79" s="44">
        <v>9912.32</v>
      </c>
      <c r="G79" s="48">
        <v>1.8200000000000001E-2</v>
      </c>
      <c r="H79" s="46">
        <v>42073</v>
      </c>
      <c r="I79" s="46"/>
      <c r="J79" s="22"/>
      <c r="K79" s="8"/>
    </row>
    <row r="80" spans="1:11" s="37" customFormat="1">
      <c r="A80" s="37">
        <v>65</v>
      </c>
      <c r="B80" s="37" t="s">
        <v>874</v>
      </c>
      <c r="C80" s="37" t="s">
        <v>875</v>
      </c>
      <c r="D80" s="43" t="s">
        <v>32</v>
      </c>
      <c r="E80" s="43">
        <v>2000</v>
      </c>
      <c r="F80" s="44">
        <v>9910</v>
      </c>
      <c r="G80" s="48">
        <v>1.8200000000000001E-2</v>
      </c>
      <c r="H80" s="46">
        <v>42076</v>
      </c>
      <c r="I80" s="46"/>
      <c r="J80" s="22"/>
      <c r="K80" s="8"/>
    </row>
    <row r="81" spans="1:11" s="37" customFormat="1">
      <c r="A81" s="37">
        <v>66</v>
      </c>
      <c r="B81" s="37" t="s">
        <v>584</v>
      </c>
      <c r="C81" s="37" t="s">
        <v>876</v>
      </c>
      <c r="D81" s="43" t="s">
        <v>32</v>
      </c>
      <c r="E81" s="43">
        <v>2000</v>
      </c>
      <c r="F81" s="44">
        <v>9880.08</v>
      </c>
      <c r="G81" s="48">
        <v>1.8200000000000001E-2</v>
      </c>
      <c r="H81" s="46">
        <v>42090</v>
      </c>
      <c r="I81" s="46"/>
      <c r="J81" s="22"/>
      <c r="K81" s="8"/>
    </row>
    <row r="82" spans="1:11" s="37" customFormat="1">
      <c r="A82" s="37">
        <v>67</v>
      </c>
      <c r="B82" s="37" t="s">
        <v>877</v>
      </c>
      <c r="C82" s="37" t="s">
        <v>878</v>
      </c>
      <c r="D82" s="43" t="s">
        <v>694</v>
      </c>
      <c r="E82" s="43">
        <v>1900</v>
      </c>
      <c r="F82" s="44">
        <v>9417.4599999999991</v>
      </c>
      <c r="G82" s="48">
        <v>1.7299999999999999E-2</v>
      </c>
      <c r="H82" s="46">
        <v>42076</v>
      </c>
      <c r="I82" s="46"/>
      <c r="J82" s="22"/>
      <c r="K82" s="8"/>
    </row>
    <row r="83" spans="1:11" s="37" customFormat="1">
      <c r="A83" s="37">
        <v>68</v>
      </c>
      <c r="B83" s="37" t="s">
        <v>877</v>
      </c>
      <c r="C83" s="37" t="s">
        <v>879</v>
      </c>
      <c r="D83" s="43" t="s">
        <v>694</v>
      </c>
      <c r="E83" s="43">
        <v>1500</v>
      </c>
      <c r="F83" s="44">
        <v>7427.18</v>
      </c>
      <c r="G83" s="48">
        <v>1.3599999999999999E-2</v>
      </c>
      <c r="H83" s="46">
        <v>42080</v>
      </c>
      <c r="I83" s="46"/>
      <c r="J83" s="22"/>
      <c r="K83" s="8"/>
    </row>
    <row r="84" spans="1:11" s="37" customFormat="1">
      <c r="A84" s="37">
        <v>69</v>
      </c>
      <c r="B84" s="37" t="s">
        <v>880</v>
      </c>
      <c r="C84" s="37" t="s">
        <v>881</v>
      </c>
      <c r="D84" s="43" t="s">
        <v>32</v>
      </c>
      <c r="E84" s="43">
        <v>1000</v>
      </c>
      <c r="F84" s="44">
        <v>4965.7</v>
      </c>
      <c r="G84" s="48">
        <v>9.1000000000000004E-3</v>
      </c>
      <c r="H84" s="46">
        <v>42065</v>
      </c>
      <c r="I84" s="46"/>
      <c r="J84" s="22"/>
      <c r="K84" s="8"/>
    </row>
    <row r="85" spans="1:11" s="37" customFormat="1">
      <c r="A85" s="37">
        <v>70</v>
      </c>
      <c r="B85" s="37" t="s">
        <v>860</v>
      </c>
      <c r="C85" s="37" t="s">
        <v>882</v>
      </c>
      <c r="D85" s="43" t="s">
        <v>694</v>
      </c>
      <c r="E85" s="43">
        <v>1000</v>
      </c>
      <c r="F85" s="44">
        <v>4953.8900000000003</v>
      </c>
      <c r="G85" s="48">
        <v>9.1000000000000004E-3</v>
      </c>
      <c r="H85" s="46">
        <v>42076</v>
      </c>
      <c r="I85" s="46"/>
      <c r="J85" s="22"/>
      <c r="K85" s="8"/>
    </row>
    <row r="86" spans="1:11" s="37" customFormat="1">
      <c r="A86" s="37">
        <v>71</v>
      </c>
      <c r="B86" s="37" t="s">
        <v>880</v>
      </c>
      <c r="C86" s="37" t="s">
        <v>883</v>
      </c>
      <c r="D86" s="43" t="s">
        <v>32</v>
      </c>
      <c r="E86" s="43">
        <v>1000</v>
      </c>
      <c r="F86" s="44">
        <v>4935.55</v>
      </c>
      <c r="G86" s="48">
        <v>9.1000000000000004E-3</v>
      </c>
      <c r="H86" s="46">
        <v>42093</v>
      </c>
      <c r="I86" s="46"/>
      <c r="J86" s="22"/>
      <c r="K86" s="8"/>
    </row>
    <row r="87" spans="1:11" s="37" customFormat="1">
      <c r="A87" s="37">
        <v>72</v>
      </c>
      <c r="B87" s="37" t="s">
        <v>714</v>
      </c>
      <c r="C87" s="37" t="s">
        <v>884</v>
      </c>
      <c r="D87" s="43" t="s">
        <v>568</v>
      </c>
      <c r="E87" s="43">
        <v>800</v>
      </c>
      <c r="F87" s="44">
        <v>3975.58</v>
      </c>
      <c r="G87" s="48">
        <v>7.3000000000000001E-3</v>
      </c>
      <c r="H87" s="46">
        <v>42063</v>
      </c>
      <c r="I87" s="46"/>
      <c r="J87" s="22"/>
      <c r="K87" s="8"/>
    </row>
    <row r="88" spans="1:11" s="37" customFormat="1">
      <c r="A88" s="37">
        <v>73</v>
      </c>
      <c r="B88" s="37" t="s">
        <v>717</v>
      </c>
      <c r="C88" s="37" t="s">
        <v>885</v>
      </c>
      <c r="D88" s="43" t="s">
        <v>568</v>
      </c>
      <c r="E88" s="43">
        <v>800</v>
      </c>
      <c r="F88" s="44">
        <v>3964.83</v>
      </c>
      <c r="G88" s="48">
        <v>7.3000000000000001E-3</v>
      </c>
      <c r="H88" s="46">
        <v>42074</v>
      </c>
      <c r="I88" s="46"/>
      <c r="J88" s="22"/>
      <c r="K88" s="8"/>
    </row>
    <row r="89" spans="1:11" s="37" customFormat="1">
      <c r="A89" s="37">
        <v>74</v>
      </c>
      <c r="B89" s="37" t="s">
        <v>886</v>
      </c>
      <c r="C89" s="37" t="s">
        <v>887</v>
      </c>
      <c r="D89" s="43" t="s">
        <v>694</v>
      </c>
      <c r="E89" s="43">
        <v>500</v>
      </c>
      <c r="F89" s="44">
        <v>2491.2800000000002</v>
      </c>
      <c r="G89" s="48">
        <v>4.5999999999999999E-3</v>
      </c>
      <c r="H89" s="46">
        <v>42051</v>
      </c>
      <c r="I89" s="46"/>
      <c r="J89" s="22"/>
      <c r="K89" s="8"/>
    </row>
    <row r="90" spans="1:11" s="37" customFormat="1">
      <c r="A90" s="37">
        <v>75</v>
      </c>
      <c r="B90" s="37" t="s">
        <v>888</v>
      </c>
      <c r="C90" s="37" t="s">
        <v>889</v>
      </c>
      <c r="D90" s="43" t="s">
        <v>568</v>
      </c>
      <c r="E90" s="43">
        <v>500</v>
      </c>
      <c r="F90" s="44">
        <v>2491.27</v>
      </c>
      <c r="G90" s="48">
        <v>4.5999999999999999E-3</v>
      </c>
      <c r="H90" s="46">
        <v>42051</v>
      </c>
      <c r="I90" s="46"/>
      <c r="J90" s="22"/>
      <c r="K90" s="8"/>
    </row>
    <row r="91" spans="1:11" s="37" customFormat="1">
      <c r="A91" s="37">
        <v>76</v>
      </c>
      <c r="B91" s="37" t="s">
        <v>890</v>
      </c>
      <c r="C91" s="37" t="s">
        <v>891</v>
      </c>
      <c r="D91" s="43" t="s">
        <v>568</v>
      </c>
      <c r="E91" s="43">
        <v>500</v>
      </c>
      <c r="F91" s="44">
        <v>2474.4499999999998</v>
      </c>
      <c r="G91" s="48">
        <v>4.4999999999999997E-3</v>
      </c>
      <c r="H91" s="46">
        <v>42079</v>
      </c>
      <c r="I91" s="46"/>
      <c r="J91" s="22"/>
      <c r="K91" s="8"/>
    </row>
    <row r="92" spans="1:11" s="37" customFormat="1">
      <c r="A92" s="37">
        <v>77</v>
      </c>
      <c r="B92" s="37" t="s">
        <v>892</v>
      </c>
      <c r="C92" s="37" t="s">
        <v>893</v>
      </c>
      <c r="D92" s="43" t="s">
        <v>694</v>
      </c>
      <c r="E92" s="43">
        <v>100</v>
      </c>
      <c r="F92" s="44">
        <v>494.2</v>
      </c>
      <c r="G92" s="48">
        <v>8.9999999999999998E-4</v>
      </c>
      <c r="H92" s="46">
        <v>42087</v>
      </c>
      <c r="I92" s="46"/>
      <c r="J92" s="22"/>
      <c r="K92" s="8"/>
    </row>
    <row r="93" spans="1:11" s="37" customFormat="1">
      <c r="A93" s="58"/>
      <c r="B93" s="60" t="s">
        <v>944</v>
      </c>
      <c r="C93" s="60"/>
      <c r="D93" s="59"/>
      <c r="E93" s="59"/>
      <c r="F93" s="61">
        <v>189285.52999999997</v>
      </c>
      <c r="G93" s="62">
        <v>0.34769999999999995</v>
      </c>
      <c r="H93" s="46"/>
      <c r="I93" s="46"/>
      <c r="J93" s="22"/>
      <c r="K93" s="8"/>
    </row>
    <row r="94" spans="1:11" s="37" customFormat="1">
      <c r="D94" s="43"/>
      <c r="E94" s="43"/>
      <c r="F94" s="44"/>
      <c r="H94" s="46"/>
      <c r="I94" s="46"/>
      <c r="J94" s="22"/>
      <c r="K94" s="8"/>
    </row>
    <row r="95" spans="1:11" s="37" customFormat="1">
      <c r="B95" s="53" t="s">
        <v>937</v>
      </c>
      <c r="C95" s="53"/>
      <c r="D95" s="43"/>
      <c r="E95" s="43"/>
      <c r="F95" s="44"/>
      <c r="H95" s="46"/>
      <c r="I95" s="46"/>
      <c r="J95" s="22"/>
      <c r="K95" s="8"/>
    </row>
    <row r="96" spans="1:11" s="37" customFormat="1">
      <c r="A96" s="37">
        <v>78</v>
      </c>
      <c r="B96" s="37" t="s">
        <v>894</v>
      </c>
      <c r="C96" s="37" t="s">
        <v>895</v>
      </c>
      <c r="D96" s="43" t="s">
        <v>513</v>
      </c>
      <c r="E96" s="43">
        <v>47017750</v>
      </c>
      <c r="F96" s="44">
        <v>46469.52</v>
      </c>
      <c r="G96" s="48">
        <v>8.5400000000000004E-2</v>
      </c>
      <c r="H96" s="46">
        <v>42090</v>
      </c>
      <c r="I96" s="46"/>
      <c r="J96" s="22"/>
      <c r="K96" s="8"/>
    </row>
    <row r="97" spans="1:11" s="37" customFormat="1">
      <c r="A97" s="37">
        <v>79</v>
      </c>
      <c r="B97" s="37" t="s">
        <v>894</v>
      </c>
      <c r="C97" s="37" t="s">
        <v>896</v>
      </c>
      <c r="D97" s="43" t="s">
        <v>513</v>
      </c>
      <c r="E97" s="43">
        <v>10000000</v>
      </c>
      <c r="F97" s="44">
        <v>9975.65</v>
      </c>
      <c r="G97" s="48">
        <v>1.83E-2</v>
      </c>
      <c r="H97" s="46">
        <v>42047</v>
      </c>
      <c r="I97" s="46"/>
      <c r="J97" s="22"/>
      <c r="K97" s="8"/>
    </row>
    <row r="98" spans="1:11" s="37" customFormat="1">
      <c r="A98" s="58"/>
      <c r="B98" s="60" t="s">
        <v>944</v>
      </c>
      <c r="C98" s="60"/>
      <c r="D98" s="59"/>
      <c r="E98" s="59"/>
      <c r="F98" s="61">
        <v>56445.17</v>
      </c>
      <c r="G98" s="62">
        <v>0.1037</v>
      </c>
      <c r="H98" s="46"/>
      <c r="I98" s="46"/>
      <c r="J98" s="22"/>
      <c r="K98" s="8"/>
    </row>
    <row r="99" spans="1:11" s="37" customFormat="1">
      <c r="D99" s="43"/>
      <c r="E99" s="43"/>
      <c r="F99" s="44"/>
      <c r="H99" s="46"/>
      <c r="I99" s="46"/>
      <c r="J99" s="22"/>
      <c r="K99" s="8"/>
    </row>
    <row r="100" spans="1:11" s="37" customFormat="1">
      <c r="A100" s="37">
        <v>80</v>
      </c>
      <c r="B100" s="53" t="s">
        <v>934</v>
      </c>
      <c r="D100" s="43"/>
      <c r="E100" s="43"/>
      <c r="F100" s="44">
        <v>36436.660000000003</v>
      </c>
      <c r="G100" s="48">
        <v>6.6900000000000001E-2</v>
      </c>
      <c r="H100" s="46"/>
      <c r="I100" s="46"/>
      <c r="J100" s="22"/>
      <c r="K100" s="8"/>
    </row>
    <row r="101" spans="1:11" s="37" customFormat="1">
      <c r="A101" s="58"/>
      <c r="B101" s="60" t="s">
        <v>944</v>
      </c>
      <c r="C101" s="60"/>
      <c r="D101" s="59"/>
      <c r="E101" s="59"/>
      <c r="F101" s="61">
        <v>36436.660000000003</v>
      </c>
      <c r="G101" s="62">
        <v>6.6900000000000001E-2</v>
      </c>
      <c r="H101" s="46">
        <v>42037</v>
      </c>
      <c r="I101" s="46"/>
      <c r="J101" s="22"/>
      <c r="K101" s="8"/>
    </row>
    <row r="102" spans="1:11" s="37" customFormat="1">
      <c r="D102" s="43"/>
      <c r="E102" s="43"/>
      <c r="F102" s="44"/>
      <c r="H102" s="46"/>
      <c r="I102" s="46"/>
      <c r="J102" s="22"/>
      <c r="K102" s="8"/>
    </row>
    <row r="103" spans="1:11" s="37" customFormat="1">
      <c r="B103" s="53" t="s">
        <v>941</v>
      </c>
      <c r="C103" s="53"/>
      <c r="D103" s="43"/>
      <c r="E103" s="43"/>
      <c r="F103" s="44"/>
      <c r="H103" s="46"/>
      <c r="I103" s="46"/>
      <c r="J103" s="22"/>
      <c r="K103" s="8"/>
    </row>
    <row r="104" spans="1:11" s="37" customFormat="1">
      <c r="A104" s="37">
        <v>81</v>
      </c>
      <c r="B104" s="37" t="s">
        <v>131</v>
      </c>
      <c r="D104" s="43" t="s">
        <v>592</v>
      </c>
      <c r="E104" s="43"/>
      <c r="F104" s="44">
        <v>15000</v>
      </c>
      <c r="G104" s="48">
        <v>2.76E-2</v>
      </c>
      <c r="H104" s="46">
        <v>42083</v>
      </c>
      <c r="I104" s="46"/>
      <c r="J104" s="22"/>
      <c r="K104" s="8"/>
    </row>
    <row r="105" spans="1:11" s="37" customFormat="1">
      <c r="A105" s="58"/>
      <c r="B105" s="60" t="s">
        <v>944</v>
      </c>
      <c r="C105" s="60"/>
      <c r="D105" s="59"/>
      <c r="E105" s="59"/>
      <c r="F105" s="61">
        <v>15000</v>
      </c>
      <c r="G105" s="62">
        <v>2.76E-2</v>
      </c>
      <c r="H105" s="46"/>
      <c r="I105" s="46"/>
      <c r="J105" s="22"/>
      <c r="K105" s="8"/>
    </row>
    <row r="106" spans="1:11" s="37" customFormat="1">
      <c r="D106" s="43"/>
      <c r="E106" s="43"/>
      <c r="F106" s="44"/>
      <c r="H106" s="46"/>
      <c r="I106" s="46"/>
      <c r="J106" s="22"/>
      <c r="K106" s="8"/>
    </row>
    <row r="107" spans="1:11" s="37" customFormat="1">
      <c r="B107" s="53" t="s">
        <v>945</v>
      </c>
      <c r="C107" s="53"/>
      <c r="D107" s="43"/>
      <c r="E107" s="43"/>
      <c r="F107" s="44"/>
      <c r="H107" s="46"/>
      <c r="I107" s="46"/>
      <c r="J107" s="22"/>
      <c r="K107" s="8"/>
    </row>
    <row r="108" spans="1:11" s="37" customFormat="1">
      <c r="B108" s="37" t="s">
        <v>946</v>
      </c>
      <c r="D108" s="43"/>
      <c r="E108" s="43"/>
      <c r="F108" s="44">
        <v>-29787.320000000065</v>
      </c>
      <c r="G108" s="48">
        <v>-5.4600000000000003E-2</v>
      </c>
      <c r="H108" s="46"/>
      <c r="I108" s="46"/>
      <c r="J108" s="22"/>
      <c r="K108" s="8"/>
    </row>
    <row r="109" spans="1:11" s="37" customFormat="1">
      <c r="A109" s="58"/>
      <c r="B109" s="60" t="s">
        <v>944</v>
      </c>
      <c r="C109" s="60"/>
      <c r="D109" s="59"/>
      <c r="E109" s="59"/>
      <c r="F109" s="61">
        <v>-29787.320000000065</v>
      </c>
      <c r="G109" s="62">
        <v>-5.4600000000000003E-2</v>
      </c>
      <c r="H109" s="46"/>
      <c r="I109" s="46"/>
      <c r="J109" s="22"/>
      <c r="K109" s="8"/>
    </row>
    <row r="110" spans="1:11" s="37" customFormat="1">
      <c r="A110" s="63"/>
      <c r="B110" s="65" t="s">
        <v>947</v>
      </c>
      <c r="C110" s="65"/>
      <c r="D110" s="64"/>
      <c r="E110" s="64"/>
      <c r="F110" s="66">
        <v>544258.21</v>
      </c>
      <c r="G110" s="68">
        <v>1</v>
      </c>
      <c r="H110" s="46"/>
      <c r="I110" s="46"/>
      <c r="J110" s="22"/>
      <c r="K110" s="8"/>
    </row>
    <row r="111" spans="1:11" s="37" customFormat="1">
      <c r="A111" s="37" t="s">
        <v>948</v>
      </c>
      <c r="D111" s="43"/>
      <c r="E111" s="43"/>
      <c r="F111" s="44"/>
      <c r="J111" s="22"/>
      <c r="K111" s="8"/>
    </row>
    <row r="112" spans="1:11" s="37" customFormat="1">
      <c r="A112" s="37">
        <v>1</v>
      </c>
      <c r="B112" s="37" t="s">
        <v>949</v>
      </c>
      <c r="D112" s="43"/>
      <c r="E112" s="43"/>
      <c r="F112" s="44"/>
      <c r="J112" s="22"/>
      <c r="K112" s="8"/>
    </row>
    <row r="113" spans="1:11" s="37" customFormat="1">
      <c r="D113" s="43"/>
      <c r="E113" s="43"/>
      <c r="F113" s="44"/>
      <c r="J113" s="22"/>
      <c r="K113" s="8"/>
    </row>
    <row r="114" spans="1:11" s="37" customFormat="1">
      <c r="D114" s="43"/>
      <c r="E114" s="43"/>
      <c r="F114" s="44"/>
      <c r="J114" s="22"/>
      <c r="K114" s="8"/>
    </row>
    <row r="115" spans="1:11" s="37" customFormat="1">
      <c r="D115" s="43"/>
      <c r="E115" s="43"/>
      <c r="F115" s="44"/>
      <c r="J115" s="22"/>
      <c r="K115" s="8"/>
    </row>
    <row r="116" spans="1:11" s="37" customFormat="1">
      <c r="A116" s="1"/>
      <c r="B116" s="1"/>
      <c r="C116" s="1"/>
      <c r="D116" s="1"/>
      <c r="E116" s="1"/>
      <c r="F116" s="1"/>
      <c r="G116" s="1"/>
      <c r="J116" s="22"/>
      <c r="K116" s="8"/>
    </row>
  </sheetData>
  <customSheetViews>
    <customSheetView guid="{CA130027-387C-4045-8D15-AA97F3BB3197}" topLeftCell="A37">
      <selection activeCell="A37" sqref="A37"/>
      <pageMargins left="0.75" right="0.75" top="1" bottom="1" header="0.5" footer="0.5"/>
      <headerFooter alignWithMargins="0"/>
    </customSheetView>
    <customSheetView guid="{54B4DC61-12F1-4338-8E12-6C13727A6FE6}" showRuler="0" topLeftCell="A37">
      <selection activeCell="A37" sqref="A37"/>
      <pageMargins left="0.75" right="0.75" top="1" bottom="1" header="0.5" footer="0.5"/>
      <headerFooter alignWithMargins="0"/>
    </customSheetView>
    <customSheetView guid="{EB9601F8-7613-4FE0-99CC-A7A03E2A1D24}" topLeftCell="C35">
      <selection activeCell="K44" sqref="K44"/>
      <pageMargins left="0.75" right="0.75" top="1" bottom="1" header="0.5" footer="0.5"/>
      <headerFooter alignWithMargins="0"/>
    </customSheetView>
    <customSheetView guid="{1403DC94-D8BD-4DAF-99FE-19AB41C931F9}">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codeName="Sheet18"/>
  <dimension ref="A1:L88"/>
  <sheetViews>
    <sheetView topLeftCell="A54" workbookViewId="0">
      <selection activeCell="A50" sqref="A50"/>
    </sheetView>
  </sheetViews>
  <sheetFormatPr defaultRowHeight="15"/>
  <cols>
    <col min="1" max="1" width="7.140625" style="1" bestFit="1" customWidth="1"/>
    <col min="2" max="2" width="77.42578125" style="1" bestFit="1" customWidth="1"/>
    <col min="3" max="3" width="13.5703125" style="1" bestFit="1" customWidth="1"/>
    <col min="4" max="4" width="33.5703125" style="1" bestFit="1" customWidth="1"/>
    <col min="5" max="5" width="10.85546875" style="1" bestFit="1" customWidth="1"/>
    <col min="6" max="6" width="11.85546875" style="1" bestFit="1" customWidth="1"/>
    <col min="7" max="7" width="8.85546875" style="1" bestFit="1" customWidth="1"/>
    <col min="8" max="8" width="11.7109375" style="1" bestFit="1" customWidth="1"/>
    <col min="9" max="9" width="14.5703125" style="1" bestFit="1" customWidth="1"/>
    <col min="10" max="10" width="32.140625" style="21" bestFit="1" customWidth="1"/>
    <col min="11" max="11" width="7.85546875" style="51" bestFit="1" customWidth="1"/>
    <col min="12" max="12" width="7.85546875" bestFit="1" customWidth="1"/>
    <col min="13" max="16384" width="9.140625" style="1"/>
  </cols>
  <sheetData>
    <row r="1" spans="1:12" ht="18.75" customHeight="1">
      <c r="A1" s="17"/>
      <c r="B1" s="87" t="s">
        <v>38</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109</v>
      </c>
      <c r="C8" s="37" t="s">
        <v>110</v>
      </c>
      <c r="D8" s="43" t="s">
        <v>53</v>
      </c>
      <c r="E8" s="43">
        <v>24395</v>
      </c>
      <c r="F8" s="44">
        <v>889.77</v>
      </c>
      <c r="G8" s="50">
        <v>2.29E-2</v>
      </c>
      <c r="H8" s="45"/>
      <c r="I8" s="46"/>
      <c r="J8" s="22"/>
      <c r="K8" s="8"/>
    </row>
    <row r="9" spans="1:12" s="37" customFormat="1">
      <c r="A9" s="37">
        <v>2</v>
      </c>
      <c r="B9" s="37" t="s">
        <v>44</v>
      </c>
      <c r="C9" s="37" t="s">
        <v>45</v>
      </c>
      <c r="D9" s="43" t="s">
        <v>43</v>
      </c>
      <c r="E9" s="43">
        <v>74046</v>
      </c>
      <c r="F9" s="44">
        <v>797.73</v>
      </c>
      <c r="G9" s="50">
        <v>2.0500000000000001E-2</v>
      </c>
      <c r="H9" s="45"/>
      <c r="I9" s="46"/>
      <c r="J9" s="54" t="s">
        <v>30</v>
      </c>
      <c r="K9" s="57" t="s">
        <v>31</v>
      </c>
    </row>
    <row r="10" spans="1:12" s="37" customFormat="1">
      <c r="A10" s="37">
        <v>3</v>
      </c>
      <c r="B10" s="37" t="s">
        <v>189</v>
      </c>
      <c r="C10" s="37" t="s">
        <v>190</v>
      </c>
      <c r="D10" s="43" t="s">
        <v>43</v>
      </c>
      <c r="E10" s="43">
        <v>177040</v>
      </c>
      <c r="F10" s="44">
        <v>638.58000000000004</v>
      </c>
      <c r="G10" s="48">
        <v>1.6400000000000001E-2</v>
      </c>
      <c r="H10" s="46"/>
      <c r="I10" s="46"/>
      <c r="J10" s="22" t="s">
        <v>513</v>
      </c>
      <c r="K10" s="8">
        <v>0.36530000000000001</v>
      </c>
    </row>
    <row r="11" spans="1:12" s="37" customFormat="1">
      <c r="A11" s="37">
        <v>4</v>
      </c>
      <c r="B11" s="37" t="s">
        <v>131</v>
      </c>
      <c r="C11" s="37" t="s">
        <v>132</v>
      </c>
      <c r="D11" s="43" t="s">
        <v>43</v>
      </c>
      <c r="E11" s="43">
        <v>68029</v>
      </c>
      <c r="F11" s="44">
        <v>591.99</v>
      </c>
      <c r="G11" s="48">
        <v>1.52E-2</v>
      </c>
      <c r="H11" s="46"/>
      <c r="I11" s="46"/>
      <c r="J11" s="22" t="s">
        <v>494</v>
      </c>
      <c r="K11" s="8">
        <v>0.13549999999999995</v>
      </c>
    </row>
    <row r="12" spans="1:12" s="37" customFormat="1">
      <c r="A12" s="37">
        <v>5</v>
      </c>
      <c r="B12" s="37" t="s">
        <v>144</v>
      </c>
      <c r="C12" s="37" t="s">
        <v>145</v>
      </c>
      <c r="D12" s="43" t="s">
        <v>62</v>
      </c>
      <c r="E12" s="43">
        <v>120140</v>
      </c>
      <c r="F12" s="44">
        <v>574.87</v>
      </c>
      <c r="G12" s="48">
        <v>1.4800000000000001E-2</v>
      </c>
      <c r="H12" s="46"/>
      <c r="I12" s="46"/>
      <c r="J12" s="22" t="s">
        <v>505</v>
      </c>
      <c r="K12" s="8">
        <v>7.0400000000000004E-2</v>
      </c>
    </row>
    <row r="13" spans="1:12" s="37" customFormat="1">
      <c r="A13" s="37">
        <v>6</v>
      </c>
      <c r="B13" s="37" t="s">
        <v>97</v>
      </c>
      <c r="C13" s="37" t="s">
        <v>98</v>
      </c>
      <c r="D13" s="43" t="s">
        <v>53</v>
      </c>
      <c r="E13" s="43">
        <v>17029</v>
      </c>
      <c r="F13" s="44">
        <v>487.97</v>
      </c>
      <c r="G13" s="48">
        <v>1.2500000000000001E-2</v>
      </c>
      <c r="H13" s="46"/>
      <c r="I13" s="46"/>
      <c r="J13" s="22" t="s">
        <v>540</v>
      </c>
      <c r="K13" s="8">
        <v>6.5500000000000003E-2</v>
      </c>
    </row>
    <row r="14" spans="1:12" s="37" customFormat="1">
      <c r="A14" s="37">
        <v>7</v>
      </c>
      <c r="B14" s="37" t="s">
        <v>267</v>
      </c>
      <c r="C14" s="37" t="s">
        <v>268</v>
      </c>
      <c r="D14" s="43" t="s">
        <v>171</v>
      </c>
      <c r="E14" s="43">
        <v>28421</v>
      </c>
      <c r="F14" s="44">
        <v>465.64</v>
      </c>
      <c r="G14" s="48">
        <v>1.2E-2</v>
      </c>
      <c r="H14" s="46"/>
      <c r="I14" s="46"/>
      <c r="J14" s="22" t="s">
        <v>43</v>
      </c>
      <c r="K14" s="8">
        <v>5.21E-2</v>
      </c>
    </row>
    <row r="15" spans="1:12" s="37" customFormat="1">
      <c r="A15" s="37">
        <v>8</v>
      </c>
      <c r="B15" s="37" t="s">
        <v>255</v>
      </c>
      <c r="C15" s="37" t="s">
        <v>256</v>
      </c>
      <c r="D15" s="43" t="s">
        <v>62</v>
      </c>
      <c r="E15" s="43">
        <v>92497</v>
      </c>
      <c r="F15" s="44">
        <v>438.94</v>
      </c>
      <c r="G15" s="48">
        <v>1.1299999999999999E-2</v>
      </c>
      <c r="H15" s="46"/>
      <c r="I15" s="46"/>
      <c r="J15" s="22" t="s">
        <v>491</v>
      </c>
      <c r="K15" s="8">
        <v>4.53E-2</v>
      </c>
    </row>
    <row r="16" spans="1:12" s="37" customFormat="1">
      <c r="A16" s="37">
        <v>9</v>
      </c>
      <c r="B16" s="37" t="s">
        <v>481</v>
      </c>
      <c r="C16" s="37" t="s">
        <v>482</v>
      </c>
      <c r="D16" s="43" t="s">
        <v>171</v>
      </c>
      <c r="E16" s="43">
        <v>60009</v>
      </c>
      <c r="F16" s="44">
        <v>431.55</v>
      </c>
      <c r="G16" s="48">
        <v>1.11E-2</v>
      </c>
      <c r="H16" s="46"/>
      <c r="I16" s="46"/>
      <c r="J16" s="22" t="s">
        <v>171</v>
      </c>
      <c r="K16" s="8">
        <v>4.1100000000000005E-2</v>
      </c>
    </row>
    <row r="17" spans="1:11" s="37" customFormat="1">
      <c r="A17" s="37">
        <v>10</v>
      </c>
      <c r="B17" s="37" t="s">
        <v>165</v>
      </c>
      <c r="C17" s="37" t="s">
        <v>166</v>
      </c>
      <c r="D17" s="43" t="s">
        <v>120</v>
      </c>
      <c r="E17" s="43">
        <v>148547</v>
      </c>
      <c r="F17" s="44">
        <v>430.64</v>
      </c>
      <c r="G17" s="48">
        <v>1.11E-2</v>
      </c>
      <c r="H17" s="46"/>
      <c r="I17" s="46"/>
      <c r="J17" s="22" t="s">
        <v>53</v>
      </c>
      <c r="K17" s="8">
        <v>0.04</v>
      </c>
    </row>
    <row r="18" spans="1:11" s="37" customFormat="1">
      <c r="A18" s="37">
        <v>11</v>
      </c>
      <c r="B18" s="37" t="s">
        <v>124</v>
      </c>
      <c r="C18" s="37" t="s">
        <v>125</v>
      </c>
      <c r="D18" s="43" t="s">
        <v>84</v>
      </c>
      <c r="E18" s="43">
        <v>19032</v>
      </c>
      <c r="F18" s="44">
        <v>323.64999999999998</v>
      </c>
      <c r="G18" s="48">
        <v>8.3000000000000001E-3</v>
      </c>
      <c r="H18" s="46"/>
      <c r="I18" s="46"/>
      <c r="J18" s="22" t="s">
        <v>62</v>
      </c>
      <c r="K18" s="8">
        <v>3.0799999999999998E-2</v>
      </c>
    </row>
    <row r="19" spans="1:11" s="37" customFormat="1">
      <c r="A19" s="37">
        <v>12</v>
      </c>
      <c r="B19" s="37" t="s">
        <v>57</v>
      </c>
      <c r="C19" s="37" t="s">
        <v>58</v>
      </c>
      <c r="D19" s="43" t="s">
        <v>59</v>
      </c>
      <c r="E19" s="43">
        <v>10208</v>
      </c>
      <c r="F19" s="44">
        <v>320.57</v>
      </c>
      <c r="G19" s="48">
        <v>8.2000000000000007E-3</v>
      </c>
      <c r="H19" s="46"/>
      <c r="I19" s="46"/>
      <c r="J19" s="22" t="s">
        <v>120</v>
      </c>
      <c r="K19" s="8">
        <v>1.11E-2</v>
      </c>
    </row>
    <row r="20" spans="1:11" s="37" customFormat="1">
      <c r="A20" s="37">
        <v>13</v>
      </c>
      <c r="B20" s="37" t="s">
        <v>284</v>
      </c>
      <c r="C20" s="37" t="s">
        <v>285</v>
      </c>
      <c r="D20" s="43" t="s">
        <v>103</v>
      </c>
      <c r="E20" s="43">
        <v>73521</v>
      </c>
      <c r="F20" s="44">
        <v>274.75</v>
      </c>
      <c r="G20" s="48">
        <v>7.1000000000000004E-3</v>
      </c>
      <c r="H20" s="46"/>
      <c r="I20" s="46"/>
      <c r="J20" s="22" t="s">
        <v>497</v>
      </c>
      <c r="K20" s="8">
        <v>1.04E-2</v>
      </c>
    </row>
    <row r="21" spans="1:11" s="37" customFormat="1">
      <c r="A21" s="37">
        <v>14</v>
      </c>
      <c r="B21" s="37" t="s">
        <v>365</v>
      </c>
      <c r="C21" s="37" t="s">
        <v>366</v>
      </c>
      <c r="D21" s="43" t="s">
        <v>171</v>
      </c>
      <c r="E21" s="43">
        <v>15454</v>
      </c>
      <c r="F21" s="44">
        <v>269.26</v>
      </c>
      <c r="G21" s="48">
        <v>6.8999999999999999E-3</v>
      </c>
      <c r="H21" s="46"/>
      <c r="I21" s="46"/>
      <c r="J21" s="22" t="s">
        <v>507</v>
      </c>
      <c r="K21" s="8">
        <v>1.03E-2</v>
      </c>
    </row>
    <row r="22" spans="1:11" s="37" customFormat="1">
      <c r="A22" s="37">
        <v>15</v>
      </c>
      <c r="B22" s="37" t="s">
        <v>94</v>
      </c>
      <c r="C22" s="37" t="s">
        <v>95</v>
      </c>
      <c r="D22" s="43" t="s">
        <v>96</v>
      </c>
      <c r="E22" s="43">
        <v>209035</v>
      </c>
      <c r="F22" s="44">
        <v>248.33</v>
      </c>
      <c r="G22" s="48">
        <v>6.4000000000000003E-3</v>
      </c>
      <c r="H22" s="46"/>
      <c r="I22" s="46"/>
      <c r="J22" s="22" t="s">
        <v>84</v>
      </c>
      <c r="K22" s="8">
        <v>8.3000000000000001E-3</v>
      </c>
    </row>
    <row r="23" spans="1:11" s="37" customFormat="1">
      <c r="A23" s="37">
        <v>16</v>
      </c>
      <c r="B23" s="37" t="s">
        <v>478</v>
      </c>
      <c r="C23" s="37" t="s">
        <v>479</v>
      </c>
      <c r="D23" s="43" t="s">
        <v>480</v>
      </c>
      <c r="E23" s="43">
        <v>58600</v>
      </c>
      <c r="F23" s="44">
        <v>248.08</v>
      </c>
      <c r="G23" s="48">
        <v>6.4000000000000003E-3</v>
      </c>
      <c r="H23" s="46"/>
      <c r="I23" s="46"/>
      <c r="J23" s="22" t="s">
        <v>59</v>
      </c>
      <c r="K23" s="8">
        <v>8.2000000000000007E-3</v>
      </c>
    </row>
    <row r="24" spans="1:11" s="37" customFormat="1">
      <c r="A24" s="37">
        <v>17</v>
      </c>
      <c r="B24" s="37" t="s">
        <v>296</v>
      </c>
      <c r="C24" s="37" t="s">
        <v>297</v>
      </c>
      <c r="D24" s="43" t="s">
        <v>233</v>
      </c>
      <c r="E24" s="43">
        <v>121099</v>
      </c>
      <c r="F24" s="44">
        <v>244.56</v>
      </c>
      <c r="G24" s="48">
        <v>6.3E-3</v>
      </c>
      <c r="H24" s="46"/>
      <c r="I24" s="46"/>
      <c r="J24" s="22" t="s">
        <v>103</v>
      </c>
      <c r="K24" s="8">
        <v>7.1000000000000004E-3</v>
      </c>
    </row>
    <row r="25" spans="1:11" s="37" customFormat="1">
      <c r="A25" s="37">
        <v>18</v>
      </c>
      <c r="B25" s="37" t="s">
        <v>48</v>
      </c>
      <c r="C25" s="37" t="s">
        <v>49</v>
      </c>
      <c r="D25" s="43" t="s">
        <v>50</v>
      </c>
      <c r="E25" s="43">
        <v>8521</v>
      </c>
      <c r="F25" s="44">
        <v>244.42</v>
      </c>
      <c r="G25" s="48">
        <v>6.3E-3</v>
      </c>
      <c r="H25" s="46"/>
      <c r="I25" s="46"/>
      <c r="J25" s="22" t="s">
        <v>96</v>
      </c>
      <c r="K25" s="8">
        <v>6.4000000000000003E-3</v>
      </c>
    </row>
    <row r="26" spans="1:11" s="37" customFormat="1">
      <c r="A26" s="37">
        <v>19</v>
      </c>
      <c r="B26" s="37" t="s">
        <v>169</v>
      </c>
      <c r="C26" s="37" t="s">
        <v>170</v>
      </c>
      <c r="D26" s="43" t="s">
        <v>171</v>
      </c>
      <c r="E26" s="43">
        <v>36373</v>
      </c>
      <c r="F26" s="44">
        <v>232.17</v>
      </c>
      <c r="G26" s="48">
        <v>6.0000000000000001E-3</v>
      </c>
      <c r="H26" s="46"/>
      <c r="I26" s="46"/>
      <c r="J26" s="22" t="s">
        <v>480</v>
      </c>
      <c r="K26" s="8">
        <v>6.4000000000000003E-3</v>
      </c>
    </row>
    <row r="27" spans="1:11" s="37" customFormat="1">
      <c r="A27" s="37">
        <v>20</v>
      </c>
      <c r="B27" s="37" t="s">
        <v>121</v>
      </c>
      <c r="C27" s="37" t="s">
        <v>122</v>
      </c>
      <c r="D27" s="43" t="s">
        <v>123</v>
      </c>
      <c r="E27" s="43">
        <v>60441</v>
      </c>
      <c r="F27" s="44">
        <v>212.36</v>
      </c>
      <c r="G27" s="48">
        <v>5.4999999999999997E-3</v>
      </c>
      <c r="H27" s="46"/>
      <c r="I27" s="46"/>
      <c r="J27" s="22" t="s">
        <v>233</v>
      </c>
      <c r="K27" s="8">
        <v>6.3E-3</v>
      </c>
    </row>
    <row r="28" spans="1:11" s="37" customFormat="1">
      <c r="A28" s="37">
        <v>21</v>
      </c>
      <c r="B28" s="37" t="s">
        <v>237</v>
      </c>
      <c r="C28" s="37" t="s">
        <v>238</v>
      </c>
      <c r="D28" s="43" t="s">
        <v>143</v>
      </c>
      <c r="E28" s="43">
        <v>14826</v>
      </c>
      <c r="F28" s="44">
        <v>207.34</v>
      </c>
      <c r="G28" s="48">
        <v>5.3E-3</v>
      </c>
      <c r="H28" s="46"/>
      <c r="I28" s="46"/>
      <c r="J28" s="22" t="s">
        <v>50</v>
      </c>
      <c r="K28" s="8">
        <v>6.3E-3</v>
      </c>
    </row>
    <row r="29" spans="1:11" s="37" customFormat="1">
      <c r="A29" s="37">
        <v>22</v>
      </c>
      <c r="B29" s="37" t="s">
        <v>304</v>
      </c>
      <c r="C29" s="37" t="s">
        <v>305</v>
      </c>
      <c r="D29" s="43" t="s">
        <v>171</v>
      </c>
      <c r="E29" s="43">
        <v>21451</v>
      </c>
      <c r="F29" s="44">
        <v>200.02</v>
      </c>
      <c r="G29" s="48">
        <v>5.1000000000000004E-3</v>
      </c>
      <c r="H29" s="46"/>
      <c r="I29" s="46"/>
      <c r="J29" s="22" t="s">
        <v>123</v>
      </c>
      <c r="K29" s="8">
        <v>5.4999999999999997E-3</v>
      </c>
    </row>
    <row r="30" spans="1:11" s="37" customFormat="1">
      <c r="A30" s="37">
        <v>23</v>
      </c>
      <c r="B30" s="37" t="s">
        <v>129</v>
      </c>
      <c r="C30" s="37" t="s">
        <v>130</v>
      </c>
      <c r="D30" s="43" t="s">
        <v>62</v>
      </c>
      <c r="E30" s="43">
        <v>10974</v>
      </c>
      <c r="F30" s="44">
        <v>183.39</v>
      </c>
      <c r="G30" s="48">
        <v>4.7000000000000002E-3</v>
      </c>
      <c r="H30" s="46"/>
      <c r="I30" s="46"/>
      <c r="J30" s="22" t="s">
        <v>143</v>
      </c>
      <c r="K30" s="8">
        <v>5.3E-3</v>
      </c>
    </row>
    <row r="31" spans="1:11" s="37" customFormat="1">
      <c r="A31" s="37">
        <v>24</v>
      </c>
      <c r="B31" s="37" t="s">
        <v>273</v>
      </c>
      <c r="C31" s="37" t="s">
        <v>274</v>
      </c>
      <c r="D31" s="43" t="s">
        <v>53</v>
      </c>
      <c r="E31" s="43">
        <v>30280</v>
      </c>
      <c r="F31" s="44">
        <v>177.18</v>
      </c>
      <c r="G31" s="48">
        <v>4.5999999999999999E-3</v>
      </c>
      <c r="H31" s="46"/>
      <c r="I31" s="46"/>
      <c r="J31" s="22" t="s">
        <v>153</v>
      </c>
      <c r="K31" s="8">
        <v>3.2000000000000002E-3</v>
      </c>
    </row>
    <row r="32" spans="1:11" s="37" customFormat="1">
      <c r="A32" s="37">
        <v>25</v>
      </c>
      <c r="B32" s="37" t="s">
        <v>175</v>
      </c>
      <c r="C32" s="37" t="s">
        <v>176</v>
      </c>
      <c r="D32" s="43" t="s">
        <v>153</v>
      </c>
      <c r="E32" s="43">
        <v>42567</v>
      </c>
      <c r="F32" s="44">
        <v>123.68</v>
      </c>
      <c r="G32" s="48">
        <v>3.2000000000000002E-3</v>
      </c>
      <c r="H32" s="46"/>
      <c r="I32" s="46"/>
      <c r="J32" s="22" t="s">
        <v>174</v>
      </c>
      <c r="K32" s="8">
        <v>2.0999999999999999E-3</v>
      </c>
    </row>
    <row r="33" spans="1:11" s="37" customFormat="1">
      <c r="A33" s="37">
        <v>26</v>
      </c>
      <c r="B33" s="37" t="s">
        <v>172</v>
      </c>
      <c r="C33" s="37" t="s">
        <v>173</v>
      </c>
      <c r="D33" s="43" t="s">
        <v>174</v>
      </c>
      <c r="E33" s="43">
        <v>61881</v>
      </c>
      <c r="F33" s="44">
        <v>81.62</v>
      </c>
      <c r="G33" s="48">
        <v>2.0999999999999999E-3</v>
      </c>
      <c r="H33" s="46"/>
      <c r="I33" s="46"/>
      <c r="J33" s="22" t="s">
        <v>67</v>
      </c>
      <c r="K33" s="8">
        <v>1.5E-3</v>
      </c>
    </row>
    <row r="34" spans="1:11" s="37" customFormat="1">
      <c r="A34" s="37">
        <v>27</v>
      </c>
      <c r="B34" s="37" t="s">
        <v>487</v>
      </c>
      <c r="C34" s="37" t="s">
        <v>488</v>
      </c>
      <c r="D34" s="43" t="s">
        <v>67</v>
      </c>
      <c r="E34" s="43">
        <v>12592</v>
      </c>
      <c r="F34" s="44">
        <v>59.72</v>
      </c>
      <c r="G34" s="48">
        <v>1.5E-3</v>
      </c>
      <c r="H34" s="46"/>
      <c r="I34" s="46"/>
      <c r="J34" s="22" t="s">
        <v>560</v>
      </c>
      <c r="K34" s="8">
        <v>1.2999999999999999E-3</v>
      </c>
    </row>
    <row r="35" spans="1:11" s="37" customFormat="1">
      <c r="A35" s="58"/>
      <c r="B35" s="60" t="s">
        <v>944</v>
      </c>
      <c r="C35" s="60"/>
      <c r="D35" s="59"/>
      <c r="E35" s="59"/>
      <c r="F35" s="61">
        <v>9398.7800000000007</v>
      </c>
      <c r="G35" s="62">
        <v>0.2417</v>
      </c>
      <c r="H35" s="46"/>
      <c r="I35" s="46"/>
      <c r="J35" s="22" t="s">
        <v>32</v>
      </c>
      <c r="K35" s="8">
        <v>1.2999999999999999E-3</v>
      </c>
    </row>
    <row r="36" spans="1:11" s="37" customFormat="1">
      <c r="D36" s="43"/>
      <c r="E36" s="43"/>
      <c r="F36" s="44"/>
      <c r="G36" s="48"/>
      <c r="H36" s="46"/>
      <c r="I36" s="46"/>
      <c r="J36" s="22" t="s">
        <v>568</v>
      </c>
      <c r="K36" s="8">
        <v>1.2999999999999999E-3</v>
      </c>
    </row>
    <row r="37" spans="1:11" s="37" customFormat="1">
      <c r="B37" s="53" t="s">
        <v>931</v>
      </c>
      <c r="C37" s="53"/>
      <c r="D37" s="43"/>
      <c r="E37" s="43"/>
      <c r="F37" s="44"/>
      <c r="G37" s="48"/>
      <c r="H37" s="46"/>
      <c r="I37" s="46"/>
      <c r="J37" s="22" t="s">
        <v>33</v>
      </c>
      <c r="K37" s="8">
        <v>5.1700000000000003E-2</v>
      </c>
    </row>
    <row r="38" spans="1:11" s="37" customFormat="1">
      <c r="B38" s="53" t="s">
        <v>932</v>
      </c>
      <c r="C38" s="53"/>
      <c r="D38" s="43"/>
      <c r="E38" s="43"/>
      <c r="F38" s="44"/>
      <c r="G38" s="48"/>
      <c r="H38" s="46"/>
      <c r="I38" s="46"/>
      <c r="J38" s="22"/>
      <c r="K38" s="22"/>
    </row>
    <row r="39" spans="1:11" s="37" customFormat="1">
      <c r="B39" s="53" t="s">
        <v>929</v>
      </c>
      <c r="C39" s="53"/>
      <c r="D39" s="43"/>
      <c r="E39" s="43"/>
      <c r="F39" s="44"/>
      <c r="G39" s="48"/>
      <c r="H39" s="46"/>
      <c r="I39" s="46"/>
      <c r="J39" s="22"/>
      <c r="K39" s="8"/>
    </row>
    <row r="40" spans="1:11" s="37" customFormat="1">
      <c r="A40" s="37">
        <v>28</v>
      </c>
      <c r="B40" s="37" t="s">
        <v>536</v>
      </c>
      <c r="C40" s="37" t="s">
        <v>537</v>
      </c>
      <c r="D40" s="43" t="s">
        <v>505</v>
      </c>
      <c r="E40" s="43">
        <v>250</v>
      </c>
      <c r="F40" s="44">
        <v>2739.55</v>
      </c>
      <c r="G40" s="48">
        <v>7.0400000000000004E-2</v>
      </c>
      <c r="H40" s="46">
        <v>44674</v>
      </c>
      <c r="I40" s="46" t="s">
        <v>185</v>
      </c>
      <c r="J40" s="22"/>
      <c r="K40" s="8"/>
    </row>
    <row r="41" spans="1:11" s="37" customFormat="1">
      <c r="A41" s="37">
        <v>29</v>
      </c>
      <c r="B41" s="37" t="s">
        <v>538</v>
      </c>
      <c r="C41" s="37" t="s">
        <v>539</v>
      </c>
      <c r="D41" s="43" t="s">
        <v>540</v>
      </c>
      <c r="E41" s="43">
        <v>250</v>
      </c>
      <c r="F41" s="44">
        <v>2547.77</v>
      </c>
      <c r="G41" s="48">
        <v>6.5500000000000003E-2</v>
      </c>
      <c r="H41" s="46">
        <v>42745</v>
      </c>
      <c r="I41" s="46" t="s">
        <v>185</v>
      </c>
      <c r="J41" s="22"/>
      <c r="K41" s="8"/>
    </row>
    <row r="42" spans="1:11" s="37" customFormat="1">
      <c r="A42" s="37">
        <v>30</v>
      </c>
      <c r="B42" s="37" t="s">
        <v>492</v>
      </c>
      <c r="C42" s="37" t="s">
        <v>493</v>
      </c>
      <c r="D42" s="43" t="s">
        <v>494</v>
      </c>
      <c r="E42" s="43">
        <v>150</v>
      </c>
      <c r="F42" s="44">
        <v>1537.86</v>
      </c>
      <c r="G42" s="48">
        <v>3.95E-2</v>
      </c>
      <c r="H42" s="46">
        <v>42819</v>
      </c>
      <c r="I42" s="46" t="s">
        <v>185</v>
      </c>
      <c r="J42" s="22"/>
      <c r="K42" s="8"/>
    </row>
    <row r="43" spans="1:11" s="37" customFormat="1">
      <c r="A43" s="37">
        <v>31</v>
      </c>
      <c r="B43" s="37" t="s">
        <v>962</v>
      </c>
      <c r="C43" s="37" t="s">
        <v>541</v>
      </c>
      <c r="D43" s="43" t="s">
        <v>494</v>
      </c>
      <c r="E43" s="43">
        <v>100</v>
      </c>
      <c r="F43" s="44">
        <v>1035.48</v>
      </c>
      <c r="G43" s="48">
        <v>2.6599999999999999E-2</v>
      </c>
      <c r="H43" s="46">
        <v>43388</v>
      </c>
      <c r="I43" s="46" t="s">
        <v>185</v>
      </c>
      <c r="J43" s="22"/>
      <c r="K43" s="8"/>
    </row>
    <row r="44" spans="1:11" s="37" customFormat="1">
      <c r="A44" s="37">
        <v>32</v>
      </c>
      <c r="B44" s="37" t="s">
        <v>492</v>
      </c>
      <c r="C44" s="37" t="s">
        <v>542</v>
      </c>
      <c r="D44" s="43" t="s">
        <v>494</v>
      </c>
      <c r="E44" s="43">
        <v>100</v>
      </c>
      <c r="F44" s="44">
        <v>1019.23</v>
      </c>
      <c r="G44" s="48">
        <v>2.6200000000000001E-2</v>
      </c>
      <c r="H44" s="46">
        <v>43001</v>
      </c>
      <c r="I44" s="46" t="s">
        <v>185</v>
      </c>
      <c r="J44" s="22"/>
      <c r="K44" s="8"/>
    </row>
    <row r="45" spans="1:11" s="37" customFormat="1">
      <c r="A45" s="37">
        <v>33</v>
      </c>
      <c r="B45" s="37" t="s">
        <v>489</v>
      </c>
      <c r="C45" s="37" t="s">
        <v>500</v>
      </c>
      <c r="D45" s="43" t="s">
        <v>491</v>
      </c>
      <c r="E45" s="43">
        <v>100</v>
      </c>
      <c r="F45" s="44">
        <v>1000.53</v>
      </c>
      <c r="G45" s="48">
        <v>2.5700000000000001E-2</v>
      </c>
      <c r="H45" s="46">
        <v>43080</v>
      </c>
      <c r="I45" s="46" t="s">
        <v>185</v>
      </c>
      <c r="J45" s="22"/>
      <c r="K45" s="8"/>
    </row>
    <row r="46" spans="1:11" s="37" customFormat="1">
      <c r="A46" s="37">
        <v>34</v>
      </c>
      <c r="B46" s="37" t="s">
        <v>543</v>
      </c>
      <c r="C46" s="37" t="s">
        <v>544</v>
      </c>
      <c r="D46" s="43" t="s">
        <v>491</v>
      </c>
      <c r="E46" s="43">
        <v>60</v>
      </c>
      <c r="F46" s="44">
        <v>611.12</v>
      </c>
      <c r="G46" s="48">
        <v>1.5699999999999999E-2</v>
      </c>
      <c r="H46" s="46">
        <v>43006</v>
      </c>
      <c r="I46" s="46" t="s">
        <v>185</v>
      </c>
      <c r="J46" s="22"/>
      <c r="K46" s="8"/>
    </row>
    <row r="47" spans="1:11" s="37" customFormat="1">
      <c r="A47" s="37">
        <v>35</v>
      </c>
      <c r="B47" s="37" t="s">
        <v>545</v>
      </c>
      <c r="C47" s="37" t="s">
        <v>546</v>
      </c>
      <c r="D47" s="43" t="s">
        <v>494</v>
      </c>
      <c r="E47" s="43">
        <v>50</v>
      </c>
      <c r="F47" s="44">
        <v>505.9</v>
      </c>
      <c r="G47" s="48">
        <v>1.2999999999999999E-2</v>
      </c>
      <c r="H47" s="46">
        <v>43139</v>
      </c>
      <c r="I47" s="46" t="s">
        <v>185</v>
      </c>
      <c r="J47" s="22"/>
      <c r="K47" s="8"/>
    </row>
    <row r="48" spans="1:11" s="37" customFormat="1">
      <c r="A48" s="37">
        <v>36</v>
      </c>
      <c r="B48" s="37" t="s">
        <v>547</v>
      </c>
      <c r="C48" s="37" t="s">
        <v>548</v>
      </c>
      <c r="D48" s="43" t="s">
        <v>494</v>
      </c>
      <c r="E48" s="43">
        <v>50</v>
      </c>
      <c r="F48" s="44">
        <v>500.42</v>
      </c>
      <c r="G48" s="48">
        <v>1.29E-2</v>
      </c>
      <c r="H48" s="46">
        <v>42152</v>
      </c>
      <c r="I48" s="46" t="s">
        <v>185</v>
      </c>
      <c r="J48" s="22"/>
      <c r="K48" s="8"/>
    </row>
    <row r="49" spans="1:11" s="37" customFormat="1">
      <c r="A49" s="37">
        <v>37</v>
      </c>
      <c r="B49" s="37" t="s">
        <v>549</v>
      </c>
      <c r="C49" s="37" t="s">
        <v>550</v>
      </c>
      <c r="D49" s="43" t="s">
        <v>497</v>
      </c>
      <c r="E49" s="43">
        <v>40000</v>
      </c>
      <c r="F49" s="44">
        <v>404.96</v>
      </c>
      <c r="G49" s="48">
        <v>1.04E-2</v>
      </c>
      <c r="H49" s="46">
        <v>42931</v>
      </c>
      <c r="I49" s="46" t="s">
        <v>185</v>
      </c>
      <c r="J49" s="22"/>
      <c r="K49" s="8"/>
    </row>
    <row r="50" spans="1:11" s="37" customFormat="1">
      <c r="A50" s="37">
        <v>38</v>
      </c>
      <c r="B50" s="37" t="s">
        <v>489</v>
      </c>
      <c r="C50" s="37" t="s">
        <v>506</v>
      </c>
      <c r="D50" s="43" t="s">
        <v>507</v>
      </c>
      <c r="E50" s="43">
        <v>40</v>
      </c>
      <c r="F50" s="44">
        <v>400.44</v>
      </c>
      <c r="G50" s="48">
        <v>1.03E-2</v>
      </c>
      <c r="H50" s="46">
        <v>42196</v>
      </c>
      <c r="I50" s="46" t="s">
        <v>185</v>
      </c>
      <c r="J50" s="22"/>
      <c r="K50" s="8"/>
    </row>
    <row r="51" spans="1:11" s="37" customFormat="1">
      <c r="A51" s="37">
        <v>39</v>
      </c>
      <c r="B51" s="37" t="s">
        <v>551</v>
      </c>
      <c r="C51" s="37" t="s">
        <v>552</v>
      </c>
      <c r="D51" s="43" t="s">
        <v>494</v>
      </c>
      <c r="E51" s="43">
        <v>35</v>
      </c>
      <c r="F51" s="44">
        <v>350.37</v>
      </c>
      <c r="G51" s="48">
        <v>8.9999999999999993E-3</v>
      </c>
      <c r="H51" s="46">
        <v>42160</v>
      </c>
      <c r="I51" s="46" t="s">
        <v>185</v>
      </c>
      <c r="J51" s="22"/>
      <c r="K51" s="8"/>
    </row>
    <row r="52" spans="1:11" s="37" customFormat="1">
      <c r="A52" s="37">
        <v>40</v>
      </c>
      <c r="B52" s="37" t="s">
        <v>547</v>
      </c>
      <c r="C52" s="37" t="s">
        <v>553</v>
      </c>
      <c r="D52" s="43" t="s">
        <v>494</v>
      </c>
      <c r="E52" s="43">
        <v>10</v>
      </c>
      <c r="F52" s="44">
        <v>102.08</v>
      </c>
      <c r="G52" s="48">
        <v>2.5999999999999999E-3</v>
      </c>
      <c r="H52" s="46">
        <v>42897</v>
      </c>
      <c r="I52" s="46" t="s">
        <v>185</v>
      </c>
      <c r="J52" s="22"/>
      <c r="K52" s="8"/>
    </row>
    <row r="53" spans="1:11" s="37" customFormat="1">
      <c r="A53" s="37">
        <v>41</v>
      </c>
      <c r="B53" s="37" t="s">
        <v>962</v>
      </c>
      <c r="C53" s="37" t="s">
        <v>554</v>
      </c>
      <c r="D53" s="43" t="s">
        <v>494</v>
      </c>
      <c r="E53" s="43">
        <v>10</v>
      </c>
      <c r="F53" s="44">
        <v>101.57</v>
      </c>
      <c r="G53" s="48">
        <v>2.5999999999999999E-3</v>
      </c>
      <c r="H53" s="46">
        <v>43110</v>
      </c>
      <c r="I53" s="46" t="s">
        <v>185</v>
      </c>
      <c r="J53" s="22"/>
      <c r="K53" s="8"/>
    </row>
    <row r="54" spans="1:11" s="37" customFormat="1">
      <c r="A54" s="37">
        <v>42</v>
      </c>
      <c r="B54" s="37" t="s">
        <v>489</v>
      </c>
      <c r="C54" s="37" t="s">
        <v>555</v>
      </c>
      <c r="D54" s="43" t="s">
        <v>491</v>
      </c>
      <c r="E54" s="43">
        <v>10</v>
      </c>
      <c r="F54" s="44">
        <v>100.12</v>
      </c>
      <c r="G54" s="48">
        <v>2.5999999999999999E-3</v>
      </c>
      <c r="H54" s="46">
        <v>42226</v>
      </c>
      <c r="I54" s="46" t="s">
        <v>185</v>
      </c>
      <c r="J54" s="22"/>
      <c r="K54" s="8"/>
    </row>
    <row r="55" spans="1:11" s="37" customFormat="1">
      <c r="A55" s="37">
        <v>43</v>
      </c>
      <c r="B55" s="37" t="s">
        <v>551</v>
      </c>
      <c r="C55" s="37" t="s">
        <v>556</v>
      </c>
      <c r="D55" s="43" t="s">
        <v>494</v>
      </c>
      <c r="E55" s="43">
        <v>7</v>
      </c>
      <c r="F55" s="44">
        <v>70.37</v>
      </c>
      <c r="G55" s="48">
        <v>1.8E-3</v>
      </c>
      <c r="H55" s="46">
        <v>42463</v>
      </c>
      <c r="I55" s="46" t="s">
        <v>185</v>
      </c>
      <c r="J55" s="22"/>
      <c r="K55" s="8"/>
    </row>
    <row r="56" spans="1:11" s="37" customFormat="1">
      <c r="A56" s="37">
        <v>44</v>
      </c>
      <c r="B56" s="37" t="s">
        <v>489</v>
      </c>
      <c r="C56" s="37" t="s">
        <v>557</v>
      </c>
      <c r="D56" s="43" t="s">
        <v>491</v>
      </c>
      <c r="E56" s="43">
        <v>5</v>
      </c>
      <c r="F56" s="44">
        <v>50.05</v>
      </c>
      <c r="G56" s="48">
        <v>1.2999999999999999E-3</v>
      </c>
      <c r="H56" s="46">
        <v>42496</v>
      </c>
      <c r="I56" s="46" t="s">
        <v>185</v>
      </c>
      <c r="J56" s="22"/>
      <c r="K56" s="8"/>
    </row>
    <row r="57" spans="1:11" s="37" customFormat="1">
      <c r="A57" s="37">
        <v>45</v>
      </c>
      <c r="B57" s="37" t="s">
        <v>558</v>
      </c>
      <c r="C57" s="37" t="s">
        <v>559</v>
      </c>
      <c r="D57" s="43" t="s">
        <v>560</v>
      </c>
      <c r="E57" s="43">
        <v>5</v>
      </c>
      <c r="F57" s="44">
        <v>50.03</v>
      </c>
      <c r="G57" s="48">
        <v>1.2999999999999999E-3</v>
      </c>
      <c r="H57" s="46">
        <v>42366</v>
      </c>
      <c r="I57" s="46" t="s">
        <v>185</v>
      </c>
      <c r="J57" s="22"/>
      <c r="K57" s="8"/>
    </row>
    <row r="58" spans="1:11" s="37" customFormat="1">
      <c r="A58" s="37">
        <v>46</v>
      </c>
      <c r="B58" s="37" t="s">
        <v>545</v>
      </c>
      <c r="C58" s="37" t="s">
        <v>561</v>
      </c>
      <c r="D58" s="43" t="s">
        <v>494</v>
      </c>
      <c r="E58" s="43">
        <v>5</v>
      </c>
      <c r="F58" s="44">
        <v>50.02</v>
      </c>
      <c r="G58" s="48">
        <v>1.2999999999999999E-3</v>
      </c>
      <c r="H58" s="46">
        <v>42126</v>
      </c>
      <c r="I58" s="46" t="s">
        <v>185</v>
      </c>
      <c r="J58" s="22"/>
      <c r="K58" s="8"/>
    </row>
    <row r="59" spans="1:11" s="37" customFormat="1">
      <c r="A59" s="58"/>
      <c r="B59" s="60" t="s">
        <v>944</v>
      </c>
      <c r="C59" s="60"/>
      <c r="D59" s="59"/>
      <c r="E59" s="59"/>
      <c r="F59" s="61">
        <v>13177.870000000003</v>
      </c>
      <c r="G59" s="62">
        <v>0.33870000000000011</v>
      </c>
      <c r="H59" s="46"/>
      <c r="I59" s="46"/>
      <c r="J59" s="22"/>
      <c r="K59" s="8"/>
    </row>
    <row r="60" spans="1:11" s="37" customFormat="1">
      <c r="D60" s="43"/>
      <c r="E60" s="43"/>
      <c r="F60" s="44"/>
      <c r="G60" s="48"/>
      <c r="H60" s="46"/>
      <c r="I60" s="46"/>
      <c r="J60" s="22"/>
      <c r="K60" s="8"/>
    </row>
    <row r="61" spans="1:11" s="37" customFormat="1">
      <c r="B61" s="53" t="s">
        <v>936</v>
      </c>
      <c r="C61" s="53"/>
      <c r="D61" s="43"/>
      <c r="E61" s="43"/>
      <c r="F61" s="44"/>
      <c r="G61" s="48"/>
      <c r="H61" s="46"/>
      <c r="I61" s="46"/>
      <c r="J61" s="22"/>
      <c r="K61" s="8"/>
    </row>
    <row r="62" spans="1:11" s="37" customFormat="1">
      <c r="A62" s="37">
        <v>47</v>
      </c>
      <c r="B62" s="37" t="s">
        <v>520</v>
      </c>
      <c r="C62" s="37" t="s">
        <v>521</v>
      </c>
      <c r="D62" s="43" t="s">
        <v>513</v>
      </c>
      <c r="E62" s="43">
        <v>4500000</v>
      </c>
      <c r="F62" s="44">
        <v>4825.8500000000004</v>
      </c>
      <c r="G62" s="48">
        <v>0.1241</v>
      </c>
      <c r="H62" s="46">
        <v>46906</v>
      </c>
      <c r="I62" s="46"/>
      <c r="J62" s="22"/>
      <c r="K62" s="8"/>
    </row>
    <row r="63" spans="1:11" s="37" customFormat="1">
      <c r="A63" s="37">
        <v>48</v>
      </c>
      <c r="B63" s="37" t="s">
        <v>562</v>
      </c>
      <c r="C63" s="37" t="s">
        <v>563</v>
      </c>
      <c r="D63" s="43" t="s">
        <v>513</v>
      </c>
      <c r="E63" s="43">
        <v>2500000</v>
      </c>
      <c r="F63" s="44">
        <v>2668.54</v>
      </c>
      <c r="G63" s="48">
        <v>6.8599999999999994E-2</v>
      </c>
      <c r="H63" s="46">
        <v>45255</v>
      </c>
      <c r="I63" s="46"/>
      <c r="J63" s="22"/>
      <c r="K63" s="8"/>
    </row>
    <row r="64" spans="1:11" s="37" customFormat="1">
      <c r="A64" s="37">
        <v>49</v>
      </c>
      <c r="B64" s="37" t="s">
        <v>511</v>
      </c>
      <c r="C64" s="37" t="s">
        <v>512</v>
      </c>
      <c r="D64" s="43" t="s">
        <v>513</v>
      </c>
      <c r="E64" s="43">
        <v>2500000</v>
      </c>
      <c r="F64" s="44">
        <v>2603.7600000000002</v>
      </c>
      <c r="G64" s="48">
        <v>6.7000000000000004E-2</v>
      </c>
      <c r="H64" s="46">
        <v>46651</v>
      </c>
      <c r="I64" s="46"/>
      <c r="J64" s="22"/>
      <c r="K64" s="8"/>
    </row>
    <row r="65" spans="1:11" s="37" customFormat="1">
      <c r="A65" s="37">
        <v>50</v>
      </c>
      <c r="B65" s="37" t="s">
        <v>514</v>
      </c>
      <c r="C65" s="37" t="s">
        <v>515</v>
      </c>
      <c r="D65" s="43" t="s">
        <v>513</v>
      </c>
      <c r="E65" s="43">
        <v>2500000</v>
      </c>
      <c r="F65" s="44">
        <v>2547</v>
      </c>
      <c r="G65" s="48">
        <v>6.5500000000000003E-2</v>
      </c>
      <c r="H65" s="46">
        <v>44775</v>
      </c>
      <c r="I65" s="46"/>
      <c r="J65" s="22"/>
      <c r="K65" s="8"/>
    </row>
    <row r="66" spans="1:11" s="37" customFormat="1">
      <c r="A66" s="37">
        <v>51</v>
      </c>
      <c r="B66" s="37" t="s">
        <v>516</v>
      </c>
      <c r="C66" s="37" t="s">
        <v>517</v>
      </c>
      <c r="D66" s="43" t="s">
        <v>513</v>
      </c>
      <c r="E66" s="43">
        <v>1000000</v>
      </c>
      <c r="F66" s="44">
        <v>1036.5</v>
      </c>
      <c r="G66" s="48">
        <v>2.6700000000000002E-2</v>
      </c>
      <c r="H66" s="46">
        <v>46433</v>
      </c>
      <c r="I66" s="46"/>
      <c r="J66" s="22"/>
      <c r="K66" s="8"/>
    </row>
    <row r="67" spans="1:11" s="37" customFormat="1">
      <c r="A67" s="37">
        <v>52</v>
      </c>
      <c r="B67" s="37" t="s">
        <v>518</v>
      </c>
      <c r="C67" s="37" t="s">
        <v>519</v>
      </c>
      <c r="D67" s="43" t="s">
        <v>513</v>
      </c>
      <c r="E67" s="43">
        <v>500000</v>
      </c>
      <c r="F67" s="44">
        <v>520</v>
      </c>
      <c r="G67" s="48">
        <v>1.34E-2</v>
      </c>
      <c r="H67" s="46">
        <v>46350</v>
      </c>
      <c r="I67" s="46"/>
      <c r="J67" s="22"/>
      <c r="K67" s="8"/>
    </row>
    <row r="68" spans="1:11" s="37" customFormat="1">
      <c r="A68" s="58"/>
      <c r="B68" s="60" t="s">
        <v>944</v>
      </c>
      <c r="C68" s="60"/>
      <c r="D68" s="59"/>
      <c r="E68" s="59"/>
      <c r="F68" s="61">
        <v>14201.650000000001</v>
      </c>
      <c r="G68" s="62">
        <v>0.36530000000000001</v>
      </c>
      <c r="H68" s="46"/>
      <c r="I68" s="46"/>
      <c r="J68" s="22"/>
      <c r="K68" s="8"/>
    </row>
    <row r="69" spans="1:11" s="37" customFormat="1">
      <c r="D69" s="43"/>
      <c r="E69" s="43"/>
      <c r="F69" s="44"/>
      <c r="G69" s="48"/>
      <c r="H69" s="46"/>
      <c r="I69" s="46"/>
      <c r="J69" s="22"/>
      <c r="K69" s="8"/>
    </row>
    <row r="70" spans="1:11" s="37" customFormat="1">
      <c r="B70" s="53" t="s">
        <v>933</v>
      </c>
      <c r="C70" s="53"/>
      <c r="D70" s="43"/>
      <c r="E70" s="43"/>
      <c r="F70" s="44"/>
      <c r="G70" s="48"/>
      <c r="H70" s="46"/>
      <c r="I70" s="46"/>
      <c r="J70" s="22"/>
      <c r="K70" s="8"/>
    </row>
    <row r="71" spans="1:11" s="37" customFormat="1">
      <c r="B71" s="53" t="s">
        <v>938</v>
      </c>
      <c r="C71" s="53"/>
      <c r="D71" s="43"/>
      <c r="E71" s="43"/>
      <c r="F71" s="44"/>
      <c r="G71" s="48"/>
      <c r="H71" s="46"/>
      <c r="I71" s="46"/>
      <c r="J71" s="22"/>
      <c r="K71" s="8"/>
    </row>
    <row r="72" spans="1:11" s="37" customFormat="1">
      <c r="A72" s="37">
        <v>53</v>
      </c>
      <c r="B72" s="37" t="s">
        <v>564</v>
      </c>
      <c r="C72" s="37" t="s">
        <v>565</v>
      </c>
      <c r="D72" s="43" t="s">
        <v>32</v>
      </c>
      <c r="E72" s="43">
        <v>50</v>
      </c>
      <c r="F72" s="44">
        <v>48.84</v>
      </c>
      <c r="G72" s="48">
        <v>1.2999999999999999E-3</v>
      </c>
      <c r="H72" s="46">
        <v>42137</v>
      </c>
      <c r="I72" s="46"/>
      <c r="J72" s="22"/>
      <c r="K72" s="8"/>
    </row>
    <row r="73" spans="1:11" s="37" customFormat="1">
      <c r="A73" s="37">
        <v>54</v>
      </c>
      <c r="B73" s="37" t="s">
        <v>566</v>
      </c>
      <c r="C73" s="37" t="s">
        <v>567</v>
      </c>
      <c r="D73" s="43" t="s">
        <v>568</v>
      </c>
      <c r="E73" s="43">
        <v>50</v>
      </c>
      <c r="F73" s="44">
        <v>48.82</v>
      </c>
      <c r="G73" s="48">
        <v>1.2999999999999999E-3</v>
      </c>
      <c r="H73" s="46">
        <v>42138</v>
      </c>
      <c r="I73" s="46"/>
      <c r="J73" s="22"/>
      <c r="K73" s="8"/>
    </row>
    <row r="74" spans="1:11" s="37" customFormat="1">
      <c r="A74" s="58"/>
      <c r="B74" s="60" t="s">
        <v>944</v>
      </c>
      <c r="C74" s="60"/>
      <c r="D74" s="59"/>
      <c r="E74" s="59"/>
      <c r="F74" s="61">
        <v>97.66</v>
      </c>
      <c r="G74" s="62">
        <v>2.5999999999999999E-3</v>
      </c>
      <c r="H74" s="46"/>
      <c r="I74" s="46"/>
      <c r="J74" s="22"/>
      <c r="K74" s="8"/>
    </row>
    <row r="75" spans="1:11" s="37" customFormat="1">
      <c r="D75" s="43"/>
      <c r="E75" s="43"/>
      <c r="F75" s="44"/>
      <c r="H75" s="46"/>
      <c r="I75" s="46"/>
      <c r="J75" s="22"/>
      <c r="K75" s="8"/>
    </row>
    <row r="76" spans="1:11" s="37" customFormat="1">
      <c r="A76" s="37">
        <v>55</v>
      </c>
      <c r="B76" s="53" t="s">
        <v>934</v>
      </c>
      <c r="D76" s="43"/>
      <c r="E76" s="43"/>
      <c r="F76" s="44">
        <v>1284.19</v>
      </c>
      <c r="G76" s="48">
        <v>3.3000000000000002E-2</v>
      </c>
      <c r="H76" s="46"/>
      <c r="I76" s="46"/>
      <c r="J76" s="22"/>
      <c r="K76" s="8"/>
    </row>
    <row r="77" spans="1:11" s="37" customFormat="1">
      <c r="A77" s="58"/>
      <c r="B77" s="60" t="s">
        <v>944</v>
      </c>
      <c r="C77" s="60"/>
      <c r="D77" s="59"/>
      <c r="E77" s="59"/>
      <c r="F77" s="61">
        <v>1284.19</v>
      </c>
      <c r="G77" s="62">
        <v>3.3000000000000002E-2</v>
      </c>
      <c r="H77" s="46">
        <v>42037</v>
      </c>
      <c r="I77" s="46"/>
      <c r="J77" s="22"/>
      <c r="K77" s="8"/>
    </row>
    <row r="78" spans="1:11" s="37" customFormat="1">
      <c r="D78" s="43"/>
      <c r="E78" s="43"/>
      <c r="F78" s="44"/>
      <c r="G78" s="48"/>
      <c r="H78" s="46"/>
      <c r="I78" s="46"/>
      <c r="J78" s="22"/>
      <c r="K78" s="8"/>
    </row>
    <row r="79" spans="1:11" s="37" customFormat="1">
      <c r="B79" s="53" t="s">
        <v>945</v>
      </c>
      <c r="C79" s="53"/>
      <c r="D79" s="43"/>
      <c r="E79" s="43"/>
      <c r="F79" s="44"/>
      <c r="G79" s="48"/>
      <c r="H79" s="46"/>
      <c r="I79" s="46"/>
      <c r="J79" s="22"/>
      <c r="K79" s="8"/>
    </row>
    <row r="80" spans="1:11" s="37" customFormat="1">
      <c r="B80" s="37" t="s">
        <v>946</v>
      </c>
      <c r="D80" s="43"/>
      <c r="E80" s="43"/>
      <c r="F80" s="44">
        <v>730.92999999999302</v>
      </c>
      <c r="G80" s="48">
        <v>1.8700000000000001E-2</v>
      </c>
      <c r="H80" s="46"/>
      <c r="I80" s="46"/>
      <c r="J80" s="22"/>
      <c r="K80" s="8"/>
    </row>
    <row r="81" spans="1:11" s="37" customFormat="1">
      <c r="A81" s="58"/>
      <c r="B81" s="60" t="s">
        <v>944</v>
      </c>
      <c r="C81" s="60"/>
      <c r="D81" s="59"/>
      <c r="E81" s="59"/>
      <c r="F81" s="61">
        <v>730.92999999999302</v>
      </c>
      <c r="G81" s="62">
        <v>1.8700000000000001E-2</v>
      </c>
      <c r="H81" s="46"/>
      <c r="I81" s="46"/>
      <c r="J81" s="22"/>
      <c r="K81" s="8"/>
    </row>
    <row r="82" spans="1:11" s="37" customFormat="1">
      <c r="A82" s="63"/>
      <c r="B82" s="65" t="s">
        <v>947</v>
      </c>
      <c r="C82" s="65"/>
      <c r="D82" s="64"/>
      <c r="E82" s="64"/>
      <c r="F82" s="66">
        <v>38891.08</v>
      </c>
      <c r="G82" s="68">
        <v>1</v>
      </c>
      <c r="H82" s="46"/>
      <c r="I82" s="46"/>
      <c r="J82" s="22"/>
      <c r="K82" s="8"/>
    </row>
    <row r="83" spans="1:11" s="37" customFormat="1">
      <c r="A83" s="37" t="s">
        <v>948</v>
      </c>
      <c r="D83" s="43"/>
      <c r="E83" s="43"/>
      <c r="F83" s="44"/>
      <c r="G83" s="48"/>
      <c r="H83" s="46"/>
      <c r="I83" s="46"/>
      <c r="J83" s="22"/>
      <c r="K83" s="8"/>
    </row>
    <row r="84" spans="1:11" s="37" customFormat="1">
      <c r="A84" s="37">
        <v>1</v>
      </c>
      <c r="B84" s="37" t="s">
        <v>966</v>
      </c>
      <c r="D84" s="43"/>
      <c r="E84" s="43"/>
      <c r="F84" s="44"/>
      <c r="G84" s="48"/>
      <c r="H84" s="46"/>
      <c r="I84" s="46"/>
      <c r="J84" s="22"/>
      <c r="K84" s="8"/>
    </row>
    <row r="85" spans="1:11" s="37" customFormat="1">
      <c r="A85" s="37">
        <v>2</v>
      </c>
      <c r="B85" s="37" t="s">
        <v>957</v>
      </c>
      <c r="D85" s="43"/>
      <c r="E85" s="43"/>
      <c r="F85" s="44"/>
      <c r="G85" s="48"/>
      <c r="H85" s="46"/>
      <c r="I85" s="46"/>
      <c r="J85" s="22"/>
      <c r="K85" s="8"/>
    </row>
    <row r="86" spans="1:11" s="37" customFormat="1">
      <c r="D86" s="43"/>
      <c r="E86" s="43"/>
      <c r="F86" s="44"/>
      <c r="G86" s="48"/>
      <c r="H86" s="46"/>
      <c r="I86" s="46"/>
      <c r="J86" s="22"/>
      <c r="K86" s="8"/>
    </row>
    <row r="87" spans="1:11" s="37" customFormat="1">
      <c r="D87" s="43"/>
      <c r="E87" s="43"/>
      <c r="F87" s="44"/>
      <c r="G87" s="48"/>
      <c r="H87" s="46"/>
      <c r="I87" s="46"/>
      <c r="J87" s="22"/>
      <c r="K87" s="8"/>
    </row>
    <row r="88" spans="1:11" s="37" customFormat="1">
      <c r="A88" s="1"/>
      <c r="B88" s="1"/>
      <c r="C88" s="1"/>
      <c r="D88" s="1"/>
      <c r="E88" s="1"/>
      <c r="F88" s="1"/>
      <c r="G88" s="1"/>
      <c r="H88" s="46"/>
      <c r="I88" s="46"/>
      <c r="J88" s="22"/>
      <c r="K88" s="8"/>
    </row>
  </sheetData>
  <customSheetViews>
    <customSheetView guid="{CA130027-387C-4045-8D15-AA97F3BB3197}">
      <selection activeCell="B1" sqref="B1:F1"/>
      <pageMargins left="0.75" right="0.75" top="1" bottom="1" header="0.5" footer="0.5"/>
      <headerFooter alignWithMargins="0"/>
    </customSheetView>
    <customSheetView guid="{54B4DC61-12F1-4338-8E12-6C13727A6FE6}" showRuler="0">
      <selection activeCell="B1" sqref="B1:F1"/>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1403DC94-D8BD-4DAF-99FE-19AB41C931F9}" topLeftCell="C49">
      <selection activeCell="K10" sqref="K10"/>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sheetPr codeName="Sheet9"/>
  <dimension ref="A1:L94"/>
  <sheetViews>
    <sheetView topLeftCell="A61" workbookViewId="0">
      <selection activeCell="D11" sqref="D11"/>
    </sheetView>
  </sheetViews>
  <sheetFormatPr defaultRowHeight="15"/>
  <cols>
    <col min="1" max="1" width="7.140625" style="1" bestFit="1" customWidth="1"/>
    <col min="2" max="2" width="68.5703125" style="1" customWidth="1"/>
    <col min="3" max="3" width="14.7109375" style="1" customWidth="1"/>
    <col min="4" max="4" width="33.5703125" style="1" bestFit="1" customWidth="1"/>
    <col min="5" max="5" width="11.85546875" style="1" bestFit="1" customWidth="1"/>
    <col min="6" max="6" width="13.140625" style="1" bestFit="1" customWidth="1"/>
    <col min="7" max="7" width="8.85546875" style="1" bestFit="1" customWidth="1"/>
    <col min="8" max="8" width="11.5703125" style="7" bestFit="1" customWidth="1"/>
    <col min="9" max="9" width="8" style="1" bestFit="1" customWidth="1"/>
    <col min="10" max="10" width="32.140625" style="21" bestFit="1" customWidth="1"/>
    <col min="11" max="11" width="7.85546875" style="51" bestFit="1" customWidth="1"/>
    <col min="12" max="12" width="7.85546875" bestFit="1" customWidth="1"/>
    <col min="13" max="16384" width="9.140625" style="1"/>
  </cols>
  <sheetData>
    <row r="1" spans="1:12" ht="18.75">
      <c r="A1" s="17"/>
      <c r="B1" s="87" t="s">
        <v>11</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41</v>
      </c>
      <c r="C8" s="37" t="s">
        <v>42</v>
      </c>
      <c r="D8" s="43" t="s">
        <v>43</v>
      </c>
      <c r="E8" s="43">
        <v>5844137</v>
      </c>
      <c r="F8" s="44">
        <v>18055.46</v>
      </c>
      <c r="G8" s="50">
        <v>6.8199999999999997E-2</v>
      </c>
      <c r="H8" s="45"/>
      <c r="I8" s="46"/>
      <c r="J8" s="22"/>
      <c r="K8" s="8"/>
    </row>
    <row r="9" spans="1:12" s="37" customFormat="1">
      <c r="A9" s="37">
        <v>2</v>
      </c>
      <c r="B9" s="37" t="s">
        <v>44</v>
      </c>
      <c r="C9" s="37" t="s">
        <v>45</v>
      </c>
      <c r="D9" s="43" t="s">
        <v>43</v>
      </c>
      <c r="E9" s="43">
        <v>1451833</v>
      </c>
      <c r="F9" s="44">
        <v>15641.32</v>
      </c>
      <c r="G9" s="50">
        <v>5.91E-2</v>
      </c>
      <c r="H9" s="45"/>
      <c r="I9" s="46"/>
      <c r="J9" s="54" t="s">
        <v>30</v>
      </c>
      <c r="K9" s="57" t="s">
        <v>31</v>
      </c>
    </row>
    <row r="10" spans="1:12" s="37" customFormat="1">
      <c r="A10" s="37">
        <v>3</v>
      </c>
      <c r="B10" s="37" t="s">
        <v>46</v>
      </c>
      <c r="C10" s="37" t="s">
        <v>47</v>
      </c>
      <c r="D10" s="43" t="s">
        <v>43</v>
      </c>
      <c r="E10" s="43">
        <v>2546517</v>
      </c>
      <c r="F10" s="44">
        <v>14976.07</v>
      </c>
      <c r="G10" s="48">
        <v>5.6599999999999998E-2</v>
      </c>
      <c r="H10" s="46"/>
      <c r="I10" s="46"/>
      <c r="J10" s="22" t="s">
        <v>43</v>
      </c>
      <c r="K10" s="8">
        <v>0.2301</v>
      </c>
    </row>
    <row r="11" spans="1:12" s="37" customFormat="1">
      <c r="A11" s="37">
        <v>4</v>
      </c>
      <c r="B11" s="37" t="s">
        <v>48</v>
      </c>
      <c r="C11" s="37" t="s">
        <v>49</v>
      </c>
      <c r="D11" s="43" t="s">
        <v>50</v>
      </c>
      <c r="E11" s="43">
        <v>327507</v>
      </c>
      <c r="F11" s="44">
        <v>9394.5400000000009</v>
      </c>
      <c r="G11" s="48">
        <v>3.5499999999999997E-2</v>
      </c>
      <c r="H11" s="46"/>
      <c r="I11" s="46"/>
      <c r="J11" s="22" t="s">
        <v>53</v>
      </c>
      <c r="K11" s="8">
        <v>0.1007</v>
      </c>
    </row>
    <row r="12" spans="1:12" s="37" customFormat="1">
      <c r="A12" s="37">
        <v>5</v>
      </c>
      <c r="B12" s="37" t="s">
        <v>51</v>
      </c>
      <c r="C12" s="37" t="s">
        <v>52</v>
      </c>
      <c r="D12" s="43" t="s">
        <v>53</v>
      </c>
      <c r="E12" s="43">
        <v>2512625</v>
      </c>
      <c r="F12" s="44">
        <v>9144.7000000000007</v>
      </c>
      <c r="G12" s="48">
        <v>3.4500000000000003E-2</v>
      </c>
      <c r="H12" s="46"/>
      <c r="I12" s="46"/>
      <c r="J12" s="22" t="s">
        <v>62</v>
      </c>
      <c r="K12" s="8">
        <v>9.5799999999999996E-2</v>
      </c>
    </row>
    <row r="13" spans="1:12" s="37" customFormat="1">
      <c r="A13" s="37">
        <v>6</v>
      </c>
      <c r="B13" s="37" t="s">
        <v>54</v>
      </c>
      <c r="C13" s="37" t="s">
        <v>55</v>
      </c>
      <c r="D13" s="43" t="s">
        <v>56</v>
      </c>
      <c r="E13" s="43">
        <v>262691</v>
      </c>
      <c r="F13" s="44">
        <v>9066.39</v>
      </c>
      <c r="G13" s="48">
        <v>3.4299999999999997E-2</v>
      </c>
      <c r="H13" s="46"/>
      <c r="I13" s="46"/>
      <c r="J13" s="22" t="s">
        <v>50</v>
      </c>
      <c r="K13" s="8">
        <v>8.5800000000000001E-2</v>
      </c>
    </row>
    <row r="14" spans="1:12" s="37" customFormat="1">
      <c r="A14" s="37">
        <v>7</v>
      </c>
      <c r="B14" s="37" t="s">
        <v>57</v>
      </c>
      <c r="C14" s="37" t="s">
        <v>58</v>
      </c>
      <c r="D14" s="43" t="s">
        <v>59</v>
      </c>
      <c r="E14" s="43">
        <v>264734</v>
      </c>
      <c r="F14" s="44">
        <v>8313.57</v>
      </c>
      <c r="G14" s="48">
        <v>3.1399999999999997E-2</v>
      </c>
      <c r="H14" s="46"/>
      <c r="I14" s="46"/>
      <c r="J14" s="22" t="s">
        <v>75</v>
      </c>
      <c r="K14" s="8">
        <v>5.0099999999999999E-2</v>
      </c>
    </row>
    <row r="15" spans="1:12" s="37" customFormat="1">
      <c r="A15" s="37">
        <v>8</v>
      </c>
      <c r="B15" s="37" t="s">
        <v>60</v>
      </c>
      <c r="C15" s="37" t="s">
        <v>61</v>
      </c>
      <c r="D15" s="43" t="s">
        <v>62</v>
      </c>
      <c r="E15" s="43">
        <v>1901458</v>
      </c>
      <c r="F15" s="44">
        <v>8290.36</v>
      </c>
      <c r="G15" s="48">
        <v>3.1300000000000001E-2</v>
      </c>
      <c r="H15" s="46"/>
      <c r="I15" s="46"/>
      <c r="J15" s="22" t="s">
        <v>84</v>
      </c>
      <c r="K15" s="8">
        <v>4.99E-2</v>
      </c>
    </row>
    <row r="16" spans="1:12" s="37" customFormat="1">
      <c r="A16" s="37">
        <v>9</v>
      </c>
      <c r="B16" s="37" t="s">
        <v>63</v>
      </c>
      <c r="C16" s="37" t="s">
        <v>64</v>
      </c>
      <c r="D16" s="43" t="s">
        <v>53</v>
      </c>
      <c r="E16" s="43">
        <v>11203464</v>
      </c>
      <c r="F16" s="44">
        <v>7360.68</v>
      </c>
      <c r="G16" s="48">
        <v>2.7799999999999998E-2</v>
      </c>
      <c r="H16" s="46"/>
      <c r="I16" s="46"/>
      <c r="J16" s="22" t="s">
        <v>108</v>
      </c>
      <c r="K16" s="8">
        <v>4.82E-2</v>
      </c>
    </row>
    <row r="17" spans="1:11" s="37" customFormat="1">
      <c r="A17" s="37">
        <v>10</v>
      </c>
      <c r="B17" s="37" t="s">
        <v>65</v>
      </c>
      <c r="C17" s="37" t="s">
        <v>66</v>
      </c>
      <c r="D17" s="43" t="s">
        <v>67</v>
      </c>
      <c r="E17" s="43">
        <v>959633</v>
      </c>
      <c r="F17" s="44">
        <v>7186.21</v>
      </c>
      <c r="G17" s="48">
        <v>2.7199999999999998E-2</v>
      </c>
      <c r="H17" s="46"/>
      <c r="I17" s="46"/>
      <c r="J17" s="22" t="s">
        <v>67</v>
      </c>
      <c r="K17" s="8">
        <v>4.7600000000000003E-2</v>
      </c>
    </row>
    <row r="18" spans="1:11" s="37" customFormat="1">
      <c r="A18" s="37">
        <v>11</v>
      </c>
      <c r="B18" s="37" t="s">
        <v>68</v>
      </c>
      <c r="C18" s="37" t="s">
        <v>69</v>
      </c>
      <c r="D18" s="43" t="s">
        <v>70</v>
      </c>
      <c r="E18" s="43">
        <v>193296</v>
      </c>
      <c r="F18" s="44">
        <v>6948.6</v>
      </c>
      <c r="G18" s="48">
        <v>2.63E-2</v>
      </c>
      <c r="H18" s="46"/>
      <c r="I18" s="46"/>
      <c r="J18" s="22" t="s">
        <v>59</v>
      </c>
      <c r="K18" s="8">
        <v>4.7099999999999996E-2</v>
      </c>
    </row>
    <row r="19" spans="1:11" s="37" customFormat="1">
      <c r="A19" s="37">
        <v>12</v>
      </c>
      <c r="B19" s="37" t="s">
        <v>71</v>
      </c>
      <c r="C19" s="37" t="s">
        <v>72</v>
      </c>
      <c r="D19" s="43" t="s">
        <v>50</v>
      </c>
      <c r="E19" s="43">
        <v>3282443</v>
      </c>
      <c r="F19" s="44">
        <v>6811.07</v>
      </c>
      <c r="G19" s="48">
        <v>2.5700000000000001E-2</v>
      </c>
      <c r="H19" s="46"/>
      <c r="I19" s="46"/>
      <c r="J19" s="22" t="s">
        <v>56</v>
      </c>
      <c r="K19" s="8">
        <v>3.4299999999999997E-2</v>
      </c>
    </row>
    <row r="20" spans="1:11" s="37" customFormat="1">
      <c r="A20" s="37">
        <v>13</v>
      </c>
      <c r="B20" s="37" t="s">
        <v>73</v>
      </c>
      <c r="C20" s="37" t="s">
        <v>74</v>
      </c>
      <c r="D20" s="43" t="s">
        <v>75</v>
      </c>
      <c r="E20" s="43">
        <v>2318871</v>
      </c>
      <c r="F20" s="44">
        <v>6742.12</v>
      </c>
      <c r="G20" s="48">
        <v>2.5499999999999998E-2</v>
      </c>
      <c r="H20" s="46"/>
      <c r="I20" s="46"/>
      <c r="J20" s="22" t="s">
        <v>70</v>
      </c>
      <c r="K20" s="8">
        <v>2.63E-2</v>
      </c>
    </row>
    <row r="21" spans="1:11" s="37" customFormat="1">
      <c r="A21" s="37">
        <v>14</v>
      </c>
      <c r="B21" s="37" t="s">
        <v>76</v>
      </c>
      <c r="C21" s="37" t="s">
        <v>77</v>
      </c>
      <c r="D21" s="43" t="s">
        <v>62</v>
      </c>
      <c r="E21" s="43">
        <v>3849958</v>
      </c>
      <c r="F21" s="44">
        <v>6623.85</v>
      </c>
      <c r="G21" s="48">
        <v>2.5000000000000001E-2</v>
      </c>
      <c r="H21" s="46"/>
      <c r="I21" s="46"/>
      <c r="J21" s="22" t="s">
        <v>87</v>
      </c>
      <c r="K21" s="8">
        <v>2.0400000000000001E-2</v>
      </c>
    </row>
    <row r="22" spans="1:11" s="37" customFormat="1">
      <c r="A22" s="37">
        <v>15</v>
      </c>
      <c r="B22" s="37" t="s">
        <v>78</v>
      </c>
      <c r="C22" s="37" t="s">
        <v>79</v>
      </c>
      <c r="D22" s="43" t="s">
        <v>75</v>
      </c>
      <c r="E22" s="43">
        <v>686083</v>
      </c>
      <c r="F22" s="44">
        <v>6515.39</v>
      </c>
      <c r="G22" s="48">
        <v>2.46E-2</v>
      </c>
      <c r="H22" s="46"/>
      <c r="I22" s="46"/>
      <c r="J22" s="22" t="s">
        <v>153</v>
      </c>
      <c r="K22" s="8">
        <v>1.8099999999999998E-2</v>
      </c>
    </row>
    <row r="23" spans="1:11" s="37" customFormat="1">
      <c r="A23" s="37">
        <v>16</v>
      </c>
      <c r="B23" s="37" t="s">
        <v>80</v>
      </c>
      <c r="C23" s="37" t="s">
        <v>81</v>
      </c>
      <c r="D23" s="43" t="s">
        <v>62</v>
      </c>
      <c r="E23" s="43">
        <v>527924</v>
      </c>
      <c r="F23" s="44">
        <v>6030.74</v>
      </c>
      <c r="G23" s="48">
        <v>2.2800000000000001E-2</v>
      </c>
      <c r="H23" s="46"/>
      <c r="I23" s="46"/>
      <c r="J23" s="22" t="s">
        <v>96</v>
      </c>
      <c r="K23" s="8">
        <v>1.7600000000000001E-2</v>
      </c>
    </row>
    <row r="24" spans="1:11" s="37" customFormat="1">
      <c r="A24" s="37">
        <v>17</v>
      </c>
      <c r="B24" s="37" t="s">
        <v>82</v>
      </c>
      <c r="C24" s="37" t="s">
        <v>83</v>
      </c>
      <c r="D24" s="43" t="s">
        <v>84</v>
      </c>
      <c r="E24" s="43">
        <v>1903481</v>
      </c>
      <c r="F24" s="44">
        <v>5427.78</v>
      </c>
      <c r="G24" s="48">
        <v>2.0500000000000001E-2</v>
      </c>
      <c r="H24" s="46"/>
      <c r="I24" s="46"/>
      <c r="J24" s="22" t="s">
        <v>120</v>
      </c>
      <c r="K24" s="8">
        <v>1.7500000000000002E-2</v>
      </c>
    </row>
    <row r="25" spans="1:11" s="37" customFormat="1">
      <c r="A25" s="37">
        <v>18</v>
      </c>
      <c r="B25" s="37" t="s">
        <v>85</v>
      </c>
      <c r="C25" s="37" t="s">
        <v>86</v>
      </c>
      <c r="D25" s="43" t="s">
        <v>87</v>
      </c>
      <c r="E25" s="43">
        <v>2855149</v>
      </c>
      <c r="F25" s="44">
        <v>5411.93</v>
      </c>
      <c r="G25" s="48">
        <v>2.0400000000000001E-2</v>
      </c>
      <c r="H25" s="46"/>
      <c r="I25" s="46"/>
      <c r="J25" s="22" t="s">
        <v>103</v>
      </c>
      <c r="K25" s="8">
        <v>1.6199999999999999E-2</v>
      </c>
    </row>
    <row r="26" spans="1:11" s="37" customFormat="1">
      <c r="A26" s="37">
        <v>19</v>
      </c>
      <c r="B26" s="37" t="s">
        <v>88</v>
      </c>
      <c r="C26" s="37" t="s">
        <v>89</v>
      </c>
      <c r="D26" s="43" t="s">
        <v>67</v>
      </c>
      <c r="E26" s="43">
        <v>821256</v>
      </c>
      <c r="F26" s="44">
        <v>5403.45</v>
      </c>
      <c r="G26" s="48">
        <v>2.0400000000000001E-2</v>
      </c>
      <c r="H26" s="46"/>
      <c r="I26" s="46"/>
      <c r="J26" s="22" t="s">
        <v>113</v>
      </c>
      <c r="K26" s="8">
        <v>1.46E-2</v>
      </c>
    </row>
    <row r="27" spans="1:11" s="37" customFormat="1">
      <c r="A27" s="37">
        <v>20</v>
      </c>
      <c r="B27" s="37" t="s">
        <v>90</v>
      </c>
      <c r="C27" s="37" t="s">
        <v>91</v>
      </c>
      <c r="D27" s="43" t="s">
        <v>84</v>
      </c>
      <c r="E27" s="43">
        <v>6495032</v>
      </c>
      <c r="F27" s="44">
        <v>4926.4799999999996</v>
      </c>
      <c r="G27" s="48">
        <v>1.8599999999999998E-2</v>
      </c>
      <c r="H27" s="46"/>
      <c r="I27" s="46"/>
      <c r="J27" s="22" t="s">
        <v>140</v>
      </c>
      <c r="K27" s="8">
        <v>1.4000000000000002E-2</v>
      </c>
    </row>
    <row r="28" spans="1:11" s="37" customFormat="1">
      <c r="A28" s="37">
        <v>21</v>
      </c>
      <c r="B28" s="37" t="s">
        <v>92</v>
      </c>
      <c r="C28" s="37" t="s">
        <v>93</v>
      </c>
      <c r="D28" s="43" t="s">
        <v>50</v>
      </c>
      <c r="E28" s="43">
        <v>256822</v>
      </c>
      <c r="F28" s="44">
        <v>4814.7700000000004</v>
      </c>
      <c r="G28" s="48">
        <v>1.8200000000000001E-2</v>
      </c>
      <c r="H28" s="46"/>
      <c r="I28" s="46"/>
      <c r="J28" s="22" t="s">
        <v>123</v>
      </c>
      <c r="K28" s="8">
        <v>1.14E-2</v>
      </c>
    </row>
    <row r="29" spans="1:11" s="37" customFormat="1">
      <c r="A29" s="37">
        <v>22</v>
      </c>
      <c r="B29" s="37" t="s">
        <v>94</v>
      </c>
      <c r="C29" s="37" t="s">
        <v>95</v>
      </c>
      <c r="D29" s="43" t="s">
        <v>96</v>
      </c>
      <c r="E29" s="43">
        <v>3931638</v>
      </c>
      <c r="F29" s="44">
        <v>4670.79</v>
      </c>
      <c r="G29" s="48">
        <v>1.7600000000000001E-2</v>
      </c>
      <c r="H29" s="46"/>
      <c r="I29" s="46"/>
      <c r="J29" s="22" t="s">
        <v>128</v>
      </c>
      <c r="K29" s="8">
        <v>9.5999999999999992E-3</v>
      </c>
    </row>
    <row r="30" spans="1:11" s="37" customFormat="1">
      <c r="A30" s="37">
        <v>23</v>
      </c>
      <c r="B30" s="37" t="s">
        <v>97</v>
      </c>
      <c r="C30" s="37" t="s">
        <v>98</v>
      </c>
      <c r="D30" s="43" t="s">
        <v>53</v>
      </c>
      <c r="E30" s="43">
        <v>155087</v>
      </c>
      <c r="F30" s="44">
        <v>4444.0200000000004</v>
      </c>
      <c r="G30" s="48">
        <v>1.6799999999999999E-2</v>
      </c>
      <c r="H30" s="46"/>
      <c r="I30" s="46"/>
      <c r="J30" s="22" t="s">
        <v>137</v>
      </c>
      <c r="K30" s="8">
        <v>8.2000000000000007E-3</v>
      </c>
    </row>
    <row r="31" spans="1:11" s="37" customFormat="1">
      <c r="A31" s="37">
        <v>24</v>
      </c>
      <c r="B31" s="37" t="s">
        <v>99</v>
      </c>
      <c r="C31" s="37" t="s">
        <v>100</v>
      </c>
      <c r="D31" s="43" t="s">
        <v>43</v>
      </c>
      <c r="E31" s="43">
        <v>481187</v>
      </c>
      <c r="F31" s="44">
        <v>4427.3999999999996</v>
      </c>
      <c r="G31" s="48">
        <v>1.67E-2</v>
      </c>
      <c r="H31" s="46"/>
      <c r="I31" s="46"/>
      <c r="J31" s="22" t="s">
        <v>143</v>
      </c>
      <c r="K31" s="8">
        <v>7.7000000000000002E-3</v>
      </c>
    </row>
    <row r="32" spans="1:11" s="37" customFormat="1">
      <c r="A32" s="37">
        <v>25</v>
      </c>
      <c r="B32" s="37" t="s">
        <v>101</v>
      </c>
      <c r="C32" s="37" t="s">
        <v>102</v>
      </c>
      <c r="D32" s="43" t="s">
        <v>103</v>
      </c>
      <c r="E32" s="43">
        <v>1042317</v>
      </c>
      <c r="F32" s="44">
        <v>4278.71</v>
      </c>
      <c r="G32" s="48">
        <v>1.6199999999999999E-2</v>
      </c>
      <c r="H32" s="46"/>
      <c r="I32" s="46"/>
      <c r="J32" s="22" t="s">
        <v>150</v>
      </c>
      <c r="K32" s="8">
        <v>6.7999999999999996E-3</v>
      </c>
    </row>
    <row r="33" spans="1:11" s="37" customFormat="1">
      <c r="A33" s="37">
        <v>26</v>
      </c>
      <c r="B33" s="37" t="s">
        <v>104</v>
      </c>
      <c r="C33" s="37" t="s">
        <v>105</v>
      </c>
      <c r="D33" s="43" t="s">
        <v>59</v>
      </c>
      <c r="E33" s="43">
        <v>37966</v>
      </c>
      <c r="F33" s="44">
        <v>4164.76</v>
      </c>
      <c r="G33" s="48">
        <v>1.5699999999999999E-2</v>
      </c>
      <c r="H33" s="46"/>
      <c r="I33" s="46"/>
      <c r="J33" s="22" t="s">
        <v>160</v>
      </c>
      <c r="K33" s="8">
        <v>6.4000000000000003E-3</v>
      </c>
    </row>
    <row r="34" spans="1:11" s="37" customFormat="1">
      <c r="A34" s="37">
        <v>27</v>
      </c>
      <c r="B34" s="37" t="s">
        <v>106</v>
      </c>
      <c r="C34" s="37" t="s">
        <v>107</v>
      </c>
      <c r="D34" s="43" t="s">
        <v>108</v>
      </c>
      <c r="E34" s="43">
        <v>1488019</v>
      </c>
      <c r="F34" s="44">
        <v>4159.01</v>
      </c>
      <c r="G34" s="48">
        <v>1.5699999999999999E-2</v>
      </c>
      <c r="H34" s="46"/>
      <c r="I34" s="46"/>
      <c r="J34" s="22" t="s">
        <v>171</v>
      </c>
      <c r="K34" s="8">
        <v>5.4000000000000003E-3</v>
      </c>
    </row>
    <row r="35" spans="1:11" s="37" customFormat="1">
      <c r="A35" s="37">
        <v>28</v>
      </c>
      <c r="B35" s="37" t="s">
        <v>109</v>
      </c>
      <c r="C35" s="37" t="s">
        <v>110</v>
      </c>
      <c r="D35" s="43" t="s">
        <v>53</v>
      </c>
      <c r="E35" s="43">
        <v>113842</v>
      </c>
      <c r="F35" s="44">
        <v>4152.22</v>
      </c>
      <c r="G35" s="48">
        <v>1.5699999999999999E-2</v>
      </c>
      <c r="H35" s="46"/>
      <c r="I35" s="46"/>
      <c r="J35" s="22" t="s">
        <v>174</v>
      </c>
      <c r="K35" s="8">
        <v>5.1999999999999998E-3</v>
      </c>
    </row>
    <row r="36" spans="1:11" s="37" customFormat="1">
      <c r="A36" s="37">
        <v>29</v>
      </c>
      <c r="B36" s="37" t="s">
        <v>111</v>
      </c>
      <c r="C36" s="37" t="s">
        <v>112</v>
      </c>
      <c r="D36" s="43" t="s">
        <v>113</v>
      </c>
      <c r="E36" s="43">
        <v>299876</v>
      </c>
      <c r="F36" s="44">
        <v>3876.65</v>
      </c>
      <c r="G36" s="48">
        <v>1.46E-2</v>
      </c>
      <c r="H36" s="46"/>
      <c r="I36" s="46"/>
      <c r="J36" s="22" t="s">
        <v>186</v>
      </c>
      <c r="K36" s="8">
        <v>2.0000000000000001E-4</v>
      </c>
    </row>
    <row r="37" spans="1:11" s="37" customFormat="1">
      <c r="A37" s="37">
        <v>30</v>
      </c>
      <c r="B37" s="37" t="s">
        <v>114</v>
      </c>
      <c r="C37" s="37" t="s">
        <v>115</v>
      </c>
      <c r="D37" s="43" t="s">
        <v>108</v>
      </c>
      <c r="E37" s="43">
        <v>677593</v>
      </c>
      <c r="F37" s="44">
        <v>3197.56</v>
      </c>
      <c r="G37" s="48">
        <v>1.21E-2</v>
      </c>
      <c r="H37" s="46"/>
      <c r="I37" s="46"/>
      <c r="J37" s="22" t="s">
        <v>33</v>
      </c>
      <c r="K37" s="8">
        <v>4.7999999999999996E-3</v>
      </c>
    </row>
    <row r="38" spans="1:11" s="37" customFormat="1">
      <c r="A38" s="37">
        <v>31</v>
      </c>
      <c r="B38" s="37" t="s">
        <v>116</v>
      </c>
      <c r="C38" s="37" t="s">
        <v>117</v>
      </c>
      <c r="D38" s="43" t="s">
        <v>108</v>
      </c>
      <c r="E38" s="43">
        <v>1114210</v>
      </c>
      <c r="F38" s="44">
        <v>3065.19</v>
      </c>
      <c r="G38" s="48">
        <v>1.1599999999999999E-2</v>
      </c>
      <c r="H38" s="46"/>
      <c r="I38" s="46"/>
      <c r="J38" s="22"/>
      <c r="K38" s="22"/>
    </row>
    <row r="39" spans="1:11" s="37" customFormat="1">
      <c r="A39" s="37">
        <v>32</v>
      </c>
      <c r="B39" s="37" t="s">
        <v>118</v>
      </c>
      <c r="C39" s="37" t="s">
        <v>119</v>
      </c>
      <c r="D39" s="43" t="s">
        <v>120</v>
      </c>
      <c r="E39" s="43">
        <v>1580883</v>
      </c>
      <c r="F39" s="44">
        <v>3049.52</v>
      </c>
      <c r="G39" s="48">
        <v>1.15E-2</v>
      </c>
      <c r="H39" s="46"/>
      <c r="I39" s="46"/>
      <c r="J39" s="22"/>
      <c r="K39" s="8"/>
    </row>
    <row r="40" spans="1:11" s="37" customFormat="1">
      <c r="A40" s="37">
        <v>33</v>
      </c>
      <c r="B40" s="37" t="s">
        <v>121</v>
      </c>
      <c r="C40" s="37" t="s">
        <v>122</v>
      </c>
      <c r="D40" s="43" t="s">
        <v>123</v>
      </c>
      <c r="E40" s="43">
        <v>856792</v>
      </c>
      <c r="F40" s="44">
        <v>3010.34</v>
      </c>
      <c r="G40" s="48">
        <v>1.14E-2</v>
      </c>
      <c r="H40" s="46"/>
      <c r="I40" s="46"/>
      <c r="J40" s="22"/>
      <c r="K40" s="8"/>
    </row>
    <row r="41" spans="1:11" s="37" customFormat="1">
      <c r="A41" s="37">
        <v>34</v>
      </c>
      <c r="B41" s="37" t="s">
        <v>124</v>
      </c>
      <c r="C41" s="37" t="s">
        <v>125</v>
      </c>
      <c r="D41" s="43" t="s">
        <v>84</v>
      </c>
      <c r="E41" s="43">
        <v>167832</v>
      </c>
      <c r="F41" s="44">
        <v>2854.07</v>
      </c>
      <c r="G41" s="48">
        <v>1.0800000000000001E-2</v>
      </c>
      <c r="H41" s="46"/>
      <c r="I41" s="46"/>
      <c r="J41" s="22"/>
      <c r="K41" s="8"/>
    </row>
    <row r="42" spans="1:11" s="37" customFormat="1">
      <c r="A42" s="37">
        <v>35</v>
      </c>
      <c r="B42" s="37" t="s">
        <v>126</v>
      </c>
      <c r="C42" s="37" t="s">
        <v>127</v>
      </c>
      <c r="D42" s="43" t="s">
        <v>128</v>
      </c>
      <c r="E42" s="43">
        <v>5046263</v>
      </c>
      <c r="F42" s="44">
        <v>2548.36</v>
      </c>
      <c r="G42" s="48">
        <v>9.5999999999999992E-3</v>
      </c>
      <c r="H42" s="46"/>
      <c r="I42" s="46"/>
      <c r="J42" s="22"/>
      <c r="K42" s="8"/>
    </row>
    <row r="43" spans="1:11" s="37" customFormat="1">
      <c r="A43" s="37">
        <v>36</v>
      </c>
      <c r="B43" s="37" t="s">
        <v>129</v>
      </c>
      <c r="C43" s="37" t="s">
        <v>130</v>
      </c>
      <c r="D43" s="43" t="s">
        <v>62</v>
      </c>
      <c r="E43" s="43">
        <v>145990</v>
      </c>
      <c r="F43" s="44">
        <v>2439.64</v>
      </c>
      <c r="G43" s="48">
        <v>9.1999999999999998E-3</v>
      </c>
      <c r="H43" s="46"/>
      <c r="I43" s="46"/>
      <c r="J43" s="22"/>
      <c r="K43" s="8"/>
    </row>
    <row r="44" spans="1:11" s="37" customFormat="1">
      <c r="A44" s="37">
        <v>37</v>
      </c>
      <c r="B44" s="37" t="s">
        <v>131</v>
      </c>
      <c r="C44" s="37" t="s">
        <v>132</v>
      </c>
      <c r="D44" s="43" t="s">
        <v>43</v>
      </c>
      <c r="E44" s="43">
        <v>269523</v>
      </c>
      <c r="F44" s="44">
        <v>2345.39</v>
      </c>
      <c r="G44" s="48">
        <v>8.8999999999999999E-3</v>
      </c>
      <c r="H44" s="46"/>
      <c r="I44" s="46"/>
      <c r="J44" s="22"/>
      <c r="K44" s="8"/>
    </row>
    <row r="45" spans="1:11" s="37" customFormat="1">
      <c r="A45" s="37">
        <v>38</v>
      </c>
      <c r="B45" s="37" t="s">
        <v>133</v>
      </c>
      <c r="C45" s="37" t="s">
        <v>134</v>
      </c>
      <c r="D45" s="43" t="s">
        <v>108</v>
      </c>
      <c r="E45" s="43">
        <v>264923</v>
      </c>
      <c r="F45" s="44">
        <v>2332.25</v>
      </c>
      <c r="G45" s="48">
        <v>8.8000000000000005E-3</v>
      </c>
      <c r="H45" s="46"/>
      <c r="I45" s="46"/>
      <c r="J45" s="22"/>
      <c r="K45" s="8"/>
    </row>
    <row r="46" spans="1:11" s="37" customFormat="1">
      <c r="A46" s="37">
        <v>39</v>
      </c>
      <c r="B46" s="37" t="s">
        <v>135</v>
      </c>
      <c r="C46" s="37" t="s">
        <v>136</v>
      </c>
      <c r="D46" s="43" t="s">
        <v>137</v>
      </c>
      <c r="E46" s="43">
        <v>1472200</v>
      </c>
      <c r="F46" s="44">
        <v>2178.86</v>
      </c>
      <c r="G46" s="48">
        <v>8.2000000000000007E-3</v>
      </c>
      <c r="H46" s="46"/>
      <c r="I46" s="46"/>
      <c r="J46" s="22"/>
      <c r="K46" s="8"/>
    </row>
    <row r="47" spans="1:11" s="37" customFormat="1">
      <c r="A47" s="37">
        <v>40</v>
      </c>
      <c r="B47" s="37" t="s">
        <v>138</v>
      </c>
      <c r="C47" s="37" t="s">
        <v>139</v>
      </c>
      <c r="D47" s="43" t="s">
        <v>140</v>
      </c>
      <c r="E47" s="43">
        <v>1556287</v>
      </c>
      <c r="F47" s="44">
        <v>2090.09</v>
      </c>
      <c r="G47" s="48">
        <v>7.9000000000000008E-3</v>
      </c>
      <c r="H47" s="46"/>
      <c r="I47" s="46"/>
      <c r="J47" s="22"/>
      <c r="K47" s="8"/>
    </row>
    <row r="48" spans="1:11" s="37" customFormat="1">
      <c r="A48" s="37">
        <v>41</v>
      </c>
      <c r="B48" s="37" t="s">
        <v>141</v>
      </c>
      <c r="C48" s="37" t="s">
        <v>142</v>
      </c>
      <c r="D48" s="43" t="s">
        <v>143</v>
      </c>
      <c r="E48" s="43">
        <v>29875</v>
      </c>
      <c r="F48" s="44">
        <v>2044.15</v>
      </c>
      <c r="G48" s="48">
        <v>7.7000000000000002E-3</v>
      </c>
      <c r="H48" s="46"/>
      <c r="I48" s="46"/>
      <c r="J48" s="22"/>
      <c r="K48" s="8"/>
    </row>
    <row r="49" spans="1:11" s="37" customFormat="1">
      <c r="A49" s="37">
        <v>42</v>
      </c>
      <c r="B49" s="37" t="s">
        <v>144</v>
      </c>
      <c r="C49" s="37" t="s">
        <v>145</v>
      </c>
      <c r="D49" s="43" t="s">
        <v>62</v>
      </c>
      <c r="E49" s="43">
        <v>416404</v>
      </c>
      <c r="F49" s="44">
        <v>1992.49</v>
      </c>
      <c r="G49" s="48">
        <v>7.4999999999999997E-3</v>
      </c>
      <c r="H49" s="46"/>
      <c r="I49" s="46"/>
      <c r="J49" s="22"/>
      <c r="K49" s="8"/>
    </row>
    <row r="50" spans="1:11" s="37" customFormat="1">
      <c r="A50" s="37">
        <v>43</v>
      </c>
      <c r="B50" s="37" t="s">
        <v>146</v>
      </c>
      <c r="C50" s="37" t="s">
        <v>147</v>
      </c>
      <c r="D50" s="43" t="s">
        <v>43</v>
      </c>
      <c r="E50" s="43">
        <v>924180</v>
      </c>
      <c r="F50" s="44">
        <v>1932.92</v>
      </c>
      <c r="G50" s="48">
        <v>7.3000000000000001E-3</v>
      </c>
      <c r="H50" s="46"/>
      <c r="I50" s="46"/>
      <c r="J50" s="22"/>
      <c r="K50" s="8"/>
    </row>
    <row r="51" spans="1:11" s="37" customFormat="1">
      <c r="A51" s="37">
        <v>44</v>
      </c>
      <c r="B51" s="37" t="s">
        <v>148</v>
      </c>
      <c r="C51" s="37" t="s">
        <v>149</v>
      </c>
      <c r="D51" s="43" t="s">
        <v>150</v>
      </c>
      <c r="E51" s="43">
        <v>397983</v>
      </c>
      <c r="F51" s="44">
        <v>1795.3</v>
      </c>
      <c r="G51" s="48">
        <v>6.7999999999999996E-3</v>
      </c>
      <c r="H51" s="46"/>
      <c r="I51" s="46"/>
      <c r="J51" s="22"/>
      <c r="K51" s="8"/>
    </row>
    <row r="52" spans="1:11" s="37" customFormat="1">
      <c r="A52" s="37">
        <v>45</v>
      </c>
      <c r="B52" s="37" t="s">
        <v>151</v>
      </c>
      <c r="C52" s="37" t="s">
        <v>152</v>
      </c>
      <c r="D52" s="43" t="s">
        <v>153</v>
      </c>
      <c r="E52" s="43">
        <v>2886234</v>
      </c>
      <c r="F52" s="44">
        <v>1792.35</v>
      </c>
      <c r="G52" s="48">
        <v>6.7999999999999996E-3</v>
      </c>
      <c r="H52" s="46"/>
      <c r="I52" s="46"/>
      <c r="J52" s="22"/>
      <c r="K52" s="8"/>
    </row>
    <row r="53" spans="1:11" s="37" customFormat="1">
      <c r="A53" s="37">
        <v>46</v>
      </c>
      <c r="B53" s="37" t="s">
        <v>154</v>
      </c>
      <c r="C53" s="37" t="s">
        <v>155</v>
      </c>
      <c r="D53" s="43" t="s">
        <v>43</v>
      </c>
      <c r="E53" s="43">
        <v>937310</v>
      </c>
      <c r="F53" s="44">
        <v>1777.61</v>
      </c>
      <c r="G53" s="48">
        <v>6.7000000000000002E-3</v>
      </c>
      <c r="H53" s="46"/>
      <c r="I53" s="46"/>
      <c r="J53" s="22"/>
      <c r="K53" s="8"/>
    </row>
    <row r="54" spans="1:11" s="37" customFormat="1">
      <c r="A54" s="37">
        <v>47</v>
      </c>
      <c r="B54" s="37" t="s">
        <v>156</v>
      </c>
      <c r="C54" s="37" t="s">
        <v>157</v>
      </c>
      <c r="D54" s="43" t="s">
        <v>153</v>
      </c>
      <c r="E54" s="43">
        <v>192690</v>
      </c>
      <c r="F54" s="44">
        <v>1718.22</v>
      </c>
      <c r="G54" s="48">
        <v>6.4999999999999997E-3</v>
      </c>
      <c r="H54" s="46"/>
      <c r="I54" s="46"/>
      <c r="J54" s="22"/>
      <c r="K54" s="8"/>
    </row>
    <row r="55" spans="1:11" s="37" customFormat="1">
      <c r="A55" s="37">
        <v>48</v>
      </c>
      <c r="B55" s="37" t="s">
        <v>158</v>
      </c>
      <c r="C55" s="37" t="s">
        <v>159</v>
      </c>
      <c r="D55" s="43" t="s">
        <v>160</v>
      </c>
      <c r="E55" s="43">
        <v>174280</v>
      </c>
      <c r="F55" s="44">
        <v>1703.5</v>
      </c>
      <c r="G55" s="48">
        <v>6.4000000000000003E-3</v>
      </c>
      <c r="H55" s="46"/>
      <c r="I55" s="46"/>
      <c r="J55" s="22"/>
      <c r="K55" s="8"/>
    </row>
    <row r="56" spans="1:11" s="37" customFormat="1">
      <c r="A56" s="37">
        <v>49</v>
      </c>
      <c r="B56" s="37" t="s">
        <v>161</v>
      </c>
      <c r="C56" s="37" t="s">
        <v>162</v>
      </c>
      <c r="D56" s="43" t="s">
        <v>50</v>
      </c>
      <c r="E56" s="43">
        <v>3827414</v>
      </c>
      <c r="F56" s="44">
        <v>1693.63</v>
      </c>
      <c r="G56" s="48">
        <v>6.4000000000000003E-3</v>
      </c>
      <c r="H56" s="46"/>
      <c r="I56" s="46"/>
      <c r="J56" s="22"/>
      <c r="K56" s="8"/>
    </row>
    <row r="57" spans="1:11" s="37" customFormat="1">
      <c r="A57" s="37">
        <v>50</v>
      </c>
      <c r="B57" s="37" t="s">
        <v>163</v>
      </c>
      <c r="C57" s="37" t="s">
        <v>164</v>
      </c>
      <c r="D57" s="43" t="s">
        <v>140</v>
      </c>
      <c r="E57" s="43">
        <v>429109</v>
      </c>
      <c r="F57" s="44">
        <v>1616.67</v>
      </c>
      <c r="G57" s="48">
        <v>6.1000000000000004E-3</v>
      </c>
      <c r="H57" s="46"/>
      <c r="I57" s="46"/>
      <c r="J57" s="22"/>
      <c r="K57" s="8"/>
    </row>
    <row r="58" spans="1:11" s="37" customFormat="1">
      <c r="A58" s="37">
        <v>51</v>
      </c>
      <c r="B58" s="37" t="s">
        <v>165</v>
      </c>
      <c r="C58" s="37" t="s">
        <v>166</v>
      </c>
      <c r="D58" s="43" t="s">
        <v>120</v>
      </c>
      <c r="E58" s="43">
        <v>545436</v>
      </c>
      <c r="F58" s="44">
        <v>1581.22</v>
      </c>
      <c r="G58" s="48">
        <v>6.0000000000000001E-3</v>
      </c>
      <c r="H58" s="46"/>
      <c r="I58" s="46"/>
      <c r="J58" s="22"/>
      <c r="K58" s="8"/>
    </row>
    <row r="59" spans="1:11" s="37" customFormat="1">
      <c r="A59" s="37">
        <v>52</v>
      </c>
      <c r="B59" s="37" t="s">
        <v>167</v>
      </c>
      <c r="C59" s="37" t="s">
        <v>168</v>
      </c>
      <c r="D59" s="43" t="s">
        <v>53</v>
      </c>
      <c r="E59" s="43">
        <v>1216776</v>
      </c>
      <c r="F59" s="44">
        <v>1571.47</v>
      </c>
      <c r="G59" s="48">
        <v>5.8999999999999999E-3</v>
      </c>
      <c r="H59" s="46"/>
      <c r="I59" s="46"/>
      <c r="J59" s="22"/>
      <c r="K59" s="8"/>
    </row>
    <row r="60" spans="1:11" s="37" customFormat="1">
      <c r="A60" s="37">
        <v>53</v>
      </c>
      <c r="B60" s="37" t="s">
        <v>169</v>
      </c>
      <c r="C60" s="37" t="s">
        <v>170</v>
      </c>
      <c r="D60" s="43" t="s">
        <v>171</v>
      </c>
      <c r="E60" s="43">
        <v>225774</v>
      </c>
      <c r="F60" s="44">
        <v>1441.12</v>
      </c>
      <c r="G60" s="48">
        <v>5.4000000000000003E-3</v>
      </c>
      <c r="H60" s="46"/>
      <c r="I60" s="46"/>
      <c r="J60" s="22"/>
      <c r="K60" s="8"/>
    </row>
    <row r="61" spans="1:11" s="37" customFormat="1">
      <c r="A61" s="37">
        <v>54</v>
      </c>
      <c r="B61" s="37" t="s">
        <v>172</v>
      </c>
      <c r="C61" s="37" t="s">
        <v>173</v>
      </c>
      <c r="D61" s="43" t="s">
        <v>174</v>
      </c>
      <c r="E61" s="43">
        <v>1035448</v>
      </c>
      <c r="F61" s="44">
        <v>1365.76</v>
      </c>
      <c r="G61" s="48">
        <v>5.1999999999999998E-3</v>
      </c>
      <c r="H61" s="46"/>
      <c r="I61" s="46"/>
      <c r="J61" s="22"/>
      <c r="K61" s="8"/>
    </row>
    <row r="62" spans="1:11" s="37" customFormat="1">
      <c r="A62" s="37">
        <v>55</v>
      </c>
      <c r="B62" s="37" t="s">
        <v>175</v>
      </c>
      <c r="C62" s="37" t="s">
        <v>176</v>
      </c>
      <c r="D62" s="43" t="s">
        <v>153</v>
      </c>
      <c r="E62" s="43">
        <v>435909</v>
      </c>
      <c r="F62" s="44">
        <v>1266.53</v>
      </c>
      <c r="G62" s="48">
        <v>4.7999999999999996E-3</v>
      </c>
      <c r="H62" s="46"/>
      <c r="I62" s="46"/>
      <c r="J62" s="22"/>
      <c r="K62" s="8"/>
    </row>
    <row r="63" spans="1:11" s="37" customFormat="1">
      <c r="A63" s="37">
        <v>56</v>
      </c>
      <c r="B63" s="37" t="s">
        <v>177</v>
      </c>
      <c r="C63" s="37" t="s">
        <v>178</v>
      </c>
      <c r="D63" s="43" t="s">
        <v>43</v>
      </c>
      <c r="E63" s="43">
        <v>381411</v>
      </c>
      <c r="F63" s="44">
        <v>1013.22</v>
      </c>
      <c r="G63" s="48">
        <v>3.8E-3</v>
      </c>
      <c r="H63" s="46"/>
      <c r="I63" s="46"/>
      <c r="J63" s="22"/>
      <c r="K63" s="8"/>
    </row>
    <row r="64" spans="1:11" s="37" customFormat="1">
      <c r="A64" s="37">
        <v>57</v>
      </c>
      <c r="B64" s="37" t="s">
        <v>179</v>
      </c>
      <c r="C64" s="37" t="s">
        <v>180</v>
      </c>
      <c r="D64" s="43" t="s">
        <v>43</v>
      </c>
      <c r="E64" s="43">
        <v>168370</v>
      </c>
      <c r="F64" s="44">
        <v>746.13</v>
      </c>
      <c r="G64" s="48">
        <v>2.8E-3</v>
      </c>
      <c r="H64" s="46"/>
      <c r="I64" s="46"/>
      <c r="J64" s="22"/>
      <c r="K64" s="8"/>
    </row>
    <row r="65" spans="1:11" s="37" customFormat="1">
      <c r="A65" s="58"/>
      <c r="B65" s="60" t="s">
        <v>944</v>
      </c>
      <c r="C65" s="60"/>
      <c r="D65" s="59"/>
      <c r="E65" s="59"/>
      <c r="F65" s="61">
        <v>263422.59999999998</v>
      </c>
      <c r="G65" s="62">
        <v>0.995</v>
      </c>
      <c r="H65" s="46"/>
      <c r="I65" s="46"/>
      <c r="J65" s="22"/>
      <c r="K65" s="8"/>
    </row>
    <row r="66" spans="1:11" s="37" customFormat="1">
      <c r="D66" s="43"/>
      <c r="E66" s="43"/>
      <c r="F66" s="44"/>
      <c r="G66" s="48"/>
      <c r="H66" s="46"/>
      <c r="I66" s="46"/>
      <c r="J66" s="22"/>
      <c r="K66" s="8"/>
    </row>
    <row r="67" spans="1:11" s="37" customFormat="1">
      <c r="B67" s="53" t="s">
        <v>930</v>
      </c>
      <c r="C67" s="53"/>
      <c r="D67" s="43"/>
      <c r="E67" s="43"/>
      <c r="F67" s="44"/>
      <c r="G67" s="48"/>
      <c r="H67" s="46"/>
      <c r="I67" s="46"/>
      <c r="J67" s="22"/>
      <c r="K67" s="8"/>
    </row>
    <row r="68" spans="1:11" s="37" customFormat="1">
      <c r="A68" s="37">
        <v>58</v>
      </c>
      <c r="B68" s="37" t="s">
        <v>181</v>
      </c>
      <c r="D68" s="43" t="s">
        <v>140</v>
      </c>
      <c r="E68" s="43">
        <v>25000</v>
      </c>
      <c r="F68" s="44">
        <v>0</v>
      </c>
      <c r="G68" s="78" t="s">
        <v>954</v>
      </c>
      <c r="H68" s="46"/>
      <c r="I68" s="46"/>
      <c r="J68" s="22"/>
      <c r="K68" s="8"/>
    </row>
    <row r="69" spans="1:11" s="37" customFormat="1">
      <c r="A69" s="37">
        <v>59</v>
      </c>
      <c r="B69" s="37" t="s">
        <v>967</v>
      </c>
      <c r="C69" s="37" t="s">
        <v>182</v>
      </c>
      <c r="D69" s="43" t="s">
        <v>50</v>
      </c>
      <c r="E69" s="43">
        <v>122549</v>
      </c>
      <c r="F69" s="44">
        <v>0</v>
      </c>
      <c r="G69" s="78" t="s">
        <v>954</v>
      </c>
      <c r="H69" s="46"/>
      <c r="I69" s="46"/>
      <c r="J69" s="22"/>
      <c r="K69" s="8"/>
    </row>
    <row r="70" spans="1:11" s="37" customFormat="1">
      <c r="A70" s="58"/>
      <c r="B70" s="60" t="s">
        <v>944</v>
      </c>
      <c r="C70" s="60"/>
      <c r="D70" s="59"/>
      <c r="E70" s="59"/>
      <c r="F70" s="61">
        <v>0</v>
      </c>
      <c r="G70" s="79" t="s">
        <v>954</v>
      </c>
      <c r="H70" s="46"/>
      <c r="I70" s="46"/>
      <c r="J70" s="22"/>
      <c r="K70" s="8"/>
    </row>
    <row r="71" spans="1:11" s="37" customFormat="1">
      <c r="D71" s="43"/>
      <c r="E71" s="43"/>
      <c r="F71" s="44"/>
      <c r="G71" s="48"/>
      <c r="H71" s="46"/>
      <c r="I71" s="46"/>
      <c r="J71" s="22"/>
      <c r="K71" s="8"/>
    </row>
    <row r="72" spans="1:11" s="37" customFormat="1">
      <c r="B72" s="53" t="s">
        <v>931</v>
      </c>
      <c r="C72" s="53"/>
      <c r="D72" s="43"/>
      <c r="E72" s="43"/>
      <c r="F72" s="44"/>
      <c r="G72" s="48"/>
      <c r="H72" s="46"/>
      <c r="I72" s="46"/>
      <c r="J72" s="22"/>
      <c r="K72" s="8"/>
    </row>
    <row r="73" spans="1:11" s="37" customFormat="1">
      <c r="B73" s="53" t="s">
        <v>932</v>
      </c>
      <c r="C73" s="53"/>
      <c r="D73" s="43"/>
      <c r="E73" s="43"/>
      <c r="F73" s="44"/>
      <c r="G73" s="48"/>
      <c r="H73" s="46"/>
      <c r="I73" s="46"/>
      <c r="J73" s="22"/>
      <c r="K73" s="8"/>
    </row>
    <row r="74" spans="1:11" s="37" customFormat="1">
      <c r="B74" s="53" t="s">
        <v>929</v>
      </c>
      <c r="C74" s="53"/>
      <c r="D74" s="43"/>
      <c r="E74" s="43"/>
      <c r="F74" s="44"/>
      <c r="G74" s="48"/>
      <c r="H74" s="46"/>
      <c r="I74" s="46"/>
      <c r="J74" s="22"/>
      <c r="K74" s="8"/>
    </row>
    <row r="75" spans="1:11" s="37" customFormat="1">
      <c r="A75" s="37">
        <v>60</v>
      </c>
      <c r="B75" s="37" t="s">
        <v>183</v>
      </c>
      <c r="C75" s="37" t="s">
        <v>184</v>
      </c>
      <c r="D75" s="43" t="s">
        <v>186</v>
      </c>
      <c r="E75" s="43">
        <v>228095</v>
      </c>
      <c r="F75" s="44">
        <v>23.05</v>
      </c>
      <c r="G75" s="48">
        <v>1E-4</v>
      </c>
      <c r="H75" s="46">
        <v>43059</v>
      </c>
      <c r="I75" s="46" t="s">
        <v>185</v>
      </c>
      <c r="J75" s="22"/>
      <c r="K75" s="8"/>
    </row>
    <row r="76" spans="1:11" s="37" customFormat="1">
      <c r="A76" s="37">
        <v>61</v>
      </c>
      <c r="B76" s="37" t="s">
        <v>183</v>
      </c>
      <c r="C76" s="37" t="s">
        <v>187</v>
      </c>
      <c r="D76" s="43" t="s">
        <v>186</v>
      </c>
      <c r="E76" s="43">
        <v>130340</v>
      </c>
      <c r="F76" s="44">
        <v>13.25</v>
      </c>
      <c r="G76" s="48">
        <v>1E-4</v>
      </c>
      <c r="H76" s="46">
        <v>43424</v>
      </c>
      <c r="I76" s="46" t="s">
        <v>185</v>
      </c>
      <c r="J76" s="22"/>
      <c r="K76" s="8"/>
    </row>
    <row r="77" spans="1:11" s="37" customFormat="1">
      <c r="A77" s="37">
        <v>62</v>
      </c>
      <c r="B77" s="37" t="s">
        <v>183</v>
      </c>
      <c r="C77" s="37" t="s">
        <v>188</v>
      </c>
      <c r="D77" s="43" t="s">
        <v>186</v>
      </c>
      <c r="E77" s="43">
        <v>97755</v>
      </c>
      <c r="F77" s="44">
        <v>10.01</v>
      </c>
      <c r="G77" s="48">
        <v>0</v>
      </c>
      <c r="H77" s="46">
        <v>43789</v>
      </c>
      <c r="I77" s="46" t="s">
        <v>185</v>
      </c>
      <c r="J77" s="22"/>
      <c r="K77" s="8"/>
    </row>
    <row r="78" spans="1:11" s="37" customFormat="1">
      <c r="A78" s="58"/>
      <c r="B78" s="60" t="s">
        <v>944</v>
      </c>
      <c r="C78" s="60"/>
      <c r="D78" s="59"/>
      <c r="E78" s="59"/>
      <c r="F78" s="61">
        <v>46.309999999999995</v>
      </c>
      <c r="G78" s="62">
        <v>2.0000000000000001E-4</v>
      </c>
      <c r="H78" s="46"/>
      <c r="I78" s="46"/>
      <c r="J78" s="22"/>
      <c r="K78" s="8"/>
    </row>
    <row r="79" spans="1:11" s="37" customFormat="1">
      <c r="D79" s="43"/>
      <c r="E79" s="43"/>
      <c r="F79" s="44"/>
      <c r="G79" s="48"/>
      <c r="H79" s="46"/>
      <c r="I79" s="46"/>
      <c r="J79" s="22"/>
      <c r="K79" s="8"/>
    </row>
    <row r="80" spans="1:11" s="37" customFormat="1">
      <c r="B80" s="53" t="s">
        <v>933</v>
      </c>
      <c r="C80" s="53"/>
      <c r="D80" s="43"/>
      <c r="E80" s="43"/>
      <c r="F80" s="44"/>
      <c r="G80" s="48"/>
      <c r="H80" s="46"/>
      <c r="I80" s="46"/>
      <c r="J80" s="22"/>
      <c r="K80" s="8"/>
    </row>
    <row r="81" spans="1:11" s="37" customFormat="1">
      <c r="A81" s="37">
        <v>63</v>
      </c>
      <c r="B81" s="53" t="s">
        <v>934</v>
      </c>
      <c r="D81" s="43"/>
      <c r="E81" s="43"/>
      <c r="F81" s="44">
        <v>2998.1</v>
      </c>
      <c r="G81" s="48">
        <v>1.1299999999999999E-2</v>
      </c>
      <c r="H81" s="46"/>
      <c r="I81" s="46"/>
      <c r="J81" s="22"/>
      <c r="K81" s="8"/>
    </row>
    <row r="82" spans="1:11" s="37" customFormat="1">
      <c r="A82" s="58"/>
      <c r="B82" s="60" t="s">
        <v>944</v>
      </c>
      <c r="C82" s="60"/>
      <c r="D82" s="59"/>
      <c r="E82" s="59"/>
      <c r="F82" s="61">
        <v>2998.1</v>
      </c>
      <c r="G82" s="62">
        <v>1.1299999999999999E-2</v>
      </c>
      <c r="H82" s="46">
        <v>42037</v>
      </c>
      <c r="I82" s="46"/>
      <c r="J82" s="22"/>
      <c r="K82" s="8"/>
    </row>
    <row r="83" spans="1:11" s="37" customFormat="1">
      <c r="D83" s="43"/>
      <c r="E83" s="43"/>
      <c r="F83" s="44"/>
      <c r="H83" s="46"/>
      <c r="I83" s="46"/>
      <c r="J83" s="22"/>
      <c r="K83" s="8"/>
    </row>
    <row r="84" spans="1:11" s="37" customFormat="1">
      <c r="B84" s="53" t="s">
        <v>945</v>
      </c>
      <c r="C84" s="53"/>
      <c r="D84" s="43"/>
      <c r="E84" s="43"/>
      <c r="F84" s="44"/>
      <c r="H84" s="46"/>
      <c r="I84" s="46"/>
      <c r="J84" s="22"/>
      <c r="K84" s="8"/>
    </row>
    <row r="85" spans="1:11" s="37" customFormat="1">
      <c r="B85" s="37" t="s">
        <v>960</v>
      </c>
      <c r="C85" s="53"/>
      <c r="D85" s="43"/>
      <c r="E85" s="43"/>
      <c r="F85" s="44">
        <v>8.94</v>
      </c>
      <c r="G85" s="83" t="s">
        <v>954</v>
      </c>
      <c r="H85" s="46"/>
      <c r="I85" s="46"/>
      <c r="J85" s="22"/>
      <c r="K85" s="8"/>
    </row>
    <row r="86" spans="1:11" s="37" customFormat="1">
      <c r="B86" s="37" t="s">
        <v>946</v>
      </c>
      <c r="D86" s="43"/>
      <c r="E86" s="43"/>
      <c r="F86" s="44">
        <f>-1783.86999999994-8.94</f>
        <v>-1792.8099999999401</v>
      </c>
      <c r="G86" s="48">
        <v>-6.4999999999999997E-3</v>
      </c>
      <c r="H86" s="46"/>
      <c r="I86" s="46"/>
      <c r="J86" s="22"/>
      <c r="K86" s="8"/>
    </row>
    <row r="87" spans="1:11" s="37" customFormat="1">
      <c r="A87" s="58"/>
      <c r="B87" s="60" t="s">
        <v>944</v>
      </c>
      <c r="C87" s="60"/>
      <c r="D87" s="59"/>
      <c r="E87" s="59"/>
      <c r="F87" s="61">
        <v>-1783.8699999999371</v>
      </c>
      <c r="G87" s="62">
        <v>-6.4999999999999997E-3</v>
      </c>
      <c r="H87" s="46"/>
      <c r="I87" s="46"/>
      <c r="J87" s="22"/>
      <c r="K87" s="8"/>
    </row>
    <row r="88" spans="1:11" s="37" customFormat="1">
      <c r="A88" s="63"/>
      <c r="B88" s="65" t="s">
        <v>947</v>
      </c>
      <c r="C88" s="65"/>
      <c r="D88" s="64"/>
      <c r="E88" s="64"/>
      <c r="F88" s="66">
        <v>264683.14</v>
      </c>
      <c r="G88" s="67">
        <v>1</v>
      </c>
      <c r="H88" s="46"/>
      <c r="I88" s="46"/>
      <c r="J88" s="22"/>
      <c r="K88" s="8"/>
    </row>
    <row r="89" spans="1:11" s="37" customFormat="1">
      <c r="A89" s="37" t="s">
        <v>948</v>
      </c>
      <c r="D89" s="43"/>
      <c r="E89" s="43"/>
      <c r="F89" s="44"/>
      <c r="H89" s="46"/>
      <c r="I89" s="46"/>
      <c r="J89" s="22"/>
      <c r="K89" s="8"/>
    </row>
    <row r="90" spans="1:11" s="37" customFormat="1">
      <c r="A90" s="37">
        <v>1</v>
      </c>
      <c r="B90" s="37" t="s">
        <v>968</v>
      </c>
      <c r="D90" s="43"/>
      <c r="E90" s="43"/>
      <c r="F90" s="44"/>
      <c r="H90" s="49"/>
      <c r="J90" s="22"/>
      <c r="K90" s="8"/>
    </row>
    <row r="91" spans="1:11" s="37" customFormat="1">
      <c r="A91" s="37">
        <v>2</v>
      </c>
      <c r="B91" s="1" t="s">
        <v>955</v>
      </c>
      <c r="D91" s="43"/>
      <c r="E91" s="43"/>
      <c r="F91" s="44"/>
      <c r="H91" s="49"/>
      <c r="J91" s="22"/>
      <c r="K91" s="8"/>
    </row>
    <row r="92" spans="1:11" s="37" customFormat="1">
      <c r="D92" s="43"/>
      <c r="E92" s="43"/>
      <c r="F92" s="44"/>
      <c r="H92" s="49"/>
      <c r="J92" s="22"/>
      <c r="K92" s="8"/>
    </row>
    <row r="93" spans="1:11" s="37" customFormat="1">
      <c r="D93" s="43"/>
      <c r="E93" s="43"/>
      <c r="F93" s="44"/>
      <c r="H93" s="49"/>
      <c r="J93" s="22"/>
      <c r="K93" s="8"/>
    </row>
    <row r="94" spans="1:11" s="37" customFormat="1">
      <c r="A94" s="1"/>
      <c r="B94" s="1"/>
      <c r="C94" s="1"/>
      <c r="D94" s="1"/>
      <c r="E94" s="1"/>
      <c r="F94" s="1"/>
      <c r="G94" s="1"/>
      <c r="H94" s="49"/>
      <c r="J94" s="22"/>
      <c r="K94" s="8"/>
    </row>
  </sheetData>
  <customSheetViews>
    <customSheetView guid="{CA130027-387C-4045-8D15-AA97F3BB3197}" topLeftCell="A67">
      <selection activeCell="B28" sqref="B28"/>
      <pageMargins left="0.75" right="0.75" top="1" bottom="1" header="0.5" footer="0.5"/>
      <pageSetup orientation="portrait" r:id="rId1"/>
      <headerFooter alignWithMargins="0"/>
    </customSheetView>
    <customSheetView guid="{54B4DC61-12F1-4338-8E12-6C13727A6FE6}" showRuler="0" topLeftCell="A67">
      <selection activeCell="B28" sqref="B28"/>
      <pageMargins left="0.75" right="0.75" top="1" bottom="1" header="0.5" footer="0.5"/>
      <pageSetup orientation="portrait" r:id="rId2"/>
      <headerFooter alignWithMargins="0"/>
    </customSheetView>
    <customSheetView guid="{EB9601F8-7613-4FE0-99CC-A7A03E2A1D24}" topLeftCell="A5">
      <selection activeCell="B22" sqref="B22"/>
      <pageMargins left="0.75" right="0.75" top="1" bottom="1" header="0.5" footer="0.5"/>
      <pageSetup orientation="portrait" r:id="rId3"/>
      <headerFooter alignWithMargins="0"/>
    </customSheetView>
    <customSheetView guid="{1403DC94-D8BD-4DAF-99FE-19AB41C931F9}" topLeftCell="B38">
      <selection activeCell="K47" sqref="K47"/>
      <pageMargins left="0.75" right="0.75" top="1" bottom="1" header="0.5" footer="0.5"/>
      <pageSetup orientation="portrait" r:id="rId4"/>
      <headerFooter alignWithMargins="0"/>
    </customSheetView>
  </customSheetViews>
  <mergeCells count="1">
    <mergeCell ref="B1:G1"/>
  </mergeCells>
  <phoneticPr fontId="0" type="noConversion"/>
  <pageMargins left="0.75" right="0.75" top="1" bottom="1" header="0.5" footer="0.5"/>
  <pageSetup orientation="portrait" r:id="rId5"/>
  <headerFooter alignWithMargins="0"/>
</worksheet>
</file>

<file path=xl/worksheets/sheet12.xml><?xml version="1.0" encoding="utf-8"?>
<worksheet xmlns="http://schemas.openxmlformats.org/spreadsheetml/2006/main" xmlns:r="http://schemas.openxmlformats.org/officeDocument/2006/relationships">
  <sheetPr codeName="Sheet10"/>
  <dimension ref="A1:L61"/>
  <sheetViews>
    <sheetView topLeftCell="A28" workbookViewId="0">
      <selection activeCell="A27" sqref="A27"/>
    </sheetView>
  </sheetViews>
  <sheetFormatPr defaultRowHeight="15"/>
  <cols>
    <col min="1" max="1" width="7.140625" style="1" bestFit="1" customWidth="1"/>
    <col min="2" max="2" width="77.42578125" style="1" bestFit="1" customWidth="1"/>
    <col min="3" max="3" width="13.140625" style="1" bestFit="1" customWidth="1"/>
    <col min="4" max="4" width="22.85546875" style="1" bestFit="1" customWidth="1"/>
    <col min="5" max="5" width="11.85546875" style="1" bestFit="1" customWidth="1"/>
    <col min="6" max="6" width="13.140625" style="1" bestFit="1" customWidth="1"/>
    <col min="7" max="7" width="8.85546875" style="1" bestFit="1" customWidth="1"/>
    <col min="8" max="8" width="11.42578125" style="1" bestFit="1" customWidth="1"/>
    <col min="9" max="9" width="8" style="1" bestFit="1" customWidth="1"/>
    <col min="10" max="10" width="21.42578125" style="21" bestFit="1" customWidth="1"/>
    <col min="11" max="11" width="7.85546875" style="51" bestFit="1" customWidth="1"/>
    <col min="12" max="12" width="7.85546875" bestFit="1" customWidth="1"/>
    <col min="13" max="16384" width="9.140625" style="1"/>
  </cols>
  <sheetData>
    <row r="1" spans="1:12" ht="18.75" customHeight="1">
      <c r="A1" s="17"/>
      <c r="B1" s="87" t="s">
        <v>12</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46</v>
      </c>
      <c r="C8" s="37" t="s">
        <v>47</v>
      </c>
      <c r="D8" s="43" t="s">
        <v>43</v>
      </c>
      <c r="E8" s="43">
        <v>5992462</v>
      </c>
      <c r="F8" s="44">
        <v>35241.67</v>
      </c>
      <c r="G8" s="50">
        <v>9.3799999999999994E-2</v>
      </c>
      <c r="H8" s="45"/>
      <c r="I8" s="46"/>
      <c r="J8" s="22"/>
      <c r="K8" s="8"/>
    </row>
    <row r="9" spans="1:12" s="37" customFormat="1">
      <c r="A9" s="37">
        <v>2</v>
      </c>
      <c r="B9" s="37" t="s">
        <v>41</v>
      </c>
      <c r="C9" s="37" t="s">
        <v>42</v>
      </c>
      <c r="D9" s="43" t="s">
        <v>43</v>
      </c>
      <c r="E9" s="43">
        <v>10591776</v>
      </c>
      <c r="F9" s="44">
        <v>32723.29</v>
      </c>
      <c r="G9" s="50">
        <v>8.7099999999999997E-2</v>
      </c>
      <c r="H9" s="45"/>
      <c r="I9" s="46"/>
      <c r="J9" s="54" t="s">
        <v>30</v>
      </c>
      <c r="K9" s="57" t="s">
        <v>31</v>
      </c>
    </row>
    <row r="10" spans="1:12" s="37" customFormat="1">
      <c r="A10" s="37">
        <v>3</v>
      </c>
      <c r="B10" s="37" t="s">
        <v>44</v>
      </c>
      <c r="C10" s="37" t="s">
        <v>45</v>
      </c>
      <c r="D10" s="43" t="s">
        <v>43</v>
      </c>
      <c r="E10" s="43">
        <v>2643810</v>
      </c>
      <c r="F10" s="44">
        <v>28483.09</v>
      </c>
      <c r="G10" s="48">
        <v>7.5800000000000006E-2</v>
      </c>
      <c r="H10" s="46"/>
      <c r="I10" s="46"/>
      <c r="J10" s="22" t="s">
        <v>43</v>
      </c>
      <c r="K10" s="8">
        <v>0.31050000000000005</v>
      </c>
    </row>
    <row r="11" spans="1:12" s="37" customFormat="1">
      <c r="A11" s="37">
        <v>4</v>
      </c>
      <c r="B11" s="37" t="s">
        <v>48</v>
      </c>
      <c r="C11" s="37" t="s">
        <v>49</v>
      </c>
      <c r="D11" s="43" t="s">
        <v>50</v>
      </c>
      <c r="E11" s="43">
        <v>795045</v>
      </c>
      <c r="F11" s="44">
        <v>22805.87</v>
      </c>
      <c r="G11" s="48">
        <v>6.0699999999999997E-2</v>
      </c>
      <c r="H11" s="46"/>
      <c r="I11" s="46"/>
      <c r="J11" s="22" t="s">
        <v>53</v>
      </c>
      <c r="K11" s="8">
        <v>0.1148</v>
      </c>
    </row>
    <row r="12" spans="1:12" s="37" customFormat="1">
      <c r="A12" s="37">
        <v>5</v>
      </c>
      <c r="B12" s="37" t="s">
        <v>80</v>
      </c>
      <c r="C12" s="37" t="s">
        <v>81</v>
      </c>
      <c r="D12" s="43" t="s">
        <v>62</v>
      </c>
      <c r="E12" s="43">
        <v>1800272</v>
      </c>
      <c r="F12" s="44">
        <v>20565.41</v>
      </c>
      <c r="G12" s="48">
        <v>5.4800000000000001E-2</v>
      </c>
      <c r="H12" s="46"/>
      <c r="I12" s="46"/>
      <c r="J12" s="22" t="s">
        <v>50</v>
      </c>
      <c r="K12" s="8">
        <v>9.8299999999999998E-2</v>
      </c>
    </row>
    <row r="13" spans="1:12" s="37" customFormat="1">
      <c r="A13" s="37">
        <v>6</v>
      </c>
      <c r="B13" s="37" t="s">
        <v>51</v>
      </c>
      <c r="C13" s="37" t="s">
        <v>52</v>
      </c>
      <c r="D13" s="43" t="s">
        <v>53</v>
      </c>
      <c r="E13" s="43">
        <v>5183931</v>
      </c>
      <c r="F13" s="44">
        <v>18866.919999999998</v>
      </c>
      <c r="G13" s="48">
        <v>5.0200000000000002E-2</v>
      </c>
      <c r="H13" s="46"/>
      <c r="I13" s="46"/>
      <c r="J13" s="22" t="s">
        <v>62</v>
      </c>
      <c r="K13" s="8">
        <v>9.1600000000000015E-2</v>
      </c>
    </row>
    <row r="14" spans="1:12" s="37" customFormat="1">
      <c r="A14" s="37">
        <v>7</v>
      </c>
      <c r="B14" s="37" t="s">
        <v>54</v>
      </c>
      <c r="C14" s="37" t="s">
        <v>55</v>
      </c>
      <c r="D14" s="43" t="s">
        <v>56</v>
      </c>
      <c r="E14" s="43">
        <v>421039</v>
      </c>
      <c r="F14" s="44">
        <v>14531.53</v>
      </c>
      <c r="G14" s="48">
        <v>3.8699999999999998E-2</v>
      </c>
      <c r="H14" s="46"/>
      <c r="I14" s="46"/>
      <c r="J14" s="22" t="s">
        <v>56</v>
      </c>
      <c r="K14" s="8">
        <v>5.3999999999999999E-2</v>
      </c>
    </row>
    <row r="15" spans="1:12" s="37" customFormat="1">
      <c r="A15" s="37">
        <v>8</v>
      </c>
      <c r="B15" s="37" t="s">
        <v>57</v>
      </c>
      <c r="C15" s="37" t="s">
        <v>58</v>
      </c>
      <c r="D15" s="43" t="s">
        <v>59</v>
      </c>
      <c r="E15" s="43">
        <v>455707</v>
      </c>
      <c r="F15" s="44">
        <v>14310.79</v>
      </c>
      <c r="G15" s="48">
        <v>3.8100000000000002E-2</v>
      </c>
      <c r="H15" s="46"/>
      <c r="I15" s="46"/>
      <c r="J15" s="22" t="s">
        <v>59</v>
      </c>
      <c r="K15" s="8">
        <v>5.1299999999999998E-2</v>
      </c>
    </row>
    <row r="16" spans="1:12" s="37" customFormat="1">
      <c r="A16" s="37">
        <v>9</v>
      </c>
      <c r="B16" s="37" t="s">
        <v>109</v>
      </c>
      <c r="C16" s="37" t="s">
        <v>110</v>
      </c>
      <c r="D16" s="43" t="s">
        <v>53</v>
      </c>
      <c r="E16" s="43">
        <v>315095</v>
      </c>
      <c r="F16" s="44">
        <v>11492.62</v>
      </c>
      <c r="G16" s="48">
        <v>3.0599999999999999E-2</v>
      </c>
      <c r="H16" s="46"/>
      <c r="I16" s="46"/>
      <c r="J16" s="22" t="s">
        <v>67</v>
      </c>
      <c r="K16" s="8">
        <v>4.8299999999999996E-2</v>
      </c>
    </row>
    <row r="17" spans="1:11" s="37" customFormat="1">
      <c r="A17" s="37">
        <v>10</v>
      </c>
      <c r="B17" s="37" t="s">
        <v>76</v>
      </c>
      <c r="C17" s="37" t="s">
        <v>77</v>
      </c>
      <c r="D17" s="43" t="s">
        <v>62</v>
      </c>
      <c r="E17" s="43">
        <v>6262889</v>
      </c>
      <c r="F17" s="44">
        <v>10775.3</v>
      </c>
      <c r="G17" s="48">
        <v>2.87E-2</v>
      </c>
      <c r="H17" s="46"/>
      <c r="I17" s="46"/>
      <c r="J17" s="22" t="s">
        <v>84</v>
      </c>
      <c r="K17" s="8">
        <v>2.6700000000000002E-2</v>
      </c>
    </row>
    <row r="18" spans="1:11" s="37" customFormat="1">
      <c r="A18" s="37">
        <v>11</v>
      </c>
      <c r="B18" s="37" t="s">
        <v>65</v>
      </c>
      <c r="C18" s="37" t="s">
        <v>66</v>
      </c>
      <c r="D18" s="43" t="s">
        <v>67</v>
      </c>
      <c r="E18" s="43">
        <v>1392684</v>
      </c>
      <c r="F18" s="44">
        <v>10429.11</v>
      </c>
      <c r="G18" s="48">
        <v>2.7799999999999998E-2</v>
      </c>
      <c r="H18" s="46"/>
      <c r="I18" s="46"/>
      <c r="J18" s="22" t="s">
        <v>143</v>
      </c>
      <c r="K18" s="8">
        <v>2.6599999999999999E-2</v>
      </c>
    </row>
    <row r="19" spans="1:11" s="37" customFormat="1">
      <c r="A19" s="37">
        <v>12</v>
      </c>
      <c r="B19" s="37" t="s">
        <v>282</v>
      </c>
      <c r="C19" s="37" t="s">
        <v>283</v>
      </c>
      <c r="D19" s="43" t="s">
        <v>50</v>
      </c>
      <c r="E19" s="43">
        <v>562925</v>
      </c>
      <c r="F19" s="44">
        <v>10086.209999999999</v>
      </c>
      <c r="G19" s="48">
        <v>2.69E-2</v>
      </c>
      <c r="H19" s="46"/>
      <c r="I19" s="46"/>
      <c r="J19" s="22" t="s">
        <v>150</v>
      </c>
      <c r="K19" s="8">
        <v>2.3800000000000002E-2</v>
      </c>
    </row>
    <row r="20" spans="1:11" s="37" customFormat="1">
      <c r="A20" s="37">
        <v>13</v>
      </c>
      <c r="B20" s="37" t="s">
        <v>124</v>
      </c>
      <c r="C20" s="37" t="s">
        <v>125</v>
      </c>
      <c r="D20" s="43" t="s">
        <v>84</v>
      </c>
      <c r="E20" s="43">
        <v>589960</v>
      </c>
      <c r="F20" s="44">
        <v>10032.56</v>
      </c>
      <c r="G20" s="48">
        <v>2.6700000000000002E-2</v>
      </c>
      <c r="H20" s="46"/>
      <c r="I20" s="46"/>
      <c r="J20" s="22" t="s">
        <v>171</v>
      </c>
      <c r="K20" s="8">
        <v>1.8200000000000001E-2</v>
      </c>
    </row>
    <row r="21" spans="1:11" s="37" customFormat="1">
      <c r="A21" s="37">
        <v>14</v>
      </c>
      <c r="B21" s="37" t="s">
        <v>237</v>
      </c>
      <c r="C21" s="37" t="s">
        <v>238</v>
      </c>
      <c r="D21" s="43" t="s">
        <v>143</v>
      </c>
      <c r="E21" s="43">
        <v>715119</v>
      </c>
      <c r="F21" s="44">
        <v>10000.94</v>
      </c>
      <c r="G21" s="48">
        <v>2.6599999999999999E-2</v>
      </c>
      <c r="H21" s="46"/>
      <c r="I21" s="46"/>
      <c r="J21" s="22" t="s">
        <v>87</v>
      </c>
      <c r="K21" s="8">
        <v>1.6800000000000002E-2</v>
      </c>
    </row>
    <row r="22" spans="1:11" s="37" customFormat="1">
      <c r="A22" s="37">
        <v>15</v>
      </c>
      <c r="B22" s="37" t="s">
        <v>131</v>
      </c>
      <c r="C22" s="37" t="s">
        <v>132</v>
      </c>
      <c r="D22" s="43" t="s">
        <v>43</v>
      </c>
      <c r="E22" s="43">
        <v>1126002</v>
      </c>
      <c r="F22" s="44">
        <v>9798.4699999999993</v>
      </c>
      <c r="G22" s="48">
        <v>2.6100000000000002E-2</v>
      </c>
      <c r="H22" s="46"/>
      <c r="I22" s="46"/>
      <c r="J22" s="22" t="s">
        <v>137</v>
      </c>
      <c r="K22" s="8">
        <v>1.6299999999999999E-2</v>
      </c>
    </row>
    <row r="23" spans="1:11" s="37" customFormat="1">
      <c r="A23" s="37">
        <v>16</v>
      </c>
      <c r="B23" s="37" t="s">
        <v>97</v>
      </c>
      <c r="C23" s="37" t="s">
        <v>98</v>
      </c>
      <c r="D23" s="43" t="s">
        <v>53</v>
      </c>
      <c r="E23" s="43">
        <v>300758</v>
      </c>
      <c r="F23" s="44">
        <v>8618.2199999999993</v>
      </c>
      <c r="G23" s="48">
        <v>2.29E-2</v>
      </c>
      <c r="H23" s="46"/>
      <c r="I23" s="46"/>
      <c r="J23" s="22" t="s">
        <v>140</v>
      </c>
      <c r="K23" s="8">
        <v>1.4800000000000001E-2</v>
      </c>
    </row>
    <row r="24" spans="1:11" s="37" customFormat="1">
      <c r="A24" s="37">
        <v>17</v>
      </c>
      <c r="B24" s="37" t="s">
        <v>88</v>
      </c>
      <c r="C24" s="37" t="s">
        <v>89</v>
      </c>
      <c r="D24" s="43" t="s">
        <v>67</v>
      </c>
      <c r="E24" s="43">
        <v>1172583</v>
      </c>
      <c r="F24" s="44">
        <v>7715.01</v>
      </c>
      <c r="G24" s="48">
        <v>2.0500000000000001E-2</v>
      </c>
      <c r="H24" s="46"/>
      <c r="I24" s="46"/>
      <c r="J24" s="22" t="s">
        <v>123</v>
      </c>
      <c r="K24" s="8">
        <v>1.38E-2</v>
      </c>
    </row>
    <row r="25" spans="1:11" s="37" customFormat="1">
      <c r="A25" s="37">
        <v>18</v>
      </c>
      <c r="B25" s="37" t="s">
        <v>365</v>
      </c>
      <c r="C25" s="37" t="s">
        <v>366</v>
      </c>
      <c r="D25" s="43" t="s">
        <v>171</v>
      </c>
      <c r="E25" s="43">
        <v>393370</v>
      </c>
      <c r="F25" s="44">
        <v>6853.88</v>
      </c>
      <c r="G25" s="48">
        <v>1.8200000000000001E-2</v>
      </c>
      <c r="H25" s="46"/>
      <c r="I25" s="46"/>
      <c r="J25" s="22" t="s">
        <v>103</v>
      </c>
      <c r="K25" s="8">
        <v>1.32E-2</v>
      </c>
    </row>
    <row r="26" spans="1:11" s="37" customFormat="1">
      <c r="A26" s="37">
        <v>19</v>
      </c>
      <c r="B26" s="37" t="s">
        <v>367</v>
      </c>
      <c r="C26" s="37" t="s">
        <v>368</v>
      </c>
      <c r="D26" s="43" t="s">
        <v>43</v>
      </c>
      <c r="E26" s="43">
        <v>465879</v>
      </c>
      <c r="F26" s="44">
        <v>6159.85</v>
      </c>
      <c r="G26" s="48">
        <v>1.6400000000000001E-2</v>
      </c>
      <c r="H26" s="46"/>
      <c r="I26" s="46"/>
      <c r="J26" s="22" t="s">
        <v>160</v>
      </c>
      <c r="K26" s="8">
        <v>1.2200000000000001E-2</v>
      </c>
    </row>
    <row r="27" spans="1:11" s="37" customFormat="1">
      <c r="A27" s="37">
        <v>20</v>
      </c>
      <c r="B27" s="37" t="s">
        <v>135</v>
      </c>
      <c r="C27" s="37" t="s">
        <v>136</v>
      </c>
      <c r="D27" s="43" t="s">
        <v>137</v>
      </c>
      <c r="E27" s="43">
        <v>4134501</v>
      </c>
      <c r="F27" s="44">
        <v>6119.06</v>
      </c>
      <c r="G27" s="48">
        <v>1.6299999999999999E-2</v>
      </c>
      <c r="H27" s="46"/>
      <c r="I27" s="46"/>
      <c r="J27" s="22" t="s">
        <v>153</v>
      </c>
      <c r="K27" s="8">
        <v>0.01</v>
      </c>
    </row>
    <row r="28" spans="1:11" s="37" customFormat="1">
      <c r="A28" s="37">
        <v>21</v>
      </c>
      <c r="B28" s="37" t="s">
        <v>265</v>
      </c>
      <c r="C28" s="37" t="s">
        <v>266</v>
      </c>
      <c r="D28" s="43" t="s">
        <v>56</v>
      </c>
      <c r="E28" s="43">
        <v>668152</v>
      </c>
      <c r="F28" s="44">
        <v>5731.07</v>
      </c>
      <c r="G28" s="48">
        <v>1.5299999999999999E-2</v>
      </c>
      <c r="H28" s="46"/>
      <c r="I28" s="46"/>
      <c r="J28" s="22" t="s">
        <v>351</v>
      </c>
      <c r="K28" s="8">
        <v>9.4999999999999998E-3</v>
      </c>
    </row>
    <row r="29" spans="1:11" s="37" customFormat="1">
      <c r="A29" s="37">
        <v>22</v>
      </c>
      <c r="B29" s="37" t="s">
        <v>163</v>
      </c>
      <c r="C29" s="37" t="s">
        <v>164</v>
      </c>
      <c r="D29" s="43" t="s">
        <v>140</v>
      </c>
      <c r="E29" s="43">
        <v>1474338</v>
      </c>
      <c r="F29" s="44">
        <v>5554.57</v>
      </c>
      <c r="G29" s="48">
        <v>1.4800000000000001E-2</v>
      </c>
      <c r="H29" s="46"/>
      <c r="I29" s="46"/>
      <c r="J29" s="22" t="s">
        <v>33</v>
      </c>
      <c r="K29" s="8">
        <v>2.93E-2</v>
      </c>
    </row>
    <row r="30" spans="1:11" s="37" customFormat="1">
      <c r="A30" s="37">
        <v>23</v>
      </c>
      <c r="B30" s="37" t="s">
        <v>104</v>
      </c>
      <c r="C30" s="37" t="s">
        <v>105</v>
      </c>
      <c r="D30" s="43" t="s">
        <v>59</v>
      </c>
      <c r="E30" s="43">
        <v>45173</v>
      </c>
      <c r="F30" s="44">
        <v>4955.34</v>
      </c>
      <c r="G30" s="48">
        <v>1.32E-2</v>
      </c>
      <c r="H30" s="46"/>
      <c r="I30" s="46"/>
      <c r="J30" s="22"/>
      <c r="K30" s="22"/>
    </row>
    <row r="31" spans="1:11" s="37" customFormat="1">
      <c r="A31" s="37">
        <v>24</v>
      </c>
      <c r="B31" s="37" t="s">
        <v>284</v>
      </c>
      <c r="C31" s="37" t="s">
        <v>285</v>
      </c>
      <c r="D31" s="43" t="s">
        <v>103</v>
      </c>
      <c r="E31" s="43">
        <v>1323334</v>
      </c>
      <c r="F31" s="44">
        <v>4945.3</v>
      </c>
      <c r="G31" s="48">
        <v>1.32E-2</v>
      </c>
      <c r="H31" s="46"/>
      <c r="I31" s="46"/>
      <c r="J31" s="22"/>
      <c r="K31" s="8"/>
    </row>
    <row r="32" spans="1:11" s="37" customFormat="1">
      <c r="A32" s="37">
        <v>25</v>
      </c>
      <c r="B32" s="37" t="s">
        <v>158</v>
      </c>
      <c r="C32" s="37" t="s">
        <v>159</v>
      </c>
      <c r="D32" s="43" t="s">
        <v>160</v>
      </c>
      <c r="E32" s="43">
        <v>469886</v>
      </c>
      <c r="F32" s="44">
        <v>4592.8999999999996</v>
      </c>
      <c r="G32" s="48">
        <v>1.2200000000000001E-2</v>
      </c>
      <c r="H32" s="46"/>
      <c r="I32" s="46"/>
      <c r="J32" s="22"/>
      <c r="K32" s="8"/>
    </row>
    <row r="33" spans="1:11" s="37" customFormat="1">
      <c r="A33" s="37">
        <v>26</v>
      </c>
      <c r="B33" s="37" t="s">
        <v>148</v>
      </c>
      <c r="C33" s="37" t="s">
        <v>149</v>
      </c>
      <c r="D33" s="43" t="s">
        <v>150</v>
      </c>
      <c r="E33" s="43">
        <v>1017080</v>
      </c>
      <c r="F33" s="44">
        <v>4588.05</v>
      </c>
      <c r="G33" s="48">
        <v>1.2200000000000001E-2</v>
      </c>
      <c r="H33" s="46"/>
      <c r="I33" s="46"/>
      <c r="J33" s="22"/>
      <c r="K33" s="8"/>
    </row>
    <row r="34" spans="1:11" s="37" customFormat="1">
      <c r="A34" s="37">
        <v>27</v>
      </c>
      <c r="B34" s="37" t="s">
        <v>207</v>
      </c>
      <c r="C34" s="37" t="s">
        <v>208</v>
      </c>
      <c r="D34" s="43" t="s">
        <v>150</v>
      </c>
      <c r="E34" s="43">
        <v>18336</v>
      </c>
      <c r="F34" s="44">
        <v>4368.42</v>
      </c>
      <c r="G34" s="48">
        <v>1.1599999999999999E-2</v>
      </c>
      <c r="H34" s="46"/>
      <c r="I34" s="46"/>
      <c r="J34" s="22"/>
      <c r="K34" s="8"/>
    </row>
    <row r="35" spans="1:11" s="37" customFormat="1">
      <c r="A35" s="37">
        <v>28</v>
      </c>
      <c r="B35" s="37" t="s">
        <v>154</v>
      </c>
      <c r="C35" s="37" t="s">
        <v>155</v>
      </c>
      <c r="D35" s="43" t="s">
        <v>43</v>
      </c>
      <c r="E35" s="43">
        <v>2241760</v>
      </c>
      <c r="F35" s="44">
        <v>4251.5</v>
      </c>
      <c r="G35" s="48">
        <v>1.1299999999999999E-2</v>
      </c>
      <c r="H35" s="46"/>
      <c r="I35" s="46"/>
      <c r="J35" s="22"/>
      <c r="K35" s="8"/>
    </row>
    <row r="36" spans="1:11" s="37" customFormat="1">
      <c r="A36" s="37">
        <v>29</v>
      </c>
      <c r="B36" s="37" t="s">
        <v>369</v>
      </c>
      <c r="C36" s="37" t="s">
        <v>370</v>
      </c>
      <c r="D36" s="43" t="s">
        <v>53</v>
      </c>
      <c r="E36" s="43">
        <v>25555</v>
      </c>
      <c r="F36" s="44">
        <v>4159.3100000000004</v>
      </c>
      <c r="G36" s="48">
        <v>1.11E-2</v>
      </c>
      <c r="H36" s="46"/>
      <c r="I36" s="46"/>
      <c r="J36" s="22"/>
      <c r="K36" s="8"/>
    </row>
    <row r="37" spans="1:11" s="37" customFormat="1">
      <c r="A37" s="37">
        <v>30</v>
      </c>
      <c r="B37" s="37" t="s">
        <v>259</v>
      </c>
      <c r="C37" s="37" t="s">
        <v>260</v>
      </c>
      <c r="D37" s="43" t="s">
        <v>50</v>
      </c>
      <c r="E37" s="43">
        <v>162083</v>
      </c>
      <c r="F37" s="44">
        <v>4022.98</v>
      </c>
      <c r="G37" s="48">
        <v>1.0699999999999999E-2</v>
      </c>
      <c r="H37" s="46"/>
      <c r="I37" s="46"/>
      <c r="J37" s="22"/>
      <c r="K37" s="8"/>
    </row>
    <row r="38" spans="1:11" s="37" customFormat="1">
      <c r="A38" s="37">
        <v>31</v>
      </c>
      <c r="B38" s="37" t="s">
        <v>156</v>
      </c>
      <c r="C38" s="37" t="s">
        <v>157</v>
      </c>
      <c r="D38" s="43" t="s">
        <v>153</v>
      </c>
      <c r="E38" s="43">
        <v>421727</v>
      </c>
      <c r="F38" s="44">
        <v>3760.54</v>
      </c>
      <c r="G38" s="48">
        <v>0.01</v>
      </c>
      <c r="H38" s="46"/>
      <c r="I38" s="46"/>
      <c r="J38" s="22"/>
      <c r="K38" s="8"/>
    </row>
    <row r="39" spans="1:11" s="37" customFormat="1">
      <c r="A39" s="37">
        <v>32</v>
      </c>
      <c r="B39" s="37" t="s">
        <v>371</v>
      </c>
      <c r="C39" s="37" t="s">
        <v>372</v>
      </c>
      <c r="D39" s="43" t="s">
        <v>351</v>
      </c>
      <c r="E39" s="43">
        <v>197990</v>
      </c>
      <c r="F39" s="44">
        <v>3558.97</v>
      </c>
      <c r="G39" s="48">
        <v>9.4999999999999998E-3</v>
      </c>
      <c r="H39" s="46"/>
      <c r="I39" s="46"/>
      <c r="J39" s="22"/>
      <c r="K39" s="8"/>
    </row>
    <row r="40" spans="1:11" s="37" customFormat="1">
      <c r="A40" s="37">
        <v>33</v>
      </c>
      <c r="B40" s="37" t="s">
        <v>373</v>
      </c>
      <c r="C40" s="37" t="s">
        <v>374</v>
      </c>
      <c r="D40" s="43" t="s">
        <v>123</v>
      </c>
      <c r="E40" s="43">
        <v>656524</v>
      </c>
      <c r="F40" s="44">
        <v>3509.12</v>
      </c>
      <c r="G40" s="48">
        <v>9.2999999999999992E-3</v>
      </c>
      <c r="H40" s="46"/>
      <c r="I40" s="46"/>
      <c r="J40" s="22"/>
      <c r="K40" s="8"/>
    </row>
    <row r="41" spans="1:11" s="37" customFormat="1">
      <c r="A41" s="37">
        <v>34</v>
      </c>
      <c r="B41" s="37" t="s">
        <v>251</v>
      </c>
      <c r="C41" s="37" t="s">
        <v>252</v>
      </c>
      <c r="D41" s="43" t="s">
        <v>87</v>
      </c>
      <c r="E41" s="43">
        <v>321827</v>
      </c>
      <c r="F41" s="44">
        <v>3353.92</v>
      </c>
      <c r="G41" s="48">
        <v>8.8999999999999999E-3</v>
      </c>
      <c r="H41" s="46"/>
      <c r="I41" s="46"/>
      <c r="J41" s="22"/>
      <c r="K41" s="8"/>
    </row>
    <row r="42" spans="1:11" s="37" customFormat="1">
      <c r="A42" s="37">
        <v>35</v>
      </c>
      <c r="B42" s="37" t="s">
        <v>343</v>
      </c>
      <c r="C42" s="37" t="s">
        <v>344</v>
      </c>
      <c r="D42" s="43" t="s">
        <v>87</v>
      </c>
      <c r="E42" s="43">
        <v>230804</v>
      </c>
      <c r="F42" s="44">
        <v>2963.29</v>
      </c>
      <c r="G42" s="48">
        <v>7.9000000000000008E-3</v>
      </c>
      <c r="H42" s="46"/>
      <c r="I42" s="46"/>
      <c r="J42" s="22"/>
      <c r="K42" s="8"/>
    </row>
    <row r="43" spans="1:11" s="37" customFormat="1">
      <c r="A43" s="37">
        <v>36</v>
      </c>
      <c r="B43" s="37" t="s">
        <v>144</v>
      </c>
      <c r="C43" s="37" t="s">
        <v>145</v>
      </c>
      <c r="D43" s="43" t="s">
        <v>62</v>
      </c>
      <c r="E43" s="43">
        <v>583661</v>
      </c>
      <c r="F43" s="44">
        <v>2792.82</v>
      </c>
      <c r="G43" s="48">
        <v>7.4000000000000003E-3</v>
      </c>
      <c r="H43" s="46"/>
      <c r="I43" s="46"/>
      <c r="J43" s="22"/>
      <c r="K43" s="8"/>
    </row>
    <row r="44" spans="1:11" s="37" customFormat="1">
      <c r="A44" s="37">
        <v>37</v>
      </c>
      <c r="B44" s="37" t="s">
        <v>121</v>
      </c>
      <c r="C44" s="37" t="s">
        <v>122</v>
      </c>
      <c r="D44" s="43" t="s">
        <v>123</v>
      </c>
      <c r="E44" s="43">
        <v>485065</v>
      </c>
      <c r="F44" s="44">
        <v>1704.28</v>
      </c>
      <c r="G44" s="48">
        <v>4.4999999999999997E-3</v>
      </c>
      <c r="H44" s="46"/>
      <c r="I44" s="46"/>
      <c r="J44" s="22"/>
      <c r="K44" s="8"/>
    </row>
    <row r="45" spans="1:11" s="37" customFormat="1">
      <c r="A45" s="37">
        <v>38</v>
      </c>
      <c r="B45" s="37" t="s">
        <v>375</v>
      </c>
      <c r="C45" s="37" t="s">
        <v>376</v>
      </c>
      <c r="D45" s="43" t="s">
        <v>62</v>
      </c>
      <c r="E45" s="43">
        <v>17746</v>
      </c>
      <c r="F45" s="44">
        <v>256.88</v>
      </c>
      <c r="G45" s="48">
        <v>6.9999999999999999E-4</v>
      </c>
      <c r="H45" s="46"/>
      <c r="I45" s="46"/>
      <c r="J45" s="22"/>
      <c r="K45" s="8"/>
    </row>
    <row r="46" spans="1:11" s="37" customFormat="1">
      <c r="A46" s="58"/>
      <c r="B46" s="60" t="s">
        <v>944</v>
      </c>
      <c r="C46" s="60"/>
      <c r="D46" s="59"/>
      <c r="E46" s="59"/>
      <c r="F46" s="61">
        <v>364679.05999999988</v>
      </c>
      <c r="G46" s="62">
        <v>0.9706999999999999</v>
      </c>
      <c r="H46" s="46"/>
      <c r="I46" s="46"/>
      <c r="J46" s="22"/>
      <c r="K46" s="8"/>
    </row>
    <row r="47" spans="1:11" s="37" customFormat="1">
      <c r="D47" s="43"/>
      <c r="E47" s="43"/>
      <c r="F47" s="44"/>
      <c r="G47" s="48"/>
      <c r="H47" s="46"/>
      <c r="I47" s="46"/>
      <c r="J47" s="22"/>
      <c r="K47" s="8"/>
    </row>
    <row r="48" spans="1:11" s="37" customFormat="1">
      <c r="B48" s="53" t="s">
        <v>933</v>
      </c>
      <c r="C48" s="53"/>
      <c r="D48" s="43"/>
      <c r="E48" s="43"/>
      <c r="F48" s="44"/>
      <c r="G48" s="48"/>
      <c r="H48" s="46"/>
      <c r="I48" s="46"/>
      <c r="J48" s="22"/>
      <c r="K48" s="8"/>
    </row>
    <row r="49" spans="1:11" s="37" customFormat="1">
      <c r="A49" s="37">
        <v>39</v>
      </c>
      <c r="B49" s="53" t="s">
        <v>934</v>
      </c>
      <c r="D49" s="43"/>
      <c r="E49" s="43"/>
      <c r="F49" s="44">
        <v>7704.2199999999993</v>
      </c>
      <c r="G49" s="48">
        <v>2.0500000000000001E-2</v>
      </c>
      <c r="H49" s="46"/>
      <c r="I49" s="46"/>
      <c r="J49" s="22"/>
      <c r="K49" s="8"/>
    </row>
    <row r="50" spans="1:11" s="37" customFormat="1">
      <c r="A50" s="58"/>
      <c r="B50" s="60" t="s">
        <v>944</v>
      </c>
      <c r="C50" s="60"/>
      <c r="D50" s="59"/>
      <c r="E50" s="59"/>
      <c r="F50" s="61">
        <v>7704.2199999999993</v>
      </c>
      <c r="G50" s="62">
        <v>2.0500000000000001E-2</v>
      </c>
      <c r="H50" s="46">
        <v>42037</v>
      </c>
      <c r="I50" s="46"/>
      <c r="J50" s="22"/>
      <c r="K50" s="8"/>
    </row>
    <row r="51" spans="1:11" s="37" customFormat="1">
      <c r="D51" s="43"/>
      <c r="E51" s="43"/>
      <c r="F51" s="44"/>
      <c r="G51" s="48"/>
      <c r="H51" s="46"/>
      <c r="I51" s="46"/>
      <c r="J51" s="22"/>
      <c r="K51" s="8"/>
    </row>
    <row r="52" spans="1:11" s="37" customFormat="1">
      <c r="B52" s="53" t="s">
        <v>945</v>
      </c>
      <c r="C52" s="53"/>
      <c r="D52" s="43"/>
      <c r="E52" s="43"/>
      <c r="F52" s="44"/>
      <c r="G52" s="48"/>
      <c r="H52" s="46"/>
      <c r="I52" s="46"/>
      <c r="J52" s="22"/>
      <c r="K52" s="8"/>
    </row>
    <row r="53" spans="1:11" s="37" customFormat="1">
      <c r="B53" s="37" t="s">
        <v>960</v>
      </c>
      <c r="C53" s="53"/>
      <c r="D53" s="43"/>
      <c r="E53" s="43"/>
      <c r="F53" s="44">
        <v>815.95</v>
      </c>
      <c r="G53" s="48">
        <f>+F53/F56</f>
        <v>2.1722647042247095E-3</v>
      </c>
      <c r="H53" s="46"/>
      <c r="I53" s="46"/>
      <c r="J53" s="22"/>
      <c r="K53" s="8"/>
    </row>
    <row r="54" spans="1:11" s="37" customFormat="1">
      <c r="B54" s="37" t="s">
        <v>946</v>
      </c>
      <c r="D54" s="43"/>
      <c r="E54" s="43"/>
      <c r="F54" s="44">
        <f>3238.53000000014-815.95</f>
        <v>2422.58000000014</v>
      </c>
      <c r="G54" s="48">
        <f>+F54/F56+0.02%</f>
        <v>6.6495189989104727E-3</v>
      </c>
      <c r="H54" s="46"/>
      <c r="I54" s="46"/>
      <c r="J54" s="22"/>
      <c r="K54" s="8"/>
    </row>
    <row r="55" spans="1:11" s="37" customFormat="1">
      <c r="A55" s="58"/>
      <c r="B55" s="60" t="s">
        <v>944</v>
      </c>
      <c r="C55" s="60"/>
      <c r="D55" s="59"/>
      <c r="E55" s="59"/>
      <c r="F55" s="61">
        <v>3238.5300000001444</v>
      </c>
      <c r="G55" s="62">
        <v>8.8000000000000005E-3</v>
      </c>
      <c r="H55" s="46"/>
      <c r="I55" s="46"/>
      <c r="J55" s="22"/>
      <c r="K55" s="8"/>
    </row>
    <row r="56" spans="1:11" s="37" customFormat="1">
      <c r="A56" s="63"/>
      <c r="B56" s="65" t="s">
        <v>947</v>
      </c>
      <c r="C56" s="65"/>
      <c r="D56" s="64"/>
      <c r="E56" s="64"/>
      <c r="F56" s="66">
        <v>375621.81</v>
      </c>
      <c r="G56" s="68">
        <v>1</v>
      </c>
      <c r="H56" s="46"/>
      <c r="I56" s="46"/>
      <c r="J56" s="22"/>
      <c r="K56" s="8"/>
    </row>
    <row r="57" spans="1:11" s="37" customFormat="1">
      <c r="D57" s="43"/>
      <c r="E57" s="43"/>
      <c r="F57" s="44"/>
      <c r="H57" s="46"/>
      <c r="I57" s="46"/>
      <c r="J57" s="22"/>
      <c r="K57" s="8"/>
    </row>
    <row r="58" spans="1:11" s="37" customFormat="1">
      <c r="D58" s="43"/>
      <c r="E58" s="43"/>
      <c r="F58" s="44"/>
      <c r="G58" s="48"/>
      <c r="H58" s="46"/>
      <c r="I58" s="46"/>
      <c r="J58" s="22"/>
      <c r="K58" s="8"/>
    </row>
    <row r="59" spans="1:11" s="37" customFormat="1">
      <c r="D59" s="43"/>
      <c r="E59" s="43"/>
      <c r="F59" s="44"/>
      <c r="G59" s="48"/>
      <c r="H59" s="46"/>
      <c r="I59" s="46"/>
      <c r="J59" s="22"/>
      <c r="K59" s="8"/>
    </row>
    <row r="60" spans="1:11" s="37" customFormat="1">
      <c r="D60" s="43"/>
      <c r="E60" s="43"/>
      <c r="F60" s="44"/>
      <c r="G60" s="50"/>
      <c r="H60" s="46"/>
      <c r="I60" s="46"/>
      <c r="J60" s="22"/>
      <c r="K60" s="8"/>
    </row>
    <row r="61" spans="1:11" s="37" customFormat="1">
      <c r="A61" s="1"/>
      <c r="B61" s="1"/>
      <c r="C61" s="1"/>
      <c r="D61" s="1"/>
      <c r="E61" s="1"/>
      <c r="F61" s="1"/>
      <c r="G61" s="1"/>
      <c r="H61" s="46"/>
      <c r="I61" s="46"/>
      <c r="J61" s="22"/>
      <c r="K61" s="8"/>
    </row>
  </sheetData>
  <customSheetViews>
    <customSheetView guid="{CA130027-387C-4045-8D15-AA97F3BB3197}" topLeftCell="A31">
      <selection activeCell="B54" sqref="B54"/>
      <pageMargins left="0.75" right="0.75" top="1" bottom="1" header="0.5" footer="0.5"/>
      <headerFooter alignWithMargins="0"/>
    </customSheetView>
    <customSheetView guid="{54B4DC61-12F1-4338-8E12-6C13727A6FE6}" showRuler="0" topLeftCell="A31">
      <selection activeCell="B54" sqref="B54"/>
      <pageMargins left="0.75" right="0.75" top="1" bottom="1" header="0.5" footer="0.5"/>
      <headerFooter alignWithMargins="0"/>
    </customSheetView>
    <customSheetView guid="{EB9601F8-7613-4FE0-99CC-A7A03E2A1D24}">
      <selection activeCell="B22" sqref="B22"/>
      <pageMargins left="0.75" right="0.75" top="1" bottom="1" header="0.5" footer="0.5"/>
      <headerFooter alignWithMargins="0"/>
    </customSheetView>
    <customSheetView guid="{1403DC94-D8BD-4DAF-99FE-19AB41C931F9}" topLeftCell="C31">
      <selection activeCell="K24" sqref="K2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sheetPr codeName="Sheet11"/>
  <dimension ref="A1:L97"/>
  <sheetViews>
    <sheetView topLeftCell="A64" workbookViewId="0">
      <selection activeCell="A94" sqref="A94"/>
    </sheetView>
  </sheetViews>
  <sheetFormatPr defaultRowHeight="15"/>
  <cols>
    <col min="1" max="1" width="7.140625" style="1" bestFit="1" customWidth="1"/>
    <col min="2" max="2" width="77.42578125" style="1" bestFit="1" customWidth="1"/>
    <col min="3" max="3" width="18.140625" style="1" bestFit="1" customWidth="1"/>
    <col min="4" max="4" width="22.85546875" style="1" bestFit="1" customWidth="1"/>
    <col min="5" max="5" width="10.85546875" style="1" bestFit="1" customWidth="1"/>
    <col min="6" max="6" width="11.85546875" style="1" bestFit="1" customWidth="1"/>
    <col min="7" max="7" width="8.85546875" style="1" bestFit="1" customWidth="1"/>
    <col min="8" max="8" width="11.42578125" style="1" bestFit="1" customWidth="1"/>
    <col min="9" max="9" width="8" style="1" bestFit="1" customWidth="1"/>
    <col min="10" max="10" width="21.42578125" style="21" bestFit="1" customWidth="1"/>
    <col min="11" max="11" width="7.85546875" style="51" bestFit="1" customWidth="1"/>
    <col min="12" max="12" width="7.85546875" bestFit="1" customWidth="1"/>
    <col min="13" max="16384" width="9.140625" style="1"/>
  </cols>
  <sheetData>
    <row r="1" spans="1:12" ht="18.75">
      <c r="A1" s="17"/>
      <c r="B1" s="87" t="s">
        <v>13</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41</v>
      </c>
      <c r="C8" s="37" t="s">
        <v>42</v>
      </c>
      <c r="D8" s="43" t="s">
        <v>43</v>
      </c>
      <c r="E8" s="43">
        <v>1849587</v>
      </c>
      <c r="F8" s="44">
        <v>5714.3</v>
      </c>
      <c r="G8" s="50">
        <v>6.9599999999999995E-2</v>
      </c>
      <c r="H8" s="45"/>
      <c r="I8" s="46"/>
      <c r="J8" s="22"/>
      <c r="K8" s="8"/>
    </row>
    <row r="9" spans="1:12" s="37" customFormat="1">
      <c r="A9" s="37">
        <v>2</v>
      </c>
      <c r="B9" s="37" t="s">
        <v>44</v>
      </c>
      <c r="C9" s="37" t="s">
        <v>45</v>
      </c>
      <c r="D9" s="43" t="s">
        <v>43</v>
      </c>
      <c r="E9" s="43">
        <v>407671</v>
      </c>
      <c r="F9" s="44">
        <v>4392.04</v>
      </c>
      <c r="G9" s="50">
        <v>5.3499999999999999E-2</v>
      </c>
      <c r="H9" s="45"/>
      <c r="I9" s="46"/>
      <c r="J9" s="54" t="s">
        <v>30</v>
      </c>
      <c r="K9" s="57" t="s">
        <v>31</v>
      </c>
    </row>
    <row r="10" spans="1:12" s="37" customFormat="1">
      <c r="A10" s="37">
        <v>3</v>
      </c>
      <c r="B10" s="37" t="s">
        <v>48</v>
      </c>
      <c r="C10" s="37" t="s">
        <v>49</v>
      </c>
      <c r="D10" s="43" t="s">
        <v>50</v>
      </c>
      <c r="E10" s="43">
        <v>116514</v>
      </c>
      <c r="F10" s="44">
        <v>3342.2</v>
      </c>
      <c r="G10" s="48">
        <v>4.07E-2</v>
      </c>
      <c r="H10" s="46"/>
      <c r="I10" s="46"/>
      <c r="J10" s="22" t="s">
        <v>43</v>
      </c>
      <c r="K10" s="8">
        <v>0.24859999999999999</v>
      </c>
    </row>
    <row r="11" spans="1:12" s="37" customFormat="1">
      <c r="A11" s="37">
        <v>4</v>
      </c>
      <c r="B11" s="37" t="s">
        <v>257</v>
      </c>
      <c r="C11" s="37" t="s">
        <v>258</v>
      </c>
      <c r="D11" s="43" t="s">
        <v>50</v>
      </c>
      <c r="E11" s="43">
        <v>149487</v>
      </c>
      <c r="F11" s="44">
        <v>3201.86</v>
      </c>
      <c r="G11" s="48">
        <v>3.9E-2</v>
      </c>
      <c r="H11" s="46"/>
      <c r="I11" s="46"/>
      <c r="J11" s="22" t="s">
        <v>50</v>
      </c>
      <c r="K11" s="8">
        <v>0.12980000000000003</v>
      </c>
    </row>
    <row r="12" spans="1:12" s="37" customFormat="1">
      <c r="A12" s="37">
        <v>5</v>
      </c>
      <c r="B12" s="37" t="s">
        <v>189</v>
      </c>
      <c r="C12" s="37" t="s">
        <v>190</v>
      </c>
      <c r="D12" s="43" t="s">
        <v>43</v>
      </c>
      <c r="E12" s="43">
        <v>883919</v>
      </c>
      <c r="F12" s="44">
        <v>3188.3</v>
      </c>
      <c r="G12" s="48">
        <v>3.8800000000000001E-2</v>
      </c>
      <c r="H12" s="46"/>
      <c r="I12" s="46"/>
      <c r="J12" s="22" t="s">
        <v>56</v>
      </c>
      <c r="K12" s="8">
        <v>6.5000000000000002E-2</v>
      </c>
    </row>
    <row r="13" spans="1:12" s="37" customFormat="1">
      <c r="A13" s="37">
        <v>6</v>
      </c>
      <c r="B13" s="37" t="s">
        <v>124</v>
      </c>
      <c r="C13" s="37" t="s">
        <v>125</v>
      </c>
      <c r="D13" s="43" t="s">
        <v>84</v>
      </c>
      <c r="E13" s="43">
        <v>154028</v>
      </c>
      <c r="F13" s="44">
        <v>2619.3200000000002</v>
      </c>
      <c r="G13" s="48">
        <v>3.1899999999999998E-2</v>
      </c>
      <c r="H13" s="46"/>
      <c r="I13" s="46"/>
      <c r="J13" s="22" t="s">
        <v>62</v>
      </c>
      <c r="K13" s="8">
        <v>6.1199999999999997E-2</v>
      </c>
    </row>
    <row r="14" spans="1:12" s="37" customFormat="1">
      <c r="A14" s="37">
        <v>7</v>
      </c>
      <c r="B14" s="37" t="s">
        <v>259</v>
      </c>
      <c r="C14" s="37" t="s">
        <v>260</v>
      </c>
      <c r="D14" s="43" t="s">
        <v>50</v>
      </c>
      <c r="E14" s="43">
        <v>99303</v>
      </c>
      <c r="F14" s="44">
        <v>2464.75</v>
      </c>
      <c r="G14" s="48">
        <v>0.03</v>
      </c>
      <c r="H14" s="46"/>
      <c r="I14" s="46"/>
      <c r="J14" s="22" t="s">
        <v>171</v>
      </c>
      <c r="K14" s="8">
        <v>5.6099999999999997E-2</v>
      </c>
    </row>
    <row r="15" spans="1:12" s="37" customFormat="1">
      <c r="A15" s="37">
        <v>8</v>
      </c>
      <c r="B15" s="37" t="s">
        <v>65</v>
      </c>
      <c r="C15" s="37" t="s">
        <v>66</v>
      </c>
      <c r="D15" s="43" t="s">
        <v>67</v>
      </c>
      <c r="E15" s="43">
        <v>327234</v>
      </c>
      <c r="F15" s="44">
        <v>2450.4899999999998</v>
      </c>
      <c r="G15" s="48">
        <v>2.98E-2</v>
      </c>
      <c r="H15" s="46"/>
      <c r="I15" s="46"/>
      <c r="J15" s="22" t="s">
        <v>67</v>
      </c>
      <c r="K15" s="8">
        <v>5.3600000000000002E-2</v>
      </c>
    </row>
    <row r="16" spans="1:12" s="37" customFormat="1">
      <c r="A16" s="37">
        <v>9</v>
      </c>
      <c r="B16" s="37" t="s">
        <v>131</v>
      </c>
      <c r="C16" s="37" t="s">
        <v>132</v>
      </c>
      <c r="D16" s="43" t="s">
        <v>43</v>
      </c>
      <c r="E16" s="43">
        <v>265151</v>
      </c>
      <c r="F16" s="44">
        <v>2307.34</v>
      </c>
      <c r="G16" s="48">
        <v>2.81E-2</v>
      </c>
      <c r="H16" s="46"/>
      <c r="I16" s="46"/>
      <c r="J16" s="22" t="s">
        <v>153</v>
      </c>
      <c r="K16" s="8">
        <v>5.1399999999999994E-2</v>
      </c>
    </row>
    <row r="17" spans="1:11" s="37" customFormat="1">
      <c r="A17" s="37">
        <v>10</v>
      </c>
      <c r="B17" s="37" t="s">
        <v>46</v>
      </c>
      <c r="C17" s="37" t="s">
        <v>47</v>
      </c>
      <c r="D17" s="43" t="s">
        <v>43</v>
      </c>
      <c r="E17" s="43">
        <v>382185</v>
      </c>
      <c r="F17" s="44">
        <v>2247.63</v>
      </c>
      <c r="G17" s="48">
        <v>2.7400000000000001E-2</v>
      </c>
      <c r="H17" s="46"/>
      <c r="I17" s="46"/>
      <c r="J17" s="22" t="s">
        <v>53</v>
      </c>
      <c r="K17" s="8">
        <v>4.65E-2</v>
      </c>
    </row>
    <row r="18" spans="1:11" s="37" customFormat="1">
      <c r="A18" s="37">
        <v>11</v>
      </c>
      <c r="B18" s="37" t="s">
        <v>54</v>
      </c>
      <c r="C18" s="37" t="s">
        <v>55</v>
      </c>
      <c r="D18" s="43" t="s">
        <v>56</v>
      </c>
      <c r="E18" s="43">
        <v>61122</v>
      </c>
      <c r="F18" s="44">
        <v>2109.5300000000002</v>
      </c>
      <c r="G18" s="48">
        <v>2.5700000000000001E-2</v>
      </c>
      <c r="H18" s="46"/>
      <c r="I18" s="46"/>
      <c r="J18" s="22" t="s">
        <v>59</v>
      </c>
      <c r="K18" s="8">
        <v>3.27E-2</v>
      </c>
    </row>
    <row r="19" spans="1:11" s="37" customFormat="1">
      <c r="A19" s="37">
        <v>12</v>
      </c>
      <c r="B19" s="37" t="s">
        <v>88</v>
      </c>
      <c r="C19" s="37" t="s">
        <v>89</v>
      </c>
      <c r="D19" s="43" t="s">
        <v>67</v>
      </c>
      <c r="E19" s="43">
        <v>297480</v>
      </c>
      <c r="F19" s="44">
        <v>1957.27</v>
      </c>
      <c r="G19" s="48">
        <v>2.3800000000000002E-2</v>
      </c>
      <c r="H19" s="46"/>
      <c r="I19" s="46"/>
      <c r="J19" s="22" t="s">
        <v>84</v>
      </c>
      <c r="K19" s="8">
        <v>3.1899999999999998E-2</v>
      </c>
    </row>
    <row r="20" spans="1:11" s="37" customFormat="1">
      <c r="A20" s="37">
        <v>13</v>
      </c>
      <c r="B20" s="37" t="s">
        <v>76</v>
      </c>
      <c r="C20" s="37" t="s">
        <v>77</v>
      </c>
      <c r="D20" s="43" t="s">
        <v>62</v>
      </c>
      <c r="E20" s="43">
        <v>991331</v>
      </c>
      <c r="F20" s="44">
        <v>1705.58</v>
      </c>
      <c r="G20" s="48">
        <v>2.0799999999999999E-2</v>
      </c>
      <c r="H20" s="46"/>
      <c r="I20" s="46"/>
      <c r="J20" s="22" t="s">
        <v>150</v>
      </c>
      <c r="K20" s="8">
        <v>0.03</v>
      </c>
    </row>
    <row r="21" spans="1:11" s="37" customFormat="1">
      <c r="A21" s="37">
        <v>14</v>
      </c>
      <c r="B21" s="37" t="s">
        <v>109</v>
      </c>
      <c r="C21" s="37" t="s">
        <v>110</v>
      </c>
      <c r="D21" s="43" t="s">
        <v>53</v>
      </c>
      <c r="E21" s="43">
        <v>45109</v>
      </c>
      <c r="F21" s="44">
        <v>1645.28</v>
      </c>
      <c r="G21" s="48">
        <v>0.02</v>
      </c>
      <c r="H21" s="46"/>
      <c r="I21" s="46"/>
      <c r="J21" s="22" t="s">
        <v>96</v>
      </c>
      <c r="K21" s="8">
        <v>2.4199999999999999E-2</v>
      </c>
    </row>
    <row r="22" spans="1:11" s="37" customFormat="1">
      <c r="A22" s="37">
        <v>15</v>
      </c>
      <c r="B22" s="37" t="s">
        <v>261</v>
      </c>
      <c r="C22" s="37" t="s">
        <v>262</v>
      </c>
      <c r="D22" s="43" t="s">
        <v>56</v>
      </c>
      <c r="E22" s="43">
        <v>82644</v>
      </c>
      <c r="F22" s="44">
        <v>1561.15</v>
      </c>
      <c r="G22" s="48">
        <v>1.9E-2</v>
      </c>
      <c r="H22" s="46"/>
      <c r="I22" s="46"/>
      <c r="J22" s="22" t="s">
        <v>87</v>
      </c>
      <c r="K22" s="8">
        <v>2.3199999999999998E-2</v>
      </c>
    </row>
    <row r="23" spans="1:11" s="37" customFormat="1">
      <c r="A23" s="37">
        <v>16</v>
      </c>
      <c r="B23" s="37" t="s">
        <v>94</v>
      </c>
      <c r="C23" s="37" t="s">
        <v>95</v>
      </c>
      <c r="D23" s="43" t="s">
        <v>96</v>
      </c>
      <c r="E23" s="43">
        <v>1298030</v>
      </c>
      <c r="F23" s="44">
        <v>1542.06</v>
      </c>
      <c r="G23" s="48">
        <v>1.8800000000000001E-2</v>
      </c>
      <c r="H23" s="46"/>
      <c r="I23" s="46"/>
      <c r="J23" s="22" t="s">
        <v>137</v>
      </c>
      <c r="K23" s="8">
        <v>1.8800000000000001E-2</v>
      </c>
    </row>
    <row r="24" spans="1:11" s="37" customFormat="1">
      <c r="A24" s="37">
        <v>17</v>
      </c>
      <c r="B24" s="37" t="s">
        <v>148</v>
      </c>
      <c r="C24" s="37" t="s">
        <v>149</v>
      </c>
      <c r="D24" s="43" t="s">
        <v>150</v>
      </c>
      <c r="E24" s="43">
        <v>303845</v>
      </c>
      <c r="F24" s="44">
        <v>1370.64</v>
      </c>
      <c r="G24" s="48">
        <v>1.67E-2</v>
      </c>
      <c r="H24" s="46"/>
      <c r="I24" s="46"/>
      <c r="J24" s="22" t="s">
        <v>123</v>
      </c>
      <c r="K24" s="8">
        <v>1.54E-2</v>
      </c>
    </row>
    <row r="25" spans="1:11" s="37" customFormat="1">
      <c r="A25" s="37">
        <v>18</v>
      </c>
      <c r="B25" s="37" t="s">
        <v>57</v>
      </c>
      <c r="C25" s="37" t="s">
        <v>58</v>
      </c>
      <c r="D25" s="43" t="s">
        <v>59</v>
      </c>
      <c r="E25" s="43">
        <v>42253</v>
      </c>
      <c r="F25" s="44">
        <v>1326.89</v>
      </c>
      <c r="G25" s="48">
        <v>1.6199999999999999E-2</v>
      </c>
      <c r="H25" s="46"/>
      <c r="I25" s="46"/>
      <c r="J25" s="22" t="s">
        <v>108</v>
      </c>
      <c r="K25" s="8">
        <v>1.34E-2</v>
      </c>
    </row>
    <row r="26" spans="1:11" s="37" customFormat="1">
      <c r="A26" s="37">
        <v>19</v>
      </c>
      <c r="B26" s="37" t="s">
        <v>146</v>
      </c>
      <c r="C26" s="37" t="s">
        <v>147</v>
      </c>
      <c r="D26" s="43" t="s">
        <v>43</v>
      </c>
      <c r="E26" s="43">
        <v>632281</v>
      </c>
      <c r="F26" s="44">
        <v>1322.42</v>
      </c>
      <c r="G26" s="48">
        <v>1.61E-2</v>
      </c>
      <c r="H26" s="46"/>
      <c r="I26" s="46"/>
      <c r="J26" s="22" t="s">
        <v>277</v>
      </c>
      <c r="K26" s="8">
        <v>1.0500000000000001E-2</v>
      </c>
    </row>
    <row r="27" spans="1:11" s="37" customFormat="1">
      <c r="A27" s="37">
        <v>20</v>
      </c>
      <c r="B27" s="37" t="s">
        <v>263</v>
      </c>
      <c r="C27" s="37" t="s">
        <v>264</v>
      </c>
      <c r="D27" s="43" t="s">
        <v>171</v>
      </c>
      <c r="E27" s="43">
        <v>82268</v>
      </c>
      <c r="F27" s="44">
        <v>1304.19</v>
      </c>
      <c r="G27" s="48">
        <v>1.5900000000000001E-2</v>
      </c>
      <c r="H27" s="46"/>
      <c r="I27" s="46"/>
      <c r="J27" s="22" t="s">
        <v>75</v>
      </c>
      <c r="K27" s="8">
        <v>9.5999999999999992E-3</v>
      </c>
    </row>
    <row r="28" spans="1:11" s="37" customFormat="1">
      <c r="A28" s="37">
        <v>21</v>
      </c>
      <c r="B28" s="37" t="s">
        <v>121</v>
      </c>
      <c r="C28" s="37" t="s">
        <v>122</v>
      </c>
      <c r="D28" s="43" t="s">
        <v>123</v>
      </c>
      <c r="E28" s="43">
        <v>359392</v>
      </c>
      <c r="F28" s="44">
        <v>1262.72</v>
      </c>
      <c r="G28" s="48">
        <v>1.54E-2</v>
      </c>
      <c r="H28" s="46"/>
      <c r="I28" s="46"/>
      <c r="J28" s="22" t="s">
        <v>113</v>
      </c>
      <c r="K28" s="8">
        <v>9.5999999999999992E-3</v>
      </c>
    </row>
    <row r="29" spans="1:11" s="37" customFormat="1">
      <c r="A29" s="37">
        <v>22</v>
      </c>
      <c r="B29" s="37" t="s">
        <v>265</v>
      </c>
      <c r="C29" s="37" t="s">
        <v>266</v>
      </c>
      <c r="D29" s="43" t="s">
        <v>56</v>
      </c>
      <c r="E29" s="43">
        <v>144092</v>
      </c>
      <c r="F29" s="44">
        <v>1235.95</v>
      </c>
      <c r="G29" s="48">
        <v>1.5100000000000001E-2</v>
      </c>
      <c r="H29" s="46"/>
      <c r="I29" s="46"/>
      <c r="J29" s="22" t="s">
        <v>103</v>
      </c>
      <c r="K29" s="8">
        <v>9.4000000000000004E-3</v>
      </c>
    </row>
    <row r="30" spans="1:11" s="37" customFormat="1">
      <c r="A30" s="37">
        <v>23</v>
      </c>
      <c r="B30" s="37" t="s">
        <v>51</v>
      </c>
      <c r="C30" s="37" t="s">
        <v>52</v>
      </c>
      <c r="D30" s="43" t="s">
        <v>53</v>
      </c>
      <c r="E30" s="43">
        <v>337733</v>
      </c>
      <c r="F30" s="44">
        <v>1229.18</v>
      </c>
      <c r="G30" s="48">
        <v>1.4999999999999999E-2</v>
      </c>
      <c r="H30" s="46"/>
      <c r="I30" s="46"/>
      <c r="J30" s="22" t="s">
        <v>160</v>
      </c>
      <c r="K30" s="8">
        <v>7.1999999999999998E-3</v>
      </c>
    </row>
    <row r="31" spans="1:11" s="37" customFormat="1">
      <c r="A31" s="37">
        <v>24</v>
      </c>
      <c r="B31" s="37" t="s">
        <v>267</v>
      </c>
      <c r="C31" s="37" t="s">
        <v>268</v>
      </c>
      <c r="D31" s="43" t="s">
        <v>171</v>
      </c>
      <c r="E31" s="43">
        <v>70822</v>
      </c>
      <c r="F31" s="44">
        <v>1160.31</v>
      </c>
      <c r="G31" s="48">
        <v>1.41E-2</v>
      </c>
      <c r="H31" s="46"/>
      <c r="I31" s="46"/>
      <c r="J31" s="22" t="s">
        <v>143</v>
      </c>
      <c r="K31" s="8">
        <v>6.7000000000000002E-3</v>
      </c>
    </row>
    <row r="32" spans="1:11" s="37" customFormat="1">
      <c r="A32" s="37">
        <v>25</v>
      </c>
      <c r="B32" s="37" t="s">
        <v>104</v>
      </c>
      <c r="C32" s="37" t="s">
        <v>105</v>
      </c>
      <c r="D32" s="43" t="s">
        <v>59</v>
      </c>
      <c r="E32" s="43">
        <v>10114</v>
      </c>
      <c r="F32" s="44">
        <v>1109.48</v>
      </c>
      <c r="G32" s="48">
        <v>1.35E-2</v>
      </c>
      <c r="H32" s="46"/>
      <c r="I32" s="46"/>
      <c r="J32" s="22" t="s">
        <v>70</v>
      </c>
      <c r="K32" s="8">
        <v>6.6E-3</v>
      </c>
    </row>
    <row r="33" spans="1:11" s="37" customFormat="1">
      <c r="A33" s="37">
        <v>26</v>
      </c>
      <c r="B33" s="37" t="s">
        <v>85</v>
      </c>
      <c r="C33" s="37" t="s">
        <v>86</v>
      </c>
      <c r="D33" s="43" t="s">
        <v>87</v>
      </c>
      <c r="E33" s="43">
        <v>582541</v>
      </c>
      <c r="F33" s="44">
        <v>1104.21</v>
      </c>
      <c r="G33" s="48">
        <v>1.34E-2</v>
      </c>
      <c r="H33" s="46"/>
      <c r="I33" s="46"/>
      <c r="J33" s="22" t="s">
        <v>233</v>
      </c>
      <c r="K33" s="8">
        <v>5.4999999999999997E-3</v>
      </c>
    </row>
    <row r="34" spans="1:11" s="37" customFormat="1">
      <c r="A34" s="37">
        <v>27</v>
      </c>
      <c r="B34" s="37" t="s">
        <v>269</v>
      </c>
      <c r="C34" s="37" t="s">
        <v>270</v>
      </c>
      <c r="D34" s="43" t="s">
        <v>150</v>
      </c>
      <c r="E34" s="43">
        <v>47987</v>
      </c>
      <c r="F34" s="44">
        <v>1089.3499999999999</v>
      </c>
      <c r="G34" s="48">
        <v>1.3299999999999999E-2</v>
      </c>
      <c r="H34" s="46"/>
      <c r="I34" s="46"/>
      <c r="J34" s="22" t="s">
        <v>120</v>
      </c>
      <c r="K34" s="8">
        <v>2.7000000000000001E-3</v>
      </c>
    </row>
    <row r="35" spans="1:11" s="37" customFormat="1">
      <c r="A35" s="37">
        <v>28</v>
      </c>
      <c r="B35" s="37" t="s">
        <v>271</v>
      </c>
      <c r="C35" s="37" t="s">
        <v>272</v>
      </c>
      <c r="D35" s="43" t="s">
        <v>62</v>
      </c>
      <c r="E35" s="43">
        <v>24905</v>
      </c>
      <c r="F35" s="44">
        <v>1008.79</v>
      </c>
      <c r="G35" s="48">
        <v>1.23E-2</v>
      </c>
      <c r="H35" s="46"/>
      <c r="I35" s="46"/>
      <c r="J35" s="22" t="s">
        <v>325</v>
      </c>
      <c r="K35" s="8">
        <v>6.9999999999999999E-4</v>
      </c>
    </row>
    <row r="36" spans="1:11" s="37" customFormat="1">
      <c r="A36" s="37">
        <v>29</v>
      </c>
      <c r="B36" s="37" t="s">
        <v>273</v>
      </c>
      <c r="C36" s="37" t="s">
        <v>274</v>
      </c>
      <c r="D36" s="43" t="s">
        <v>53</v>
      </c>
      <c r="E36" s="43">
        <v>161991</v>
      </c>
      <c r="F36" s="44">
        <v>947.89</v>
      </c>
      <c r="G36" s="48">
        <v>1.15E-2</v>
      </c>
      <c r="H36" s="46"/>
      <c r="I36" s="46"/>
      <c r="J36" s="22" t="s">
        <v>33</v>
      </c>
      <c r="K36" s="8">
        <v>2.9700000000000001E-2</v>
      </c>
    </row>
    <row r="37" spans="1:11" s="37" customFormat="1">
      <c r="A37" s="37">
        <v>30</v>
      </c>
      <c r="B37" s="37" t="s">
        <v>80</v>
      </c>
      <c r="C37" s="37" t="s">
        <v>81</v>
      </c>
      <c r="D37" s="43" t="s">
        <v>62</v>
      </c>
      <c r="E37" s="43">
        <v>75437</v>
      </c>
      <c r="F37" s="44">
        <v>861.75</v>
      </c>
      <c r="G37" s="48">
        <v>1.0500000000000001E-2</v>
      </c>
      <c r="H37" s="46"/>
      <c r="I37" s="46"/>
      <c r="J37" s="22"/>
      <c r="K37" s="22"/>
    </row>
    <row r="38" spans="1:11" s="37" customFormat="1">
      <c r="A38" s="37">
        <v>31</v>
      </c>
      <c r="B38" s="37" t="s">
        <v>275</v>
      </c>
      <c r="C38" s="37" t="s">
        <v>276</v>
      </c>
      <c r="D38" s="43" t="s">
        <v>277</v>
      </c>
      <c r="E38" s="43">
        <v>705413</v>
      </c>
      <c r="F38" s="44">
        <v>858.84</v>
      </c>
      <c r="G38" s="48">
        <v>1.0500000000000001E-2</v>
      </c>
      <c r="H38" s="46"/>
      <c r="I38" s="46"/>
      <c r="J38" s="22"/>
      <c r="K38" s="8"/>
    </row>
    <row r="39" spans="1:11" s="37" customFormat="1">
      <c r="A39" s="37">
        <v>32</v>
      </c>
      <c r="B39" s="37" t="s">
        <v>251</v>
      </c>
      <c r="C39" s="37" t="s">
        <v>252</v>
      </c>
      <c r="D39" s="43" t="s">
        <v>87</v>
      </c>
      <c r="E39" s="43">
        <v>76837</v>
      </c>
      <c r="F39" s="44">
        <v>800.76</v>
      </c>
      <c r="G39" s="48">
        <v>9.7999999999999997E-3</v>
      </c>
      <c r="H39" s="46"/>
      <c r="I39" s="46"/>
      <c r="J39" s="22"/>
      <c r="K39" s="8"/>
    </row>
    <row r="40" spans="1:11" s="37" customFormat="1">
      <c r="A40" s="37">
        <v>33</v>
      </c>
      <c r="B40" s="37" t="s">
        <v>278</v>
      </c>
      <c r="C40" s="37" t="s">
        <v>279</v>
      </c>
      <c r="D40" s="43" t="s">
        <v>153</v>
      </c>
      <c r="E40" s="43">
        <v>56060</v>
      </c>
      <c r="F40" s="44">
        <v>787.08</v>
      </c>
      <c r="G40" s="48">
        <v>9.5999999999999992E-3</v>
      </c>
      <c r="H40" s="46"/>
      <c r="I40" s="46"/>
      <c r="J40" s="22"/>
      <c r="K40" s="8"/>
    </row>
    <row r="41" spans="1:11" s="37" customFormat="1">
      <c r="A41" s="37">
        <v>34</v>
      </c>
      <c r="B41" s="37" t="s">
        <v>73</v>
      </c>
      <c r="C41" s="37" t="s">
        <v>74</v>
      </c>
      <c r="D41" s="43" t="s">
        <v>75</v>
      </c>
      <c r="E41" s="43">
        <v>270055</v>
      </c>
      <c r="F41" s="44">
        <v>785.18</v>
      </c>
      <c r="G41" s="48">
        <v>9.5999999999999992E-3</v>
      </c>
      <c r="H41" s="46"/>
      <c r="I41" s="46"/>
      <c r="J41" s="22"/>
      <c r="K41" s="8"/>
    </row>
    <row r="42" spans="1:11" s="37" customFormat="1">
      <c r="A42" s="37">
        <v>35</v>
      </c>
      <c r="B42" s="37" t="s">
        <v>280</v>
      </c>
      <c r="C42" s="37" t="s">
        <v>281</v>
      </c>
      <c r="D42" s="43" t="s">
        <v>113</v>
      </c>
      <c r="E42" s="43">
        <v>530094</v>
      </c>
      <c r="F42" s="44">
        <v>785.07</v>
      </c>
      <c r="G42" s="48">
        <v>9.5999999999999992E-3</v>
      </c>
      <c r="H42" s="46"/>
      <c r="I42" s="46"/>
      <c r="J42" s="22"/>
      <c r="K42" s="8"/>
    </row>
    <row r="43" spans="1:11" s="37" customFormat="1">
      <c r="A43" s="37">
        <v>36</v>
      </c>
      <c r="B43" s="37" t="s">
        <v>282</v>
      </c>
      <c r="C43" s="37" t="s">
        <v>283</v>
      </c>
      <c r="D43" s="43" t="s">
        <v>50</v>
      </c>
      <c r="E43" s="43">
        <v>43204</v>
      </c>
      <c r="F43" s="44">
        <v>774.11</v>
      </c>
      <c r="G43" s="48">
        <v>9.4000000000000004E-3</v>
      </c>
      <c r="H43" s="46"/>
      <c r="I43" s="46"/>
      <c r="J43" s="22"/>
      <c r="K43" s="8"/>
    </row>
    <row r="44" spans="1:11" s="37" customFormat="1">
      <c r="A44" s="37">
        <v>37</v>
      </c>
      <c r="B44" s="37" t="s">
        <v>284</v>
      </c>
      <c r="C44" s="37" t="s">
        <v>285</v>
      </c>
      <c r="D44" s="43" t="s">
        <v>103</v>
      </c>
      <c r="E44" s="43">
        <v>206769</v>
      </c>
      <c r="F44" s="44">
        <v>772.7</v>
      </c>
      <c r="G44" s="48">
        <v>9.4000000000000004E-3</v>
      </c>
      <c r="H44" s="46"/>
      <c r="I44" s="46"/>
      <c r="J44" s="22"/>
      <c r="K44" s="8"/>
    </row>
    <row r="45" spans="1:11" s="37" customFormat="1">
      <c r="A45" s="37">
        <v>38</v>
      </c>
      <c r="B45" s="37" t="s">
        <v>286</v>
      </c>
      <c r="C45" s="37" t="s">
        <v>287</v>
      </c>
      <c r="D45" s="43" t="s">
        <v>153</v>
      </c>
      <c r="E45" s="43">
        <v>683163</v>
      </c>
      <c r="F45" s="44">
        <v>757.97</v>
      </c>
      <c r="G45" s="48">
        <v>9.1999999999999998E-3</v>
      </c>
      <c r="H45" s="46"/>
      <c r="I45" s="46"/>
      <c r="J45" s="22"/>
      <c r="K45" s="8"/>
    </row>
    <row r="46" spans="1:11" s="37" customFormat="1">
      <c r="A46" s="37">
        <v>39</v>
      </c>
      <c r="B46" s="37" t="s">
        <v>169</v>
      </c>
      <c r="C46" s="37" t="s">
        <v>170</v>
      </c>
      <c r="D46" s="43" t="s">
        <v>171</v>
      </c>
      <c r="E46" s="43">
        <v>115359</v>
      </c>
      <c r="F46" s="44">
        <v>736.34</v>
      </c>
      <c r="G46" s="48">
        <v>8.9999999999999993E-3</v>
      </c>
      <c r="H46" s="46"/>
      <c r="I46" s="46"/>
      <c r="J46" s="22"/>
      <c r="K46" s="8"/>
    </row>
    <row r="47" spans="1:11" s="37" customFormat="1">
      <c r="A47" s="37">
        <v>40</v>
      </c>
      <c r="B47" s="37" t="s">
        <v>243</v>
      </c>
      <c r="C47" s="37" t="s">
        <v>244</v>
      </c>
      <c r="D47" s="43" t="s">
        <v>153</v>
      </c>
      <c r="E47" s="43">
        <v>64010</v>
      </c>
      <c r="F47" s="44">
        <v>728.11</v>
      </c>
      <c r="G47" s="48">
        <v>8.8999999999999999E-3</v>
      </c>
      <c r="H47" s="46"/>
      <c r="I47" s="46"/>
      <c r="J47" s="22"/>
      <c r="K47" s="8"/>
    </row>
    <row r="48" spans="1:11" s="37" customFormat="1">
      <c r="A48" s="37">
        <v>41</v>
      </c>
      <c r="B48" s="37" t="s">
        <v>288</v>
      </c>
      <c r="C48" s="37" t="s">
        <v>289</v>
      </c>
      <c r="D48" s="43" t="s">
        <v>171</v>
      </c>
      <c r="E48" s="43">
        <v>211477</v>
      </c>
      <c r="F48" s="44">
        <v>688.36</v>
      </c>
      <c r="G48" s="48">
        <v>8.3999999999999995E-3</v>
      </c>
      <c r="H48" s="46"/>
      <c r="I48" s="46"/>
      <c r="J48" s="22"/>
      <c r="K48" s="8"/>
    </row>
    <row r="49" spans="1:11" s="37" customFormat="1">
      <c r="A49" s="37">
        <v>42</v>
      </c>
      <c r="B49" s="37" t="s">
        <v>60</v>
      </c>
      <c r="C49" s="37" t="s">
        <v>61</v>
      </c>
      <c r="D49" s="43" t="s">
        <v>62</v>
      </c>
      <c r="E49" s="43">
        <v>154886</v>
      </c>
      <c r="F49" s="44">
        <v>675.3</v>
      </c>
      <c r="G49" s="48">
        <v>8.2000000000000007E-3</v>
      </c>
      <c r="H49" s="46"/>
      <c r="I49" s="46"/>
      <c r="J49" s="22"/>
      <c r="K49" s="8"/>
    </row>
    <row r="50" spans="1:11" s="37" customFormat="1">
      <c r="A50" s="37">
        <v>43</v>
      </c>
      <c r="B50" s="37" t="s">
        <v>201</v>
      </c>
      <c r="C50" s="37" t="s">
        <v>202</v>
      </c>
      <c r="D50" s="43" t="s">
        <v>137</v>
      </c>
      <c r="E50" s="43">
        <v>90804</v>
      </c>
      <c r="F50" s="44">
        <v>664.05</v>
      </c>
      <c r="G50" s="48">
        <v>8.0999999999999996E-3</v>
      </c>
      <c r="H50" s="46"/>
      <c r="I50" s="46"/>
      <c r="J50" s="22"/>
      <c r="K50" s="8"/>
    </row>
    <row r="51" spans="1:11" s="37" customFormat="1">
      <c r="A51" s="37">
        <v>44</v>
      </c>
      <c r="B51" s="37" t="s">
        <v>177</v>
      </c>
      <c r="C51" s="37" t="s">
        <v>178</v>
      </c>
      <c r="D51" s="43" t="s">
        <v>43</v>
      </c>
      <c r="E51" s="43">
        <v>243006</v>
      </c>
      <c r="F51" s="44">
        <v>645.54999999999995</v>
      </c>
      <c r="G51" s="48">
        <v>7.9000000000000008E-3</v>
      </c>
      <c r="H51" s="46"/>
      <c r="I51" s="46"/>
      <c r="J51" s="22"/>
      <c r="K51" s="8"/>
    </row>
    <row r="52" spans="1:11" s="37" customFormat="1">
      <c r="A52" s="37">
        <v>45</v>
      </c>
      <c r="B52" s="37" t="s">
        <v>290</v>
      </c>
      <c r="C52" s="37" t="s">
        <v>291</v>
      </c>
      <c r="D52" s="43" t="s">
        <v>153</v>
      </c>
      <c r="E52" s="43">
        <v>283709</v>
      </c>
      <c r="F52" s="44">
        <v>624.59</v>
      </c>
      <c r="G52" s="48">
        <v>7.6E-3</v>
      </c>
      <c r="H52" s="46"/>
      <c r="I52" s="46"/>
      <c r="J52" s="22"/>
      <c r="K52" s="8"/>
    </row>
    <row r="53" spans="1:11" s="37" customFormat="1">
      <c r="A53" s="37">
        <v>46</v>
      </c>
      <c r="B53" s="37" t="s">
        <v>209</v>
      </c>
      <c r="C53" s="37" t="s">
        <v>210</v>
      </c>
      <c r="D53" s="43" t="s">
        <v>108</v>
      </c>
      <c r="E53" s="43">
        <v>138677</v>
      </c>
      <c r="F53" s="44">
        <v>604.98</v>
      </c>
      <c r="G53" s="48">
        <v>7.4000000000000003E-3</v>
      </c>
      <c r="H53" s="46"/>
      <c r="I53" s="46"/>
      <c r="J53" s="22"/>
      <c r="K53" s="8"/>
    </row>
    <row r="54" spans="1:11" s="37" customFormat="1">
      <c r="A54" s="37">
        <v>47</v>
      </c>
      <c r="B54" s="37" t="s">
        <v>213</v>
      </c>
      <c r="C54" s="37" t="s">
        <v>214</v>
      </c>
      <c r="D54" s="43" t="s">
        <v>137</v>
      </c>
      <c r="E54" s="43">
        <v>349161</v>
      </c>
      <c r="F54" s="44">
        <v>599.67999999999995</v>
      </c>
      <c r="G54" s="48">
        <v>7.3000000000000001E-3</v>
      </c>
      <c r="H54" s="46"/>
      <c r="I54" s="46"/>
      <c r="J54" s="22"/>
      <c r="K54" s="8"/>
    </row>
    <row r="55" spans="1:11" s="37" customFormat="1">
      <c r="A55" s="37">
        <v>48</v>
      </c>
      <c r="B55" s="37" t="s">
        <v>217</v>
      </c>
      <c r="C55" s="37" t="s">
        <v>218</v>
      </c>
      <c r="D55" s="43" t="s">
        <v>143</v>
      </c>
      <c r="E55" s="43">
        <v>268689</v>
      </c>
      <c r="F55" s="44">
        <v>554.04</v>
      </c>
      <c r="G55" s="48">
        <v>6.7000000000000002E-3</v>
      </c>
      <c r="H55" s="46"/>
      <c r="I55" s="46"/>
      <c r="J55" s="22"/>
      <c r="K55" s="8"/>
    </row>
    <row r="56" spans="1:11" s="37" customFormat="1">
      <c r="A56" s="37">
        <v>49</v>
      </c>
      <c r="B56" s="37" t="s">
        <v>68</v>
      </c>
      <c r="C56" s="37" t="s">
        <v>69</v>
      </c>
      <c r="D56" s="43" t="s">
        <v>70</v>
      </c>
      <c r="E56" s="43">
        <v>15100</v>
      </c>
      <c r="F56" s="44">
        <v>542.80999999999995</v>
      </c>
      <c r="G56" s="48">
        <v>6.6E-3</v>
      </c>
      <c r="H56" s="46"/>
      <c r="I56" s="46"/>
      <c r="J56" s="22"/>
      <c r="K56" s="8"/>
    </row>
    <row r="57" spans="1:11" s="37" customFormat="1">
      <c r="A57" s="37">
        <v>50</v>
      </c>
      <c r="B57" s="37" t="s">
        <v>292</v>
      </c>
      <c r="C57" s="37" t="s">
        <v>293</v>
      </c>
      <c r="D57" s="43" t="s">
        <v>62</v>
      </c>
      <c r="E57" s="43">
        <v>77019</v>
      </c>
      <c r="F57" s="44">
        <v>533.28</v>
      </c>
      <c r="G57" s="48">
        <v>6.4999999999999997E-3</v>
      </c>
      <c r="H57" s="46"/>
      <c r="I57" s="46"/>
      <c r="J57" s="22"/>
      <c r="K57" s="8"/>
    </row>
    <row r="58" spans="1:11" s="37" customFormat="1">
      <c r="A58" s="37">
        <v>51</v>
      </c>
      <c r="B58" s="37" t="s">
        <v>175</v>
      </c>
      <c r="C58" s="37" t="s">
        <v>176</v>
      </c>
      <c r="D58" s="43" t="s">
        <v>153</v>
      </c>
      <c r="E58" s="43">
        <v>171917</v>
      </c>
      <c r="F58" s="44">
        <v>499.5</v>
      </c>
      <c r="G58" s="48">
        <v>6.1000000000000004E-3</v>
      </c>
      <c r="H58" s="46"/>
      <c r="I58" s="46"/>
      <c r="J58" s="22"/>
      <c r="K58" s="8"/>
    </row>
    <row r="59" spans="1:11" s="37" customFormat="1">
      <c r="A59" s="37">
        <v>52</v>
      </c>
      <c r="B59" s="37" t="s">
        <v>294</v>
      </c>
      <c r="C59" s="37" t="s">
        <v>295</v>
      </c>
      <c r="D59" s="43" t="s">
        <v>108</v>
      </c>
      <c r="E59" s="43">
        <v>142751</v>
      </c>
      <c r="F59" s="44">
        <v>494.77</v>
      </c>
      <c r="G59" s="48">
        <v>6.0000000000000001E-3</v>
      </c>
      <c r="H59" s="46"/>
      <c r="I59" s="46"/>
      <c r="J59" s="22"/>
      <c r="K59" s="8"/>
    </row>
    <row r="60" spans="1:11" s="37" customFormat="1">
      <c r="A60" s="37">
        <v>53</v>
      </c>
      <c r="B60" s="37" t="s">
        <v>225</v>
      </c>
      <c r="C60" s="37" t="s">
        <v>226</v>
      </c>
      <c r="D60" s="43" t="s">
        <v>153</v>
      </c>
      <c r="E60" s="43">
        <v>43668</v>
      </c>
      <c r="F60" s="44">
        <v>451.72</v>
      </c>
      <c r="G60" s="48">
        <v>5.4999999999999997E-3</v>
      </c>
      <c r="H60" s="46"/>
      <c r="I60" s="46"/>
      <c r="J60" s="22"/>
      <c r="K60" s="8"/>
    </row>
    <row r="61" spans="1:11" s="37" customFormat="1">
      <c r="A61" s="37">
        <v>54</v>
      </c>
      <c r="B61" s="37" t="s">
        <v>296</v>
      </c>
      <c r="C61" s="37" t="s">
        <v>297</v>
      </c>
      <c r="D61" s="43" t="s">
        <v>233</v>
      </c>
      <c r="E61" s="43">
        <v>223302</v>
      </c>
      <c r="F61" s="44">
        <v>450.96</v>
      </c>
      <c r="G61" s="48">
        <v>5.4999999999999997E-3</v>
      </c>
      <c r="H61" s="46"/>
      <c r="I61" s="46"/>
      <c r="J61" s="22"/>
      <c r="K61" s="8"/>
    </row>
    <row r="62" spans="1:11" s="37" customFormat="1">
      <c r="A62" s="37">
        <v>55</v>
      </c>
      <c r="B62" s="37" t="s">
        <v>298</v>
      </c>
      <c r="C62" s="37" t="s">
        <v>299</v>
      </c>
      <c r="D62" s="43" t="s">
        <v>50</v>
      </c>
      <c r="E62" s="43">
        <v>28900</v>
      </c>
      <c r="F62" s="44">
        <v>449.5</v>
      </c>
      <c r="G62" s="48">
        <v>5.4999999999999997E-3</v>
      </c>
      <c r="H62" s="46"/>
      <c r="I62" s="46"/>
      <c r="J62" s="22"/>
      <c r="K62" s="8"/>
    </row>
    <row r="63" spans="1:11" s="37" customFormat="1">
      <c r="A63" s="37">
        <v>56</v>
      </c>
      <c r="B63" s="37" t="s">
        <v>300</v>
      </c>
      <c r="C63" s="37" t="s">
        <v>301</v>
      </c>
      <c r="D63" s="43" t="s">
        <v>96</v>
      </c>
      <c r="E63" s="43">
        <v>67490</v>
      </c>
      <c r="F63" s="44">
        <v>443.75</v>
      </c>
      <c r="G63" s="48">
        <v>5.4000000000000003E-3</v>
      </c>
      <c r="H63" s="46"/>
      <c r="I63" s="46"/>
      <c r="J63" s="22"/>
      <c r="K63" s="8"/>
    </row>
    <row r="64" spans="1:11" s="37" customFormat="1">
      <c r="A64" s="37">
        <v>57</v>
      </c>
      <c r="B64" s="37" t="s">
        <v>302</v>
      </c>
      <c r="C64" s="37" t="s">
        <v>303</v>
      </c>
      <c r="D64" s="43" t="s">
        <v>56</v>
      </c>
      <c r="E64" s="43">
        <v>43789</v>
      </c>
      <c r="F64" s="44">
        <v>426.96</v>
      </c>
      <c r="G64" s="48">
        <v>5.1999999999999998E-3</v>
      </c>
      <c r="H64" s="46"/>
      <c r="I64" s="46"/>
      <c r="J64" s="22"/>
      <c r="K64" s="8"/>
    </row>
    <row r="65" spans="1:11" s="37" customFormat="1">
      <c r="A65" s="37">
        <v>58</v>
      </c>
      <c r="B65" s="37" t="s">
        <v>304</v>
      </c>
      <c r="C65" s="37" t="s">
        <v>305</v>
      </c>
      <c r="D65" s="43" t="s">
        <v>171</v>
      </c>
      <c r="E65" s="43">
        <v>40021</v>
      </c>
      <c r="F65" s="44">
        <v>373.18</v>
      </c>
      <c r="G65" s="48">
        <v>4.4999999999999997E-3</v>
      </c>
      <c r="H65" s="46"/>
      <c r="I65" s="46"/>
      <c r="J65" s="22"/>
      <c r="K65" s="8"/>
    </row>
    <row r="66" spans="1:11" s="37" customFormat="1">
      <c r="A66" s="37">
        <v>59</v>
      </c>
      <c r="B66" s="37" t="s">
        <v>156</v>
      </c>
      <c r="C66" s="37" t="s">
        <v>157</v>
      </c>
      <c r="D66" s="43" t="s">
        <v>153</v>
      </c>
      <c r="E66" s="43">
        <v>41028</v>
      </c>
      <c r="F66" s="44">
        <v>365.85</v>
      </c>
      <c r="G66" s="48">
        <v>4.4999999999999997E-3</v>
      </c>
      <c r="H66" s="46"/>
      <c r="I66" s="46"/>
      <c r="J66" s="22"/>
      <c r="K66" s="8"/>
    </row>
    <row r="67" spans="1:11" s="37" customFormat="1">
      <c r="A67" s="37">
        <v>60</v>
      </c>
      <c r="B67" s="37" t="s">
        <v>306</v>
      </c>
      <c r="C67" s="37" t="s">
        <v>307</v>
      </c>
      <c r="D67" s="43" t="s">
        <v>50</v>
      </c>
      <c r="E67" s="43">
        <v>10441</v>
      </c>
      <c r="F67" s="44">
        <v>354.72</v>
      </c>
      <c r="G67" s="48">
        <v>4.3E-3</v>
      </c>
      <c r="H67" s="46"/>
      <c r="I67" s="46"/>
      <c r="J67" s="22"/>
      <c r="K67" s="8"/>
    </row>
    <row r="68" spans="1:11" s="37" customFormat="1">
      <c r="A68" s="37">
        <v>61</v>
      </c>
      <c r="B68" s="37" t="s">
        <v>308</v>
      </c>
      <c r="C68" s="37" t="s">
        <v>309</v>
      </c>
      <c r="D68" s="43" t="s">
        <v>171</v>
      </c>
      <c r="E68" s="43">
        <v>10675</v>
      </c>
      <c r="F68" s="44">
        <v>345.15</v>
      </c>
      <c r="G68" s="48">
        <v>4.1999999999999997E-3</v>
      </c>
      <c r="H68" s="46"/>
      <c r="I68" s="46"/>
      <c r="J68" s="22"/>
      <c r="K68" s="8"/>
    </row>
    <row r="69" spans="1:11" s="37" customFormat="1">
      <c r="A69" s="37">
        <v>62</v>
      </c>
      <c r="B69" s="37" t="s">
        <v>99</v>
      </c>
      <c r="C69" s="37" t="s">
        <v>100</v>
      </c>
      <c r="D69" s="43" t="s">
        <v>43</v>
      </c>
      <c r="E69" s="43">
        <v>36802</v>
      </c>
      <c r="F69" s="44">
        <v>338.62</v>
      </c>
      <c r="G69" s="48">
        <v>4.1000000000000003E-3</v>
      </c>
      <c r="H69" s="46"/>
      <c r="I69" s="46"/>
      <c r="J69" s="22"/>
      <c r="K69" s="8"/>
    </row>
    <row r="70" spans="1:11" s="37" customFormat="1">
      <c r="A70" s="37">
        <v>63</v>
      </c>
      <c r="B70" s="37" t="s">
        <v>310</v>
      </c>
      <c r="C70" s="37" t="s">
        <v>311</v>
      </c>
      <c r="D70" s="43" t="s">
        <v>160</v>
      </c>
      <c r="E70" s="43">
        <v>560718</v>
      </c>
      <c r="F70" s="44">
        <v>328.86</v>
      </c>
      <c r="G70" s="48">
        <v>4.0000000000000001E-3</v>
      </c>
      <c r="H70" s="46"/>
      <c r="I70" s="46"/>
      <c r="J70" s="22"/>
      <c r="K70" s="8"/>
    </row>
    <row r="71" spans="1:11" s="37" customFormat="1">
      <c r="A71" s="37">
        <v>64</v>
      </c>
      <c r="B71" s="37" t="s">
        <v>253</v>
      </c>
      <c r="C71" s="37" t="s">
        <v>254</v>
      </c>
      <c r="D71" s="43" t="s">
        <v>137</v>
      </c>
      <c r="E71" s="43">
        <v>360230</v>
      </c>
      <c r="F71" s="44">
        <v>275.22000000000003</v>
      </c>
      <c r="G71" s="48">
        <v>3.3999999999999998E-3</v>
      </c>
      <c r="H71" s="46"/>
      <c r="I71" s="46"/>
      <c r="J71" s="22"/>
      <c r="K71" s="8"/>
    </row>
    <row r="72" spans="1:11" s="37" customFormat="1">
      <c r="A72" s="37">
        <v>65</v>
      </c>
      <c r="B72" s="37" t="s">
        <v>312</v>
      </c>
      <c r="C72" s="37" t="s">
        <v>313</v>
      </c>
      <c r="D72" s="43" t="s">
        <v>160</v>
      </c>
      <c r="E72" s="43">
        <v>128974</v>
      </c>
      <c r="F72" s="44">
        <v>266.33</v>
      </c>
      <c r="G72" s="48">
        <v>3.2000000000000002E-3</v>
      </c>
      <c r="H72" s="46"/>
      <c r="I72" s="46"/>
      <c r="J72" s="22"/>
      <c r="K72" s="8"/>
    </row>
    <row r="73" spans="1:11" s="37" customFormat="1">
      <c r="A73" s="37">
        <v>66</v>
      </c>
      <c r="B73" s="37" t="s">
        <v>314</v>
      </c>
      <c r="C73" s="37" t="s">
        <v>315</v>
      </c>
      <c r="D73" s="43" t="s">
        <v>43</v>
      </c>
      <c r="E73" s="43">
        <v>39058</v>
      </c>
      <c r="F73" s="44">
        <v>253.62</v>
      </c>
      <c r="G73" s="48">
        <v>3.0999999999999999E-3</v>
      </c>
      <c r="H73" s="46"/>
      <c r="I73" s="46"/>
      <c r="J73" s="22"/>
      <c r="K73" s="8"/>
    </row>
    <row r="74" spans="1:11" s="37" customFormat="1">
      <c r="A74" s="37">
        <v>67</v>
      </c>
      <c r="B74" s="37" t="s">
        <v>316</v>
      </c>
      <c r="C74" s="37" t="s">
        <v>317</v>
      </c>
      <c r="D74" s="43" t="s">
        <v>59</v>
      </c>
      <c r="E74" s="43">
        <v>42880</v>
      </c>
      <c r="F74" s="44">
        <v>246.24</v>
      </c>
      <c r="G74" s="48">
        <v>3.0000000000000001E-3</v>
      </c>
      <c r="H74" s="46"/>
      <c r="I74" s="46"/>
      <c r="J74" s="22"/>
      <c r="K74" s="8"/>
    </row>
    <row r="75" spans="1:11" s="37" customFormat="1">
      <c r="A75" s="37">
        <v>68</v>
      </c>
      <c r="B75" s="37" t="s">
        <v>318</v>
      </c>
      <c r="C75" s="37" t="s">
        <v>319</v>
      </c>
      <c r="D75" s="43" t="s">
        <v>62</v>
      </c>
      <c r="E75" s="43">
        <v>80995</v>
      </c>
      <c r="F75" s="44">
        <v>241.73</v>
      </c>
      <c r="G75" s="48">
        <v>2.8999999999999998E-3</v>
      </c>
      <c r="H75" s="46"/>
      <c r="I75" s="46"/>
      <c r="J75" s="22"/>
      <c r="K75" s="8"/>
    </row>
    <row r="76" spans="1:11" s="37" customFormat="1">
      <c r="A76" s="37">
        <v>69</v>
      </c>
      <c r="B76" s="37" t="s">
        <v>320</v>
      </c>
      <c r="C76" s="37" t="s">
        <v>321</v>
      </c>
      <c r="D76" s="43" t="s">
        <v>120</v>
      </c>
      <c r="E76" s="43">
        <v>372625</v>
      </c>
      <c r="F76" s="44">
        <v>225.44</v>
      </c>
      <c r="G76" s="48">
        <v>2.7000000000000001E-3</v>
      </c>
      <c r="H76" s="46"/>
      <c r="I76" s="46"/>
      <c r="J76" s="22"/>
      <c r="K76" s="8"/>
    </row>
    <row r="77" spans="1:11" s="37" customFormat="1">
      <c r="A77" s="37">
        <v>70</v>
      </c>
      <c r="B77" s="37" t="s">
        <v>322</v>
      </c>
      <c r="C77" s="37" t="s">
        <v>323</v>
      </c>
      <c r="D77" s="43" t="s">
        <v>50</v>
      </c>
      <c r="E77" s="43">
        <v>8755</v>
      </c>
      <c r="F77" s="44">
        <v>74.37</v>
      </c>
      <c r="G77" s="48">
        <v>8.9999999999999998E-4</v>
      </c>
      <c r="H77" s="46"/>
      <c r="I77" s="46"/>
      <c r="J77" s="22"/>
      <c r="K77" s="8"/>
    </row>
    <row r="78" spans="1:11" s="37" customFormat="1">
      <c r="A78" s="58"/>
      <c r="B78" s="60" t="s">
        <v>944</v>
      </c>
      <c r="C78" s="60"/>
      <c r="D78" s="59"/>
      <c r="E78" s="59"/>
      <c r="F78" s="61">
        <v>79608.159999999989</v>
      </c>
      <c r="G78" s="62">
        <v>0.96959999999999957</v>
      </c>
      <c r="H78" s="46"/>
      <c r="I78" s="46"/>
      <c r="J78" s="22"/>
      <c r="K78" s="8"/>
    </row>
    <row r="79" spans="1:11" s="37" customFormat="1">
      <c r="D79" s="43"/>
      <c r="E79" s="43"/>
      <c r="F79" s="44"/>
      <c r="G79" s="48"/>
      <c r="H79" s="46"/>
      <c r="I79" s="46"/>
      <c r="J79" s="22"/>
      <c r="K79" s="8"/>
    </row>
    <row r="80" spans="1:11" s="37" customFormat="1">
      <c r="B80" s="53" t="s">
        <v>935</v>
      </c>
      <c r="C80" s="53"/>
      <c r="D80" s="43"/>
      <c r="E80" s="43"/>
      <c r="F80" s="44"/>
      <c r="G80" s="48"/>
      <c r="H80" s="46"/>
      <c r="I80" s="46"/>
      <c r="J80" s="22"/>
      <c r="K80" s="8"/>
    </row>
    <row r="81" spans="1:11" s="37" customFormat="1">
      <c r="A81" s="37">
        <v>71</v>
      </c>
      <c r="B81" s="37" t="s">
        <v>324</v>
      </c>
      <c r="D81" s="43" t="s">
        <v>325</v>
      </c>
      <c r="E81" s="43">
        <v>30825</v>
      </c>
      <c r="F81" s="44">
        <v>58.29</v>
      </c>
      <c r="G81" s="48">
        <v>6.9999999999999999E-4</v>
      </c>
      <c r="H81" s="46">
        <v>42061</v>
      </c>
      <c r="I81" s="46"/>
      <c r="J81" s="22"/>
      <c r="K81" s="8"/>
    </row>
    <row r="82" spans="1:11" s="37" customFormat="1">
      <c r="A82" s="58"/>
      <c r="B82" s="60" t="s">
        <v>944</v>
      </c>
      <c r="C82" s="60"/>
      <c r="D82" s="59"/>
      <c r="E82" s="59"/>
      <c r="F82" s="61">
        <v>58.29</v>
      </c>
      <c r="G82" s="62">
        <v>6.9999999999999999E-4</v>
      </c>
      <c r="H82" s="46"/>
      <c r="I82" s="46"/>
      <c r="J82" s="22"/>
      <c r="K82" s="8"/>
    </row>
    <row r="83" spans="1:11" s="37" customFormat="1">
      <c r="D83" s="43"/>
      <c r="E83" s="43"/>
      <c r="F83" s="44"/>
      <c r="G83" s="48"/>
      <c r="H83" s="46"/>
      <c r="I83" s="46"/>
      <c r="J83" s="22"/>
      <c r="K83" s="8"/>
    </row>
    <row r="84" spans="1:11" s="37" customFormat="1">
      <c r="B84" s="53" t="s">
        <v>933</v>
      </c>
      <c r="C84" s="53"/>
      <c r="D84" s="43"/>
      <c r="E84" s="43"/>
      <c r="F84" s="44"/>
      <c r="G84" s="48"/>
      <c r="H84" s="46"/>
      <c r="I84" s="46"/>
      <c r="J84" s="22"/>
      <c r="K84" s="8"/>
    </row>
    <row r="85" spans="1:11" s="37" customFormat="1">
      <c r="A85" s="37">
        <v>72</v>
      </c>
      <c r="B85" s="53" t="s">
        <v>934</v>
      </c>
      <c r="D85" s="43"/>
      <c r="E85" s="43"/>
      <c r="F85" s="44">
        <v>1828.89</v>
      </c>
      <c r="G85" s="48">
        <v>2.23E-2</v>
      </c>
      <c r="H85" s="46"/>
      <c r="I85" s="46"/>
      <c r="J85" s="22"/>
      <c r="K85" s="8"/>
    </row>
    <row r="86" spans="1:11" s="37" customFormat="1">
      <c r="A86" s="58"/>
      <c r="B86" s="60" t="s">
        <v>944</v>
      </c>
      <c r="C86" s="60"/>
      <c r="D86" s="59"/>
      <c r="E86" s="59"/>
      <c r="F86" s="61">
        <v>1828.89</v>
      </c>
      <c r="G86" s="62">
        <v>2.23E-2</v>
      </c>
      <c r="H86" s="46">
        <v>42037</v>
      </c>
      <c r="I86" s="46"/>
      <c r="J86" s="22"/>
      <c r="K86" s="8"/>
    </row>
    <row r="87" spans="1:11" s="37" customFormat="1">
      <c r="D87" s="43"/>
      <c r="E87" s="43"/>
      <c r="F87" s="44"/>
      <c r="G87" s="48"/>
      <c r="H87" s="46"/>
      <c r="I87" s="46"/>
      <c r="J87" s="22"/>
      <c r="K87" s="8"/>
    </row>
    <row r="88" spans="1:11" s="37" customFormat="1">
      <c r="B88" s="53" t="s">
        <v>945</v>
      </c>
      <c r="C88" s="53"/>
      <c r="D88" s="43"/>
      <c r="E88" s="43"/>
      <c r="F88" s="44"/>
      <c r="G88" s="48"/>
      <c r="H88" s="46"/>
      <c r="I88" s="46"/>
      <c r="J88" s="22"/>
      <c r="K88" s="8"/>
    </row>
    <row r="89" spans="1:11" s="37" customFormat="1">
      <c r="B89" s="37" t="s">
        <v>960</v>
      </c>
      <c r="C89" s="53"/>
      <c r="D89" s="43"/>
      <c r="E89" s="43"/>
      <c r="F89" s="44">
        <v>5.82</v>
      </c>
      <c r="G89" s="48">
        <f>+F89/F92</f>
        <v>7.0890368410667174E-5</v>
      </c>
      <c r="H89" s="46"/>
      <c r="I89" s="46"/>
      <c r="J89" s="22"/>
      <c r="K89" s="8"/>
    </row>
    <row r="90" spans="1:11" s="37" customFormat="1">
      <c r="B90" s="37" t="s">
        <v>946</v>
      </c>
      <c r="D90" s="43"/>
      <c r="E90" s="43"/>
      <c r="F90" s="44">
        <f>603.260000000024-5.82</f>
        <v>597.44000000002393</v>
      </c>
      <c r="G90" s="48">
        <f>+F90/F92+0.005%</f>
        <v>7.3271033854416991E-3</v>
      </c>
      <c r="H90" s="46"/>
      <c r="I90" s="46"/>
      <c r="J90" s="22"/>
      <c r="K90" s="8"/>
    </row>
    <row r="91" spans="1:11" s="37" customFormat="1">
      <c r="A91" s="58"/>
      <c r="B91" s="60" t="s">
        <v>944</v>
      </c>
      <c r="C91" s="60"/>
      <c r="D91" s="59"/>
      <c r="E91" s="59"/>
      <c r="F91" s="61">
        <v>603.26000000002387</v>
      </c>
      <c r="G91" s="62">
        <v>7.4000000000000003E-3</v>
      </c>
      <c r="H91" s="46"/>
      <c r="I91" s="46"/>
      <c r="J91" s="22"/>
      <c r="K91" s="8"/>
    </row>
    <row r="92" spans="1:11" s="37" customFormat="1">
      <c r="A92" s="63"/>
      <c r="B92" s="65" t="s">
        <v>947</v>
      </c>
      <c r="C92" s="65"/>
      <c r="D92" s="64"/>
      <c r="E92" s="64"/>
      <c r="F92" s="66">
        <v>82098.600000000006</v>
      </c>
      <c r="G92" s="68">
        <v>1</v>
      </c>
      <c r="H92" s="46"/>
      <c r="I92" s="46"/>
      <c r="J92" s="22"/>
      <c r="K92" s="8"/>
    </row>
    <row r="93" spans="1:11" s="37" customFormat="1">
      <c r="A93" s="37" t="s">
        <v>948</v>
      </c>
      <c r="D93" s="43"/>
      <c r="E93" s="43"/>
      <c r="F93" s="44"/>
      <c r="H93" s="46"/>
      <c r="I93" s="46"/>
      <c r="J93" s="22"/>
      <c r="K93" s="8"/>
    </row>
    <row r="94" spans="1:11" s="37" customFormat="1">
      <c r="A94" s="37">
        <v>1</v>
      </c>
      <c r="B94" s="37" t="s">
        <v>966</v>
      </c>
      <c r="D94" s="43"/>
      <c r="E94" s="43"/>
      <c r="F94" s="44"/>
      <c r="G94" s="48"/>
      <c r="H94" s="46"/>
      <c r="I94" s="46"/>
      <c r="J94" s="22"/>
      <c r="K94" s="8"/>
    </row>
    <row r="95" spans="1:11" s="37" customFormat="1">
      <c r="D95" s="43"/>
      <c r="E95" s="43"/>
      <c r="F95" s="44"/>
      <c r="G95" s="48"/>
      <c r="H95" s="46"/>
      <c r="I95" s="46"/>
      <c r="J95" s="22"/>
      <c r="K95" s="8"/>
    </row>
    <row r="96" spans="1:11" s="37" customFormat="1">
      <c r="D96" s="43"/>
      <c r="E96" s="43"/>
      <c r="F96" s="44"/>
      <c r="H96" s="46"/>
      <c r="I96" s="46"/>
      <c r="J96" s="22"/>
      <c r="K96" s="8"/>
    </row>
    <row r="97" spans="1:11" s="37" customFormat="1">
      <c r="A97" s="1"/>
      <c r="B97" s="1"/>
      <c r="C97" s="1"/>
      <c r="D97" s="1"/>
      <c r="E97" s="1"/>
      <c r="F97" s="1"/>
      <c r="G97" s="1"/>
      <c r="H97" s="46"/>
      <c r="I97" s="46"/>
      <c r="J97" s="22"/>
      <c r="K97" s="8"/>
    </row>
  </sheetData>
  <customSheetViews>
    <customSheetView guid="{CA130027-387C-4045-8D15-AA97F3BB319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EB9601F8-7613-4FE0-99CC-A7A03E2A1D24}">
      <selection activeCell="B27" sqref="B27"/>
      <pageMargins left="0.75" right="0.75" top="1" bottom="1" header="0.5" footer="0.5"/>
      <headerFooter alignWithMargins="0"/>
    </customSheetView>
    <customSheetView guid="{1403DC94-D8BD-4DAF-99FE-19AB41C931F9}" topLeftCell="A75">
      <selection activeCell="A84" sqref="A8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sheetPr codeName="Sheet12"/>
  <dimension ref="A1:L72"/>
  <sheetViews>
    <sheetView topLeftCell="A37" workbookViewId="0">
      <selection activeCell="A53" sqref="A53"/>
    </sheetView>
  </sheetViews>
  <sheetFormatPr defaultRowHeight="15"/>
  <cols>
    <col min="1" max="1" width="7.140625" style="1" bestFit="1" customWidth="1"/>
    <col min="2" max="2" width="77.42578125" style="1" bestFit="1" customWidth="1"/>
    <col min="3" max="3" width="13.140625" style="1" bestFit="1" customWidth="1"/>
    <col min="4" max="4" width="22.85546875" style="1" bestFit="1" customWidth="1"/>
    <col min="5" max="5" width="10.85546875" style="1" bestFit="1" customWidth="1"/>
    <col min="6" max="6" width="13.140625" style="1" bestFit="1" customWidth="1"/>
    <col min="7" max="7" width="8.85546875" style="1" bestFit="1" customWidth="1"/>
    <col min="8" max="8" width="11.42578125" style="1" bestFit="1" customWidth="1"/>
    <col min="9" max="9" width="8" style="1" bestFit="1" customWidth="1"/>
    <col min="10" max="10" width="21.42578125" style="21" bestFit="1" customWidth="1"/>
    <col min="11" max="11" width="7.85546875" style="51" bestFit="1" customWidth="1"/>
    <col min="12" max="12" width="7.85546875" bestFit="1" customWidth="1"/>
    <col min="13" max="16384" width="9.140625" style="1"/>
  </cols>
  <sheetData>
    <row r="1" spans="1:12" ht="37.5" customHeight="1">
      <c r="A1" s="17"/>
      <c r="B1" s="87" t="s">
        <v>39</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46</v>
      </c>
      <c r="C8" s="37" t="s">
        <v>47</v>
      </c>
      <c r="D8" s="43" t="s">
        <v>43</v>
      </c>
      <c r="E8" s="43">
        <v>2053060</v>
      </c>
      <c r="F8" s="44">
        <v>12074.05</v>
      </c>
      <c r="G8" s="50">
        <v>7.22E-2</v>
      </c>
      <c r="H8" s="45"/>
      <c r="I8" s="46"/>
      <c r="J8" s="22"/>
      <c r="K8" s="8"/>
    </row>
    <row r="9" spans="1:12" s="37" customFormat="1">
      <c r="A9" s="37">
        <v>2</v>
      </c>
      <c r="B9" s="37" t="s">
        <v>124</v>
      </c>
      <c r="C9" s="37" t="s">
        <v>125</v>
      </c>
      <c r="D9" s="43" t="s">
        <v>84</v>
      </c>
      <c r="E9" s="43">
        <v>675548</v>
      </c>
      <c r="F9" s="44">
        <v>11488.03</v>
      </c>
      <c r="G9" s="50">
        <v>6.8699999999999997E-2</v>
      </c>
      <c r="H9" s="45"/>
      <c r="I9" s="46"/>
      <c r="J9" s="54" t="s">
        <v>30</v>
      </c>
      <c r="K9" s="57" t="s">
        <v>31</v>
      </c>
    </row>
    <row r="10" spans="1:12" s="37" customFormat="1">
      <c r="A10" s="37">
        <v>3</v>
      </c>
      <c r="B10" s="37" t="s">
        <v>41</v>
      </c>
      <c r="C10" s="37" t="s">
        <v>42</v>
      </c>
      <c r="D10" s="43" t="s">
        <v>43</v>
      </c>
      <c r="E10" s="43">
        <v>2592288</v>
      </c>
      <c r="F10" s="44">
        <v>8008.87</v>
      </c>
      <c r="G10" s="48">
        <v>4.7899999999999998E-2</v>
      </c>
      <c r="H10" s="46"/>
      <c r="I10" s="46"/>
      <c r="J10" s="22" t="s">
        <v>43</v>
      </c>
      <c r="K10" s="8">
        <v>0.25530000000000003</v>
      </c>
    </row>
    <row r="11" spans="1:12" s="37" customFormat="1">
      <c r="A11" s="37">
        <v>4</v>
      </c>
      <c r="B11" s="37" t="s">
        <v>189</v>
      </c>
      <c r="C11" s="37" t="s">
        <v>190</v>
      </c>
      <c r="D11" s="43" t="s">
        <v>43</v>
      </c>
      <c r="E11" s="43">
        <v>2098957</v>
      </c>
      <c r="F11" s="44">
        <v>7570.94</v>
      </c>
      <c r="G11" s="48">
        <v>4.53E-2</v>
      </c>
      <c r="H11" s="46"/>
      <c r="I11" s="46"/>
      <c r="J11" s="22" t="s">
        <v>84</v>
      </c>
      <c r="K11" s="8">
        <v>0.14460000000000001</v>
      </c>
    </row>
    <row r="12" spans="1:12" s="37" customFormat="1">
      <c r="A12" s="37">
        <v>5</v>
      </c>
      <c r="B12" s="37" t="s">
        <v>44</v>
      </c>
      <c r="C12" s="37" t="s">
        <v>45</v>
      </c>
      <c r="D12" s="43" t="s">
        <v>43</v>
      </c>
      <c r="E12" s="43">
        <v>573625</v>
      </c>
      <c r="F12" s="44">
        <v>6179.95</v>
      </c>
      <c r="G12" s="48">
        <v>3.6999999999999998E-2</v>
      </c>
      <c r="H12" s="46"/>
      <c r="I12" s="46"/>
      <c r="J12" s="22" t="s">
        <v>137</v>
      </c>
      <c r="K12" s="8">
        <v>8.9400000000000007E-2</v>
      </c>
    </row>
    <row r="13" spans="1:12" s="37" customFormat="1">
      <c r="A13" s="37">
        <v>6</v>
      </c>
      <c r="B13" s="37" t="s">
        <v>85</v>
      </c>
      <c r="C13" s="37" t="s">
        <v>86</v>
      </c>
      <c r="D13" s="43" t="s">
        <v>87</v>
      </c>
      <c r="E13" s="43">
        <v>2982572</v>
      </c>
      <c r="F13" s="44">
        <v>5653.47</v>
      </c>
      <c r="G13" s="48">
        <v>3.3799999999999997E-2</v>
      </c>
      <c r="H13" s="46"/>
      <c r="I13" s="46"/>
      <c r="J13" s="22" t="s">
        <v>87</v>
      </c>
      <c r="K13" s="8">
        <v>8.0199999999999994E-2</v>
      </c>
    </row>
    <row r="14" spans="1:12" s="37" customFormat="1">
      <c r="A14" s="37">
        <v>7</v>
      </c>
      <c r="B14" s="37" t="s">
        <v>82</v>
      </c>
      <c r="C14" s="37" t="s">
        <v>83</v>
      </c>
      <c r="D14" s="43" t="s">
        <v>84</v>
      </c>
      <c r="E14" s="43">
        <v>1822715</v>
      </c>
      <c r="F14" s="44">
        <v>5197.47</v>
      </c>
      <c r="G14" s="48">
        <v>3.1099999999999999E-2</v>
      </c>
      <c r="H14" s="46"/>
      <c r="I14" s="46"/>
      <c r="J14" s="22" t="s">
        <v>59</v>
      </c>
      <c r="K14" s="8">
        <v>7.6800000000000007E-2</v>
      </c>
    </row>
    <row r="15" spans="1:12" s="37" customFormat="1">
      <c r="A15" s="37">
        <v>8</v>
      </c>
      <c r="B15" s="37" t="s">
        <v>88</v>
      </c>
      <c r="C15" s="37" t="s">
        <v>89</v>
      </c>
      <c r="D15" s="43" t="s">
        <v>67</v>
      </c>
      <c r="E15" s="43">
        <v>694938</v>
      </c>
      <c r="F15" s="44">
        <v>4572.34</v>
      </c>
      <c r="G15" s="48">
        <v>2.7300000000000001E-2</v>
      </c>
      <c r="H15" s="46"/>
      <c r="I15" s="46"/>
      <c r="J15" s="22" t="s">
        <v>108</v>
      </c>
      <c r="K15" s="8">
        <v>5.2499999999999991E-2</v>
      </c>
    </row>
    <row r="16" spans="1:12" s="37" customFormat="1">
      <c r="A16" s="37">
        <v>9</v>
      </c>
      <c r="B16" s="37" t="s">
        <v>80</v>
      </c>
      <c r="C16" s="37" t="s">
        <v>81</v>
      </c>
      <c r="D16" s="43" t="s">
        <v>62</v>
      </c>
      <c r="E16" s="43">
        <v>362251</v>
      </c>
      <c r="F16" s="44">
        <v>4138.17</v>
      </c>
      <c r="G16" s="48">
        <v>2.47E-2</v>
      </c>
      <c r="H16" s="46"/>
      <c r="I16" s="46"/>
      <c r="J16" s="22" t="s">
        <v>143</v>
      </c>
      <c r="K16" s="8">
        <v>5.2300000000000006E-2</v>
      </c>
    </row>
    <row r="17" spans="1:11" s="37" customFormat="1">
      <c r="A17" s="37">
        <v>10</v>
      </c>
      <c r="B17" s="37" t="s">
        <v>191</v>
      </c>
      <c r="C17" s="37" t="s">
        <v>192</v>
      </c>
      <c r="D17" s="43" t="s">
        <v>84</v>
      </c>
      <c r="E17" s="43">
        <v>2706461</v>
      </c>
      <c r="F17" s="44">
        <v>3862.12</v>
      </c>
      <c r="G17" s="48">
        <v>2.3099999999999999E-2</v>
      </c>
      <c r="H17" s="46"/>
      <c r="I17" s="46"/>
      <c r="J17" s="22" t="s">
        <v>153</v>
      </c>
      <c r="K17" s="8">
        <v>4.8100000000000004E-2</v>
      </c>
    </row>
    <row r="18" spans="1:11" s="37" customFormat="1">
      <c r="A18" s="37">
        <v>11</v>
      </c>
      <c r="B18" s="37" t="s">
        <v>193</v>
      </c>
      <c r="C18" s="37" t="s">
        <v>194</v>
      </c>
      <c r="D18" s="43" t="s">
        <v>59</v>
      </c>
      <c r="E18" s="43">
        <v>243429</v>
      </c>
      <c r="F18" s="44">
        <v>3798.59</v>
      </c>
      <c r="G18" s="48">
        <v>2.2700000000000001E-2</v>
      </c>
      <c r="H18" s="46"/>
      <c r="I18" s="46"/>
      <c r="J18" s="22" t="s">
        <v>62</v>
      </c>
      <c r="K18" s="8">
        <v>4.7299999999999995E-2</v>
      </c>
    </row>
    <row r="19" spans="1:11" s="37" customFormat="1">
      <c r="A19" s="37">
        <v>12</v>
      </c>
      <c r="B19" s="37" t="s">
        <v>57</v>
      </c>
      <c r="C19" s="37" t="s">
        <v>58</v>
      </c>
      <c r="D19" s="43" t="s">
        <v>59</v>
      </c>
      <c r="E19" s="43">
        <v>119183</v>
      </c>
      <c r="F19" s="44">
        <v>3742.76</v>
      </c>
      <c r="G19" s="48">
        <v>2.24E-2</v>
      </c>
      <c r="H19" s="46"/>
      <c r="I19" s="46"/>
      <c r="J19" s="22" t="s">
        <v>67</v>
      </c>
      <c r="K19" s="8">
        <v>3.6700000000000003E-2</v>
      </c>
    </row>
    <row r="20" spans="1:11" s="37" customFormat="1">
      <c r="A20" s="37">
        <v>13</v>
      </c>
      <c r="B20" s="37" t="s">
        <v>195</v>
      </c>
      <c r="C20" s="37" t="s">
        <v>196</v>
      </c>
      <c r="D20" s="43" t="s">
        <v>143</v>
      </c>
      <c r="E20" s="43">
        <v>1095861</v>
      </c>
      <c r="F20" s="44">
        <v>3737.43</v>
      </c>
      <c r="G20" s="48">
        <v>2.24E-2</v>
      </c>
      <c r="H20" s="46"/>
      <c r="I20" s="46"/>
      <c r="J20" s="22" t="s">
        <v>150</v>
      </c>
      <c r="K20" s="8">
        <v>1.95E-2</v>
      </c>
    </row>
    <row r="21" spans="1:11" s="37" customFormat="1">
      <c r="A21" s="37">
        <v>14</v>
      </c>
      <c r="B21" s="37" t="s">
        <v>146</v>
      </c>
      <c r="C21" s="37" t="s">
        <v>147</v>
      </c>
      <c r="D21" s="43" t="s">
        <v>43</v>
      </c>
      <c r="E21" s="43">
        <v>1782549</v>
      </c>
      <c r="F21" s="44">
        <v>3728.2</v>
      </c>
      <c r="G21" s="48">
        <v>2.23E-2</v>
      </c>
      <c r="H21" s="46"/>
      <c r="I21" s="46"/>
      <c r="J21" s="22" t="s">
        <v>96</v>
      </c>
      <c r="K21" s="8">
        <v>1.2200000000000001E-2</v>
      </c>
    </row>
    <row r="22" spans="1:11" s="37" customFormat="1">
      <c r="A22" s="37">
        <v>15</v>
      </c>
      <c r="B22" s="37" t="s">
        <v>197</v>
      </c>
      <c r="C22" s="37" t="s">
        <v>198</v>
      </c>
      <c r="D22" s="43" t="s">
        <v>59</v>
      </c>
      <c r="E22" s="43">
        <v>94420</v>
      </c>
      <c r="F22" s="44">
        <v>3667.32</v>
      </c>
      <c r="G22" s="48">
        <v>2.1899999999999999E-2</v>
      </c>
      <c r="H22" s="46"/>
      <c r="I22" s="46"/>
      <c r="J22" s="22" t="s">
        <v>113</v>
      </c>
      <c r="K22" s="8">
        <v>1.11E-2</v>
      </c>
    </row>
    <row r="23" spans="1:11" s="37" customFormat="1">
      <c r="A23" s="37">
        <v>16</v>
      </c>
      <c r="B23" s="37" t="s">
        <v>199</v>
      </c>
      <c r="C23" s="37" t="s">
        <v>200</v>
      </c>
      <c r="D23" s="43" t="s">
        <v>87</v>
      </c>
      <c r="E23" s="43">
        <v>105055</v>
      </c>
      <c r="F23" s="44">
        <v>3506.68</v>
      </c>
      <c r="G23" s="48">
        <v>2.1000000000000001E-2</v>
      </c>
      <c r="H23" s="46"/>
      <c r="I23" s="46"/>
      <c r="J23" s="22" t="s">
        <v>233</v>
      </c>
      <c r="K23" s="8">
        <v>9.4000000000000004E-3</v>
      </c>
    </row>
    <row r="24" spans="1:11" s="37" customFormat="1">
      <c r="A24" s="37">
        <v>17</v>
      </c>
      <c r="B24" s="37" t="s">
        <v>201</v>
      </c>
      <c r="C24" s="37" t="s">
        <v>202</v>
      </c>
      <c r="D24" s="43" t="s">
        <v>137</v>
      </c>
      <c r="E24" s="43">
        <v>462743</v>
      </c>
      <c r="F24" s="44">
        <v>3384.04</v>
      </c>
      <c r="G24" s="48">
        <v>2.0199999999999999E-2</v>
      </c>
      <c r="H24" s="46"/>
      <c r="I24" s="46"/>
      <c r="J24" s="22" t="s">
        <v>236</v>
      </c>
      <c r="K24" s="8">
        <v>9.2999999999999992E-3</v>
      </c>
    </row>
    <row r="25" spans="1:11" s="37" customFormat="1">
      <c r="A25" s="37">
        <v>18</v>
      </c>
      <c r="B25" s="37" t="s">
        <v>203</v>
      </c>
      <c r="C25" s="37" t="s">
        <v>204</v>
      </c>
      <c r="D25" s="43" t="s">
        <v>137</v>
      </c>
      <c r="E25" s="43">
        <v>1427645</v>
      </c>
      <c r="F25" s="44">
        <v>3334.26</v>
      </c>
      <c r="G25" s="48">
        <v>1.9900000000000001E-2</v>
      </c>
      <c r="H25" s="46"/>
      <c r="I25" s="46"/>
      <c r="J25" s="22" t="s">
        <v>33</v>
      </c>
      <c r="K25" s="8">
        <v>5.5300000000000002E-2</v>
      </c>
    </row>
    <row r="26" spans="1:11" s="37" customFormat="1">
      <c r="A26" s="37">
        <v>19</v>
      </c>
      <c r="B26" s="37" t="s">
        <v>205</v>
      </c>
      <c r="C26" s="37" t="s">
        <v>206</v>
      </c>
      <c r="D26" s="43" t="s">
        <v>87</v>
      </c>
      <c r="E26" s="43">
        <v>694259</v>
      </c>
      <c r="F26" s="44">
        <v>3300.51</v>
      </c>
      <c r="G26" s="48">
        <v>1.9699999999999999E-2</v>
      </c>
      <c r="H26" s="46"/>
      <c r="I26" s="46"/>
      <c r="J26" s="22"/>
      <c r="K26" s="22"/>
    </row>
    <row r="27" spans="1:11" s="37" customFormat="1">
      <c r="A27" s="37">
        <v>20</v>
      </c>
      <c r="B27" s="37" t="s">
        <v>207</v>
      </c>
      <c r="C27" s="37" t="s">
        <v>208</v>
      </c>
      <c r="D27" s="43" t="s">
        <v>150</v>
      </c>
      <c r="E27" s="43">
        <v>13678</v>
      </c>
      <c r="F27" s="44">
        <v>3258.69</v>
      </c>
      <c r="G27" s="48">
        <v>1.95E-2</v>
      </c>
      <c r="H27" s="46"/>
      <c r="I27" s="46"/>
      <c r="J27" s="22"/>
      <c r="K27" s="8"/>
    </row>
    <row r="28" spans="1:11" s="37" customFormat="1">
      <c r="A28" s="37">
        <v>21</v>
      </c>
      <c r="B28" s="37" t="s">
        <v>177</v>
      </c>
      <c r="C28" s="37" t="s">
        <v>178</v>
      </c>
      <c r="D28" s="43" t="s">
        <v>43</v>
      </c>
      <c r="E28" s="43">
        <v>1206217</v>
      </c>
      <c r="F28" s="44">
        <v>3204.32</v>
      </c>
      <c r="G28" s="48">
        <v>1.9199999999999998E-2</v>
      </c>
      <c r="H28" s="46"/>
      <c r="I28" s="46"/>
      <c r="J28" s="22"/>
      <c r="K28" s="8"/>
    </row>
    <row r="29" spans="1:11" s="37" customFormat="1">
      <c r="A29" s="37">
        <v>22</v>
      </c>
      <c r="B29" s="37" t="s">
        <v>144</v>
      </c>
      <c r="C29" s="37" t="s">
        <v>145</v>
      </c>
      <c r="D29" s="43" t="s">
        <v>62</v>
      </c>
      <c r="E29" s="43">
        <v>622787</v>
      </c>
      <c r="F29" s="44">
        <v>2980.04</v>
      </c>
      <c r="G29" s="48">
        <v>1.78E-2</v>
      </c>
      <c r="H29" s="46"/>
      <c r="I29" s="46"/>
      <c r="J29" s="22"/>
      <c r="K29" s="8"/>
    </row>
    <row r="30" spans="1:11" s="37" customFormat="1">
      <c r="A30" s="37">
        <v>23</v>
      </c>
      <c r="B30" s="37" t="s">
        <v>209</v>
      </c>
      <c r="C30" s="37" t="s">
        <v>210</v>
      </c>
      <c r="D30" s="43" t="s">
        <v>108</v>
      </c>
      <c r="E30" s="43">
        <v>663099</v>
      </c>
      <c r="F30" s="44">
        <v>2892.77</v>
      </c>
      <c r="G30" s="48">
        <v>1.7299999999999999E-2</v>
      </c>
      <c r="H30" s="46"/>
      <c r="I30" s="46"/>
      <c r="J30" s="22"/>
      <c r="K30" s="8"/>
    </row>
    <row r="31" spans="1:11" s="37" customFormat="1">
      <c r="A31" s="37">
        <v>24</v>
      </c>
      <c r="B31" s="37" t="s">
        <v>211</v>
      </c>
      <c r="C31" s="37" t="s">
        <v>212</v>
      </c>
      <c r="D31" s="43" t="s">
        <v>108</v>
      </c>
      <c r="E31" s="43">
        <v>587358</v>
      </c>
      <c r="F31" s="44">
        <v>2821.67</v>
      </c>
      <c r="G31" s="48">
        <v>1.6899999999999998E-2</v>
      </c>
      <c r="H31" s="46"/>
      <c r="I31" s="46"/>
      <c r="J31" s="22"/>
      <c r="K31" s="8"/>
    </row>
    <row r="32" spans="1:11" s="37" customFormat="1">
      <c r="A32" s="37">
        <v>25</v>
      </c>
      <c r="B32" s="37" t="s">
        <v>213</v>
      </c>
      <c r="C32" s="37" t="s">
        <v>214</v>
      </c>
      <c r="D32" s="43" t="s">
        <v>137</v>
      </c>
      <c r="E32" s="43">
        <v>1594299</v>
      </c>
      <c r="F32" s="44">
        <v>2738.21</v>
      </c>
      <c r="G32" s="48">
        <v>1.6400000000000001E-2</v>
      </c>
      <c r="H32" s="46"/>
      <c r="I32" s="46"/>
      <c r="J32" s="22"/>
      <c r="K32" s="8"/>
    </row>
    <row r="33" spans="1:11" s="37" customFormat="1">
      <c r="A33" s="37">
        <v>26</v>
      </c>
      <c r="B33" s="37" t="s">
        <v>90</v>
      </c>
      <c r="C33" s="37" t="s">
        <v>91</v>
      </c>
      <c r="D33" s="43" t="s">
        <v>84</v>
      </c>
      <c r="E33" s="43">
        <v>2981504</v>
      </c>
      <c r="F33" s="44">
        <v>2261.4699999999998</v>
      </c>
      <c r="G33" s="48">
        <v>1.35E-2</v>
      </c>
      <c r="H33" s="46"/>
      <c r="I33" s="46"/>
      <c r="J33" s="22"/>
      <c r="K33" s="8"/>
    </row>
    <row r="34" spans="1:11" s="37" customFormat="1">
      <c r="A34" s="37">
        <v>27</v>
      </c>
      <c r="B34" s="37" t="s">
        <v>215</v>
      </c>
      <c r="C34" s="37" t="s">
        <v>216</v>
      </c>
      <c r="D34" s="43" t="s">
        <v>153</v>
      </c>
      <c r="E34" s="43">
        <v>536428</v>
      </c>
      <c r="F34" s="44">
        <v>2047.55</v>
      </c>
      <c r="G34" s="48">
        <v>1.2200000000000001E-2</v>
      </c>
      <c r="H34" s="46"/>
      <c r="I34" s="46"/>
      <c r="J34" s="22"/>
      <c r="K34" s="8"/>
    </row>
    <row r="35" spans="1:11" s="37" customFormat="1">
      <c r="A35" s="37">
        <v>28</v>
      </c>
      <c r="B35" s="37" t="s">
        <v>94</v>
      </c>
      <c r="C35" s="37" t="s">
        <v>95</v>
      </c>
      <c r="D35" s="43" t="s">
        <v>96</v>
      </c>
      <c r="E35" s="43">
        <v>1722766</v>
      </c>
      <c r="F35" s="44">
        <v>2046.65</v>
      </c>
      <c r="G35" s="48">
        <v>1.2200000000000001E-2</v>
      </c>
      <c r="H35" s="46"/>
      <c r="I35" s="46"/>
      <c r="J35" s="22"/>
      <c r="K35" s="8"/>
    </row>
    <row r="36" spans="1:11" s="37" customFormat="1">
      <c r="A36" s="37">
        <v>29</v>
      </c>
      <c r="B36" s="37" t="s">
        <v>217</v>
      </c>
      <c r="C36" s="37" t="s">
        <v>218</v>
      </c>
      <c r="D36" s="43" t="s">
        <v>143</v>
      </c>
      <c r="E36" s="43">
        <v>960504</v>
      </c>
      <c r="F36" s="44">
        <v>1980.56</v>
      </c>
      <c r="G36" s="48">
        <v>1.18E-2</v>
      </c>
      <c r="H36" s="46"/>
      <c r="I36" s="46"/>
      <c r="J36" s="22"/>
      <c r="K36" s="8"/>
    </row>
    <row r="37" spans="1:11" s="37" customFormat="1">
      <c r="A37" s="37">
        <v>30</v>
      </c>
      <c r="B37" s="37" t="s">
        <v>116</v>
      </c>
      <c r="C37" s="37" t="s">
        <v>117</v>
      </c>
      <c r="D37" s="43" t="s">
        <v>108</v>
      </c>
      <c r="E37" s="43">
        <v>717369</v>
      </c>
      <c r="F37" s="44">
        <v>1973.48</v>
      </c>
      <c r="G37" s="48">
        <v>1.18E-2</v>
      </c>
      <c r="H37" s="46"/>
      <c r="I37" s="46"/>
      <c r="J37" s="22"/>
      <c r="K37" s="8"/>
    </row>
    <row r="38" spans="1:11" s="37" customFormat="1">
      <c r="A38" s="37">
        <v>31</v>
      </c>
      <c r="B38" s="37" t="s">
        <v>219</v>
      </c>
      <c r="C38" s="37" t="s">
        <v>220</v>
      </c>
      <c r="D38" s="43" t="s">
        <v>137</v>
      </c>
      <c r="E38" s="43">
        <v>1626533</v>
      </c>
      <c r="F38" s="44">
        <v>1968.92</v>
      </c>
      <c r="G38" s="48">
        <v>1.18E-2</v>
      </c>
      <c r="H38" s="46"/>
      <c r="I38" s="46"/>
      <c r="J38" s="22"/>
      <c r="K38" s="8"/>
    </row>
    <row r="39" spans="1:11" s="37" customFormat="1">
      <c r="A39" s="37">
        <v>32</v>
      </c>
      <c r="B39" s="37" t="s">
        <v>131</v>
      </c>
      <c r="C39" s="37" t="s">
        <v>132</v>
      </c>
      <c r="D39" s="43" t="s">
        <v>43</v>
      </c>
      <c r="E39" s="43">
        <v>219499</v>
      </c>
      <c r="F39" s="44">
        <v>1910.08</v>
      </c>
      <c r="G39" s="48">
        <v>1.14E-2</v>
      </c>
      <c r="H39" s="46"/>
      <c r="I39" s="46"/>
      <c r="J39" s="22"/>
      <c r="K39" s="8"/>
    </row>
    <row r="40" spans="1:11" s="37" customFormat="1">
      <c r="A40" s="37">
        <v>33</v>
      </c>
      <c r="B40" s="37" t="s">
        <v>221</v>
      </c>
      <c r="C40" s="37" t="s">
        <v>222</v>
      </c>
      <c r="D40" s="43" t="s">
        <v>113</v>
      </c>
      <c r="E40" s="43">
        <v>60032</v>
      </c>
      <c r="F40" s="44">
        <v>1861.32</v>
      </c>
      <c r="G40" s="48">
        <v>1.11E-2</v>
      </c>
      <c r="H40" s="46"/>
      <c r="I40" s="46"/>
      <c r="J40" s="22"/>
      <c r="K40" s="8"/>
    </row>
    <row r="41" spans="1:11" s="37" customFormat="1">
      <c r="A41" s="37">
        <v>34</v>
      </c>
      <c r="B41" s="37" t="s">
        <v>223</v>
      </c>
      <c r="C41" s="37" t="s">
        <v>224</v>
      </c>
      <c r="D41" s="43" t="s">
        <v>153</v>
      </c>
      <c r="E41" s="43">
        <v>717463</v>
      </c>
      <c r="F41" s="44">
        <v>1819.13</v>
      </c>
      <c r="G41" s="48">
        <v>1.09E-2</v>
      </c>
      <c r="H41" s="46"/>
      <c r="I41" s="46"/>
      <c r="J41" s="22"/>
      <c r="K41" s="8"/>
    </row>
    <row r="42" spans="1:11" s="37" customFormat="1">
      <c r="A42" s="37">
        <v>35</v>
      </c>
      <c r="B42" s="37" t="s">
        <v>225</v>
      </c>
      <c r="C42" s="37" t="s">
        <v>226</v>
      </c>
      <c r="D42" s="43" t="s">
        <v>153</v>
      </c>
      <c r="E42" s="43">
        <v>174680</v>
      </c>
      <c r="F42" s="44">
        <v>1806.98</v>
      </c>
      <c r="G42" s="48">
        <v>1.0800000000000001E-2</v>
      </c>
      <c r="H42" s="46"/>
      <c r="I42" s="46"/>
      <c r="J42" s="22"/>
      <c r="K42" s="8"/>
    </row>
    <row r="43" spans="1:11" s="37" customFormat="1">
      <c r="A43" s="37">
        <v>36</v>
      </c>
      <c r="B43" s="37" t="s">
        <v>227</v>
      </c>
      <c r="C43" s="37" t="s">
        <v>228</v>
      </c>
      <c r="D43" s="43" t="s">
        <v>59</v>
      </c>
      <c r="E43" s="43">
        <v>424901</v>
      </c>
      <c r="F43" s="44">
        <v>1645.64</v>
      </c>
      <c r="G43" s="48">
        <v>9.7999999999999997E-3</v>
      </c>
      <c r="H43" s="46"/>
      <c r="I43" s="46"/>
      <c r="J43" s="22"/>
      <c r="K43" s="8"/>
    </row>
    <row r="44" spans="1:11" s="37" customFormat="1">
      <c r="A44" s="37">
        <v>37</v>
      </c>
      <c r="B44" s="37" t="s">
        <v>229</v>
      </c>
      <c r="C44" s="37" t="s">
        <v>230</v>
      </c>
      <c r="D44" s="43" t="s">
        <v>137</v>
      </c>
      <c r="E44" s="43">
        <v>1120338</v>
      </c>
      <c r="F44" s="44">
        <v>1609.37</v>
      </c>
      <c r="G44" s="48">
        <v>9.5999999999999992E-3</v>
      </c>
      <c r="H44" s="46"/>
      <c r="I44" s="46"/>
      <c r="J44" s="22"/>
      <c r="K44" s="8"/>
    </row>
    <row r="45" spans="1:11" s="37" customFormat="1">
      <c r="A45" s="37">
        <v>38</v>
      </c>
      <c r="B45" s="37" t="s">
        <v>231</v>
      </c>
      <c r="C45" s="37" t="s">
        <v>232</v>
      </c>
      <c r="D45" s="43" t="s">
        <v>233</v>
      </c>
      <c r="E45" s="43">
        <v>900458</v>
      </c>
      <c r="F45" s="44">
        <v>1575.8</v>
      </c>
      <c r="G45" s="48">
        <v>9.4000000000000004E-3</v>
      </c>
      <c r="H45" s="46"/>
      <c r="I45" s="46"/>
      <c r="J45" s="22"/>
      <c r="K45" s="8"/>
    </row>
    <row r="46" spans="1:11" s="37" customFormat="1">
      <c r="A46" s="37">
        <v>39</v>
      </c>
      <c r="B46" s="37" t="s">
        <v>65</v>
      </c>
      <c r="C46" s="37" t="s">
        <v>66</v>
      </c>
      <c r="D46" s="43" t="s">
        <v>67</v>
      </c>
      <c r="E46" s="43">
        <v>210321</v>
      </c>
      <c r="F46" s="44">
        <v>1574.99</v>
      </c>
      <c r="G46" s="48">
        <v>9.4000000000000004E-3</v>
      </c>
      <c r="H46" s="46"/>
      <c r="I46" s="46"/>
      <c r="J46" s="22"/>
      <c r="K46" s="8"/>
    </row>
    <row r="47" spans="1:11" s="37" customFormat="1">
      <c r="A47" s="37">
        <v>40</v>
      </c>
      <c r="B47" s="37" t="s">
        <v>234</v>
      </c>
      <c r="C47" s="37" t="s">
        <v>235</v>
      </c>
      <c r="D47" s="43" t="s">
        <v>236</v>
      </c>
      <c r="E47" s="43">
        <v>601385</v>
      </c>
      <c r="F47" s="44">
        <v>1554.28</v>
      </c>
      <c r="G47" s="48">
        <v>9.2999999999999992E-3</v>
      </c>
      <c r="H47" s="46"/>
      <c r="I47" s="46"/>
      <c r="J47" s="22"/>
      <c r="K47" s="8"/>
    </row>
    <row r="48" spans="1:11" s="37" customFormat="1">
      <c r="A48" s="37">
        <v>41</v>
      </c>
      <c r="B48" s="37" t="s">
        <v>237</v>
      </c>
      <c r="C48" s="37" t="s">
        <v>238</v>
      </c>
      <c r="D48" s="43" t="s">
        <v>143</v>
      </c>
      <c r="E48" s="43">
        <v>109298</v>
      </c>
      <c r="F48" s="44">
        <v>1528.53</v>
      </c>
      <c r="G48" s="48">
        <v>9.1000000000000004E-3</v>
      </c>
      <c r="H48" s="46"/>
      <c r="I48" s="46"/>
      <c r="J48" s="22"/>
      <c r="K48" s="8"/>
    </row>
    <row r="49" spans="1:11" s="37" customFormat="1">
      <c r="A49" s="37">
        <v>42</v>
      </c>
      <c r="B49" s="37" t="s">
        <v>239</v>
      </c>
      <c r="C49" s="37" t="s">
        <v>240</v>
      </c>
      <c r="D49" s="43" t="s">
        <v>143</v>
      </c>
      <c r="E49" s="43">
        <v>709296</v>
      </c>
      <c r="F49" s="44">
        <v>1510.45</v>
      </c>
      <c r="G49" s="48">
        <v>8.9999999999999993E-3</v>
      </c>
      <c r="H49" s="46"/>
      <c r="I49" s="46"/>
      <c r="J49" s="22"/>
      <c r="K49" s="8"/>
    </row>
    <row r="50" spans="1:11" s="37" customFormat="1">
      <c r="A50" s="37">
        <v>43</v>
      </c>
      <c r="B50" s="37" t="s">
        <v>241</v>
      </c>
      <c r="C50" s="37" t="s">
        <v>242</v>
      </c>
      <c r="D50" s="43" t="s">
        <v>84</v>
      </c>
      <c r="E50" s="43">
        <v>344630</v>
      </c>
      <c r="F50" s="44">
        <v>1376.8</v>
      </c>
      <c r="G50" s="48">
        <v>8.2000000000000007E-3</v>
      </c>
      <c r="H50" s="46"/>
      <c r="I50" s="46"/>
      <c r="J50" s="22"/>
      <c r="K50" s="8"/>
    </row>
    <row r="51" spans="1:11" s="37" customFormat="1">
      <c r="A51" s="37">
        <v>44</v>
      </c>
      <c r="B51" s="37" t="s">
        <v>243</v>
      </c>
      <c r="C51" s="37" t="s">
        <v>244</v>
      </c>
      <c r="D51" s="43" t="s">
        <v>153</v>
      </c>
      <c r="E51" s="43">
        <v>115895</v>
      </c>
      <c r="F51" s="44">
        <v>1318.31</v>
      </c>
      <c r="G51" s="48">
        <v>7.9000000000000008E-3</v>
      </c>
      <c r="H51" s="46"/>
      <c r="I51" s="46"/>
      <c r="J51" s="22"/>
      <c r="K51" s="8"/>
    </row>
    <row r="52" spans="1:11" s="37" customFormat="1">
      <c r="A52" s="37">
        <v>45</v>
      </c>
      <c r="B52" s="37" t="s">
        <v>245</v>
      </c>
      <c r="C52" s="37" t="s">
        <v>246</v>
      </c>
      <c r="D52" s="43" t="s">
        <v>137</v>
      </c>
      <c r="E52" s="43">
        <v>214259</v>
      </c>
      <c r="F52" s="44">
        <v>1088.97</v>
      </c>
      <c r="G52" s="48">
        <v>6.4999999999999997E-3</v>
      </c>
      <c r="H52" s="46"/>
      <c r="I52" s="46"/>
      <c r="J52" s="22"/>
      <c r="K52" s="8"/>
    </row>
    <row r="53" spans="1:11" s="37" customFormat="1">
      <c r="A53" s="37">
        <v>46</v>
      </c>
      <c r="B53" s="37" t="s">
        <v>247</v>
      </c>
      <c r="C53" s="37" t="s">
        <v>248</v>
      </c>
      <c r="D53" s="43" t="s">
        <v>108</v>
      </c>
      <c r="E53" s="43">
        <v>273736</v>
      </c>
      <c r="F53" s="44">
        <v>1080.98</v>
      </c>
      <c r="G53" s="48">
        <v>6.4999999999999997E-3</v>
      </c>
      <c r="H53" s="46"/>
      <c r="I53" s="46"/>
      <c r="J53" s="22"/>
      <c r="K53" s="8"/>
    </row>
    <row r="54" spans="1:11" s="37" customFormat="1">
      <c r="A54" s="37">
        <v>47</v>
      </c>
      <c r="B54" s="37" t="s">
        <v>249</v>
      </c>
      <c r="C54" s="37" t="s">
        <v>250</v>
      </c>
      <c r="D54" s="43" t="s">
        <v>153</v>
      </c>
      <c r="E54" s="43">
        <v>788797</v>
      </c>
      <c r="F54" s="44">
        <v>1049.8900000000001</v>
      </c>
      <c r="G54" s="48">
        <v>6.3E-3</v>
      </c>
      <c r="H54" s="46"/>
      <c r="I54" s="46"/>
      <c r="J54" s="22"/>
      <c r="K54" s="8"/>
    </row>
    <row r="55" spans="1:11" s="37" customFormat="1">
      <c r="A55" s="37">
        <v>48</v>
      </c>
      <c r="B55" s="37" t="s">
        <v>251</v>
      </c>
      <c r="C55" s="37" t="s">
        <v>252</v>
      </c>
      <c r="D55" s="43" t="s">
        <v>87</v>
      </c>
      <c r="E55" s="43">
        <v>92208</v>
      </c>
      <c r="F55" s="44">
        <v>960.95</v>
      </c>
      <c r="G55" s="48">
        <v>5.7000000000000002E-3</v>
      </c>
      <c r="H55" s="46"/>
      <c r="I55" s="46"/>
      <c r="J55" s="22"/>
      <c r="K55" s="8"/>
    </row>
    <row r="56" spans="1:11" s="37" customFormat="1">
      <c r="A56" s="37">
        <v>49</v>
      </c>
      <c r="B56" s="37" t="s">
        <v>253</v>
      </c>
      <c r="C56" s="37" t="s">
        <v>254</v>
      </c>
      <c r="D56" s="43" t="s">
        <v>137</v>
      </c>
      <c r="E56" s="43">
        <v>1086675</v>
      </c>
      <c r="F56" s="44">
        <v>830.22</v>
      </c>
      <c r="G56" s="48">
        <v>5.0000000000000001E-3</v>
      </c>
      <c r="H56" s="46"/>
      <c r="I56" s="46"/>
      <c r="J56" s="22"/>
      <c r="K56" s="8"/>
    </row>
    <row r="57" spans="1:11" s="37" customFormat="1">
      <c r="A57" s="37">
        <v>50</v>
      </c>
      <c r="B57" s="37" t="s">
        <v>255</v>
      </c>
      <c r="C57" s="37" t="s">
        <v>256</v>
      </c>
      <c r="D57" s="43" t="s">
        <v>62</v>
      </c>
      <c r="E57" s="43">
        <v>167543</v>
      </c>
      <c r="F57" s="44">
        <v>795.08</v>
      </c>
      <c r="G57" s="48">
        <v>4.7999999999999996E-3</v>
      </c>
      <c r="H57" s="46"/>
      <c r="I57" s="46"/>
      <c r="J57" s="22"/>
      <c r="K57" s="8"/>
    </row>
    <row r="58" spans="1:11" s="37" customFormat="1">
      <c r="A58" s="58"/>
      <c r="B58" s="60" t="s">
        <v>944</v>
      </c>
      <c r="C58" s="60"/>
      <c r="D58" s="59"/>
      <c r="E58" s="59"/>
      <c r="F58" s="61">
        <v>158017.29999999999</v>
      </c>
      <c r="G58" s="62">
        <v>0.9447000000000001</v>
      </c>
      <c r="H58" s="46"/>
      <c r="I58" s="46"/>
      <c r="J58" s="22"/>
      <c r="K58" s="8"/>
    </row>
    <row r="59" spans="1:11" s="37" customFormat="1">
      <c r="D59" s="43"/>
      <c r="E59" s="43"/>
      <c r="F59" s="44"/>
      <c r="G59" s="48"/>
      <c r="H59" s="46"/>
      <c r="I59" s="46"/>
      <c r="J59" s="22"/>
      <c r="K59" s="8"/>
    </row>
    <row r="60" spans="1:11" s="37" customFormat="1">
      <c r="B60" s="53" t="s">
        <v>933</v>
      </c>
      <c r="C60" s="53"/>
      <c r="D60" s="43"/>
      <c r="E60" s="43"/>
      <c r="F60" s="44"/>
      <c r="G60" s="48"/>
      <c r="H60" s="46"/>
      <c r="I60" s="46"/>
      <c r="J60" s="22"/>
      <c r="K60" s="8"/>
    </row>
    <row r="61" spans="1:11" s="37" customFormat="1">
      <c r="A61" s="37">
        <v>51</v>
      </c>
      <c r="B61" s="53" t="s">
        <v>934</v>
      </c>
      <c r="D61" s="43"/>
      <c r="E61" s="43"/>
      <c r="F61" s="44">
        <v>2698.33</v>
      </c>
      <c r="G61" s="48">
        <v>1.61E-2</v>
      </c>
      <c r="H61" s="46"/>
      <c r="I61" s="46"/>
      <c r="J61" s="22"/>
      <c r="K61" s="8"/>
    </row>
    <row r="62" spans="1:11" s="37" customFormat="1">
      <c r="A62" s="58"/>
      <c r="B62" s="60" t="s">
        <v>944</v>
      </c>
      <c r="C62" s="60"/>
      <c r="D62" s="59"/>
      <c r="E62" s="59"/>
      <c r="F62" s="61">
        <v>2698.33</v>
      </c>
      <c r="G62" s="62">
        <v>1.61E-2</v>
      </c>
      <c r="H62" s="46">
        <v>42037</v>
      </c>
      <c r="I62" s="46"/>
      <c r="J62" s="22"/>
      <c r="K62" s="8"/>
    </row>
    <row r="63" spans="1:11" s="37" customFormat="1">
      <c r="D63" s="43"/>
      <c r="E63" s="43"/>
      <c r="F63" s="44"/>
      <c r="G63" s="48"/>
      <c r="H63" s="46"/>
      <c r="I63" s="46"/>
      <c r="J63" s="22"/>
      <c r="K63" s="8"/>
    </row>
    <row r="64" spans="1:11" s="37" customFormat="1">
      <c r="B64" s="53" t="s">
        <v>945</v>
      </c>
      <c r="C64" s="53"/>
      <c r="D64" s="43"/>
      <c r="E64" s="43"/>
      <c r="F64" s="44"/>
      <c r="G64" s="48"/>
      <c r="H64" s="46"/>
      <c r="I64" s="46"/>
      <c r="J64" s="22"/>
      <c r="K64" s="8"/>
    </row>
    <row r="65" spans="1:11" s="37" customFormat="1">
      <c r="B65" s="37" t="s">
        <v>960</v>
      </c>
      <c r="C65" s="53"/>
      <c r="D65" s="43"/>
      <c r="E65" s="43"/>
      <c r="F65" s="44">
        <v>378.55</v>
      </c>
      <c r="G65" s="48">
        <f>+F65/F68</f>
        <v>2.2638906481311704E-3</v>
      </c>
      <c r="H65" s="46"/>
      <c r="I65" s="46"/>
      <c r="J65" s="22"/>
      <c r="K65" s="8"/>
    </row>
    <row r="66" spans="1:11" s="37" customFormat="1">
      <c r="B66" s="37" t="s">
        <v>946</v>
      </c>
      <c r="D66" s="43"/>
      <c r="E66" s="43"/>
      <c r="F66" s="44">
        <f>6496.51000000004-378.55</f>
        <v>6117.9600000000401</v>
      </c>
      <c r="G66" s="48">
        <f>+F66/F68+0.03%</f>
        <v>3.6888013286595335E-2</v>
      </c>
      <c r="H66" s="46"/>
      <c r="I66" s="46"/>
      <c r="J66" s="22"/>
      <c r="K66" s="8"/>
    </row>
    <row r="67" spans="1:11" s="37" customFormat="1">
      <c r="A67" s="58"/>
      <c r="B67" s="60" t="s">
        <v>944</v>
      </c>
      <c r="C67" s="60"/>
      <c r="D67" s="59"/>
      <c r="E67" s="59"/>
      <c r="F67" s="61">
        <v>6496.5100000000384</v>
      </c>
      <c r="G67" s="62">
        <v>3.9199999999999999E-2</v>
      </c>
      <c r="H67" s="46"/>
      <c r="I67" s="46"/>
      <c r="J67" s="22"/>
      <c r="K67" s="8"/>
    </row>
    <row r="68" spans="1:11" s="37" customFormat="1">
      <c r="A68" s="63"/>
      <c r="B68" s="65" t="s">
        <v>947</v>
      </c>
      <c r="C68" s="65"/>
      <c r="D68" s="64"/>
      <c r="E68" s="64"/>
      <c r="F68" s="66">
        <v>167212.14000000001</v>
      </c>
      <c r="G68" s="68">
        <v>1</v>
      </c>
      <c r="H68" s="46"/>
      <c r="I68" s="46"/>
      <c r="J68" s="22"/>
      <c r="K68" s="8"/>
    </row>
    <row r="69" spans="1:11" s="37" customFormat="1">
      <c r="D69" s="43"/>
      <c r="E69" s="43"/>
      <c r="F69" s="44"/>
      <c r="G69" s="48"/>
      <c r="H69" s="46"/>
      <c r="I69" s="46"/>
      <c r="J69" s="22"/>
      <c r="K69" s="8"/>
    </row>
    <row r="70" spans="1:11" s="37" customFormat="1">
      <c r="D70" s="43"/>
      <c r="E70" s="43"/>
      <c r="F70" s="44"/>
      <c r="G70" s="48"/>
      <c r="H70" s="46"/>
      <c r="I70" s="46"/>
      <c r="J70" s="22"/>
      <c r="K70" s="8"/>
    </row>
    <row r="71" spans="1:11" s="37" customFormat="1">
      <c r="D71" s="43"/>
      <c r="E71" s="43"/>
      <c r="F71" s="44"/>
      <c r="G71" s="48"/>
      <c r="H71" s="46"/>
      <c r="I71" s="46"/>
      <c r="J71" s="22"/>
      <c r="K71" s="8"/>
    </row>
    <row r="72" spans="1:11" s="37" customFormat="1">
      <c r="A72" s="1"/>
      <c r="B72" s="1"/>
      <c r="C72" s="1"/>
      <c r="D72" s="1"/>
      <c r="E72" s="1"/>
      <c r="F72" s="1"/>
      <c r="G72" s="1"/>
      <c r="H72" s="46"/>
      <c r="I72" s="46"/>
      <c r="J72" s="22"/>
      <c r="K72" s="8"/>
    </row>
  </sheetData>
  <customSheetViews>
    <customSheetView guid="{CA130027-387C-4045-8D15-AA97F3BB3197}" topLeftCell="A49">
      <selection activeCell="A41" sqref="A41"/>
      <pageMargins left="0.75" right="0.75" top="1" bottom="1" header="0.5" footer="0.5"/>
      <headerFooter alignWithMargins="0"/>
    </customSheetView>
    <customSheetView guid="{54B4DC61-12F1-4338-8E12-6C13727A6FE6}" showRuler="0" topLeftCell="A49">
      <selection activeCell="A41" sqref="A41"/>
      <pageMargins left="0.75" right="0.75" top="1" bottom="1" header="0.5" footer="0.5"/>
      <headerFooter alignWithMargins="0"/>
    </customSheetView>
    <customSheetView guid="{EB9601F8-7613-4FE0-99CC-A7A03E2A1D24}">
      <selection activeCell="C17" sqref="C17"/>
      <pageMargins left="0.75" right="0.75" top="1" bottom="1" header="0.5" footer="0.5"/>
      <headerFooter alignWithMargins="0"/>
    </customSheetView>
    <customSheetView guid="{1403DC94-D8BD-4DAF-99FE-19AB41C931F9}" topLeftCell="C58">
      <selection activeCell="F86" sqref="F86"/>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sheetPr codeName="Sheet13"/>
  <dimension ref="A1:L39"/>
  <sheetViews>
    <sheetView workbookViewId="0">
      <selection activeCell="B35" sqref="B35"/>
    </sheetView>
  </sheetViews>
  <sheetFormatPr defaultRowHeight="15"/>
  <cols>
    <col min="1" max="1" width="7.140625" style="1" bestFit="1" customWidth="1"/>
    <col min="2" max="2" width="77.42578125" style="1" bestFit="1" customWidth="1"/>
    <col min="3" max="3" width="13.28515625" style="1" bestFit="1" customWidth="1"/>
    <col min="4" max="4" width="22.28515625" style="1" bestFit="1" customWidth="1"/>
    <col min="5" max="5" width="9.140625" style="1" bestFit="1" customWidth="1"/>
    <col min="6" max="6" width="10.7109375" style="1" bestFit="1" customWidth="1"/>
    <col min="7" max="7" width="8.85546875" style="1" bestFit="1" customWidth="1"/>
    <col min="8" max="8" width="11.42578125" style="1" bestFit="1" customWidth="1"/>
    <col min="9" max="9" width="8" style="1" bestFit="1" customWidth="1"/>
    <col min="10" max="10" width="20.7109375" style="21" bestFit="1" customWidth="1"/>
    <col min="11" max="11" width="7.85546875" style="51" bestFit="1" customWidth="1"/>
    <col min="12" max="12" width="7.85546875" bestFit="1" customWidth="1"/>
    <col min="13" max="16384" width="9.140625" style="1"/>
  </cols>
  <sheetData>
    <row r="1" spans="1:12" ht="18.75" customHeight="1">
      <c r="A1" s="17"/>
      <c r="B1" s="87" t="s">
        <v>14</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257</v>
      </c>
      <c r="C8" s="37" t="s">
        <v>258</v>
      </c>
      <c r="D8" s="43" t="s">
        <v>50</v>
      </c>
      <c r="E8" s="43">
        <v>127559</v>
      </c>
      <c r="F8" s="44">
        <v>2732.19</v>
      </c>
      <c r="G8" s="50">
        <v>0.32650000000000001</v>
      </c>
      <c r="H8" s="45"/>
      <c r="I8" s="46"/>
      <c r="J8" s="22"/>
      <c r="K8" s="8"/>
    </row>
    <row r="9" spans="1:12" s="37" customFormat="1">
      <c r="A9" s="37">
        <v>2</v>
      </c>
      <c r="B9" s="37" t="s">
        <v>259</v>
      </c>
      <c r="C9" s="37" t="s">
        <v>260</v>
      </c>
      <c r="D9" s="43" t="s">
        <v>50</v>
      </c>
      <c r="E9" s="43">
        <v>38043</v>
      </c>
      <c r="F9" s="44">
        <v>944.25</v>
      </c>
      <c r="G9" s="50">
        <v>0.1128</v>
      </c>
      <c r="H9" s="45"/>
      <c r="I9" s="46"/>
      <c r="J9" s="54" t="s">
        <v>30</v>
      </c>
      <c r="K9" s="57" t="s">
        <v>31</v>
      </c>
    </row>
    <row r="10" spans="1:12" s="37" customFormat="1">
      <c r="A10" s="37">
        <v>3</v>
      </c>
      <c r="B10" s="37" t="s">
        <v>48</v>
      </c>
      <c r="C10" s="37" t="s">
        <v>49</v>
      </c>
      <c r="D10" s="43" t="s">
        <v>50</v>
      </c>
      <c r="E10" s="43">
        <v>30424</v>
      </c>
      <c r="F10" s="44">
        <v>872.71</v>
      </c>
      <c r="G10" s="48">
        <v>0.1043</v>
      </c>
      <c r="H10" s="46"/>
      <c r="I10" s="46"/>
      <c r="J10" s="22" t="s">
        <v>50</v>
      </c>
      <c r="K10" s="8">
        <v>0.85289999999999999</v>
      </c>
    </row>
    <row r="11" spans="1:12" s="37" customFormat="1">
      <c r="A11" s="37">
        <v>4</v>
      </c>
      <c r="B11" s="37" t="s">
        <v>282</v>
      </c>
      <c r="C11" s="37" t="s">
        <v>283</v>
      </c>
      <c r="D11" s="43" t="s">
        <v>50</v>
      </c>
      <c r="E11" s="43">
        <v>35857</v>
      </c>
      <c r="F11" s="44">
        <v>642.47</v>
      </c>
      <c r="G11" s="48">
        <v>7.6799999999999993E-2</v>
      </c>
      <c r="H11" s="46"/>
      <c r="I11" s="46"/>
      <c r="J11" s="22" t="s">
        <v>103</v>
      </c>
      <c r="K11" s="8">
        <v>4.5100000000000001E-2</v>
      </c>
    </row>
    <row r="12" spans="1:12" s="37" customFormat="1">
      <c r="A12" s="37">
        <v>5</v>
      </c>
      <c r="B12" s="37" t="s">
        <v>356</v>
      </c>
      <c r="C12" s="37" t="s">
        <v>357</v>
      </c>
      <c r="D12" s="43" t="s">
        <v>50</v>
      </c>
      <c r="E12" s="43">
        <v>157278</v>
      </c>
      <c r="F12" s="44">
        <v>606.54</v>
      </c>
      <c r="G12" s="48">
        <v>7.2499999999999995E-2</v>
      </c>
      <c r="H12" s="46"/>
      <c r="I12" s="46"/>
      <c r="J12" s="22" t="s">
        <v>277</v>
      </c>
      <c r="K12" s="8">
        <v>3.5400000000000001E-2</v>
      </c>
    </row>
    <row r="13" spans="1:12" s="37" customFormat="1">
      <c r="A13" s="37">
        <v>6</v>
      </c>
      <c r="B13" s="37" t="s">
        <v>306</v>
      </c>
      <c r="C13" s="37" t="s">
        <v>307</v>
      </c>
      <c r="D13" s="43" t="s">
        <v>50</v>
      </c>
      <c r="E13" s="43">
        <v>12425</v>
      </c>
      <c r="F13" s="44">
        <v>422.12</v>
      </c>
      <c r="G13" s="48">
        <v>5.04E-2</v>
      </c>
      <c r="H13" s="46"/>
      <c r="I13" s="46"/>
      <c r="J13" s="22" t="s">
        <v>140</v>
      </c>
      <c r="K13" s="8">
        <v>2.18E-2</v>
      </c>
    </row>
    <row r="14" spans="1:12" s="37" customFormat="1">
      <c r="A14" s="37">
        <v>7</v>
      </c>
      <c r="B14" s="37" t="s">
        <v>284</v>
      </c>
      <c r="C14" s="37" t="s">
        <v>285</v>
      </c>
      <c r="D14" s="43" t="s">
        <v>103</v>
      </c>
      <c r="E14" s="43">
        <v>96557</v>
      </c>
      <c r="F14" s="44">
        <v>360.83</v>
      </c>
      <c r="G14" s="48">
        <v>4.3099999999999999E-2</v>
      </c>
      <c r="H14" s="46"/>
      <c r="I14" s="46"/>
      <c r="J14" s="22" t="s">
        <v>33</v>
      </c>
      <c r="K14" s="8">
        <v>4.48E-2</v>
      </c>
    </row>
    <row r="15" spans="1:12" s="37" customFormat="1">
      <c r="A15" s="37">
        <v>8</v>
      </c>
      <c r="B15" s="37" t="s">
        <v>358</v>
      </c>
      <c r="C15" s="37" t="s">
        <v>359</v>
      </c>
      <c r="D15" s="43" t="s">
        <v>50</v>
      </c>
      <c r="E15" s="43">
        <v>25519</v>
      </c>
      <c r="F15" s="44">
        <v>337.13</v>
      </c>
      <c r="G15" s="48">
        <v>4.0300000000000002E-2</v>
      </c>
      <c r="H15" s="46"/>
      <c r="I15" s="46"/>
      <c r="J15" s="22"/>
      <c r="K15" s="22"/>
    </row>
    <row r="16" spans="1:12" s="37" customFormat="1">
      <c r="A16" s="37">
        <v>9</v>
      </c>
      <c r="B16" s="37" t="s">
        <v>92</v>
      </c>
      <c r="C16" s="37" t="s">
        <v>93</v>
      </c>
      <c r="D16" s="43" t="s">
        <v>50</v>
      </c>
      <c r="E16" s="43">
        <v>16726</v>
      </c>
      <c r="F16" s="44">
        <v>313.57</v>
      </c>
      <c r="G16" s="48">
        <v>3.7499999999999999E-2</v>
      </c>
      <c r="H16" s="46"/>
      <c r="I16" s="46"/>
      <c r="J16" s="22"/>
      <c r="K16" s="8"/>
    </row>
    <row r="17" spans="1:11" s="37" customFormat="1">
      <c r="A17" s="37">
        <v>10</v>
      </c>
      <c r="B17" s="37" t="s">
        <v>275</v>
      </c>
      <c r="C17" s="37" t="s">
        <v>276</v>
      </c>
      <c r="D17" s="43" t="s">
        <v>277</v>
      </c>
      <c r="E17" s="43">
        <v>243304</v>
      </c>
      <c r="F17" s="44">
        <v>296.22000000000003</v>
      </c>
      <c r="G17" s="48">
        <v>3.5400000000000001E-2</v>
      </c>
      <c r="H17" s="46"/>
      <c r="I17" s="46"/>
      <c r="J17" s="22"/>
      <c r="K17" s="8"/>
    </row>
    <row r="18" spans="1:11" s="37" customFormat="1">
      <c r="A18" s="37">
        <v>11</v>
      </c>
      <c r="B18" s="37" t="s">
        <v>360</v>
      </c>
      <c r="C18" s="37" t="s">
        <v>361</v>
      </c>
      <c r="D18" s="43" t="s">
        <v>140</v>
      </c>
      <c r="E18" s="43">
        <v>521034</v>
      </c>
      <c r="F18" s="44">
        <v>182.62</v>
      </c>
      <c r="G18" s="48">
        <v>2.18E-2</v>
      </c>
      <c r="H18" s="46"/>
      <c r="I18" s="46"/>
      <c r="J18" s="22"/>
      <c r="K18" s="8"/>
    </row>
    <row r="19" spans="1:11" s="37" customFormat="1">
      <c r="A19" s="37">
        <v>12</v>
      </c>
      <c r="B19" s="37" t="s">
        <v>362</v>
      </c>
      <c r="C19" s="37" t="s">
        <v>363</v>
      </c>
      <c r="D19" s="43" t="s">
        <v>50</v>
      </c>
      <c r="E19" s="43">
        <v>9755</v>
      </c>
      <c r="F19" s="44">
        <v>94.75</v>
      </c>
      <c r="G19" s="48">
        <v>1.1299999999999999E-2</v>
      </c>
      <c r="H19" s="46"/>
      <c r="I19" s="46"/>
      <c r="J19" s="22"/>
      <c r="K19" s="8"/>
    </row>
    <row r="20" spans="1:11" s="37" customFormat="1">
      <c r="A20" s="37">
        <v>13</v>
      </c>
      <c r="B20" s="37" t="s">
        <v>298</v>
      </c>
      <c r="C20" s="37" t="s">
        <v>299</v>
      </c>
      <c r="D20" s="43" t="s">
        <v>50</v>
      </c>
      <c r="E20" s="43">
        <v>5589</v>
      </c>
      <c r="F20" s="44">
        <v>86.93</v>
      </c>
      <c r="G20" s="48">
        <v>1.04E-2</v>
      </c>
      <c r="H20" s="46"/>
      <c r="I20" s="46"/>
      <c r="J20" s="22"/>
      <c r="K20" s="8"/>
    </row>
    <row r="21" spans="1:11" s="37" customFormat="1">
      <c r="A21" s="37">
        <v>14</v>
      </c>
      <c r="B21" s="37" t="s">
        <v>322</v>
      </c>
      <c r="C21" s="37" t="s">
        <v>323</v>
      </c>
      <c r="D21" s="43" t="s">
        <v>50</v>
      </c>
      <c r="E21" s="43">
        <v>9978</v>
      </c>
      <c r="F21" s="44">
        <v>84.76</v>
      </c>
      <c r="G21" s="48">
        <v>1.01E-2</v>
      </c>
      <c r="H21" s="46"/>
      <c r="I21" s="46"/>
      <c r="J21" s="22"/>
      <c r="K21" s="8"/>
    </row>
    <row r="22" spans="1:11" s="37" customFormat="1">
      <c r="A22" s="37">
        <v>15</v>
      </c>
      <c r="B22" s="37" t="s">
        <v>965</v>
      </c>
      <c r="C22" s="37" t="s">
        <v>364</v>
      </c>
      <c r="D22" s="43" t="s">
        <v>103</v>
      </c>
      <c r="E22" s="43">
        <v>200000</v>
      </c>
      <c r="F22" s="44">
        <v>16.600000000000001</v>
      </c>
      <c r="G22" s="48">
        <v>2E-3</v>
      </c>
      <c r="H22" s="46"/>
      <c r="I22" s="46"/>
      <c r="J22" s="22"/>
      <c r="K22" s="8"/>
    </row>
    <row r="23" spans="1:11" s="37" customFormat="1">
      <c r="A23" s="58"/>
      <c r="B23" s="60" t="s">
        <v>944</v>
      </c>
      <c r="C23" s="60"/>
      <c r="D23" s="59"/>
      <c r="E23" s="59"/>
      <c r="F23" s="61">
        <v>7993.6900000000005</v>
      </c>
      <c r="G23" s="62">
        <v>0.95520000000000005</v>
      </c>
      <c r="H23" s="46"/>
      <c r="I23" s="46"/>
      <c r="J23" s="22"/>
      <c r="K23" s="8"/>
    </row>
    <row r="24" spans="1:11" s="37" customFormat="1">
      <c r="D24" s="43"/>
      <c r="E24" s="43"/>
      <c r="F24" s="44"/>
      <c r="H24" s="46"/>
      <c r="I24" s="46"/>
      <c r="J24" s="22"/>
      <c r="K24" s="8"/>
    </row>
    <row r="25" spans="1:11" s="37" customFormat="1">
      <c r="B25" s="53" t="s">
        <v>933</v>
      </c>
      <c r="C25" s="53"/>
      <c r="D25" s="43"/>
      <c r="E25" s="43"/>
      <c r="F25" s="44"/>
      <c r="H25" s="46"/>
      <c r="I25" s="46"/>
      <c r="J25" s="22"/>
      <c r="K25" s="8"/>
    </row>
    <row r="26" spans="1:11" s="37" customFormat="1">
      <c r="A26" s="37">
        <v>16</v>
      </c>
      <c r="B26" s="53" t="s">
        <v>934</v>
      </c>
      <c r="D26" s="43"/>
      <c r="E26" s="43"/>
      <c r="F26" s="44">
        <v>299.81</v>
      </c>
      <c r="G26" s="48">
        <v>3.5799999999999998E-2</v>
      </c>
      <c r="H26" s="46"/>
      <c r="I26" s="46"/>
      <c r="J26" s="22"/>
      <c r="K26" s="8"/>
    </row>
    <row r="27" spans="1:11" s="37" customFormat="1">
      <c r="A27" s="58"/>
      <c r="B27" s="60" t="s">
        <v>944</v>
      </c>
      <c r="C27" s="60"/>
      <c r="D27" s="59"/>
      <c r="E27" s="59"/>
      <c r="F27" s="61">
        <v>299.81</v>
      </c>
      <c r="G27" s="62">
        <v>3.5799999999999998E-2</v>
      </c>
      <c r="H27" s="46">
        <v>42037</v>
      </c>
      <c r="I27" s="46"/>
      <c r="J27" s="22"/>
      <c r="K27" s="8"/>
    </row>
    <row r="28" spans="1:11" s="37" customFormat="1">
      <c r="D28" s="43"/>
      <c r="E28" s="43"/>
      <c r="F28" s="44"/>
      <c r="G28" s="48"/>
      <c r="H28" s="46"/>
      <c r="I28" s="46"/>
      <c r="J28" s="22"/>
      <c r="K28" s="8"/>
    </row>
    <row r="29" spans="1:11" s="37" customFormat="1">
      <c r="B29" s="53" t="s">
        <v>945</v>
      </c>
      <c r="C29" s="53"/>
      <c r="D29" s="43"/>
      <c r="E29" s="43"/>
      <c r="F29" s="44"/>
      <c r="H29" s="46"/>
      <c r="I29" s="46"/>
      <c r="J29" s="22"/>
      <c r="K29" s="8"/>
    </row>
    <row r="30" spans="1:11" s="37" customFormat="1">
      <c r="B30" s="37" t="s">
        <v>960</v>
      </c>
      <c r="C30" s="53"/>
      <c r="D30" s="43"/>
      <c r="E30" s="43"/>
      <c r="F30" s="44">
        <v>20</v>
      </c>
      <c r="G30" s="48">
        <f>+F30/F33</f>
        <v>2.3902401713324153E-3</v>
      </c>
      <c r="H30" s="46"/>
      <c r="I30" s="46"/>
      <c r="J30" s="22"/>
      <c r="K30" s="8"/>
    </row>
    <row r="31" spans="1:11" s="37" customFormat="1">
      <c r="B31" s="37" t="s">
        <v>946</v>
      </c>
      <c r="D31" s="43"/>
      <c r="E31" s="43"/>
      <c r="F31" s="44">
        <f>73.8600000000006-20</f>
        <v>53.860000000000596</v>
      </c>
      <c r="G31" s="48">
        <f>+F31/F33+0.02%</f>
        <v>6.6369167813982652E-3</v>
      </c>
      <c r="H31" s="46"/>
      <c r="I31" s="46"/>
      <c r="J31" s="22"/>
      <c r="K31" s="8"/>
    </row>
    <row r="32" spans="1:11" s="37" customFormat="1">
      <c r="A32" s="58"/>
      <c r="B32" s="60" t="s">
        <v>944</v>
      </c>
      <c r="C32" s="60"/>
      <c r="D32" s="59"/>
      <c r="E32" s="59"/>
      <c r="F32" s="61">
        <v>73.860000000000582</v>
      </c>
      <c r="G32" s="62">
        <v>8.9999999999999993E-3</v>
      </c>
      <c r="H32" s="46"/>
      <c r="I32" s="46"/>
      <c r="J32" s="22"/>
      <c r="K32" s="8"/>
    </row>
    <row r="33" spans="1:11" s="37" customFormat="1">
      <c r="A33" s="63"/>
      <c r="B33" s="65" t="s">
        <v>947</v>
      </c>
      <c r="C33" s="65"/>
      <c r="D33" s="64"/>
      <c r="E33" s="64"/>
      <c r="F33" s="66">
        <v>8367.36</v>
      </c>
      <c r="G33" s="68">
        <v>1</v>
      </c>
      <c r="H33" s="46"/>
      <c r="I33" s="46"/>
      <c r="J33" s="22"/>
      <c r="K33" s="8"/>
    </row>
    <row r="34" spans="1:11" s="37" customFormat="1">
      <c r="A34" s="37" t="s">
        <v>948</v>
      </c>
      <c r="D34" s="43"/>
      <c r="E34" s="43"/>
      <c r="F34" s="44"/>
      <c r="H34" s="46"/>
      <c r="I34" s="46"/>
      <c r="J34" s="22"/>
      <c r="K34" s="8"/>
    </row>
    <row r="35" spans="1:11" s="37" customFormat="1">
      <c r="A35" s="37">
        <v>1</v>
      </c>
      <c r="B35" s="37" t="s">
        <v>966</v>
      </c>
      <c r="D35" s="43"/>
      <c r="E35" s="43"/>
      <c r="F35" s="44"/>
      <c r="G35" s="48"/>
      <c r="H35" s="46"/>
      <c r="I35" s="46"/>
      <c r="J35" s="22"/>
      <c r="K35" s="8"/>
    </row>
    <row r="36" spans="1:11" s="37" customFormat="1">
      <c r="D36" s="43"/>
      <c r="E36" s="43"/>
      <c r="F36" s="44"/>
      <c r="G36" s="50"/>
      <c r="H36" s="46"/>
      <c r="I36" s="46"/>
      <c r="J36" s="22"/>
      <c r="K36" s="8"/>
    </row>
    <row r="37" spans="1:11" s="37" customFormat="1">
      <c r="D37" s="43"/>
      <c r="E37" s="43"/>
      <c r="F37" s="44"/>
      <c r="H37" s="46"/>
      <c r="I37" s="46"/>
      <c r="J37" s="22"/>
      <c r="K37" s="8"/>
    </row>
    <row r="38" spans="1:11" s="37" customFormat="1">
      <c r="D38" s="43"/>
      <c r="E38" s="43"/>
      <c r="F38" s="44"/>
      <c r="J38" s="22"/>
      <c r="K38" s="8"/>
    </row>
    <row r="39" spans="1:11" s="37" customFormat="1">
      <c r="A39" s="1"/>
      <c r="B39" s="1"/>
      <c r="C39" s="1"/>
      <c r="D39" s="1"/>
      <c r="E39" s="1"/>
      <c r="F39" s="1"/>
      <c r="G39" s="1"/>
      <c r="J39" s="22"/>
      <c r="K39" s="8"/>
    </row>
  </sheetData>
  <customSheetViews>
    <customSheetView guid="{CA130027-387C-4045-8D15-AA97F3BB3197}" topLeftCell="A4">
      <pageMargins left="0.75" right="0.75" top="1" bottom="1" header="0.5" footer="0.5"/>
      <headerFooter alignWithMargins="0"/>
    </customSheetView>
    <customSheetView guid="{54B4DC61-12F1-4338-8E12-6C13727A6FE6}" showRuler="0" topLeftCell="A4">
      <pageMargins left="0.75" right="0.75" top="1" bottom="1" header="0.5" footer="0.5"/>
      <headerFooter alignWithMargins="0"/>
    </customSheetView>
    <customSheetView guid="{EB9601F8-7613-4FE0-99CC-A7A03E2A1D24}" topLeftCell="A13">
      <selection activeCell="F32" sqref="F32:F34"/>
      <pageMargins left="0.75" right="0.75" top="1" bottom="1" header="0.5" footer="0.5"/>
      <headerFooter alignWithMargins="0"/>
    </customSheetView>
    <customSheetView guid="{1403DC94-D8BD-4DAF-99FE-19AB41C931F9}" topLeftCell="A4">
      <selection activeCell="K13" sqref="K13"/>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sheetPr codeName="Sheet14"/>
  <dimension ref="A1:L89"/>
  <sheetViews>
    <sheetView topLeftCell="A55" workbookViewId="0">
      <selection activeCell="A54" sqref="A54"/>
    </sheetView>
  </sheetViews>
  <sheetFormatPr defaultRowHeight="15"/>
  <cols>
    <col min="1" max="1" width="7.140625" style="1" bestFit="1" customWidth="1"/>
    <col min="2" max="2" width="77.42578125" style="1" bestFit="1" customWidth="1"/>
    <col min="3" max="3" width="13.140625" style="1" bestFit="1" customWidth="1"/>
    <col min="4" max="4" width="33.5703125" style="1" bestFit="1" customWidth="1"/>
    <col min="5" max="5" width="11.85546875" style="1" bestFit="1" customWidth="1"/>
    <col min="6" max="6" width="13.140625" style="1" bestFit="1" customWidth="1"/>
    <col min="7" max="7" width="8.85546875" style="1" bestFit="1" customWidth="1"/>
    <col min="8" max="8" width="11.5703125" style="1" bestFit="1" customWidth="1"/>
    <col min="9" max="9" width="8" style="1" bestFit="1" customWidth="1"/>
    <col min="10" max="10" width="32.140625" style="21" bestFit="1" customWidth="1"/>
    <col min="11" max="11" width="7.85546875" style="51" bestFit="1" customWidth="1"/>
    <col min="12" max="12" width="7.85546875" bestFit="1" customWidth="1"/>
    <col min="13" max="16384" width="9.140625" style="1"/>
  </cols>
  <sheetData>
    <row r="1" spans="1:12" ht="18.75" customHeight="1">
      <c r="A1" s="17"/>
      <c r="B1" s="87" t="s">
        <v>15</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41</v>
      </c>
      <c r="C8" s="37" t="s">
        <v>42</v>
      </c>
      <c r="D8" s="43" t="s">
        <v>43</v>
      </c>
      <c r="E8" s="43">
        <v>3674358</v>
      </c>
      <c r="F8" s="44">
        <v>11351.93</v>
      </c>
      <c r="G8" s="50">
        <v>6.0900000000000003E-2</v>
      </c>
      <c r="H8" s="45"/>
      <c r="I8" s="46"/>
      <c r="J8" s="22"/>
      <c r="K8" s="8"/>
    </row>
    <row r="9" spans="1:12" s="37" customFormat="1">
      <c r="A9" s="37">
        <v>2</v>
      </c>
      <c r="B9" s="37" t="s">
        <v>60</v>
      </c>
      <c r="C9" s="37" t="s">
        <v>61</v>
      </c>
      <c r="D9" s="43" t="s">
        <v>62</v>
      </c>
      <c r="E9" s="43">
        <v>1841340</v>
      </c>
      <c r="F9" s="44">
        <v>8028.24</v>
      </c>
      <c r="G9" s="50">
        <v>4.3099999999999999E-2</v>
      </c>
      <c r="H9" s="45"/>
      <c r="I9" s="46"/>
      <c r="J9" s="54" t="s">
        <v>30</v>
      </c>
      <c r="K9" s="57" t="s">
        <v>31</v>
      </c>
    </row>
    <row r="10" spans="1:12" s="37" customFormat="1">
      <c r="A10" s="37">
        <v>3</v>
      </c>
      <c r="B10" s="37" t="s">
        <v>241</v>
      </c>
      <c r="C10" s="37" t="s">
        <v>242</v>
      </c>
      <c r="D10" s="43" t="s">
        <v>84</v>
      </c>
      <c r="E10" s="43">
        <v>1956528</v>
      </c>
      <c r="F10" s="44">
        <v>7816.33</v>
      </c>
      <c r="G10" s="48">
        <v>4.2000000000000003E-2</v>
      </c>
      <c r="H10" s="46"/>
      <c r="I10" s="46"/>
      <c r="J10" s="22" t="s">
        <v>43</v>
      </c>
      <c r="K10" s="8">
        <v>0.13880000000000001</v>
      </c>
    </row>
    <row r="11" spans="1:12" s="37" customFormat="1">
      <c r="A11" s="37">
        <v>4</v>
      </c>
      <c r="B11" s="37" t="s">
        <v>63</v>
      </c>
      <c r="C11" s="37" t="s">
        <v>64</v>
      </c>
      <c r="D11" s="43" t="s">
        <v>53</v>
      </c>
      <c r="E11" s="43">
        <v>11768969</v>
      </c>
      <c r="F11" s="44">
        <v>7732.21</v>
      </c>
      <c r="G11" s="48">
        <v>4.1500000000000002E-2</v>
      </c>
      <c r="H11" s="46"/>
      <c r="I11" s="46"/>
      <c r="J11" s="22" t="s">
        <v>84</v>
      </c>
      <c r="K11" s="8">
        <v>9.4200000000000006E-2</v>
      </c>
    </row>
    <row r="12" spans="1:12" s="37" customFormat="1">
      <c r="A12" s="37">
        <v>5</v>
      </c>
      <c r="B12" s="37" t="s">
        <v>73</v>
      </c>
      <c r="C12" s="37" t="s">
        <v>74</v>
      </c>
      <c r="D12" s="43" t="s">
        <v>75</v>
      </c>
      <c r="E12" s="43">
        <v>2159962</v>
      </c>
      <c r="F12" s="44">
        <v>6280.09</v>
      </c>
      <c r="G12" s="48">
        <v>3.3700000000000001E-2</v>
      </c>
      <c r="H12" s="46"/>
      <c r="I12" s="46"/>
      <c r="J12" s="22" t="s">
        <v>75</v>
      </c>
      <c r="K12" s="8">
        <v>8.2400000000000001E-2</v>
      </c>
    </row>
    <row r="13" spans="1:12" s="37" customFormat="1">
      <c r="A13" s="37">
        <v>6</v>
      </c>
      <c r="B13" s="37" t="s">
        <v>68</v>
      </c>
      <c r="C13" s="37" t="s">
        <v>69</v>
      </c>
      <c r="D13" s="43" t="s">
        <v>70</v>
      </c>
      <c r="E13" s="43">
        <v>166435</v>
      </c>
      <c r="F13" s="44">
        <v>5983.01</v>
      </c>
      <c r="G13" s="48">
        <v>3.2099999999999997E-2</v>
      </c>
      <c r="H13" s="46"/>
      <c r="I13" s="46"/>
      <c r="J13" s="22" t="s">
        <v>62</v>
      </c>
      <c r="K13" s="8">
        <v>7.8299999999999995E-2</v>
      </c>
    </row>
    <row r="14" spans="1:12" s="37" customFormat="1">
      <c r="A14" s="37">
        <v>7</v>
      </c>
      <c r="B14" s="37" t="s">
        <v>88</v>
      </c>
      <c r="C14" s="37" t="s">
        <v>89</v>
      </c>
      <c r="D14" s="43" t="s">
        <v>67</v>
      </c>
      <c r="E14" s="43">
        <v>862869</v>
      </c>
      <c r="F14" s="44">
        <v>5677.25</v>
      </c>
      <c r="G14" s="48">
        <v>3.0499999999999999E-2</v>
      </c>
      <c r="H14" s="46"/>
      <c r="I14" s="46"/>
      <c r="J14" s="22" t="s">
        <v>108</v>
      </c>
      <c r="K14" s="8">
        <v>6.6199999999999995E-2</v>
      </c>
    </row>
    <row r="15" spans="1:12" s="37" customFormat="1">
      <c r="A15" s="37">
        <v>8</v>
      </c>
      <c r="B15" s="37" t="s">
        <v>78</v>
      </c>
      <c r="C15" s="37" t="s">
        <v>79</v>
      </c>
      <c r="D15" s="43" t="s">
        <v>75</v>
      </c>
      <c r="E15" s="43">
        <v>595994</v>
      </c>
      <c r="F15" s="44">
        <v>5659.86</v>
      </c>
      <c r="G15" s="48">
        <v>3.04E-2</v>
      </c>
      <c r="H15" s="46"/>
      <c r="I15" s="46"/>
      <c r="J15" s="22" t="s">
        <v>53</v>
      </c>
      <c r="K15" s="8">
        <v>5.45E-2</v>
      </c>
    </row>
    <row r="16" spans="1:12" s="37" customFormat="1">
      <c r="A16" s="37">
        <v>9</v>
      </c>
      <c r="B16" s="37" t="s">
        <v>82</v>
      </c>
      <c r="C16" s="37" t="s">
        <v>83</v>
      </c>
      <c r="D16" s="43" t="s">
        <v>84</v>
      </c>
      <c r="E16" s="43">
        <v>1896499</v>
      </c>
      <c r="F16" s="44">
        <v>5407.87</v>
      </c>
      <c r="G16" s="48">
        <v>2.9000000000000001E-2</v>
      </c>
      <c r="H16" s="46"/>
      <c r="I16" s="46"/>
      <c r="J16" s="22" t="s">
        <v>150</v>
      </c>
      <c r="K16" s="8">
        <v>5.2999999999999999E-2</v>
      </c>
    </row>
    <row r="17" spans="1:11" s="37" customFormat="1">
      <c r="A17" s="37">
        <v>10</v>
      </c>
      <c r="B17" s="37" t="s">
        <v>99</v>
      </c>
      <c r="C17" s="37" t="s">
        <v>100</v>
      </c>
      <c r="D17" s="43" t="s">
        <v>43</v>
      </c>
      <c r="E17" s="43">
        <v>556186</v>
      </c>
      <c r="F17" s="44">
        <v>5117.47</v>
      </c>
      <c r="G17" s="48">
        <v>2.75E-2</v>
      </c>
      <c r="H17" s="46"/>
      <c r="I17" s="46"/>
      <c r="J17" s="22" t="s">
        <v>87</v>
      </c>
      <c r="K17" s="8">
        <v>4.7100000000000003E-2</v>
      </c>
    </row>
    <row r="18" spans="1:11" s="37" customFormat="1">
      <c r="A18" s="37">
        <v>11</v>
      </c>
      <c r="B18" s="37" t="s">
        <v>85</v>
      </c>
      <c r="C18" s="37" t="s">
        <v>86</v>
      </c>
      <c r="D18" s="43" t="s">
        <v>87</v>
      </c>
      <c r="E18" s="43">
        <v>2633406</v>
      </c>
      <c r="F18" s="44">
        <v>4991.62</v>
      </c>
      <c r="G18" s="48">
        <v>2.6800000000000001E-2</v>
      </c>
      <c r="H18" s="46"/>
      <c r="I18" s="46"/>
      <c r="J18" s="22" t="s">
        <v>59</v>
      </c>
      <c r="K18" s="8">
        <v>4.5999999999999999E-2</v>
      </c>
    </row>
    <row r="19" spans="1:11" s="37" customFormat="1">
      <c r="A19" s="37">
        <v>12</v>
      </c>
      <c r="B19" s="37" t="s">
        <v>326</v>
      </c>
      <c r="C19" s="37" t="s">
        <v>327</v>
      </c>
      <c r="D19" s="43" t="s">
        <v>150</v>
      </c>
      <c r="E19" s="43">
        <v>2522608</v>
      </c>
      <c r="F19" s="44">
        <v>4693.3100000000004</v>
      </c>
      <c r="G19" s="48">
        <v>2.52E-2</v>
      </c>
      <c r="H19" s="46"/>
      <c r="I19" s="46"/>
      <c r="J19" s="22" t="s">
        <v>153</v>
      </c>
      <c r="K19" s="8">
        <v>3.6500000000000005E-2</v>
      </c>
    </row>
    <row r="20" spans="1:11" s="37" customFormat="1">
      <c r="A20" s="37">
        <v>13</v>
      </c>
      <c r="B20" s="37" t="s">
        <v>71</v>
      </c>
      <c r="C20" s="37" t="s">
        <v>72</v>
      </c>
      <c r="D20" s="43" t="s">
        <v>50</v>
      </c>
      <c r="E20" s="43">
        <v>2169763</v>
      </c>
      <c r="F20" s="44">
        <v>4502.26</v>
      </c>
      <c r="G20" s="48">
        <v>2.4199999999999999E-2</v>
      </c>
      <c r="H20" s="46"/>
      <c r="I20" s="46"/>
      <c r="J20" s="22" t="s">
        <v>96</v>
      </c>
      <c r="K20" s="8">
        <v>3.4299999999999997E-2</v>
      </c>
    </row>
    <row r="21" spans="1:11" s="37" customFormat="1">
      <c r="A21" s="37">
        <v>14</v>
      </c>
      <c r="B21" s="37" t="s">
        <v>94</v>
      </c>
      <c r="C21" s="37" t="s">
        <v>95</v>
      </c>
      <c r="D21" s="43" t="s">
        <v>96</v>
      </c>
      <c r="E21" s="43">
        <v>3641526</v>
      </c>
      <c r="F21" s="44">
        <v>4326.13</v>
      </c>
      <c r="G21" s="48">
        <v>2.3199999999999998E-2</v>
      </c>
      <c r="H21" s="46"/>
      <c r="I21" s="46"/>
      <c r="J21" s="22" t="s">
        <v>50</v>
      </c>
      <c r="K21" s="8">
        <v>3.3599999999999998E-2</v>
      </c>
    </row>
    <row r="22" spans="1:11" s="37" customFormat="1">
      <c r="A22" s="37">
        <v>15</v>
      </c>
      <c r="B22" s="37" t="s">
        <v>90</v>
      </c>
      <c r="C22" s="37" t="s">
        <v>91</v>
      </c>
      <c r="D22" s="43" t="s">
        <v>84</v>
      </c>
      <c r="E22" s="43">
        <v>5699916</v>
      </c>
      <c r="F22" s="44">
        <v>4323.3900000000003</v>
      </c>
      <c r="G22" s="48">
        <v>2.3199999999999998E-2</v>
      </c>
      <c r="H22" s="46"/>
      <c r="I22" s="46"/>
      <c r="J22" s="22" t="s">
        <v>70</v>
      </c>
      <c r="K22" s="8">
        <v>3.2099999999999997E-2</v>
      </c>
    </row>
    <row r="23" spans="1:11" s="37" customFormat="1">
      <c r="A23" s="37">
        <v>16</v>
      </c>
      <c r="B23" s="37" t="s">
        <v>328</v>
      </c>
      <c r="C23" s="37" t="s">
        <v>329</v>
      </c>
      <c r="D23" s="43" t="s">
        <v>43</v>
      </c>
      <c r="E23" s="43">
        <v>2964569</v>
      </c>
      <c r="F23" s="44">
        <v>4205.24</v>
      </c>
      <c r="G23" s="48">
        <v>2.2599999999999999E-2</v>
      </c>
      <c r="H23" s="46"/>
      <c r="I23" s="46"/>
      <c r="J23" s="22" t="s">
        <v>67</v>
      </c>
      <c r="K23" s="8">
        <v>3.0499999999999999E-2</v>
      </c>
    </row>
    <row r="24" spans="1:11" s="37" customFormat="1">
      <c r="A24" s="37">
        <v>17</v>
      </c>
      <c r="B24" s="37" t="s">
        <v>101</v>
      </c>
      <c r="C24" s="37" t="s">
        <v>102</v>
      </c>
      <c r="D24" s="43" t="s">
        <v>103</v>
      </c>
      <c r="E24" s="43">
        <v>988763</v>
      </c>
      <c r="F24" s="44">
        <v>4058.87</v>
      </c>
      <c r="G24" s="48">
        <v>2.18E-2</v>
      </c>
      <c r="H24" s="46"/>
      <c r="I24" s="46"/>
      <c r="J24" s="22" t="s">
        <v>120</v>
      </c>
      <c r="K24" s="8">
        <v>2.4E-2</v>
      </c>
    </row>
    <row r="25" spans="1:11" s="37" customFormat="1">
      <c r="A25" s="37">
        <v>18</v>
      </c>
      <c r="B25" s="37" t="s">
        <v>330</v>
      </c>
      <c r="C25" s="37" t="s">
        <v>331</v>
      </c>
      <c r="D25" s="43" t="s">
        <v>59</v>
      </c>
      <c r="E25" s="43">
        <v>555065</v>
      </c>
      <c r="F25" s="44">
        <v>3869.08</v>
      </c>
      <c r="G25" s="48">
        <v>2.0799999999999999E-2</v>
      </c>
      <c r="H25" s="46"/>
      <c r="I25" s="46"/>
      <c r="J25" s="22" t="s">
        <v>103</v>
      </c>
      <c r="K25" s="8">
        <v>2.18E-2</v>
      </c>
    </row>
    <row r="26" spans="1:11" s="37" customFormat="1">
      <c r="A26" s="37">
        <v>19</v>
      </c>
      <c r="B26" s="37" t="s">
        <v>116</v>
      </c>
      <c r="C26" s="37" t="s">
        <v>117</v>
      </c>
      <c r="D26" s="43" t="s">
        <v>108</v>
      </c>
      <c r="E26" s="43">
        <v>1334268</v>
      </c>
      <c r="F26" s="44">
        <v>3670.57</v>
      </c>
      <c r="G26" s="48">
        <v>1.9699999999999999E-2</v>
      </c>
      <c r="H26" s="46"/>
      <c r="I26" s="46"/>
      <c r="J26" s="22" t="s">
        <v>143</v>
      </c>
      <c r="K26" s="8">
        <v>1.8200000000000001E-2</v>
      </c>
    </row>
    <row r="27" spans="1:11" s="37" customFormat="1">
      <c r="A27" s="37">
        <v>20</v>
      </c>
      <c r="B27" s="37" t="s">
        <v>141</v>
      </c>
      <c r="C27" s="37" t="s">
        <v>142</v>
      </c>
      <c r="D27" s="43" t="s">
        <v>143</v>
      </c>
      <c r="E27" s="43">
        <v>49585</v>
      </c>
      <c r="F27" s="44">
        <v>3392.78</v>
      </c>
      <c r="G27" s="48">
        <v>1.8200000000000001E-2</v>
      </c>
      <c r="H27" s="46"/>
      <c r="I27" s="46"/>
      <c r="J27" s="22" t="s">
        <v>113</v>
      </c>
      <c r="K27" s="8">
        <v>1.7399999999999999E-2</v>
      </c>
    </row>
    <row r="28" spans="1:11" s="37" customFormat="1">
      <c r="A28" s="37">
        <v>21</v>
      </c>
      <c r="B28" s="37" t="s">
        <v>114</v>
      </c>
      <c r="C28" s="37" t="s">
        <v>115</v>
      </c>
      <c r="D28" s="43" t="s">
        <v>108</v>
      </c>
      <c r="E28" s="43">
        <v>707224</v>
      </c>
      <c r="F28" s="44">
        <v>3337.39</v>
      </c>
      <c r="G28" s="48">
        <v>1.7899999999999999E-2</v>
      </c>
      <c r="H28" s="46"/>
      <c r="I28" s="46"/>
      <c r="J28" s="22" t="s">
        <v>56</v>
      </c>
      <c r="K28" s="8">
        <v>1.4800000000000001E-2</v>
      </c>
    </row>
    <row r="29" spans="1:11" s="37" customFormat="1">
      <c r="A29" s="37">
        <v>22</v>
      </c>
      <c r="B29" s="37" t="s">
        <v>111</v>
      </c>
      <c r="C29" s="37" t="s">
        <v>112</v>
      </c>
      <c r="D29" s="43" t="s">
        <v>113</v>
      </c>
      <c r="E29" s="43">
        <v>250096</v>
      </c>
      <c r="F29" s="44">
        <v>3233.12</v>
      </c>
      <c r="G29" s="48">
        <v>1.7399999999999999E-2</v>
      </c>
      <c r="H29" s="46"/>
      <c r="I29" s="46"/>
      <c r="J29" s="22" t="s">
        <v>338</v>
      </c>
      <c r="K29" s="8">
        <v>1.4500000000000001E-2</v>
      </c>
    </row>
    <row r="30" spans="1:11" s="37" customFormat="1">
      <c r="A30" s="37">
        <v>23</v>
      </c>
      <c r="B30" s="37" t="s">
        <v>118</v>
      </c>
      <c r="C30" s="37" t="s">
        <v>119</v>
      </c>
      <c r="D30" s="43" t="s">
        <v>120</v>
      </c>
      <c r="E30" s="43">
        <v>1621074</v>
      </c>
      <c r="F30" s="44">
        <v>3127.05</v>
      </c>
      <c r="G30" s="48">
        <v>1.6799999999999999E-2</v>
      </c>
      <c r="H30" s="46"/>
      <c r="I30" s="46"/>
      <c r="J30" s="22" t="s">
        <v>128</v>
      </c>
      <c r="K30" s="8">
        <v>1.14E-2</v>
      </c>
    </row>
    <row r="31" spans="1:11" s="37" customFormat="1">
      <c r="A31" s="37">
        <v>24</v>
      </c>
      <c r="B31" s="37" t="s">
        <v>332</v>
      </c>
      <c r="C31" s="37" t="s">
        <v>333</v>
      </c>
      <c r="D31" s="43" t="s">
        <v>150</v>
      </c>
      <c r="E31" s="43">
        <v>2455209</v>
      </c>
      <c r="F31" s="44">
        <v>2969.58</v>
      </c>
      <c r="G31" s="48">
        <v>1.5900000000000001E-2</v>
      </c>
      <c r="H31" s="46"/>
      <c r="I31" s="46"/>
      <c r="J31" s="22" t="s">
        <v>140</v>
      </c>
      <c r="K31" s="8">
        <v>1.0699999999999999E-2</v>
      </c>
    </row>
    <row r="32" spans="1:11" s="37" customFormat="1">
      <c r="A32" s="37">
        <v>25</v>
      </c>
      <c r="B32" s="37" t="s">
        <v>129</v>
      </c>
      <c r="C32" s="37" t="s">
        <v>130</v>
      </c>
      <c r="D32" s="43" t="s">
        <v>62</v>
      </c>
      <c r="E32" s="43">
        <v>174715</v>
      </c>
      <c r="F32" s="44">
        <v>2919.66</v>
      </c>
      <c r="G32" s="48">
        <v>1.5699999999999999E-2</v>
      </c>
      <c r="H32" s="46"/>
      <c r="I32" s="46"/>
      <c r="J32" s="22" t="s">
        <v>171</v>
      </c>
      <c r="K32" s="8">
        <v>7.7999999999999996E-3</v>
      </c>
    </row>
    <row r="33" spans="1:11" s="37" customFormat="1">
      <c r="A33" s="37">
        <v>26</v>
      </c>
      <c r="B33" s="37" t="s">
        <v>334</v>
      </c>
      <c r="C33" s="37" t="s">
        <v>335</v>
      </c>
      <c r="D33" s="43" t="s">
        <v>56</v>
      </c>
      <c r="E33" s="43">
        <v>43883</v>
      </c>
      <c r="F33" s="44">
        <v>2748.7</v>
      </c>
      <c r="G33" s="48">
        <v>1.4800000000000001E-2</v>
      </c>
      <c r="H33" s="46"/>
      <c r="I33" s="46"/>
      <c r="J33" s="22" t="s">
        <v>351</v>
      </c>
      <c r="K33" s="8">
        <v>6.6E-3</v>
      </c>
    </row>
    <row r="34" spans="1:11" s="37" customFormat="1">
      <c r="A34" s="37">
        <v>27</v>
      </c>
      <c r="B34" s="37" t="s">
        <v>76</v>
      </c>
      <c r="C34" s="37" t="s">
        <v>77</v>
      </c>
      <c r="D34" s="43" t="s">
        <v>62</v>
      </c>
      <c r="E34" s="43">
        <v>1594188</v>
      </c>
      <c r="F34" s="44">
        <v>2742.8</v>
      </c>
      <c r="G34" s="48">
        <v>1.47E-2</v>
      </c>
      <c r="H34" s="46"/>
      <c r="I34" s="46"/>
      <c r="J34" s="22" t="s">
        <v>174</v>
      </c>
      <c r="K34" s="8">
        <v>6.1999999999999998E-3</v>
      </c>
    </row>
    <row r="35" spans="1:11" s="37" customFormat="1">
      <c r="A35" s="37">
        <v>28</v>
      </c>
      <c r="B35" s="37" t="s">
        <v>336</v>
      </c>
      <c r="C35" s="37" t="s">
        <v>337</v>
      </c>
      <c r="D35" s="43" t="s">
        <v>338</v>
      </c>
      <c r="E35" s="43">
        <v>1217878</v>
      </c>
      <c r="F35" s="44">
        <v>2703.69</v>
      </c>
      <c r="G35" s="48">
        <v>1.4500000000000001E-2</v>
      </c>
      <c r="H35" s="46"/>
      <c r="I35" s="46"/>
      <c r="J35" s="22" t="s">
        <v>186</v>
      </c>
      <c r="K35" s="8">
        <v>4.0000000000000002E-4</v>
      </c>
    </row>
    <row r="36" spans="1:11" s="37" customFormat="1">
      <c r="A36" s="37">
        <v>29</v>
      </c>
      <c r="B36" s="37" t="s">
        <v>133</v>
      </c>
      <c r="C36" s="37" t="s">
        <v>134</v>
      </c>
      <c r="D36" s="43" t="s">
        <v>108</v>
      </c>
      <c r="E36" s="43">
        <v>303636</v>
      </c>
      <c r="F36" s="44">
        <v>2673.06</v>
      </c>
      <c r="G36" s="48">
        <v>1.44E-2</v>
      </c>
      <c r="H36" s="46"/>
      <c r="I36" s="46"/>
      <c r="J36" s="22" t="s">
        <v>33</v>
      </c>
      <c r="K36" s="8">
        <v>1.8699999999999998E-2</v>
      </c>
    </row>
    <row r="37" spans="1:11" s="37" customFormat="1">
      <c r="A37" s="37">
        <v>30</v>
      </c>
      <c r="B37" s="37" t="s">
        <v>106</v>
      </c>
      <c r="C37" s="37" t="s">
        <v>107</v>
      </c>
      <c r="D37" s="43" t="s">
        <v>108</v>
      </c>
      <c r="E37" s="43">
        <v>949465</v>
      </c>
      <c r="F37" s="44">
        <v>2653.75</v>
      </c>
      <c r="G37" s="48">
        <v>1.4200000000000001E-2</v>
      </c>
      <c r="H37" s="46"/>
      <c r="I37" s="46"/>
      <c r="J37" s="22"/>
      <c r="K37" s="22"/>
    </row>
    <row r="38" spans="1:11" s="37" customFormat="1">
      <c r="A38" s="37">
        <v>31</v>
      </c>
      <c r="B38" s="37" t="s">
        <v>227</v>
      </c>
      <c r="C38" s="37" t="s">
        <v>228</v>
      </c>
      <c r="D38" s="43" t="s">
        <v>59</v>
      </c>
      <c r="E38" s="43">
        <v>649322</v>
      </c>
      <c r="F38" s="44">
        <v>2514.8200000000002</v>
      </c>
      <c r="G38" s="48">
        <v>1.35E-2</v>
      </c>
      <c r="H38" s="46"/>
      <c r="I38" s="46"/>
      <c r="J38" s="22"/>
      <c r="K38" s="8"/>
    </row>
    <row r="39" spans="1:11" s="37" customFormat="1">
      <c r="A39" s="37">
        <v>32</v>
      </c>
      <c r="B39" s="37" t="s">
        <v>167</v>
      </c>
      <c r="C39" s="37" t="s">
        <v>168</v>
      </c>
      <c r="D39" s="43" t="s">
        <v>53</v>
      </c>
      <c r="E39" s="43">
        <v>1871027</v>
      </c>
      <c r="F39" s="44">
        <v>2416.4299999999998</v>
      </c>
      <c r="G39" s="48">
        <v>1.2999999999999999E-2</v>
      </c>
      <c r="H39" s="46"/>
      <c r="I39" s="46"/>
      <c r="J39" s="22"/>
      <c r="K39" s="8"/>
    </row>
    <row r="40" spans="1:11" s="37" customFormat="1">
      <c r="A40" s="37">
        <v>33</v>
      </c>
      <c r="B40" s="37" t="s">
        <v>339</v>
      </c>
      <c r="C40" s="37" t="s">
        <v>340</v>
      </c>
      <c r="D40" s="43" t="s">
        <v>59</v>
      </c>
      <c r="E40" s="43">
        <v>2115081</v>
      </c>
      <c r="F40" s="44">
        <v>2185.94</v>
      </c>
      <c r="G40" s="48">
        <v>1.17E-2</v>
      </c>
      <c r="H40" s="46"/>
      <c r="I40" s="46"/>
      <c r="J40" s="22"/>
      <c r="K40" s="8"/>
    </row>
    <row r="41" spans="1:11" s="37" customFormat="1">
      <c r="A41" s="37">
        <v>34</v>
      </c>
      <c r="B41" s="37" t="s">
        <v>126</v>
      </c>
      <c r="C41" s="37" t="s">
        <v>127</v>
      </c>
      <c r="D41" s="43" t="s">
        <v>128</v>
      </c>
      <c r="E41" s="43">
        <v>4192180</v>
      </c>
      <c r="F41" s="44">
        <v>2117.0500000000002</v>
      </c>
      <c r="G41" s="48">
        <v>1.14E-2</v>
      </c>
      <c r="H41" s="46"/>
      <c r="I41" s="46"/>
      <c r="J41" s="22"/>
      <c r="K41" s="8"/>
    </row>
    <row r="42" spans="1:11" s="37" customFormat="1">
      <c r="A42" s="37">
        <v>35</v>
      </c>
      <c r="B42" s="37" t="s">
        <v>300</v>
      </c>
      <c r="C42" s="37" t="s">
        <v>301</v>
      </c>
      <c r="D42" s="43" t="s">
        <v>96</v>
      </c>
      <c r="E42" s="43">
        <v>315555</v>
      </c>
      <c r="F42" s="44">
        <v>2074.77</v>
      </c>
      <c r="G42" s="48">
        <v>1.11E-2</v>
      </c>
      <c r="H42" s="46"/>
      <c r="I42" s="46"/>
      <c r="J42" s="22"/>
      <c r="K42" s="8"/>
    </row>
    <row r="43" spans="1:11" s="37" customFormat="1">
      <c r="A43" s="37">
        <v>36</v>
      </c>
      <c r="B43" s="37" t="s">
        <v>138</v>
      </c>
      <c r="C43" s="37" t="s">
        <v>139</v>
      </c>
      <c r="D43" s="43" t="s">
        <v>140</v>
      </c>
      <c r="E43" s="43">
        <v>1489587</v>
      </c>
      <c r="F43" s="44">
        <v>2000.52</v>
      </c>
      <c r="G43" s="48">
        <v>1.0699999999999999E-2</v>
      </c>
      <c r="H43" s="46"/>
      <c r="I43" s="46"/>
      <c r="J43" s="22"/>
      <c r="K43" s="8"/>
    </row>
    <row r="44" spans="1:11" s="37" customFormat="1">
      <c r="A44" s="37">
        <v>37</v>
      </c>
      <c r="B44" s="37" t="s">
        <v>341</v>
      </c>
      <c r="C44" s="37" t="s">
        <v>342</v>
      </c>
      <c r="D44" s="43" t="s">
        <v>153</v>
      </c>
      <c r="E44" s="43">
        <v>320000</v>
      </c>
      <c r="F44" s="44">
        <v>1953.6</v>
      </c>
      <c r="G44" s="48">
        <v>1.0500000000000001E-2</v>
      </c>
      <c r="H44" s="46"/>
      <c r="I44" s="46"/>
      <c r="J44" s="22"/>
      <c r="K44" s="8"/>
    </row>
    <row r="45" spans="1:11" s="37" customFormat="1">
      <c r="A45" s="37">
        <v>38</v>
      </c>
      <c r="B45" s="37" t="s">
        <v>343</v>
      </c>
      <c r="C45" s="37" t="s">
        <v>344</v>
      </c>
      <c r="D45" s="43" t="s">
        <v>87</v>
      </c>
      <c r="E45" s="43">
        <v>147861</v>
      </c>
      <c r="F45" s="44">
        <v>1898.39</v>
      </c>
      <c r="G45" s="48">
        <v>1.0200000000000001E-2</v>
      </c>
      <c r="H45" s="46"/>
      <c r="I45" s="46"/>
      <c r="J45" s="22"/>
      <c r="K45" s="8"/>
    </row>
    <row r="46" spans="1:11" s="37" customFormat="1">
      <c r="A46" s="37">
        <v>39</v>
      </c>
      <c r="B46" s="37" t="s">
        <v>199</v>
      </c>
      <c r="C46" s="37" t="s">
        <v>200</v>
      </c>
      <c r="D46" s="43" t="s">
        <v>87</v>
      </c>
      <c r="E46" s="43">
        <v>56351</v>
      </c>
      <c r="F46" s="44">
        <v>1880.97</v>
      </c>
      <c r="G46" s="48">
        <v>1.01E-2</v>
      </c>
      <c r="H46" s="46"/>
      <c r="I46" s="46"/>
      <c r="J46" s="22"/>
      <c r="K46" s="8"/>
    </row>
    <row r="47" spans="1:11" s="37" customFormat="1">
      <c r="A47" s="37">
        <v>40</v>
      </c>
      <c r="B47" s="37" t="s">
        <v>154</v>
      </c>
      <c r="C47" s="37" t="s">
        <v>155</v>
      </c>
      <c r="D47" s="43" t="s">
        <v>43</v>
      </c>
      <c r="E47" s="43">
        <v>953525</v>
      </c>
      <c r="F47" s="44">
        <v>1808.36</v>
      </c>
      <c r="G47" s="48">
        <v>9.7000000000000003E-3</v>
      </c>
      <c r="H47" s="46"/>
      <c r="I47" s="46"/>
      <c r="J47" s="22"/>
      <c r="K47" s="8"/>
    </row>
    <row r="48" spans="1:11" s="37" customFormat="1">
      <c r="A48" s="37">
        <v>41</v>
      </c>
      <c r="B48" s="37" t="s">
        <v>345</v>
      </c>
      <c r="C48" s="37" t="s">
        <v>346</v>
      </c>
      <c r="D48" s="43" t="s">
        <v>75</v>
      </c>
      <c r="E48" s="43">
        <v>322835</v>
      </c>
      <c r="F48" s="44">
        <v>1803.52</v>
      </c>
      <c r="G48" s="48">
        <v>9.7000000000000003E-3</v>
      </c>
      <c r="H48" s="46"/>
      <c r="I48" s="46"/>
      <c r="J48" s="22"/>
      <c r="K48" s="8"/>
    </row>
    <row r="49" spans="1:11" s="37" customFormat="1">
      <c r="A49" s="37">
        <v>42</v>
      </c>
      <c r="B49" s="37" t="s">
        <v>146</v>
      </c>
      <c r="C49" s="37" t="s">
        <v>147</v>
      </c>
      <c r="D49" s="43" t="s">
        <v>43</v>
      </c>
      <c r="E49" s="43">
        <v>848878</v>
      </c>
      <c r="F49" s="44">
        <v>1775.43</v>
      </c>
      <c r="G49" s="48">
        <v>9.4999999999999998E-3</v>
      </c>
      <c r="H49" s="46"/>
      <c r="I49" s="46"/>
      <c r="J49" s="22"/>
      <c r="K49" s="8"/>
    </row>
    <row r="50" spans="1:11" s="37" customFormat="1">
      <c r="A50" s="37">
        <v>43</v>
      </c>
      <c r="B50" s="37" t="s">
        <v>161</v>
      </c>
      <c r="C50" s="37" t="s">
        <v>162</v>
      </c>
      <c r="D50" s="43" t="s">
        <v>50</v>
      </c>
      <c r="E50" s="43">
        <v>3941729</v>
      </c>
      <c r="F50" s="44">
        <v>1744.22</v>
      </c>
      <c r="G50" s="48">
        <v>9.4000000000000004E-3</v>
      </c>
      <c r="H50" s="46"/>
      <c r="I50" s="46"/>
      <c r="J50" s="22"/>
      <c r="K50" s="8"/>
    </row>
    <row r="51" spans="1:11" s="37" customFormat="1">
      <c r="A51" s="37">
        <v>44</v>
      </c>
      <c r="B51" s="37" t="s">
        <v>151</v>
      </c>
      <c r="C51" s="37" t="s">
        <v>152</v>
      </c>
      <c r="D51" s="43" t="s">
        <v>153</v>
      </c>
      <c r="E51" s="43">
        <v>2721457</v>
      </c>
      <c r="F51" s="44">
        <v>1690.02</v>
      </c>
      <c r="G51" s="48">
        <v>9.1000000000000004E-3</v>
      </c>
      <c r="H51" s="46"/>
      <c r="I51" s="46"/>
      <c r="J51" s="22"/>
      <c r="K51" s="8"/>
    </row>
    <row r="52" spans="1:11" s="37" customFormat="1">
      <c r="A52" s="37">
        <v>45</v>
      </c>
      <c r="B52" s="37" t="s">
        <v>347</v>
      </c>
      <c r="C52" s="37" t="s">
        <v>348</v>
      </c>
      <c r="D52" s="43" t="s">
        <v>75</v>
      </c>
      <c r="E52" s="43">
        <v>342003</v>
      </c>
      <c r="F52" s="44">
        <v>1603.31</v>
      </c>
      <c r="G52" s="48">
        <v>8.6E-3</v>
      </c>
      <c r="H52" s="46"/>
      <c r="I52" s="46"/>
      <c r="J52" s="22"/>
      <c r="K52" s="8"/>
    </row>
    <row r="53" spans="1:11" s="37" customFormat="1">
      <c r="A53" s="37">
        <v>46</v>
      </c>
      <c r="B53" s="37" t="s">
        <v>169</v>
      </c>
      <c r="C53" s="37" t="s">
        <v>170</v>
      </c>
      <c r="D53" s="43" t="s">
        <v>171</v>
      </c>
      <c r="E53" s="43">
        <v>227668</v>
      </c>
      <c r="F53" s="44">
        <v>1453.2</v>
      </c>
      <c r="G53" s="48">
        <v>7.7999999999999996E-3</v>
      </c>
      <c r="H53" s="46"/>
      <c r="I53" s="46"/>
      <c r="J53" s="22"/>
      <c r="K53" s="8"/>
    </row>
    <row r="54" spans="1:11" s="37" customFormat="1">
      <c r="A54" s="37">
        <v>47</v>
      </c>
      <c r="B54" s="37" t="s">
        <v>165</v>
      </c>
      <c r="C54" s="37" t="s">
        <v>166</v>
      </c>
      <c r="D54" s="43" t="s">
        <v>120</v>
      </c>
      <c r="E54" s="43">
        <v>464922</v>
      </c>
      <c r="F54" s="44">
        <v>1347.81</v>
      </c>
      <c r="G54" s="48">
        <v>7.1999999999999998E-3</v>
      </c>
      <c r="H54" s="46"/>
      <c r="I54" s="46"/>
      <c r="J54" s="22"/>
      <c r="K54" s="8"/>
    </row>
    <row r="55" spans="1:11" s="37" customFormat="1">
      <c r="A55" s="37">
        <v>48</v>
      </c>
      <c r="B55" s="37" t="s">
        <v>349</v>
      </c>
      <c r="C55" s="37" t="s">
        <v>350</v>
      </c>
      <c r="D55" s="43" t="s">
        <v>351</v>
      </c>
      <c r="E55" s="43">
        <v>633000</v>
      </c>
      <c r="F55" s="44">
        <v>1236.57</v>
      </c>
      <c r="G55" s="48">
        <v>6.6E-3</v>
      </c>
      <c r="H55" s="46"/>
      <c r="I55" s="46"/>
      <c r="J55" s="22"/>
      <c r="K55" s="8"/>
    </row>
    <row r="56" spans="1:11" s="37" customFormat="1">
      <c r="A56" s="37">
        <v>49</v>
      </c>
      <c r="B56" s="37" t="s">
        <v>172</v>
      </c>
      <c r="C56" s="37" t="s">
        <v>173</v>
      </c>
      <c r="D56" s="43" t="s">
        <v>174</v>
      </c>
      <c r="E56" s="43">
        <v>876226</v>
      </c>
      <c r="F56" s="44">
        <v>1155.74</v>
      </c>
      <c r="G56" s="48">
        <v>6.1999999999999998E-3</v>
      </c>
      <c r="H56" s="46"/>
      <c r="I56" s="46"/>
      <c r="J56" s="22"/>
      <c r="K56" s="8"/>
    </row>
    <row r="57" spans="1:11" s="37" customFormat="1">
      <c r="A57" s="37">
        <v>50</v>
      </c>
      <c r="B57" s="37" t="s">
        <v>269</v>
      </c>
      <c r="C57" s="37" t="s">
        <v>270</v>
      </c>
      <c r="D57" s="43" t="s">
        <v>150</v>
      </c>
      <c r="E57" s="43">
        <v>50000</v>
      </c>
      <c r="F57" s="44">
        <v>1135.05</v>
      </c>
      <c r="G57" s="48">
        <v>6.1000000000000004E-3</v>
      </c>
      <c r="H57" s="46"/>
      <c r="I57" s="46"/>
      <c r="J57" s="22"/>
      <c r="K57" s="8"/>
    </row>
    <row r="58" spans="1:11" s="37" customFormat="1">
      <c r="A58" s="37">
        <v>51</v>
      </c>
      <c r="B58" s="37" t="s">
        <v>156</v>
      </c>
      <c r="C58" s="37" t="s">
        <v>157</v>
      </c>
      <c r="D58" s="43" t="s">
        <v>153</v>
      </c>
      <c r="E58" s="43">
        <v>127101</v>
      </c>
      <c r="F58" s="44">
        <v>1133.3599999999999</v>
      </c>
      <c r="G58" s="48">
        <v>6.1000000000000004E-3</v>
      </c>
      <c r="H58" s="46"/>
      <c r="I58" s="46"/>
      <c r="J58" s="22"/>
      <c r="K58" s="8"/>
    </row>
    <row r="59" spans="1:11" s="37" customFormat="1">
      <c r="A59" s="37">
        <v>52</v>
      </c>
      <c r="B59" s="37" t="s">
        <v>177</v>
      </c>
      <c r="C59" s="37" t="s">
        <v>178</v>
      </c>
      <c r="D59" s="43" t="s">
        <v>43</v>
      </c>
      <c r="E59" s="43">
        <v>404071</v>
      </c>
      <c r="F59" s="44">
        <v>1073.4100000000001</v>
      </c>
      <c r="G59" s="48">
        <v>5.7999999999999996E-3</v>
      </c>
      <c r="H59" s="46"/>
      <c r="I59" s="46"/>
      <c r="J59" s="22"/>
      <c r="K59" s="8"/>
    </row>
    <row r="60" spans="1:11" s="37" customFormat="1">
      <c r="A60" s="37">
        <v>53</v>
      </c>
      <c r="B60" s="37" t="s">
        <v>352</v>
      </c>
      <c r="C60" s="37" t="s">
        <v>353</v>
      </c>
      <c r="D60" s="43" t="s">
        <v>150</v>
      </c>
      <c r="E60" s="43">
        <v>20090</v>
      </c>
      <c r="F60" s="44">
        <v>1073.0999999999999</v>
      </c>
      <c r="G60" s="48">
        <v>5.7999999999999996E-3</v>
      </c>
      <c r="H60" s="46"/>
      <c r="I60" s="46"/>
      <c r="J60" s="22"/>
      <c r="K60" s="8"/>
    </row>
    <row r="61" spans="1:11" s="37" customFormat="1">
      <c r="A61" s="37">
        <v>54</v>
      </c>
      <c r="B61" s="37" t="s">
        <v>215</v>
      </c>
      <c r="C61" s="37" t="s">
        <v>216</v>
      </c>
      <c r="D61" s="43" t="s">
        <v>153</v>
      </c>
      <c r="E61" s="43">
        <v>265219</v>
      </c>
      <c r="F61" s="44">
        <v>1012.34</v>
      </c>
      <c r="G61" s="48">
        <v>5.4000000000000003E-3</v>
      </c>
      <c r="H61" s="46"/>
      <c r="I61" s="46"/>
      <c r="J61" s="22"/>
      <c r="K61" s="8"/>
    </row>
    <row r="62" spans="1:11" s="37" customFormat="1">
      <c r="A62" s="37">
        <v>55</v>
      </c>
      <c r="B62" s="37" t="s">
        <v>354</v>
      </c>
      <c r="C62" s="37" t="s">
        <v>355</v>
      </c>
      <c r="D62" s="43" t="s">
        <v>153</v>
      </c>
      <c r="E62" s="43">
        <v>170981</v>
      </c>
      <c r="F62" s="44">
        <v>1009.73</v>
      </c>
      <c r="G62" s="48">
        <v>5.4000000000000003E-3</v>
      </c>
      <c r="H62" s="46"/>
      <c r="I62" s="46"/>
      <c r="J62" s="22"/>
      <c r="K62" s="8"/>
    </row>
    <row r="63" spans="1:11" s="37" customFormat="1">
      <c r="A63" s="37">
        <v>56</v>
      </c>
      <c r="B63" s="37" t="s">
        <v>255</v>
      </c>
      <c r="C63" s="37" t="s">
        <v>256</v>
      </c>
      <c r="D63" s="43" t="s">
        <v>62</v>
      </c>
      <c r="E63" s="43">
        <v>189497</v>
      </c>
      <c r="F63" s="44">
        <v>899.26</v>
      </c>
      <c r="G63" s="48">
        <v>4.7999999999999996E-3</v>
      </c>
      <c r="H63" s="46"/>
      <c r="I63" s="46"/>
      <c r="J63" s="22"/>
      <c r="K63" s="8"/>
    </row>
    <row r="64" spans="1:11" s="37" customFormat="1">
      <c r="A64" s="37">
        <v>57</v>
      </c>
      <c r="B64" s="37" t="s">
        <v>179</v>
      </c>
      <c r="C64" s="37" t="s">
        <v>180</v>
      </c>
      <c r="D64" s="43" t="s">
        <v>43</v>
      </c>
      <c r="E64" s="43">
        <v>116805</v>
      </c>
      <c r="F64" s="44">
        <v>517.62</v>
      </c>
      <c r="G64" s="48">
        <v>2.8E-3</v>
      </c>
      <c r="H64" s="46"/>
      <c r="I64" s="46"/>
      <c r="J64" s="22"/>
      <c r="K64" s="8"/>
    </row>
    <row r="65" spans="1:11" s="37" customFormat="1">
      <c r="A65" s="58"/>
      <c r="B65" s="60" t="s">
        <v>944</v>
      </c>
      <c r="C65" s="60"/>
      <c r="D65" s="59"/>
      <c r="E65" s="59"/>
      <c r="F65" s="61">
        <v>182710.84999999995</v>
      </c>
      <c r="G65" s="62">
        <v>0.98090000000000033</v>
      </c>
      <c r="H65" s="46"/>
      <c r="I65" s="46"/>
      <c r="J65" s="22"/>
      <c r="K65" s="8"/>
    </row>
    <row r="66" spans="1:11" s="37" customFormat="1">
      <c r="D66" s="43"/>
      <c r="E66" s="43"/>
      <c r="F66" s="44"/>
      <c r="H66" s="46"/>
      <c r="I66" s="46"/>
      <c r="J66" s="22"/>
      <c r="K66" s="8"/>
    </row>
    <row r="67" spans="1:11" s="37" customFormat="1">
      <c r="B67" s="53" t="s">
        <v>931</v>
      </c>
      <c r="C67" s="53"/>
      <c r="D67" s="43"/>
      <c r="E67" s="43"/>
      <c r="F67" s="44"/>
      <c r="H67" s="46"/>
      <c r="I67" s="46"/>
      <c r="J67" s="22"/>
      <c r="K67" s="8"/>
    </row>
    <row r="68" spans="1:11" s="37" customFormat="1">
      <c r="B68" s="53" t="s">
        <v>932</v>
      </c>
      <c r="C68" s="53"/>
      <c r="D68" s="43"/>
      <c r="E68" s="43"/>
      <c r="F68" s="44"/>
      <c r="H68" s="46"/>
      <c r="I68" s="46"/>
      <c r="J68" s="22"/>
      <c r="K68" s="8"/>
    </row>
    <row r="69" spans="1:11" s="37" customFormat="1">
      <c r="B69" s="53" t="s">
        <v>929</v>
      </c>
      <c r="C69" s="53"/>
      <c r="D69" s="43"/>
      <c r="E69" s="43"/>
      <c r="F69" s="44"/>
      <c r="H69" s="46"/>
      <c r="I69" s="46"/>
      <c r="J69" s="22"/>
      <c r="K69" s="8"/>
    </row>
    <row r="70" spans="1:11" s="37" customFormat="1">
      <c r="A70" s="37">
        <v>58</v>
      </c>
      <c r="B70" s="37" t="s">
        <v>183</v>
      </c>
      <c r="C70" s="37" t="s">
        <v>184</v>
      </c>
      <c r="D70" s="43" t="s">
        <v>186</v>
      </c>
      <c r="E70" s="43">
        <v>357413</v>
      </c>
      <c r="F70" s="44">
        <v>36.119999999999997</v>
      </c>
      <c r="G70" s="48">
        <v>2.0000000000000001E-4</v>
      </c>
      <c r="H70" s="46">
        <v>43059</v>
      </c>
      <c r="I70" s="46" t="s">
        <v>185</v>
      </c>
      <c r="J70" s="22"/>
      <c r="K70" s="8"/>
    </row>
    <row r="71" spans="1:11" s="37" customFormat="1">
      <c r="A71" s="37">
        <v>59</v>
      </c>
      <c r="B71" s="37" t="s">
        <v>183</v>
      </c>
      <c r="C71" s="37" t="s">
        <v>187</v>
      </c>
      <c r="D71" s="43" t="s">
        <v>186</v>
      </c>
      <c r="E71" s="43">
        <v>204236</v>
      </c>
      <c r="F71" s="44">
        <v>20.77</v>
      </c>
      <c r="G71" s="48">
        <v>1E-4</v>
      </c>
      <c r="H71" s="46">
        <v>43424</v>
      </c>
      <c r="I71" s="46" t="s">
        <v>185</v>
      </c>
      <c r="J71" s="22"/>
      <c r="K71" s="8"/>
    </row>
    <row r="72" spans="1:11" s="37" customFormat="1">
      <c r="A72" s="37">
        <v>60</v>
      </c>
      <c r="B72" s="37" t="s">
        <v>183</v>
      </c>
      <c r="C72" s="37" t="s">
        <v>188</v>
      </c>
      <c r="D72" s="43" t="s">
        <v>186</v>
      </c>
      <c r="E72" s="43">
        <v>153177</v>
      </c>
      <c r="F72" s="44">
        <v>15.69</v>
      </c>
      <c r="G72" s="50">
        <v>1E-4</v>
      </c>
      <c r="H72" s="46">
        <v>43789</v>
      </c>
      <c r="I72" s="46" t="s">
        <v>185</v>
      </c>
      <c r="J72" s="22"/>
      <c r="K72" s="8"/>
    </row>
    <row r="73" spans="1:11" s="37" customFormat="1">
      <c r="A73" s="58"/>
      <c r="B73" s="60" t="s">
        <v>944</v>
      </c>
      <c r="C73" s="60"/>
      <c r="D73" s="59"/>
      <c r="E73" s="59"/>
      <c r="F73" s="61">
        <v>72.58</v>
      </c>
      <c r="G73" s="69">
        <v>4.0000000000000002E-4</v>
      </c>
      <c r="H73" s="46"/>
      <c r="I73" s="46"/>
      <c r="J73" s="22"/>
      <c r="K73" s="8"/>
    </row>
    <row r="74" spans="1:11" s="37" customFormat="1">
      <c r="D74" s="43"/>
      <c r="E74" s="43"/>
      <c r="F74" s="44"/>
      <c r="G74" s="50"/>
      <c r="H74" s="46"/>
      <c r="I74" s="46"/>
      <c r="J74" s="22"/>
      <c r="K74" s="8"/>
    </row>
    <row r="75" spans="1:11" s="37" customFormat="1">
      <c r="B75" s="53" t="s">
        <v>933</v>
      </c>
      <c r="C75" s="53"/>
      <c r="D75" s="43"/>
      <c r="E75" s="43"/>
      <c r="F75" s="44"/>
      <c r="G75" s="50"/>
      <c r="H75" s="46"/>
      <c r="I75" s="46"/>
      <c r="J75" s="22"/>
      <c r="K75" s="8"/>
    </row>
    <row r="76" spans="1:11" s="37" customFormat="1">
      <c r="A76" s="37">
        <v>61</v>
      </c>
      <c r="B76" s="53" t="s">
        <v>934</v>
      </c>
      <c r="D76" s="43"/>
      <c r="E76" s="43"/>
      <c r="F76" s="44">
        <v>4097.46</v>
      </c>
      <c r="G76" s="48">
        <v>2.1999999999999999E-2</v>
      </c>
      <c r="H76" s="46"/>
      <c r="I76" s="46"/>
      <c r="J76" s="22"/>
      <c r="K76" s="8"/>
    </row>
    <row r="77" spans="1:11" s="37" customFormat="1">
      <c r="A77" s="58"/>
      <c r="B77" s="60" t="s">
        <v>944</v>
      </c>
      <c r="C77" s="60"/>
      <c r="D77" s="59"/>
      <c r="E77" s="59"/>
      <c r="F77" s="61">
        <v>4097.46</v>
      </c>
      <c r="G77" s="62">
        <v>2.1999999999999999E-2</v>
      </c>
      <c r="H77" s="46">
        <v>42037</v>
      </c>
      <c r="I77" s="46"/>
      <c r="J77" s="22"/>
      <c r="K77" s="8"/>
    </row>
    <row r="78" spans="1:11" s="37" customFormat="1">
      <c r="D78" s="43"/>
      <c r="E78" s="43"/>
      <c r="F78" s="44"/>
      <c r="H78" s="46"/>
      <c r="I78" s="46"/>
      <c r="J78" s="22"/>
      <c r="K78" s="8"/>
    </row>
    <row r="79" spans="1:11" s="37" customFormat="1">
      <c r="B79" s="53" t="s">
        <v>945</v>
      </c>
      <c r="C79" s="53"/>
      <c r="D79" s="43"/>
      <c r="E79" s="43"/>
      <c r="F79" s="44"/>
      <c r="H79" s="46"/>
      <c r="I79" s="46"/>
      <c r="J79" s="22"/>
      <c r="K79" s="8"/>
    </row>
    <row r="80" spans="1:11" s="37" customFormat="1">
      <c r="B80" s="37" t="s">
        <v>960</v>
      </c>
      <c r="C80" s="53"/>
      <c r="D80" s="43"/>
      <c r="E80" s="43"/>
      <c r="F80" s="44">
        <v>1.97</v>
      </c>
      <c r="G80" s="86" t="s">
        <v>954</v>
      </c>
      <c r="H80" s="46"/>
      <c r="I80" s="46"/>
      <c r="J80" s="22"/>
      <c r="K80" s="8"/>
    </row>
    <row r="81" spans="1:11" s="37" customFormat="1">
      <c r="B81" s="37" t="s">
        <v>946</v>
      </c>
      <c r="D81" s="43"/>
      <c r="E81" s="43"/>
      <c r="F81" s="44">
        <f>-615.489999999932-1.97</f>
        <v>-617.45999999993205</v>
      </c>
      <c r="G81" s="48">
        <f>+F81/F83</f>
        <v>-3.3149473815315784E-3</v>
      </c>
      <c r="H81" s="46"/>
      <c r="I81" s="46"/>
      <c r="J81" s="22"/>
      <c r="K81" s="8"/>
    </row>
    <row r="82" spans="1:11" s="37" customFormat="1">
      <c r="A82" s="58"/>
      <c r="B82" s="60" t="s">
        <v>944</v>
      </c>
      <c r="C82" s="60"/>
      <c r="D82" s="59"/>
      <c r="E82" s="59"/>
      <c r="F82" s="61">
        <v>-615.48999999993248</v>
      </c>
      <c r="G82" s="62">
        <v>-3.3E-3</v>
      </c>
      <c r="H82" s="46"/>
      <c r="I82" s="46"/>
      <c r="J82" s="22"/>
      <c r="K82" s="8"/>
    </row>
    <row r="83" spans="1:11" s="37" customFormat="1">
      <c r="A83" s="63"/>
      <c r="B83" s="65" t="s">
        <v>947</v>
      </c>
      <c r="C83" s="65"/>
      <c r="D83" s="64"/>
      <c r="E83" s="64"/>
      <c r="F83" s="66">
        <v>186265.4</v>
      </c>
      <c r="G83" s="68">
        <v>1</v>
      </c>
      <c r="H83" s="46"/>
      <c r="I83" s="46"/>
      <c r="J83" s="22"/>
      <c r="K83" s="8"/>
    </row>
    <row r="84" spans="1:11" s="37" customFormat="1">
      <c r="A84" s="37" t="s">
        <v>948</v>
      </c>
      <c r="D84" s="43"/>
      <c r="E84" s="43"/>
      <c r="F84" s="44"/>
      <c r="J84" s="22"/>
      <c r="K84" s="8"/>
    </row>
    <row r="85" spans="1:11" s="37" customFormat="1">
      <c r="A85" s="37">
        <v>1</v>
      </c>
      <c r="B85" s="37" t="s">
        <v>969</v>
      </c>
      <c r="D85" s="43"/>
      <c r="E85" s="43"/>
      <c r="F85" s="44"/>
      <c r="J85" s="22"/>
      <c r="K85" s="8"/>
    </row>
    <row r="86" spans="1:11" s="37" customFormat="1">
      <c r="A86" s="37">
        <v>2</v>
      </c>
      <c r="B86" s="1" t="s">
        <v>955</v>
      </c>
      <c r="D86" s="43"/>
      <c r="E86" s="43"/>
      <c r="F86" s="44"/>
      <c r="J86" s="22"/>
      <c r="K86" s="8"/>
    </row>
    <row r="87" spans="1:11" s="37" customFormat="1">
      <c r="D87" s="43"/>
      <c r="E87" s="43"/>
      <c r="F87" s="44"/>
      <c r="J87" s="22"/>
      <c r="K87" s="8"/>
    </row>
    <row r="88" spans="1:11" s="37" customFormat="1">
      <c r="D88" s="43"/>
      <c r="E88" s="43"/>
      <c r="F88" s="44"/>
      <c r="J88" s="22"/>
      <c r="K88" s="8"/>
    </row>
    <row r="89" spans="1:11" s="37" customFormat="1">
      <c r="A89" s="1"/>
      <c r="B89" s="1"/>
      <c r="C89" s="1"/>
      <c r="D89" s="1"/>
      <c r="E89" s="1"/>
      <c r="F89" s="1"/>
      <c r="G89" s="1"/>
      <c r="J89" s="22"/>
      <c r="K89" s="8"/>
    </row>
  </sheetData>
  <customSheetViews>
    <customSheetView guid="{CA130027-387C-4045-8D15-AA97F3BB3197}" topLeftCell="A61">
      <selection activeCell="B90" sqref="B90"/>
      <pageMargins left="0.75" right="0.75" top="1" bottom="1" header="0.5" footer="0.5"/>
      <headerFooter alignWithMargins="0"/>
    </customSheetView>
    <customSheetView guid="{54B4DC61-12F1-4338-8E12-6C13727A6FE6}" showRuler="0" topLeftCell="A61">
      <selection activeCell="B90" sqref="B90"/>
      <pageMargins left="0.75" right="0.75" top="1" bottom="1" header="0.5" footer="0.5"/>
      <headerFooter alignWithMargins="0"/>
    </customSheetView>
    <customSheetView guid="{EB9601F8-7613-4FE0-99CC-A7A03E2A1D24}" topLeftCell="A49">
      <selection activeCell="F67" sqref="F67:F69"/>
      <pageMargins left="0.75" right="0.75" top="1" bottom="1" header="0.5" footer="0.5"/>
      <headerFooter alignWithMargins="0"/>
    </customSheetView>
    <customSheetView guid="{1403DC94-D8BD-4DAF-99FE-19AB41C931F9}" topLeftCell="A10">
      <selection activeCell="H29" sqref="H29"/>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sheetPr codeName="Sheet15"/>
  <dimension ref="A1:L106"/>
  <sheetViews>
    <sheetView topLeftCell="A73" workbookViewId="0">
      <selection activeCell="B102" sqref="B102"/>
    </sheetView>
  </sheetViews>
  <sheetFormatPr defaultRowHeight="15"/>
  <cols>
    <col min="1" max="1" width="7.140625" style="1" bestFit="1" customWidth="1"/>
    <col min="2" max="2" width="77.42578125" style="1" bestFit="1" customWidth="1"/>
    <col min="3" max="3" width="13.28515625" style="1" bestFit="1" customWidth="1"/>
    <col min="4" max="4" width="22.85546875" style="1" bestFit="1" customWidth="1"/>
    <col min="5" max="5" width="10.85546875" style="1" bestFit="1" customWidth="1"/>
    <col min="6" max="6" width="13.140625" style="1" bestFit="1" customWidth="1"/>
    <col min="7" max="7" width="8.85546875" style="1" bestFit="1" customWidth="1"/>
    <col min="8" max="8" width="11.5703125" style="1" bestFit="1" customWidth="1"/>
    <col min="9" max="9" width="8" style="1" bestFit="1" customWidth="1"/>
    <col min="10" max="10" width="21.42578125" style="21" bestFit="1" customWidth="1"/>
    <col min="11" max="11" width="7.85546875" style="51" bestFit="1" customWidth="1"/>
    <col min="12" max="12" width="7.85546875" bestFit="1" customWidth="1"/>
    <col min="13" max="16384" width="9.140625" style="1"/>
  </cols>
  <sheetData>
    <row r="1" spans="1:12" ht="18.75" customHeight="1">
      <c r="A1" s="17"/>
      <c r="B1" s="87" t="s">
        <v>16</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41</v>
      </c>
      <c r="C8" s="37" t="s">
        <v>42</v>
      </c>
      <c r="D8" s="43" t="s">
        <v>43</v>
      </c>
      <c r="E8" s="43">
        <v>1828356</v>
      </c>
      <c r="F8" s="44">
        <v>5648.71</v>
      </c>
      <c r="G8" s="50">
        <v>5.0099999999999999E-2</v>
      </c>
      <c r="H8" s="45"/>
      <c r="I8" s="46"/>
      <c r="J8" s="22"/>
      <c r="K8" s="8"/>
    </row>
    <row r="9" spans="1:12" s="37" customFormat="1">
      <c r="A9" s="37">
        <v>2</v>
      </c>
      <c r="B9" s="37" t="s">
        <v>189</v>
      </c>
      <c r="C9" s="37" t="s">
        <v>190</v>
      </c>
      <c r="D9" s="43" t="s">
        <v>43</v>
      </c>
      <c r="E9" s="43">
        <v>1564455</v>
      </c>
      <c r="F9" s="44">
        <v>5642.99</v>
      </c>
      <c r="G9" s="50">
        <v>5.0099999999999999E-2</v>
      </c>
      <c r="H9" s="45"/>
      <c r="I9" s="46"/>
      <c r="J9" s="54" t="s">
        <v>30</v>
      </c>
      <c r="K9" s="57" t="s">
        <v>31</v>
      </c>
    </row>
    <row r="10" spans="1:12" s="37" customFormat="1">
      <c r="A10" s="37">
        <v>3</v>
      </c>
      <c r="B10" s="37" t="s">
        <v>51</v>
      </c>
      <c r="C10" s="37" t="s">
        <v>52</v>
      </c>
      <c r="D10" s="43" t="s">
        <v>53</v>
      </c>
      <c r="E10" s="43">
        <v>1351054</v>
      </c>
      <c r="F10" s="44">
        <v>4917.16</v>
      </c>
      <c r="G10" s="48">
        <v>4.36E-2</v>
      </c>
      <c r="H10" s="46"/>
      <c r="I10" s="46"/>
      <c r="J10" s="22" t="s">
        <v>43</v>
      </c>
      <c r="K10" s="8">
        <v>0.21030000000000001</v>
      </c>
    </row>
    <row r="11" spans="1:12" s="37" customFormat="1">
      <c r="A11" s="37">
        <v>4</v>
      </c>
      <c r="B11" s="37" t="s">
        <v>257</v>
      </c>
      <c r="C11" s="37" t="s">
        <v>258</v>
      </c>
      <c r="D11" s="43" t="s">
        <v>50</v>
      </c>
      <c r="E11" s="43">
        <v>222454</v>
      </c>
      <c r="F11" s="44">
        <v>4764.74</v>
      </c>
      <c r="G11" s="48">
        <v>4.2299999999999997E-2</v>
      </c>
      <c r="H11" s="46"/>
      <c r="I11" s="46"/>
      <c r="J11" s="22" t="s">
        <v>50</v>
      </c>
      <c r="K11" s="8">
        <v>0.11050000000000001</v>
      </c>
    </row>
    <row r="12" spans="1:12" s="37" customFormat="1">
      <c r="A12" s="37">
        <v>5</v>
      </c>
      <c r="B12" s="37" t="s">
        <v>44</v>
      </c>
      <c r="C12" s="37" t="s">
        <v>45</v>
      </c>
      <c r="D12" s="43" t="s">
        <v>43</v>
      </c>
      <c r="E12" s="43">
        <v>418892</v>
      </c>
      <c r="F12" s="44">
        <v>4512.93</v>
      </c>
      <c r="G12" s="48">
        <v>0.04</v>
      </c>
      <c r="H12" s="46"/>
      <c r="I12" s="46"/>
      <c r="J12" s="22" t="s">
        <v>53</v>
      </c>
      <c r="K12" s="8">
        <v>8.9400000000000007E-2</v>
      </c>
    </row>
    <row r="13" spans="1:12" s="37" customFormat="1">
      <c r="A13" s="37">
        <v>6</v>
      </c>
      <c r="B13" s="37" t="s">
        <v>124</v>
      </c>
      <c r="C13" s="37" t="s">
        <v>125</v>
      </c>
      <c r="D13" s="43" t="s">
        <v>84</v>
      </c>
      <c r="E13" s="43">
        <v>233587</v>
      </c>
      <c r="F13" s="44">
        <v>3972.26</v>
      </c>
      <c r="G13" s="48">
        <v>3.5200000000000002E-2</v>
      </c>
      <c r="H13" s="46"/>
      <c r="I13" s="46"/>
      <c r="J13" s="22" t="s">
        <v>171</v>
      </c>
      <c r="K13" s="8">
        <v>7.3399999999999993E-2</v>
      </c>
    </row>
    <row r="14" spans="1:12" s="37" customFormat="1">
      <c r="A14" s="37">
        <v>7</v>
      </c>
      <c r="B14" s="37" t="s">
        <v>109</v>
      </c>
      <c r="C14" s="37" t="s">
        <v>110</v>
      </c>
      <c r="D14" s="43" t="s">
        <v>53</v>
      </c>
      <c r="E14" s="43">
        <v>85263</v>
      </c>
      <c r="F14" s="44">
        <v>3109.84</v>
      </c>
      <c r="G14" s="48">
        <v>2.76E-2</v>
      </c>
      <c r="H14" s="46"/>
      <c r="I14" s="46"/>
      <c r="J14" s="22" t="s">
        <v>62</v>
      </c>
      <c r="K14" s="8">
        <v>6.4399999999999985E-2</v>
      </c>
    </row>
    <row r="15" spans="1:12" s="37" customFormat="1">
      <c r="A15" s="37">
        <v>8</v>
      </c>
      <c r="B15" s="37" t="s">
        <v>131</v>
      </c>
      <c r="C15" s="37" t="s">
        <v>132</v>
      </c>
      <c r="D15" s="43" t="s">
        <v>43</v>
      </c>
      <c r="E15" s="43">
        <v>330507</v>
      </c>
      <c r="F15" s="44">
        <v>2876.07</v>
      </c>
      <c r="G15" s="48">
        <v>2.5499999999999998E-2</v>
      </c>
      <c r="H15" s="46"/>
      <c r="I15" s="46"/>
      <c r="J15" s="22" t="s">
        <v>56</v>
      </c>
      <c r="K15" s="8">
        <v>4.7700000000000006E-2</v>
      </c>
    </row>
    <row r="16" spans="1:12" s="37" customFormat="1">
      <c r="A16" s="37">
        <v>9</v>
      </c>
      <c r="B16" s="37" t="s">
        <v>46</v>
      </c>
      <c r="C16" s="37" t="s">
        <v>47</v>
      </c>
      <c r="D16" s="43" t="s">
        <v>43</v>
      </c>
      <c r="E16" s="43">
        <v>418218</v>
      </c>
      <c r="F16" s="44">
        <v>2459.54</v>
      </c>
      <c r="G16" s="48">
        <v>2.18E-2</v>
      </c>
      <c r="H16" s="46"/>
      <c r="I16" s="46"/>
      <c r="J16" s="22" t="s">
        <v>67</v>
      </c>
      <c r="K16" s="8">
        <v>4.6799999999999994E-2</v>
      </c>
    </row>
    <row r="17" spans="1:11" s="37" customFormat="1">
      <c r="A17" s="37">
        <v>10</v>
      </c>
      <c r="B17" s="37" t="s">
        <v>259</v>
      </c>
      <c r="C17" s="37" t="s">
        <v>260</v>
      </c>
      <c r="D17" s="43" t="s">
        <v>50</v>
      </c>
      <c r="E17" s="43">
        <v>89745</v>
      </c>
      <c r="F17" s="44">
        <v>2227.52</v>
      </c>
      <c r="G17" s="48">
        <v>1.9800000000000002E-2</v>
      </c>
      <c r="H17" s="46"/>
      <c r="I17" s="46"/>
      <c r="J17" s="22" t="s">
        <v>84</v>
      </c>
      <c r="K17" s="8">
        <v>3.5200000000000002E-2</v>
      </c>
    </row>
    <row r="18" spans="1:11" s="37" customFormat="1">
      <c r="A18" s="37">
        <v>11</v>
      </c>
      <c r="B18" s="37" t="s">
        <v>54</v>
      </c>
      <c r="C18" s="37" t="s">
        <v>55</v>
      </c>
      <c r="D18" s="43" t="s">
        <v>56</v>
      </c>
      <c r="E18" s="43">
        <v>63891</v>
      </c>
      <c r="F18" s="44">
        <v>2205.1</v>
      </c>
      <c r="G18" s="48">
        <v>1.9599999999999999E-2</v>
      </c>
      <c r="H18" s="46"/>
      <c r="I18" s="46"/>
      <c r="J18" s="22" t="s">
        <v>113</v>
      </c>
      <c r="K18" s="8">
        <v>3.44E-2</v>
      </c>
    </row>
    <row r="19" spans="1:11" s="37" customFormat="1">
      <c r="A19" s="37">
        <v>12</v>
      </c>
      <c r="B19" s="37" t="s">
        <v>65</v>
      </c>
      <c r="C19" s="37" t="s">
        <v>66</v>
      </c>
      <c r="D19" s="43" t="s">
        <v>67</v>
      </c>
      <c r="E19" s="43">
        <v>289176</v>
      </c>
      <c r="F19" s="44">
        <v>2165.4899999999998</v>
      </c>
      <c r="G19" s="48">
        <v>1.9199999999999998E-2</v>
      </c>
      <c r="H19" s="46"/>
      <c r="I19" s="46"/>
      <c r="J19" s="22" t="s">
        <v>153</v>
      </c>
      <c r="K19" s="8">
        <v>3.2800000000000003E-2</v>
      </c>
    </row>
    <row r="20" spans="1:11" s="37" customFormat="1">
      <c r="A20" s="37">
        <v>13</v>
      </c>
      <c r="B20" s="37" t="s">
        <v>369</v>
      </c>
      <c r="C20" s="37" t="s">
        <v>370</v>
      </c>
      <c r="D20" s="43" t="s">
        <v>53</v>
      </c>
      <c r="E20" s="43">
        <v>12627</v>
      </c>
      <c r="F20" s="44">
        <v>2055.16</v>
      </c>
      <c r="G20" s="48">
        <v>1.8200000000000001E-2</v>
      </c>
      <c r="H20" s="46"/>
      <c r="I20" s="46"/>
      <c r="J20" s="22" t="s">
        <v>59</v>
      </c>
      <c r="K20" s="8">
        <v>3.0599999999999999E-2</v>
      </c>
    </row>
    <row r="21" spans="1:11" s="37" customFormat="1">
      <c r="A21" s="37">
        <v>14</v>
      </c>
      <c r="B21" s="37" t="s">
        <v>76</v>
      </c>
      <c r="C21" s="37" t="s">
        <v>77</v>
      </c>
      <c r="D21" s="43" t="s">
        <v>62</v>
      </c>
      <c r="E21" s="43">
        <v>1183328</v>
      </c>
      <c r="F21" s="44">
        <v>2035.92</v>
      </c>
      <c r="G21" s="48">
        <v>1.8100000000000002E-2</v>
      </c>
      <c r="H21" s="46"/>
      <c r="I21" s="46"/>
      <c r="J21" s="22" t="s">
        <v>143</v>
      </c>
      <c r="K21" s="8">
        <v>2.7999999999999997E-2</v>
      </c>
    </row>
    <row r="22" spans="1:11" s="37" customFormat="1">
      <c r="A22" s="37">
        <v>15</v>
      </c>
      <c r="B22" s="37" t="s">
        <v>263</v>
      </c>
      <c r="C22" s="37" t="s">
        <v>264</v>
      </c>
      <c r="D22" s="43" t="s">
        <v>171</v>
      </c>
      <c r="E22" s="43">
        <v>118864</v>
      </c>
      <c r="F22" s="44">
        <v>1884.35</v>
      </c>
      <c r="G22" s="48">
        <v>1.67E-2</v>
      </c>
      <c r="H22" s="46"/>
      <c r="I22" s="46"/>
      <c r="J22" s="22" t="s">
        <v>75</v>
      </c>
      <c r="K22" s="8">
        <v>2.7000000000000003E-2</v>
      </c>
    </row>
    <row r="23" spans="1:11" s="37" customFormat="1">
      <c r="A23" s="37">
        <v>16</v>
      </c>
      <c r="B23" s="37" t="s">
        <v>88</v>
      </c>
      <c r="C23" s="37" t="s">
        <v>89</v>
      </c>
      <c r="D23" s="43" t="s">
        <v>67</v>
      </c>
      <c r="E23" s="43">
        <v>284559</v>
      </c>
      <c r="F23" s="44">
        <v>1872.26</v>
      </c>
      <c r="G23" s="48">
        <v>1.66E-2</v>
      </c>
      <c r="H23" s="46"/>
      <c r="I23" s="46"/>
      <c r="J23" s="22" t="s">
        <v>108</v>
      </c>
      <c r="K23" s="8">
        <v>2.1900000000000003E-2</v>
      </c>
    </row>
    <row r="24" spans="1:11" s="37" customFormat="1">
      <c r="A24" s="37">
        <v>17</v>
      </c>
      <c r="B24" s="37" t="s">
        <v>48</v>
      </c>
      <c r="C24" s="37" t="s">
        <v>49</v>
      </c>
      <c r="D24" s="43" t="s">
        <v>50</v>
      </c>
      <c r="E24" s="43">
        <v>65216</v>
      </c>
      <c r="F24" s="44">
        <v>1870.72</v>
      </c>
      <c r="G24" s="48">
        <v>1.66E-2</v>
      </c>
      <c r="H24" s="46"/>
      <c r="I24" s="46"/>
      <c r="J24" s="22" t="s">
        <v>137</v>
      </c>
      <c r="K24" s="8">
        <v>1.7999999999999999E-2</v>
      </c>
    </row>
    <row r="25" spans="1:11" s="37" customFormat="1">
      <c r="A25" s="37">
        <v>18</v>
      </c>
      <c r="B25" s="37" t="s">
        <v>377</v>
      </c>
      <c r="C25" s="37" t="s">
        <v>378</v>
      </c>
      <c r="D25" s="43" t="s">
        <v>108</v>
      </c>
      <c r="E25" s="43">
        <v>253326</v>
      </c>
      <c r="F25" s="44">
        <v>1843.07</v>
      </c>
      <c r="G25" s="48">
        <v>1.6400000000000001E-2</v>
      </c>
      <c r="H25" s="46"/>
      <c r="I25" s="46"/>
      <c r="J25" s="22" t="s">
        <v>120</v>
      </c>
      <c r="K25" s="8">
        <v>1.7100000000000001E-2</v>
      </c>
    </row>
    <row r="26" spans="1:11" s="37" customFormat="1">
      <c r="A26" s="37">
        <v>19</v>
      </c>
      <c r="B26" s="37" t="s">
        <v>148</v>
      </c>
      <c r="C26" s="37" t="s">
        <v>149</v>
      </c>
      <c r="D26" s="43" t="s">
        <v>150</v>
      </c>
      <c r="E26" s="43">
        <v>379359</v>
      </c>
      <c r="F26" s="44">
        <v>1711.29</v>
      </c>
      <c r="G26" s="48">
        <v>1.52E-2</v>
      </c>
      <c r="H26" s="46"/>
      <c r="I26" s="46"/>
      <c r="J26" s="22" t="s">
        <v>150</v>
      </c>
      <c r="K26" s="8">
        <v>1.52E-2</v>
      </c>
    </row>
    <row r="27" spans="1:11" s="37" customFormat="1">
      <c r="A27" s="37">
        <v>20</v>
      </c>
      <c r="B27" s="37" t="s">
        <v>111</v>
      </c>
      <c r="C27" s="37" t="s">
        <v>112</v>
      </c>
      <c r="D27" s="43" t="s">
        <v>113</v>
      </c>
      <c r="E27" s="43">
        <v>130405</v>
      </c>
      <c r="F27" s="44">
        <v>1685.81</v>
      </c>
      <c r="G27" s="48">
        <v>1.4999999999999999E-2</v>
      </c>
      <c r="H27" s="46"/>
      <c r="I27" s="46"/>
      <c r="J27" s="22" t="s">
        <v>96</v>
      </c>
      <c r="K27" s="8">
        <v>1.46E-2</v>
      </c>
    </row>
    <row r="28" spans="1:11" s="37" customFormat="1">
      <c r="A28" s="37">
        <v>21</v>
      </c>
      <c r="B28" s="37" t="s">
        <v>271</v>
      </c>
      <c r="C28" s="37" t="s">
        <v>272</v>
      </c>
      <c r="D28" s="43" t="s">
        <v>62</v>
      </c>
      <c r="E28" s="43">
        <v>41123</v>
      </c>
      <c r="F28" s="44">
        <v>1665.71</v>
      </c>
      <c r="G28" s="48">
        <v>1.4800000000000001E-2</v>
      </c>
      <c r="H28" s="46"/>
      <c r="I28" s="46"/>
      <c r="J28" s="22" t="s">
        <v>123</v>
      </c>
      <c r="K28" s="8">
        <v>1.4500000000000001E-2</v>
      </c>
    </row>
    <row r="29" spans="1:11" s="37" customFormat="1">
      <c r="A29" s="37">
        <v>22</v>
      </c>
      <c r="B29" s="37" t="s">
        <v>94</v>
      </c>
      <c r="C29" s="37" t="s">
        <v>95</v>
      </c>
      <c r="D29" s="43" t="s">
        <v>96</v>
      </c>
      <c r="E29" s="43">
        <v>1380498</v>
      </c>
      <c r="F29" s="44">
        <v>1640.03</v>
      </c>
      <c r="G29" s="48">
        <v>1.46E-2</v>
      </c>
      <c r="H29" s="46"/>
      <c r="I29" s="46"/>
      <c r="J29" s="22" t="s">
        <v>87</v>
      </c>
      <c r="K29" s="8">
        <v>1.24E-2</v>
      </c>
    </row>
    <row r="30" spans="1:11" s="37" customFormat="1">
      <c r="A30" s="37">
        <v>23</v>
      </c>
      <c r="B30" s="37" t="s">
        <v>121</v>
      </c>
      <c r="C30" s="37" t="s">
        <v>122</v>
      </c>
      <c r="D30" s="43" t="s">
        <v>123</v>
      </c>
      <c r="E30" s="43">
        <v>464694</v>
      </c>
      <c r="F30" s="44">
        <v>1632.7</v>
      </c>
      <c r="G30" s="48">
        <v>1.4500000000000001E-2</v>
      </c>
      <c r="H30" s="46"/>
      <c r="I30" s="46"/>
      <c r="J30" s="22" t="s">
        <v>277</v>
      </c>
      <c r="K30" s="8">
        <v>1.15E-2</v>
      </c>
    </row>
    <row r="31" spans="1:11" s="37" customFormat="1">
      <c r="A31" s="37">
        <v>24</v>
      </c>
      <c r="B31" s="37" t="s">
        <v>334</v>
      </c>
      <c r="C31" s="37" t="s">
        <v>335</v>
      </c>
      <c r="D31" s="43" t="s">
        <v>56</v>
      </c>
      <c r="E31" s="43">
        <v>25922</v>
      </c>
      <c r="F31" s="44">
        <v>1623.68</v>
      </c>
      <c r="G31" s="48">
        <v>1.44E-2</v>
      </c>
      <c r="H31" s="46"/>
      <c r="I31" s="46"/>
      <c r="J31" s="22" t="s">
        <v>70</v>
      </c>
      <c r="K31" s="8">
        <v>9.2999999999999992E-3</v>
      </c>
    </row>
    <row r="32" spans="1:11" s="37" customFormat="1">
      <c r="A32" s="37">
        <v>25</v>
      </c>
      <c r="B32" s="37" t="s">
        <v>156</v>
      </c>
      <c r="C32" s="37" t="s">
        <v>157</v>
      </c>
      <c r="D32" s="43" t="s">
        <v>153</v>
      </c>
      <c r="E32" s="43">
        <v>173221</v>
      </c>
      <c r="F32" s="44">
        <v>1544.61</v>
      </c>
      <c r="G32" s="48">
        <v>1.37E-2</v>
      </c>
      <c r="H32" s="46"/>
      <c r="I32" s="46"/>
      <c r="J32" s="22" t="s">
        <v>351</v>
      </c>
      <c r="K32" s="8">
        <v>8.9999999999999993E-3</v>
      </c>
    </row>
    <row r="33" spans="1:11" s="37" customFormat="1">
      <c r="A33" s="37">
        <v>26</v>
      </c>
      <c r="B33" s="37" t="s">
        <v>57</v>
      </c>
      <c r="C33" s="37" t="s">
        <v>58</v>
      </c>
      <c r="D33" s="43" t="s">
        <v>59</v>
      </c>
      <c r="E33" s="43">
        <v>48940</v>
      </c>
      <c r="F33" s="44">
        <v>1536.89</v>
      </c>
      <c r="G33" s="48">
        <v>1.3599999999999999E-2</v>
      </c>
      <c r="H33" s="46"/>
      <c r="I33" s="46"/>
      <c r="J33" s="22" t="s">
        <v>140</v>
      </c>
      <c r="K33" s="8">
        <v>5.4000000000000003E-3</v>
      </c>
    </row>
    <row r="34" spans="1:11" s="37" customFormat="1">
      <c r="A34" s="37">
        <v>27</v>
      </c>
      <c r="B34" s="37" t="s">
        <v>146</v>
      </c>
      <c r="C34" s="37" t="s">
        <v>147</v>
      </c>
      <c r="D34" s="43" t="s">
        <v>43</v>
      </c>
      <c r="E34" s="43">
        <v>672659</v>
      </c>
      <c r="F34" s="44">
        <v>1406.87</v>
      </c>
      <c r="G34" s="48">
        <v>1.2500000000000001E-2</v>
      </c>
      <c r="H34" s="46"/>
      <c r="I34" s="46"/>
      <c r="J34" s="22" t="s">
        <v>160</v>
      </c>
      <c r="K34" s="8">
        <v>3.8E-3</v>
      </c>
    </row>
    <row r="35" spans="1:11" s="37" customFormat="1">
      <c r="A35" s="37">
        <v>28</v>
      </c>
      <c r="B35" s="37" t="s">
        <v>85</v>
      </c>
      <c r="C35" s="37" t="s">
        <v>86</v>
      </c>
      <c r="D35" s="43" t="s">
        <v>87</v>
      </c>
      <c r="E35" s="43">
        <v>735163</v>
      </c>
      <c r="F35" s="44">
        <v>1393.5</v>
      </c>
      <c r="G35" s="48">
        <v>1.24E-2</v>
      </c>
      <c r="H35" s="46"/>
      <c r="I35" s="46"/>
      <c r="J35" s="22" t="s">
        <v>186</v>
      </c>
      <c r="K35" s="8">
        <v>2.0000000000000001E-4</v>
      </c>
    </row>
    <row r="36" spans="1:11" s="37" customFormat="1">
      <c r="A36" s="37">
        <v>29</v>
      </c>
      <c r="B36" s="37" t="s">
        <v>221</v>
      </c>
      <c r="C36" s="37" t="s">
        <v>222</v>
      </c>
      <c r="D36" s="43" t="s">
        <v>113</v>
      </c>
      <c r="E36" s="43">
        <v>44179</v>
      </c>
      <c r="F36" s="44">
        <v>1369.79</v>
      </c>
      <c r="G36" s="48">
        <v>1.2200000000000001E-2</v>
      </c>
      <c r="H36" s="46"/>
      <c r="I36" s="46"/>
      <c r="J36" s="22" t="s">
        <v>33</v>
      </c>
      <c r="K36" s="8">
        <v>1.66E-2</v>
      </c>
    </row>
    <row r="37" spans="1:11" s="37" customFormat="1">
      <c r="A37" s="37">
        <v>30</v>
      </c>
      <c r="B37" s="37" t="s">
        <v>275</v>
      </c>
      <c r="C37" s="37" t="s">
        <v>276</v>
      </c>
      <c r="D37" s="43" t="s">
        <v>277</v>
      </c>
      <c r="E37" s="43">
        <v>1068509</v>
      </c>
      <c r="F37" s="44">
        <v>1300.9100000000001</v>
      </c>
      <c r="G37" s="48">
        <v>1.15E-2</v>
      </c>
      <c r="H37" s="46"/>
      <c r="I37" s="46"/>
      <c r="J37" s="22"/>
      <c r="K37" s="22"/>
    </row>
    <row r="38" spans="1:11" s="37" customFormat="1">
      <c r="A38" s="37">
        <v>31</v>
      </c>
      <c r="B38" s="37" t="s">
        <v>379</v>
      </c>
      <c r="C38" s="37" t="s">
        <v>380</v>
      </c>
      <c r="D38" s="43" t="s">
        <v>62</v>
      </c>
      <c r="E38" s="43">
        <v>59237</v>
      </c>
      <c r="F38" s="44">
        <v>1243.71</v>
      </c>
      <c r="G38" s="48">
        <v>1.0999999999999999E-2</v>
      </c>
      <c r="H38" s="46"/>
      <c r="I38" s="46"/>
      <c r="J38" s="22"/>
      <c r="K38" s="8"/>
    </row>
    <row r="39" spans="1:11" s="37" customFormat="1">
      <c r="A39" s="37">
        <v>32</v>
      </c>
      <c r="B39" s="37" t="s">
        <v>169</v>
      </c>
      <c r="C39" s="37" t="s">
        <v>170</v>
      </c>
      <c r="D39" s="43" t="s">
        <v>171</v>
      </c>
      <c r="E39" s="43">
        <v>194270</v>
      </c>
      <c r="F39" s="44">
        <v>1240.03</v>
      </c>
      <c r="G39" s="48">
        <v>1.0999999999999999E-2</v>
      </c>
      <c r="H39" s="46"/>
      <c r="I39" s="46"/>
      <c r="J39" s="22"/>
      <c r="K39" s="8"/>
    </row>
    <row r="40" spans="1:11" s="37" customFormat="1">
      <c r="A40" s="37">
        <v>33</v>
      </c>
      <c r="B40" s="37" t="s">
        <v>381</v>
      </c>
      <c r="C40" s="37" t="s">
        <v>382</v>
      </c>
      <c r="D40" s="43" t="s">
        <v>67</v>
      </c>
      <c r="E40" s="43">
        <v>135290</v>
      </c>
      <c r="F40" s="44">
        <v>1238.24</v>
      </c>
      <c r="G40" s="48">
        <v>1.0999999999999999E-2</v>
      </c>
      <c r="H40" s="46"/>
      <c r="I40" s="46"/>
      <c r="J40" s="22"/>
      <c r="K40" s="8"/>
    </row>
    <row r="41" spans="1:11" s="37" customFormat="1">
      <c r="A41" s="37">
        <v>34</v>
      </c>
      <c r="B41" s="37" t="s">
        <v>104</v>
      </c>
      <c r="C41" s="37" t="s">
        <v>105</v>
      </c>
      <c r="D41" s="43" t="s">
        <v>59</v>
      </c>
      <c r="E41" s="43">
        <v>11127</v>
      </c>
      <c r="F41" s="44">
        <v>1220.5999999999999</v>
      </c>
      <c r="G41" s="48">
        <v>1.0800000000000001E-2</v>
      </c>
      <c r="H41" s="46"/>
      <c r="I41" s="46"/>
      <c r="J41" s="22"/>
      <c r="K41" s="8"/>
    </row>
    <row r="42" spans="1:11" s="37" customFormat="1">
      <c r="A42" s="37">
        <v>35</v>
      </c>
      <c r="B42" s="37" t="s">
        <v>383</v>
      </c>
      <c r="C42" s="37" t="s">
        <v>384</v>
      </c>
      <c r="D42" s="43" t="s">
        <v>143</v>
      </c>
      <c r="E42" s="43">
        <v>207510</v>
      </c>
      <c r="F42" s="44">
        <v>1213.93</v>
      </c>
      <c r="G42" s="48">
        <v>1.0800000000000001E-2</v>
      </c>
      <c r="H42" s="46"/>
      <c r="I42" s="46"/>
      <c r="J42" s="22"/>
      <c r="K42" s="8"/>
    </row>
    <row r="43" spans="1:11" s="37" customFormat="1">
      <c r="A43" s="37">
        <v>36</v>
      </c>
      <c r="B43" s="37" t="s">
        <v>385</v>
      </c>
      <c r="C43" s="37" t="s">
        <v>386</v>
      </c>
      <c r="D43" s="43" t="s">
        <v>56</v>
      </c>
      <c r="E43" s="43">
        <v>291936</v>
      </c>
      <c r="F43" s="44">
        <v>1212.8499999999999</v>
      </c>
      <c r="G43" s="48">
        <v>1.0800000000000001E-2</v>
      </c>
      <c r="H43" s="46"/>
      <c r="I43" s="46"/>
      <c r="J43" s="22"/>
      <c r="K43" s="8"/>
    </row>
    <row r="44" spans="1:11" s="37" customFormat="1">
      <c r="A44" s="37">
        <v>37</v>
      </c>
      <c r="B44" s="37" t="s">
        <v>387</v>
      </c>
      <c r="C44" s="37" t="s">
        <v>388</v>
      </c>
      <c r="D44" s="43" t="s">
        <v>171</v>
      </c>
      <c r="E44" s="43">
        <v>127629</v>
      </c>
      <c r="F44" s="44">
        <v>1171.32</v>
      </c>
      <c r="G44" s="48">
        <v>1.04E-2</v>
      </c>
      <c r="H44" s="46"/>
      <c r="I44" s="46"/>
      <c r="J44" s="22"/>
      <c r="K44" s="8"/>
    </row>
    <row r="45" spans="1:11" s="37" customFormat="1">
      <c r="A45" s="37">
        <v>38</v>
      </c>
      <c r="B45" s="37" t="s">
        <v>99</v>
      </c>
      <c r="C45" s="37" t="s">
        <v>100</v>
      </c>
      <c r="D45" s="43" t="s">
        <v>43</v>
      </c>
      <c r="E45" s="43">
        <v>126013</v>
      </c>
      <c r="F45" s="44">
        <v>1159.45</v>
      </c>
      <c r="G45" s="48">
        <v>1.03E-2</v>
      </c>
      <c r="H45" s="46"/>
      <c r="I45" s="46"/>
      <c r="J45" s="22"/>
      <c r="K45" s="8"/>
    </row>
    <row r="46" spans="1:11" s="37" customFormat="1">
      <c r="A46" s="37">
        <v>39</v>
      </c>
      <c r="B46" s="37" t="s">
        <v>165</v>
      </c>
      <c r="C46" s="37" t="s">
        <v>166</v>
      </c>
      <c r="D46" s="43" t="s">
        <v>120</v>
      </c>
      <c r="E46" s="43">
        <v>392019</v>
      </c>
      <c r="F46" s="44">
        <v>1136.46</v>
      </c>
      <c r="G46" s="48">
        <v>1.01E-2</v>
      </c>
      <c r="H46" s="46"/>
      <c r="I46" s="46"/>
      <c r="J46" s="22"/>
      <c r="K46" s="8"/>
    </row>
    <row r="47" spans="1:11" s="37" customFormat="1">
      <c r="A47" s="37">
        <v>40</v>
      </c>
      <c r="B47" s="37" t="s">
        <v>267</v>
      </c>
      <c r="C47" s="37" t="s">
        <v>268</v>
      </c>
      <c r="D47" s="43" t="s">
        <v>171</v>
      </c>
      <c r="E47" s="43">
        <v>67726</v>
      </c>
      <c r="F47" s="44">
        <v>1109.5899999999999</v>
      </c>
      <c r="G47" s="48">
        <v>9.7999999999999997E-3</v>
      </c>
      <c r="H47" s="46"/>
      <c r="I47" s="46"/>
      <c r="J47" s="22"/>
      <c r="K47" s="8"/>
    </row>
    <row r="48" spans="1:11" s="37" customFormat="1">
      <c r="A48" s="37">
        <v>41</v>
      </c>
      <c r="B48" s="37" t="s">
        <v>347</v>
      </c>
      <c r="C48" s="37" t="s">
        <v>348</v>
      </c>
      <c r="D48" s="43" t="s">
        <v>75</v>
      </c>
      <c r="E48" s="43">
        <v>232313</v>
      </c>
      <c r="F48" s="44">
        <v>1089.08</v>
      </c>
      <c r="G48" s="48">
        <v>9.7000000000000003E-3</v>
      </c>
      <c r="H48" s="46"/>
      <c r="I48" s="46"/>
      <c r="J48" s="22"/>
      <c r="K48" s="8"/>
    </row>
    <row r="49" spans="1:11" s="37" customFormat="1">
      <c r="A49" s="37">
        <v>42</v>
      </c>
      <c r="B49" s="37" t="s">
        <v>308</v>
      </c>
      <c r="C49" s="37" t="s">
        <v>309</v>
      </c>
      <c r="D49" s="43" t="s">
        <v>171</v>
      </c>
      <c r="E49" s="43">
        <v>32614</v>
      </c>
      <c r="F49" s="44">
        <v>1054.49</v>
      </c>
      <c r="G49" s="48">
        <v>9.4000000000000004E-3</v>
      </c>
      <c r="H49" s="46"/>
      <c r="I49" s="46"/>
      <c r="J49" s="22"/>
      <c r="K49" s="8"/>
    </row>
    <row r="50" spans="1:11" s="37" customFormat="1">
      <c r="A50" s="37">
        <v>43</v>
      </c>
      <c r="B50" s="37" t="s">
        <v>68</v>
      </c>
      <c r="C50" s="37" t="s">
        <v>69</v>
      </c>
      <c r="D50" s="43" t="s">
        <v>70</v>
      </c>
      <c r="E50" s="43">
        <v>29239</v>
      </c>
      <c r="F50" s="44">
        <v>1051.08</v>
      </c>
      <c r="G50" s="48">
        <v>9.2999999999999992E-3</v>
      </c>
      <c r="H50" s="46"/>
      <c r="I50" s="46"/>
      <c r="J50" s="22"/>
      <c r="K50" s="8"/>
    </row>
    <row r="51" spans="1:11" s="37" customFormat="1">
      <c r="A51" s="37">
        <v>44</v>
      </c>
      <c r="B51" s="37" t="s">
        <v>78</v>
      </c>
      <c r="C51" s="37" t="s">
        <v>79</v>
      </c>
      <c r="D51" s="43" t="s">
        <v>75</v>
      </c>
      <c r="E51" s="43">
        <v>108005</v>
      </c>
      <c r="F51" s="44">
        <v>1025.67</v>
      </c>
      <c r="G51" s="48">
        <v>9.1000000000000004E-3</v>
      </c>
      <c r="H51" s="46"/>
      <c r="I51" s="46"/>
      <c r="J51" s="22"/>
      <c r="K51" s="8"/>
    </row>
    <row r="52" spans="1:11" s="37" customFormat="1">
      <c r="A52" s="37">
        <v>45</v>
      </c>
      <c r="B52" s="37" t="s">
        <v>349</v>
      </c>
      <c r="C52" s="37" t="s">
        <v>350</v>
      </c>
      <c r="D52" s="43" t="s">
        <v>351</v>
      </c>
      <c r="E52" s="43">
        <v>516578</v>
      </c>
      <c r="F52" s="44">
        <v>1009.14</v>
      </c>
      <c r="G52" s="48">
        <v>8.9999999999999993E-3</v>
      </c>
      <c r="H52" s="46"/>
      <c r="I52" s="46"/>
      <c r="J52" s="22"/>
      <c r="K52" s="8"/>
    </row>
    <row r="53" spans="1:11" s="37" customFormat="1">
      <c r="A53" s="37">
        <v>46</v>
      </c>
      <c r="B53" s="37" t="s">
        <v>141</v>
      </c>
      <c r="C53" s="37" t="s">
        <v>142</v>
      </c>
      <c r="D53" s="43" t="s">
        <v>143</v>
      </c>
      <c r="E53" s="43">
        <v>14518</v>
      </c>
      <c r="F53" s="44">
        <v>993.37</v>
      </c>
      <c r="G53" s="48">
        <v>8.8000000000000005E-3</v>
      </c>
      <c r="H53" s="46"/>
      <c r="I53" s="46"/>
      <c r="J53" s="22"/>
      <c r="K53" s="8"/>
    </row>
    <row r="54" spans="1:11" s="37" customFormat="1">
      <c r="A54" s="37">
        <v>47</v>
      </c>
      <c r="B54" s="37" t="s">
        <v>73</v>
      </c>
      <c r="C54" s="37" t="s">
        <v>74</v>
      </c>
      <c r="D54" s="43" t="s">
        <v>75</v>
      </c>
      <c r="E54" s="43">
        <v>316520</v>
      </c>
      <c r="F54" s="44">
        <v>920.28</v>
      </c>
      <c r="G54" s="48">
        <v>8.2000000000000007E-3</v>
      </c>
      <c r="H54" s="46"/>
      <c r="I54" s="46"/>
      <c r="J54" s="22"/>
      <c r="K54" s="8"/>
    </row>
    <row r="55" spans="1:11" s="37" customFormat="1">
      <c r="A55" s="37">
        <v>48</v>
      </c>
      <c r="B55" s="37" t="s">
        <v>292</v>
      </c>
      <c r="C55" s="37" t="s">
        <v>293</v>
      </c>
      <c r="D55" s="43" t="s">
        <v>62</v>
      </c>
      <c r="E55" s="43">
        <v>131928</v>
      </c>
      <c r="F55" s="44">
        <v>913.47</v>
      </c>
      <c r="G55" s="48">
        <v>8.0999999999999996E-3</v>
      </c>
      <c r="H55" s="46"/>
      <c r="I55" s="46"/>
      <c r="J55" s="22"/>
      <c r="K55" s="8"/>
    </row>
    <row r="56" spans="1:11" s="37" customFormat="1">
      <c r="A56" s="37">
        <v>49</v>
      </c>
      <c r="B56" s="37" t="s">
        <v>92</v>
      </c>
      <c r="C56" s="37" t="s">
        <v>93</v>
      </c>
      <c r="D56" s="43" t="s">
        <v>50</v>
      </c>
      <c r="E56" s="43">
        <v>46612</v>
      </c>
      <c r="F56" s="44">
        <v>873.86</v>
      </c>
      <c r="G56" s="48">
        <v>7.7999999999999996E-3</v>
      </c>
      <c r="H56" s="46"/>
      <c r="I56" s="46"/>
      <c r="J56" s="22"/>
      <c r="K56" s="8"/>
    </row>
    <row r="57" spans="1:11" s="37" customFormat="1">
      <c r="A57" s="37">
        <v>50</v>
      </c>
      <c r="B57" s="37" t="s">
        <v>354</v>
      </c>
      <c r="C57" s="37" t="s">
        <v>355</v>
      </c>
      <c r="D57" s="43" t="s">
        <v>153</v>
      </c>
      <c r="E57" s="43">
        <v>146619</v>
      </c>
      <c r="F57" s="44">
        <v>865.86</v>
      </c>
      <c r="G57" s="48">
        <v>7.7000000000000002E-3</v>
      </c>
      <c r="H57" s="46"/>
      <c r="I57" s="46"/>
      <c r="J57" s="22"/>
      <c r="K57" s="8"/>
    </row>
    <row r="58" spans="1:11" s="37" customFormat="1">
      <c r="A58" s="37">
        <v>51</v>
      </c>
      <c r="B58" s="37" t="s">
        <v>201</v>
      </c>
      <c r="C58" s="37" t="s">
        <v>202</v>
      </c>
      <c r="D58" s="43" t="s">
        <v>137</v>
      </c>
      <c r="E58" s="43">
        <v>117860</v>
      </c>
      <c r="F58" s="44">
        <v>861.91</v>
      </c>
      <c r="G58" s="48">
        <v>7.6E-3</v>
      </c>
      <c r="H58" s="46"/>
      <c r="I58" s="46"/>
      <c r="J58" s="22"/>
      <c r="K58" s="8"/>
    </row>
    <row r="59" spans="1:11" s="37" customFormat="1">
      <c r="A59" s="37">
        <v>52</v>
      </c>
      <c r="B59" s="37" t="s">
        <v>282</v>
      </c>
      <c r="C59" s="37" t="s">
        <v>283</v>
      </c>
      <c r="D59" s="43" t="s">
        <v>50</v>
      </c>
      <c r="E59" s="43">
        <v>47700</v>
      </c>
      <c r="F59" s="44">
        <v>854.66</v>
      </c>
      <c r="G59" s="48">
        <v>7.6E-3</v>
      </c>
      <c r="H59" s="46"/>
      <c r="I59" s="46"/>
      <c r="J59" s="22"/>
      <c r="K59" s="8"/>
    </row>
    <row r="60" spans="1:11" s="37" customFormat="1">
      <c r="A60" s="37">
        <v>53</v>
      </c>
      <c r="B60" s="37" t="s">
        <v>389</v>
      </c>
      <c r="C60" s="37" t="s">
        <v>390</v>
      </c>
      <c r="D60" s="43" t="s">
        <v>113</v>
      </c>
      <c r="E60" s="43">
        <v>150000</v>
      </c>
      <c r="F60" s="44">
        <v>813.45</v>
      </c>
      <c r="G60" s="48">
        <v>7.1999999999999998E-3</v>
      </c>
      <c r="H60" s="46"/>
      <c r="I60" s="46"/>
      <c r="J60" s="22"/>
      <c r="K60" s="8"/>
    </row>
    <row r="61" spans="1:11" s="37" customFormat="1">
      <c r="A61" s="37">
        <v>54</v>
      </c>
      <c r="B61" s="37" t="s">
        <v>213</v>
      </c>
      <c r="C61" s="37" t="s">
        <v>214</v>
      </c>
      <c r="D61" s="43" t="s">
        <v>137</v>
      </c>
      <c r="E61" s="43">
        <v>449263</v>
      </c>
      <c r="F61" s="44">
        <v>771.61</v>
      </c>
      <c r="G61" s="48">
        <v>6.7999999999999996E-3</v>
      </c>
      <c r="H61" s="46"/>
      <c r="I61" s="46"/>
      <c r="J61" s="22"/>
      <c r="K61" s="8"/>
    </row>
    <row r="62" spans="1:11" s="37" customFormat="1">
      <c r="A62" s="37">
        <v>55</v>
      </c>
      <c r="B62" s="37" t="s">
        <v>60</v>
      </c>
      <c r="C62" s="37" t="s">
        <v>61</v>
      </c>
      <c r="D62" s="43" t="s">
        <v>62</v>
      </c>
      <c r="E62" s="43">
        <v>176010</v>
      </c>
      <c r="F62" s="44">
        <v>767.4</v>
      </c>
      <c r="G62" s="48">
        <v>6.7999999999999996E-3</v>
      </c>
      <c r="H62" s="46"/>
      <c r="I62" s="46"/>
      <c r="J62" s="22"/>
      <c r="K62" s="8"/>
    </row>
    <row r="63" spans="1:11" s="37" customFormat="1">
      <c r="A63" s="37">
        <v>56</v>
      </c>
      <c r="B63" s="37" t="s">
        <v>316</v>
      </c>
      <c r="C63" s="37" t="s">
        <v>317</v>
      </c>
      <c r="D63" s="43" t="s">
        <v>59</v>
      </c>
      <c r="E63" s="43">
        <v>121790</v>
      </c>
      <c r="F63" s="44">
        <v>699.38</v>
      </c>
      <c r="G63" s="48">
        <v>6.1999999999999998E-3</v>
      </c>
      <c r="H63" s="46"/>
      <c r="I63" s="46"/>
      <c r="J63" s="22"/>
      <c r="K63" s="8"/>
    </row>
    <row r="64" spans="1:11" s="37" customFormat="1">
      <c r="A64" s="37">
        <v>57</v>
      </c>
      <c r="B64" s="37" t="s">
        <v>391</v>
      </c>
      <c r="C64" s="37" t="s">
        <v>392</v>
      </c>
      <c r="D64" s="43" t="s">
        <v>171</v>
      </c>
      <c r="E64" s="43">
        <v>62159</v>
      </c>
      <c r="F64" s="44">
        <v>683.56</v>
      </c>
      <c r="G64" s="48">
        <v>6.1000000000000004E-3</v>
      </c>
      <c r="H64" s="46"/>
      <c r="I64" s="46"/>
      <c r="J64" s="22"/>
      <c r="K64" s="8"/>
    </row>
    <row r="65" spans="1:11" s="37" customFormat="1">
      <c r="A65" s="37">
        <v>58</v>
      </c>
      <c r="B65" s="37" t="s">
        <v>393</v>
      </c>
      <c r="C65" s="37" t="s">
        <v>394</v>
      </c>
      <c r="D65" s="43" t="s">
        <v>50</v>
      </c>
      <c r="E65" s="43">
        <v>193766</v>
      </c>
      <c r="F65" s="44">
        <v>678.76</v>
      </c>
      <c r="G65" s="48">
        <v>6.0000000000000001E-3</v>
      </c>
      <c r="H65" s="46"/>
      <c r="I65" s="46"/>
      <c r="J65" s="22"/>
      <c r="K65" s="8"/>
    </row>
    <row r="66" spans="1:11" s="37" customFormat="1">
      <c r="A66" s="37">
        <v>59</v>
      </c>
      <c r="B66" s="37" t="s">
        <v>217</v>
      </c>
      <c r="C66" s="37" t="s">
        <v>218</v>
      </c>
      <c r="D66" s="43" t="s">
        <v>143</v>
      </c>
      <c r="E66" s="43">
        <v>327260</v>
      </c>
      <c r="F66" s="44">
        <v>674.81</v>
      </c>
      <c r="G66" s="48">
        <v>6.0000000000000001E-3</v>
      </c>
      <c r="H66" s="46"/>
      <c r="I66" s="46"/>
      <c r="J66" s="22"/>
      <c r="K66" s="8"/>
    </row>
    <row r="67" spans="1:11" s="37" customFormat="1">
      <c r="A67" s="37">
        <v>60</v>
      </c>
      <c r="B67" s="37" t="s">
        <v>395</v>
      </c>
      <c r="C67" s="37" t="s">
        <v>396</v>
      </c>
      <c r="D67" s="43" t="s">
        <v>171</v>
      </c>
      <c r="E67" s="43">
        <v>91579</v>
      </c>
      <c r="F67" s="44">
        <v>637.16</v>
      </c>
      <c r="G67" s="48">
        <v>5.7000000000000002E-3</v>
      </c>
      <c r="H67" s="46"/>
      <c r="I67" s="46"/>
      <c r="J67" s="22"/>
      <c r="K67" s="8"/>
    </row>
    <row r="68" spans="1:11" s="37" customFormat="1">
      <c r="A68" s="37">
        <v>61</v>
      </c>
      <c r="B68" s="37" t="s">
        <v>397</v>
      </c>
      <c r="C68" s="37" t="s">
        <v>398</v>
      </c>
      <c r="D68" s="43" t="s">
        <v>62</v>
      </c>
      <c r="E68" s="43">
        <v>353899</v>
      </c>
      <c r="F68" s="44">
        <v>635.96</v>
      </c>
      <c r="G68" s="48">
        <v>5.5999999999999999E-3</v>
      </c>
      <c r="H68" s="46"/>
      <c r="I68" s="46"/>
      <c r="J68" s="22"/>
      <c r="K68" s="8"/>
    </row>
    <row r="69" spans="1:11" s="37" customFormat="1">
      <c r="A69" s="37">
        <v>62</v>
      </c>
      <c r="B69" s="37" t="s">
        <v>294</v>
      </c>
      <c r="C69" s="37" t="s">
        <v>295</v>
      </c>
      <c r="D69" s="43" t="s">
        <v>108</v>
      </c>
      <c r="E69" s="43">
        <v>180454</v>
      </c>
      <c r="F69" s="44">
        <v>625.45000000000005</v>
      </c>
      <c r="G69" s="48">
        <v>5.4999999999999997E-3</v>
      </c>
      <c r="H69" s="46"/>
      <c r="I69" s="46"/>
      <c r="J69" s="22"/>
      <c r="K69" s="8"/>
    </row>
    <row r="70" spans="1:11" s="37" customFormat="1">
      <c r="A70" s="37">
        <v>63</v>
      </c>
      <c r="B70" s="37" t="s">
        <v>163</v>
      </c>
      <c r="C70" s="37" t="s">
        <v>164</v>
      </c>
      <c r="D70" s="43" t="s">
        <v>140</v>
      </c>
      <c r="E70" s="43">
        <v>160336</v>
      </c>
      <c r="F70" s="44">
        <v>604.07000000000005</v>
      </c>
      <c r="G70" s="48">
        <v>5.4000000000000003E-3</v>
      </c>
      <c r="H70" s="46"/>
      <c r="I70" s="46"/>
      <c r="J70" s="22"/>
      <c r="K70" s="8"/>
    </row>
    <row r="71" spans="1:11" s="37" customFormat="1">
      <c r="A71" s="37">
        <v>64</v>
      </c>
      <c r="B71" s="37" t="s">
        <v>358</v>
      </c>
      <c r="C71" s="37" t="s">
        <v>359</v>
      </c>
      <c r="D71" s="43" t="s">
        <v>50</v>
      </c>
      <c r="E71" s="43">
        <v>45654</v>
      </c>
      <c r="F71" s="44">
        <v>603.13</v>
      </c>
      <c r="G71" s="48">
        <v>5.4000000000000003E-3</v>
      </c>
      <c r="H71" s="46"/>
      <c r="I71" s="46"/>
      <c r="J71" s="22"/>
      <c r="K71" s="8"/>
    </row>
    <row r="72" spans="1:11" s="37" customFormat="1">
      <c r="A72" s="37">
        <v>65</v>
      </c>
      <c r="B72" s="37" t="s">
        <v>225</v>
      </c>
      <c r="C72" s="37" t="s">
        <v>226</v>
      </c>
      <c r="D72" s="43" t="s">
        <v>153</v>
      </c>
      <c r="E72" s="43">
        <v>56349</v>
      </c>
      <c r="F72" s="44">
        <v>582.9</v>
      </c>
      <c r="G72" s="48">
        <v>5.1999999999999998E-3</v>
      </c>
      <c r="H72" s="46"/>
      <c r="I72" s="46"/>
      <c r="J72" s="22"/>
      <c r="K72" s="8"/>
    </row>
    <row r="73" spans="1:11" s="37" customFormat="1">
      <c r="A73" s="37">
        <v>66</v>
      </c>
      <c r="B73" s="37" t="s">
        <v>322</v>
      </c>
      <c r="C73" s="37" t="s">
        <v>323</v>
      </c>
      <c r="D73" s="43" t="s">
        <v>50</v>
      </c>
      <c r="E73" s="43">
        <v>66344</v>
      </c>
      <c r="F73" s="44">
        <v>563.55999999999995</v>
      </c>
      <c r="G73" s="48">
        <v>5.0000000000000001E-3</v>
      </c>
      <c r="H73" s="46"/>
      <c r="I73" s="46"/>
      <c r="J73" s="22"/>
      <c r="K73" s="8"/>
    </row>
    <row r="74" spans="1:11" s="37" customFormat="1">
      <c r="A74" s="37">
        <v>67</v>
      </c>
      <c r="B74" s="37" t="s">
        <v>223</v>
      </c>
      <c r="C74" s="37" t="s">
        <v>224</v>
      </c>
      <c r="D74" s="43" t="s">
        <v>153</v>
      </c>
      <c r="E74" s="43">
        <v>206732</v>
      </c>
      <c r="F74" s="44">
        <v>524.16999999999996</v>
      </c>
      <c r="G74" s="48">
        <v>4.7000000000000002E-3</v>
      </c>
      <c r="H74" s="46"/>
      <c r="I74" s="46"/>
      <c r="J74" s="22"/>
      <c r="K74" s="8"/>
    </row>
    <row r="75" spans="1:11" s="37" customFormat="1">
      <c r="A75" s="37">
        <v>68</v>
      </c>
      <c r="B75" s="37" t="s">
        <v>399</v>
      </c>
      <c r="C75" s="37" t="s">
        <v>400</v>
      </c>
      <c r="D75" s="43" t="s">
        <v>120</v>
      </c>
      <c r="E75" s="43">
        <v>225845</v>
      </c>
      <c r="F75" s="44">
        <v>520.91</v>
      </c>
      <c r="G75" s="48">
        <v>4.5999999999999999E-3</v>
      </c>
      <c r="H75" s="46"/>
      <c r="I75" s="46"/>
      <c r="J75" s="22"/>
      <c r="K75" s="8"/>
    </row>
    <row r="76" spans="1:11" s="37" customFormat="1">
      <c r="A76" s="37">
        <v>69</v>
      </c>
      <c r="B76" s="37" t="s">
        <v>304</v>
      </c>
      <c r="C76" s="37" t="s">
        <v>305</v>
      </c>
      <c r="D76" s="43" t="s">
        <v>171</v>
      </c>
      <c r="E76" s="43">
        <v>52128</v>
      </c>
      <c r="F76" s="44">
        <v>486.07</v>
      </c>
      <c r="G76" s="48">
        <v>4.3E-3</v>
      </c>
      <c r="H76" s="46"/>
      <c r="I76" s="46"/>
      <c r="J76" s="22"/>
      <c r="K76" s="8"/>
    </row>
    <row r="77" spans="1:11" s="37" customFormat="1">
      <c r="A77" s="37">
        <v>70</v>
      </c>
      <c r="B77" s="37" t="s">
        <v>401</v>
      </c>
      <c r="C77" s="37" t="s">
        <v>402</v>
      </c>
      <c r="D77" s="43" t="s">
        <v>160</v>
      </c>
      <c r="E77" s="43">
        <v>110985</v>
      </c>
      <c r="F77" s="44">
        <v>433.34</v>
      </c>
      <c r="G77" s="48">
        <v>3.8E-3</v>
      </c>
      <c r="H77" s="46"/>
      <c r="I77" s="46"/>
      <c r="J77" s="22"/>
      <c r="K77" s="8"/>
    </row>
    <row r="78" spans="1:11" s="37" customFormat="1">
      <c r="A78" s="37">
        <v>71</v>
      </c>
      <c r="B78" s="37" t="s">
        <v>253</v>
      </c>
      <c r="C78" s="37" t="s">
        <v>254</v>
      </c>
      <c r="D78" s="43" t="s">
        <v>137</v>
      </c>
      <c r="E78" s="43">
        <v>535301</v>
      </c>
      <c r="F78" s="44">
        <v>408.97</v>
      </c>
      <c r="G78" s="48">
        <v>3.5999999999999999E-3</v>
      </c>
      <c r="H78" s="46"/>
      <c r="I78" s="46"/>
      <c r="J78" s="22"/>
      <c r="K78" s="8"/>
    </row>
    <row r="79" spans="1:11" s="37" customFormat="1">
      <c r="A79" s="37">
        <v>72</v>
      </c>
      <c r="B79" s="37" t="s">
        <v>403</v>
      </c>
      <c r="C79" s="37" t="s">
        <v>404</v>
      </c>
      <c r="D79" s="43" t="s">
        <v>56</v>
      </c>
      <c r="E79" s="43">
        <v>277045</v>
      </c>
      <c r="F79" s="44">
        <v>321.93</v>
      </c>
      <c r="G79" s="48">
        <v>2.8999999999999998E-3</v>
      </c>
      <c r="H79" s="46"/>
      <c r="I79" s="46"/>
      <c r="J79" s="22"/>
      <c r="K79" s="8"/>
    </row>
    <row r="80" spans="1:11" s="37" customFormat="1">
      <c r="A80" s="37">
        <v>73</v>
      </c>
      <c r="B80" s="37" t="s">
        <v>405</v>
      </c>
      <c r="C80" s="37" t="s">
        <v>406</v>
      </c>
      <c r="D80" s="43" t="s">
        <v>143</v>
      </c>
      <c r="E80" s="43">
        <v>71566</v>
      </c>
      <c r="F80" s="44">
        <v>274.60000000000002</v>
      </c>
      <c r="G80" s="48">
        <v>2.3999999999999998E-3</v>
      </c>
      <c r="H80" s="46"/>
      <c r="I80" s="46"/>
      <c r="J80" s="22"/>
      <c r="K80" s="8"/>
    </row>
    <row r="81" spans="1:11" s="37" customFormat="1">
      <c r="A81" s="37">
        <v>74</v>
      </c>
      <c r="B81" s="37" t="s">
        <v>320</v>
      </c>
      <c r="C81" s="37" t="s">
        <v>321</v>
      </c>
      <c r="D81" s="43" t="s">
        <v>120</v>
      </c>
      <c r="E81" s="43">
        <v>445388</v>
      </c>
      <c r="F81" s="44">
        <v>269.45999999999998</v>
      </c>
      <c r="G81" s="48">
        <v>2.3999999999999998E-3</v>
      </c>
      <c r="H81" s="46"/>
      <c r="I81" s="46"/>
      <c r="J81" s="22"/>
      <c r="K81" s="8"/>
    </row>
    <row r="82" spans="1:11" s="37" customFormat="1">
      <c r="A82" s="37">
        <v>75</v>
      </c>
      <c r="B82" s="37" t="s">
        <v>278</v>
      </c>
      <c r="C82" s="37" t="s">
        <v>279</v>
      </c>
      <c r="D82" s="43" t="s">
        <v>153</v>
      </c>
      <c r="E82" s="43">
        <v>11719</v>
      </c>
      <c r="F82" s="44">
        <v>164.53</v>
      </c>
      <c r="G82" s="48">
        <v>1.5E-3</v>
      </c>
      <c r="H82" s="46"/>
      <c r="I82" s="46"/>
      <c r="J82" s="22"/>
      <c r="K82" s="8"/>
    </row>
    <row r="83" spans="1:11" s="37" customFormat="1">
      <c r="A83" s="58"/>
      <c r="B83" s="60" t="s">
        <v>944</v>
      </c>
      <c r="C83" s="60"/>
      <c r="D83" s="59"/>
      <c r="E83" s="59"/>
      <c r="F83" s="61">
        <v>110779.85000000002</v>
      </c>
      <c r="G83" s="62">
        <v>0.98320000000000007</v>
      </c>
      <c r="H83" s="46"/>
      <c r="I83" s="46"/>
      <c r="J83" s="22"/>
      <c r="K83" s="8"/>
    </row>
    <row r="84" spans="1:11" s="37" customFormat="1">
      <c r="D84" s="43"/>
      <c r="E84" s="43"/>
      <c r="F84" s="44"/>
      <c r="G84" s="48"/>
      <c r="H84" s="46"/>
      <c r="I84" s="46"/>
      <c r="J84" s="22"/>
      <c r="K84" s="8"/>
    </row>
    <row r="85" spans="1:11" s="37" customFormat="1">
      <c r="B85" s="53" t="s">
        <v>931</v>
      </c>
      <c r="C85" s="53"/>
      <c r="D85" s="43"/>
      <c r="E85" s="43"/>
      <c r="F85" s="44"/>
      <c r="G85" s="48"/>
      <c r="H85" s="46"/>
      <c r="I85" s="46"/>
      <c r="J85" s="22"/>
      <c r="K85" s="8"/>
    </row>
    <row r="86" spans="1:11" s="37" customFormat="1">
      <c r="B86" s="53" t="s">
        <v>932</v>
      </c>
      <c r="C86" s="53"/>
      <c r="D86" s="43"/>
      <c r="E86" s="43"/>
      <c r="F86" s="44"/>
      <c r="G86" s="48"/>
      <c r="H86" s="46"/>
      <c r="I86" s="46"/>
      <c r="J86" s="22"/>
      <c r="K86" s="8"/>
    </row>
    <row r="87" spans="1:11" s="37" customFormat="1">
      <c r="B87" s="53" t="s">
        <v>929</v>
      </c>
      <c r="C87" s="53"/>
      <c r="D87" s="43"/>
      <c r="E87" s="43"/>
      <c r="F87" s="44"/>
      <c r="G87" s="48"/>
      <c r="H87" s="46"/>
      <c r="I87" s="46"/>
      <c r="J87" s="22"/>
      <c r="K87" s="8"/>
    </row>
    <row r="88" spans="1:11" s="37" customFormat="1">
      <c r="A88" s="37">
        <v>76</v>
      </c>
      <c r="B88" s="37" t="s">
        <v>183</v>
      </c>
      <c r="C88" s="37" t="s">
        <v>184</v>
      </c>
      <c r="D88" s="43" t="s">
        <v>186</v>
      </c>
      <c r="E88" s="43">
        <v>101626</v>
      </c>
      <c r="F88" s="44">
        <v>10.27</v>
      </c>
      <c r="G88" s="48">
        <v>1E-4</v>
      </c>
      <c r="H88" s="46">
        <v>43059</v>
      </c>
      <c r="I88" s="46" t="s">
        <v>185</v>
      </c>
      <c r="J88" s="22"/>
      <c r="K88" s="8"/>
    </row>
    <row r="89" spans="1:11" s="37" customFormat="1">
      <c r="A89" s="37">
        <v>77</v>
      </c>
      <c r="B89" s="37" t="s">
        <v>183</v>
      </c>
      <c r="C89" s="37" t="s">
        <v>187</v>
      </c>
      <c r="D89" s="43" t="s">
        <v>186</v>
      </c>
      <c r="E89" s="43">
        <v>58072</v>
      </c>
      <c r="F89" s="44">
        <v>5.91</v>
      </c>
      <c r="G89" s="48">
        <v>1E-4</v>
      </c>
      <c r="H89" s="46">
        <v>43424</v>
      </c>
      <c r="I89" s="46" t="s">
        <v>185</v>
      </c>
      <c r="J89" s="22"/>
      <c r="K89" s="8"/>
    </row>
    <row r="90" spans="1:11" s="37" customFormat="1">
      <c r="A90" s="37">
        <v>78</v>
      </c>
      <c r="B90" s="37" t="s">
        <v>183</v>
      </c>
      <c r="C90" s="37" t="s">
        <v>188</v>
      </c>
      <c r="D90" s="43" t="s">
        <v>186</v>
      </c>
      <c r="E90" s="43">
        <v>43554</v>
      </c>
      <c r="F90" s="44">
        <v>4.46</v>
      </c>
      <c r="G90" s="48">
        <v>0</v>
      </c>
      <c r="H90" s="46">
        <v>43789</v>
      </c>
      <c r="I90" s="46" t="s">
        <v>185</v>
      </c>
      <c r="J90" s="22"/>
      <c r="K90" s="8"/>
    </row>
    <row r="91" spans="1:11" s="37" customFormat="1">
      <c r="A91" s="58"/>
      <c r="B91" s="60" t="s">
        <v>944</v>
      </c>
      <c r="C91" s="60"/>
      <c r="D91" s="59"/>
      <c r="E91" s="59"/>
      <c r="F91" s="61">
        <v>20.64</v>
      </c>
      <c r="G91" s="62">
        <v>2.0000000000000001E-4</v>
      </c>
      <c r="H91" s="46"/>
      <c r="I91" s="46"/>
      <c r="J91" s="22"/>
      <c r="K91" s="8"/>
    </row>
    <row r="92" spans="1:11" s="37" customFormat="1">
      <c r="D92" s="43"/>
      <c r="E92" s="43"/>
      <c r="F92" s="44"/>
      <c r="G92" s="48"/>
      <c r="H92" s="46"/>
      <c r="I92" s="46"/>
      <c r="J92" s="22"/>
      <c r="K92" s="8"/>
    </row>
    <row r="93" spans="1:11" s="37" customFormat="1">
      <c r="B93" s="53" t="s">
        <v>933</v>
      </c>
      <c r="C93" s="53"/>
      <c r="D93" s="43"/>
      <c r="E93" s="43"/>
      <c r="F93" s="44"/>
      <c r="G93" s="48"/>
      <c r="H93" s="46"/>
      <c r="I93" s="46"/>
      <c r="J93" s="22"/>
      <c r="K93" s="8"/>
    </row>
    <row r="94" spans="1:11" s="37" customFormat="1">
      <c r="A94" s="37">
        <v>79</v>
      </c>
      <c r="B94" s="53" t="s">
        <v>934</v>
      </c>
      <c r="D94" s="43"/>
      <c r="E94" s="43"/>
      <c r="F94" s="44">
        <v>2123.7000000000003</v>
      </c>
      <c r="G94" s="48">
        <v>1.8800000000000001E-2</v>
      </c>
      <c r="H94" s="46"/>
      <c r="I94" s="46"/>
      <c r="J94" s="22"/>
      <c r="K94" s="8"/>
    </row>
    <row r="95" spans="1:11" s="37" customFormat="1">
      <c r="A95" s="58"/>
      <c r="B95" s="60" t="s">
        <v>944</v>
      </c>
      <c r="C95" s="60"/>
      <c r="D95" s="59"/>
      <c r="E95" s="59"/>
      <c r="F95" s="61">
        <v>2123.7000000000003</v>
      </c>
      <c r="G95" s="62">
        <v>1.8800000000000001E-2</v>
      </c>
      <c r="H95" s="46">
        <v>42037</v>
      </c>
      <c r="I95" s="46"/>
      <c r="J95" s="22"/>
      <c r="K95" s="8"/>
    </row>
    <row r="96" spans="1:11" s="37" customFormat="1">
      <c r="D96" s="43"/>
      <c r="E96" s="43"/>
      <c r="F96" s="44"/>
      <c r="G96" s="48"/>
      <c r="H96" s="46"/>
      <c r="I96" s="46"/>
      <c r="J96" s="22"/>
      <c r="K96" s="8"/>
    </row>
    <row r="97" spans="1:11" s="37" customFormat="1">
      <c r="B97" s="53" t="s">
        <v>945</v>
      </c>
      <c r="C97" s="53"/>
      <c r="D97" s="43"/>
      <c r="E97" s="43"/>
      <c r="F97" s="44"/>
      <c r="G97" s="48"/>
      <c r="H97" s="46"/>
      <c r="I97" s="46"/>
      <c r="J97" s="22"/>
      <c r="K97" s="8"/>
    </row>
    <row r="98" spans="1:11" s="37" customFormat="1">
      <c r="B98" s="37" t="s">
        <v>946</v>
      </c>
      <c r="D98" s="43"/>
      <c r="E98" s="43"/>
      <c r="F98" s="44">
        <v>-209.96000000002095</v>
      </c>
      <c r="G98" s="48">
        <v>-2.2000000000000001E-3</v>
      </c>
      <c r="H98" s="46"/>
      <c r="I98" s="46"/>
      <c r="J98" s="22"/>
      <c r="K98" s="8"/>
    </row>
    <row r="99" spans="1:11" s="37" customFormat="1">
      <c r="A99" s="58"/>
      <c r="B99" s="60" t="s">
        <v>944</v>
      </c>
      <c r="C99" s="60"/>
      <c r="D99" s="59"/>
      <c r="E99" s="59"/>
      <c r="F99" s="61">
        <v>-209.96000000002095</v>
      </c>
      <c r="G99" s="62">
        <v>-2.2000000000000001E-3</v>
      </c>
      <c r="H99" s="46"/>
      <c r="I99" s="46"/>
      <c r="J99" s="22"/>
      <c r="K99" s="8"/>
    </row>
    <row r="100" spans="1:11" s="37" customFormat="1">
      <c r="A100" s="63"/>
      <c r="B100" s="65" t="s">
        <v>947</v>
      </c>
      <c r="C100" s="65"/>
      <c r="D100" s="64"/>
      <c r="E100" s="64"/>
      <c r="F100" s="66">
        <v>112714.23</v>
      </c>
      <c r="G100" s="68">
        <v>1</v>
      </c>
      <c r="H100" s="46"/>
      <c r="I100" s="46"/>
      <c r="J100" s="22"/>
      <c r="K100" s="8"/>
    </row>
    <row r="101" spans="1:11" s="37" customFormat="1">
      <c r="A101" s="37" t="s">
        <v>948</v>
      </c>
      <c r="D101" s="43"/>
      <c r="E101" s="43"/>
      <c r="F101" s="44"/>
      <c r="G101" s="48"/>
      <c r="H101" s="46"/>
      <c r="I101" s="46"/>
      <c r="J101" s="22"/>
      <c r="K101" s="8"/>
    </row>
    <row r="102" spans="1:11" s="37" customFormat="1">
      <c r="A102" s="37">
        <v>1</v>
      </c>
      <c r="B102" s="37" t="s">
        <v>969</v>
      </c>
      <c r="D102" s="43"/>
      <c r="E102" s="43"/>
      <c r="F102" s="44"/>
      <c r="H102" s="46"/>
      <c r="I102" s="46"/>
      <c r="J102" s="22"/>
      <c r="K102" s="8"/>
    </row>
    <row r="103" spans="1:11" s="37" customFormat="1">
      <c r="D103" s="43"/>
      <c r="E103" s="43"/>
      <c r="F103" s="44"/>
      <c r="G103" s="48"/>
      <c r="H103" s="46"/>
      <c r="I103" s="46"/>
      <c r="J103" s="22"/>
      <c r="K103" s="8"/>
    </row>
    <row r="104" spans="1:11" s="37" customFormat="1">
      <c r="D104" s="43"/>
      <c r="E104" s="43"/>
      <c r="F104" s="44"/>
      <c r="H104" s="46"/>
      <c r="I104" s="46"/>
      <c r="J104" s="22"/>
      <c r="K104" s="8"/>
    </row>
    <row r="105" spans="1:11" s="37" customFormat="1">
      <c r="D105" s="43"/>
      <c r="E105" s="43"/>
      <c r="F105" s="44"/>
      <c r="H105" s="46"/>
      <c r="I105" s="46"/>
      <c r="J105" s="22"/>
      <c r="K105" s="8"/>
    </row>
    <row r="106" spans="1:11" s="37" customFormat="1">
      <c r="A106" s="1"/>
      <c r="B106" s="1"/>
      <c r="C106" s="1"/>
      <c r="D106" s="1"/>
      <c r="E106" s="1"/>
      <c r="F106" s="1"/>
      <c r="G106" s="1"/>
      <c r="H106" s="46"/>
      <c r="I106" s="46"/>
      <c r="J106" s="22"/>
      <c r="K106" s="8"/>
    </row>
  </sheetData>
  <customSheetViews>
    <customSheetView guid="{CA130027-387C-4045-8D15-AA97F3BB3197}" topLeftCell="A87">
      <selection activeCell="A75" sqref="A75"/>
      <pageMargins left="0.75" right="0.75" top="1" bottom="1" header="0.5" footer="0.5"/>
      <headerFooter alignWithMargins="0"/>
    </customSheetView>
    <customSheetView guid="{54B4DC61-12F1-4338-8E12-6C13727A6FE6}" showRuler="0" topLeftCell="A87">
      <selection activeCell="A75" sqref="A75"/>
      <pageMargins left="0.75" right="0.75" top="1" bottom="1" header="0.5" footer="0.5"/>
      <headerFooter alignWithMargins="0"/>
    </customSheetView>
    <customSheetView guid="{EB9601F8-7613-4FE0-99CC-A7A03E2A1D24}" topLeftCell="C9">
      <selection activeCell="K10" sqref="K10"/>
      <pageMargins left="0.75" right="0.75" top="1" bottom="1" header="0.5" footer="0.5"/>
      <headerFooter alignWithMargins="0"/>
    </customSheetView>
    <customSheetView guid="{1403DC94-D8BD-4DAF-99FE-19AB41C931F9}" topLeftCell="A76">
      <selection activeCell="H96" sqref="H96"/>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sheetPr codeName="Sheet16"/>
  <dimension ref="A1:L85"/>
  <sheetViews>
    <sheetView topLeftCell="A52" workbookViewId="0">
      <selection activeCell="B22" sqref="B22"/>
    </sheetView>
  </sheetViews>
  <sheetFormatPr defaultRowHeight="15"/>
  <cols>
    <col min="1" max="1" width="7.140625" style="1" bestFit="1" customWidth="1"/>
    <col min="2" max="2" width="77.42578125" style="1" bestFit="1" customWidth="1"/>
    <col min="3" max="3" width="13.28515625" style="1" bestFit="1" customWidth="1"/>
    <col min="4" max="4" width="33.5703125" style="1" bestFit="1" customWidth="1"/>
    <col min="5" max="5" width="11.85546875" style="1" bestFit="1" customWidth="1"/>
    <col min="6" max="6" width="13.140625" style="1" bestFit="1" customWidth="1"/>
    <col min="7" max="7" width="8.85546875" style="1" bestFit="1" customWidth="1"/>
    <col min="8" max="8" width="11.42578125" style="1" bestFit="1" customWidth="1"/>
    <col min="9" max="9" width="8" style="1" bestFit="1" customWidth="1"/>
    <col min="10" max="10" width="32.140625" style="21" bestFit="1" customWidth="1"/>
    <col min="11" max="11" width="7.85546875" style="51" bestFit="1" customWidth="1"/>
    <col min="12" max="12" width="7.85546875" bestFit="1" customWidth="1"/>
    <col min="13" max="16384" width="9.140625" style="1"/>
  </cols>
  <sheetData>
    <row r="1" spans="1:12" ht="18.75" customHeight="1">
      <c r="A1" s="17"/>
      <c r="B1" s="87" t="s">
        <v>17</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288</v>
      </c>
      <c r="C8" s="37" t="s">
        <v>289</v>
      </c>
      <c r="D8" s="43" t="s">
        <v>171</v>
      </c>
      <c r="E8" s="43">
        <v>2912623</v>
      </c>
      <c r="F8" s="44">
        <v>9480.59</v>
      </c>
      <c r="G8" s="50">
        <v>5.21E-2</v>
      </c>
      <c r="H8" s="45"/>
      <c r="I8" s="46"/>
      <c r="J8" s="22"/>
      <c r="K8" s="8"/>
    </row>
    <row r="9" spans="1:12" s="37" customFormat="1">
      <c r="A9" s="37">
        <v>2</v>
      </c>
      <c r="B9" s="37" t="s">
        <v>407</v>
      </c>
      <c r="C9" s="37" t="s">
        <v>408</v>
      </c>
      <c r="D9" s="43" t="s">
        <v>43</v>
      </c>
      <c r="E9" s="43">
        <v>6353607</v>
      </c>
      <c r="F9" s="44">
        <v>7503.61</v>
      </c>
      <c r="G9" s="50">
        <v>4.1200000000000001E-2</v>
      </c>
      <c r="H9" s="45"/>
      <c r="I9" s="46"/>
      <c r="J9" s="54" t="s">
        <v>30</v>
      </c>
      <c r="K9" s="57" t="s">
        <v>31</v>
      </c>
    </row>
    <row r="10" spans="1:12" s="37" customFormat="1">
      <c r="A10" s="37">
        <v>3</v>
      </c>
      <c r="B10" s="37" t="s">
        <v>409</v>
      </c>
      <c r="C10" s="37" t="s">
        <v>410</v>
      </c>
      <c r="D10" s="43" t="s">
        <v>236</v>
      </c>
      <c r="E10" s="43">
        <v>263559</v>
      </c>
      <c r="F10" s="44">
        <v>5845.34</v>
      </c>
      <c r="G10" s="48">
        <v>3.2099999999999997E-2</v>
      </c>
      <c r="H10" s="46"/>
      <c r="I10" s="46"/>
      <c r="J10" s="22" t="s">
        <v>153</v>
      </c>
      <c r="K10" s="8">
        <v>0.11839999999999999</v>
      </c>
    </row>
    <row r="11" spans="1:12" s="37" customFormat="1">
      <c r="A11" s="37">
        <v>4</v>
      </c>
      <c r="B11" s="37" t="s">
        <v>292</v>
      </c>
      <c r="C11" s="37" t="s">
        <v>293</v>
      </c>
      <c r="D11" s="43" t="s">
        <v>62</v>
      </c>
      <c r="E11" s="43">
        <v>811120</v>
      </c>
      <c r="F11" s="44">
        <v>5616.19</v>
      </c>
      <c r="G11" s="48">
        <v>3.09E-2</v>
      </c>
      <c r="H11" s="46"/>
      <c r="I11" s="46"/>
      <c r="J11" s="22" t="s">
        <v>62</v>
      </c>
      <c r="K11" s="8">
        <v>9.9099999999999994E-2</v>
      </c>
    </row>
    <row r="12" spans="1:12" s="37" customFormat="1">
      <c r="A12" s="37">
        <v>5</v>
      </c>
      <c r="B12" s="37" t="s">
        <v>411</v>
      </c>
      <c r="C12" s="37" t="s">
        <v>412</v>
      </c>
      <c r="D12" s="43" t="s">
        <v>70</v>
      </c>
      <c r="E12" s="43">
        <v>2107174</v>
      </c>
      <c r="F12" s="44">
        <v>5510.26</v>
      </c>
      <c r="G12" s="48">
        <v>3.0300000000000001E-2</v>
      </c>
      <c r="H12" s="46"/>
      <c r="I12" s="46"/>
      <c r="J12" s="22" t="s">
        <v>75</v>
      </c>
      <c r="K12" s="8">
        <v>9.4899999999999998E-2</v>
      </c>
    </row>
    <row r="13" spans="1:12" s="37" customFormat="1">
      <c r="A13" s="37">
        <v>6</v>
      </c>
      <c r="B13" s="37" t="s">
        <v>413</v>
      </c>
      <c r="C13" s="37" t="s">
        <v>414</v>
      </c>
      <c r="D13" s="43" t="s">
        <v>56</v>
      </c>
      <c r="E13" s="43">
        <v>2660254</v>
      </c>
      <c r="F13" s="44">
        <v>5482.78</v>
      </c>
      <c r="G13" s="48">
        <v>3.0099999999999998E-2</v>
      </c>
      <c r="H13" s="46"/>
      <c r="I13" s="46"/>
      <c r="J13" s="22" t="s">
        <v>171</v>
      </c>
      <c r="K13" s="8">
        <v>9.0200000000000016E-2</v>
      </c>
    </row>
    <row r="14" spans="1:12" s="37" customFormat="1">
      <c r="A14" s="37">
        <v>7</v>
      </c>
      <c r="B14" s="37" t="s">
        <v>415</v>
      </c>
      <c r="C14" s="37" t="s">
        <v>416</v>
      </c>
      <c r="D14" s="43" t="s">
        <v>62</v>
      </c>
      <c r="E14" s="43">
        <v>1357846</v>
      </c>
      <c r="F14" s="44">
        <v>5472.8</v>
      </c>
      <c r="G14" s="48">
        <v>3.0099999999999998E-2</v>
      </c>
      <c r="H14" s="46"/>
      <c r="I14" s="46"/>
      <c r="J14" s="22" t="s">
        <v>113</v>
      </c>
      <c r="K14" s="8">
        <v>8.0699999999999994E-2</v>
      </c>
    </row>
    <row r="15" spans="1:12" s="37" customFormat="1">
      <c r="A15" s="37">
        <v>8</v>
      </c>
      <c r="B15" s="37" t="s">
        <v>78</v>
      </c>
      <c r="C15" s="37" t="s">
        <v>79</v>
      </c>
      <c r="D15" s="43" t="s">
        <v>75</v>
      </c>
      <c r="E15" s="43">
        <v>556195</v>
      </c>
      <c r="F15" s="44">
        <v>5281.91</v>
      </c>
      <c r="G15" s="48">
        <v>2.9000000000000001E-2</v>
      </c>
      <c r="H15" s="46"/>
      <c r="I15" s="46"/>
      <c r="J15" s="22" t="s">
        <v>150</v>
      </c>
      <c r="K15" s="8">
        <v>5.6000000000000001E-2</v>
      </c>
    </row>
    <row r="16" spans="1:12" s="37" customFormat="1">
      <c r="A16" s="37">
        <v>9</v>
      </c>
      <c r="B16" s="37" t="s">
        <v>221</v>
      </c>
      <c r="C16" s="37" t="s">
        <v>222</v>
      </c>
      <c r="D16" s="43" t="s">
        <v>113</v>
      </c>
      <c r="E16" s="43">
        <v>159230</v>
      </c>
      <c r="F16" s="44">
        <v>4937.01</v>
      </c>
      <c r="G16" s="48">
        <v>2.7099999999999999E-2</v>
      </c>
      <c r="H16" s="46"/>
      <c r="I16" s="46"/>
      <c r="J16" s="22" t="s">
        <v>43</v>
      </c>
      <c r="K16" s="8">
        <v>5.3600000000000002E-2</v>
      </c>
    </row>
    <row r="17" spans="1:11" s="37" customFormat="1">
      <c r="A17" s="37">
        <v>10</v>
      </c>
      <c r="B17" s="37" t="s">
        <v>360</v>
      </c>
      <c r="C17" s="37" t="s">
        <v>361</v>
      </c>
      <c r="D17" s="43" t="s">
        <v>140</v>
      </c>
      <c r="E17" s="43">
        <v>12954671</v>
      </c>
      <c r="F17" s="44">
        <v>4540.6099999999997</v>
      </c>
      <c r="G17" s="48">
        <v>2.5000000000000001E-2</v>
      </c>
      <c r="H17" s="46"/>
      <c r="I17" s="46"/>
      <c r="J17" s="22" t="s">
        <v>160</v>
      </c>
      <c r="K17" s="8">
        <v>4.2799999999999998E-2</v>
      </c>
    </row>
    <row r="18" spans="1:11" s="37" customFormat="1">
      <c r="A18" s="37">
        <v>11</v>
      </c>
      <c r="B18" s="37" t="s">
        <v>203</v>
      </c>
      <c r="C18" s="37" t="s">
        <v>204</v>
      </c>
      <c r="D18" s="43" t="s">
        <v>137</v>
      </c>
      <c r="E18" s="43">
        <v>1939678</v>
      </c>
      <c r="F18" s="44">
        <v>4530.12</v>
      </c>
      <c r="G18" s="48">
        <v>2.4899999999999999E-2</v>
      </c>
      <c r="H18" s="46"/>
      <c r="I18" s="46"/>
      <c r="J18" s="22" t="s">
        <v>70</v>
      </c>
      <c r="K18" s="8">
        <v>4.1099999999999998E-2</v>
      </c>
    </row>
    <row r="19" spans="1:11" s="37" customFormat="1">
      <c r="A19" s="37">
        <v>12</v>
      </c>
      <c r="B19" s="37" t="s">
        <v>320</v>
      </c>
      <c r="C19" s="37" t="s">
        <v>321</v>
      </c>
      <c r="D19" s="43" t="s">
        <v>120</v>
      </c>
      <c r="E19" s="43">
        <v>6996338</v>
      </c>
      <c r="F19" s="44">
        <v>4232.78</v>
      </c>
      <c r="G19" s="48">
        <v>2.3300000000000001E-2</v>
      </c>
      <c r="H19" s="46"/>
      <c r="I19" s="46"/>
      <c r="J19" s="22" t="s">
        <v>87</v>
      </c>
      <c r="K19" s="8">
        <v>3.2100000000000004E-2</v>
      </c>
    </row>
    <row r="20" spans="1:11" s="37" customFormat="1">
      <c r="A20" s="37">
        <v>13</v>
      </c>
      <c r="B20" s="37" t="s">
        <v>417</v>
      </c>
      <c r="C20" s="37" t="s">
        <v>418</v>
      </c>
      <c r="D20" s="43" t="s">
        <v>75</v>
      </c>
      <c r="E20" s="43">
        <v>1072441</v>
      </c>
      <c r="F20" s="44">
        <v>4194.8500000000004</v>
      </c>
      <c r="G20" s="48">
        <v>2.3099999999999999E-2</v>
      </c>
      <c r="H20" s="46"/>
      <c r="I20" s="46"/>
      <c r="J20" s="22" t="s">
        <v>236</v>
      </c>
      <c r="K20" s="8">
        <v>3.2099999999999997E-2</v>
      </c>
    </row>
    <row r="21" spans="1:11" s="37" customFormat="1">
      <c r="A21" s="37">
        <v>14</v>
      </c>
      <c r="B21" s="37" t="s">
        <v>60</v>
      </c>
      <c r="C21" s="37" t="s">
        <v>61</v>
      </c>
      <c r="D21" s="43" t="s">
        <v>62</v>
      </c>
      <c r="E21" s="43">
        <v>950621</v>
      </c>
      <c r="F21" s="44">
        <v>4144.71</v>
      </c>
      <c r="G21" s="48">
        <v>2.2800000000000001E-2</v>
      </c>
      <c r="H21" s="46"/>
      <c r="I21" s="46"/>
      <c r="J21" s="22" t="s">
        <v>108</v>
      </c>
      <c r="K21" s="8">
        <v>3.0199999999999998E-2</v>
      </c>
    </row>
    <row r="22" spans="1:11" s="37" customFormat="1">
      <c r="A22" s="37">
        <v>15</v>
      </c>
      <c r="B22" s="37" t="s">
        <v>223</v>
      </c>
      <c r="C22" s="37" t="s">
        <v>224</v>
      </c>
      <c r="D22" s="43" t="s">
        <v>153</v>
      </c>
      <c r="E22" s="43">
        <v>1559317</v>
      </c>
      <c r="F22" s="44">
        <v>3953.65</v>
      </c>
      <c r="G22" s="48">
        <v>2.1700000000000001E-2</v>
      </c>
      <c r="H22" s="46"/>
      <c r="I22" s="46"/>
      <c r="J22" s="22" t="s">
        <v>56</v>
      </c>
      <c r="K22" s="8">
        <v>3.0099999999999998E-2</v>
      </c>
    </row>
    <row r="23" spans="1:11" s="37" customFormat="1">
      <c r="A23" s="37">
        <v>16</v>
      </c>
      <c r="B23" s="37" t="s">
        <v>347</v>
      </c>
      <c r="C23" s="37" t="s">
        <v>348</v>
      </c>
      <c r="D23" s="43" t="s">
        <v>75</v>
      </c>
      <c r="E23" s="43">
        <v>813546</v>
      </c>
      <c r="F23" s="44">
        <v>3813.9</v>
      </c>
      <c r="G23" s="48">
        <v>2.1000000000000001E-2</v>
      </c>
      <c r="H23" s="46"/>
      <c r="I23" s="46"/>
      <c r="J23" s="22" t="s">
        <v>140</v>
      </c>
      <c r="K23" s="8">
        <v>2.6000000000000002E-2</v>
      </c>
    </row>
    <row r="24" spans="1:11" s="37" customFormat="1">
      <c r="A24" s="37">
        <v>17</v>
      </c>
      <c r="B24" s="37" t="s">
        <v>215</v>
      </c>
      <c r="C24" s="37" t="s">
        <v>216</v>
      </c>
      <c r="D24" s="43" t="s">
        <v>153</v>
      </c>
      <c r="E24" s="43">
        <v>877260</v>
      </c>
      <c r="F24" s="44">
        <v>3348.5</v>
      </c>
      <c r="G24" s="48">
        <v>1.84E-2</v>
      </c>
      <c r="H24" s="46"/>
      <c r="I24" s="46"/>
      <c r="J24" s="22" t="s">
        <v>137</v>
      </c>
      <c r="K24" s="8">
        <v>2.4899999999999999E-2</v>
      </c>
    </row>
    <row r="25" spans="1:11" s="37" customFormat="1">
      <c r="A25" s="37">
        <v>18</v>
      </c>
      <c r="B25" s="37" t="s">
        <v>419</v>
      </c>
      <c r="C25" s="37" t="s">
        <v>420</v>
      </c>
      <c r="D25" s="43" t="s">
        <v>150</v>
      </c>
      <c r="E25" s="43">
        <v>398973</v>
      </c>
      <c r="F25" s="44">
        <v>3270.78</v>
      </c>
      <c r="G25" s="48">
        <v>1.7999999999999999E-2</v>
      </c>
      <c r="H25" s="46"/>
      <c r="I25" s="46"/>
      <c r="J25" s="22" t="s">
        <v>120</v>
      </c>
      <c r="K25" s="8">
        <v>2.3300000000000001E-2</v>
      </c>
    </row>
    <row r="26" spans="1:11" s="37" customFormat="1">
      <c r="A26" s="37">
        <v>19</v>
      </c>
      <c r="B26" s="37" t="s">
        <v>421</v>
      </c>
      <c r="C26" s="37" t="s">
        <v>422</v>
      </c>
      <c r="D26" s="43" t="s">
        <v>113</v>
      </c>
      <c r="E26" s="43">
        <v>446712</v>
      </c>
      <c r="F26" s="44">
        <v>3259.43</v>
      </c>
      <c r="G26" s="48">
        <v>1.7899999999999999E-2</v>
      </c>
      <c r="H26" s="46"/>
      <c r="I26" s="46"/>
      <c r="J26" s="22" t="s">
        <v>50</v>
      </c>
      <c r="K26" s="8">
        <v>2.0999999999999998E-2</v>
      </c>
    </row>
    <row r="27" spans="1:11" s="37" customFormat="1">
      <c r="A27" s="37">
        <v>20</v>
      </c>
      <c r="B27" s="37" t="s">
        <v>423</v>
      </c>
      <c r="C27" s="37" t="s">
        <v>424</v>
      </c>
      <c r="D27" s="43" t="s">
        <v>113</v>
      </c>
      <c r="E27" s="43">
        <v>1144044</v>
      </c>
      <c r="F27" s="44">
        <v>3256.52</v>
      </c>
      <c r="G27" s="48">
        <v>1.7899999999999999E-2</v>
      </c>
      <c r="H27" s="46"/>
      <c r="I27" s="46"/>
      <c r="J27" s="22" t="s">
        <v>53</v>
      </c>
      <c r="K27" s="8">
        <v>1.83E-2</v>
      </c>
    </row>
    <row r="28" spans="1:11" s="37" customFormat="1">
      <c r="A28" s="37">
        <v>21</v>
      </c>
      <c r="B28" s="37" t="s">
        <v>111</v>
      </c>
      <c r="C28" s="37" t="s">
        <v>112</v>
      </c>
      <c r="D28" s="43" t="s">
        <v>113</v>
      </c>
      <c r="E28" s="43">
        <v>249941</v>
      </c>
      <c r="F28" s="44">
        <v>3231.11</v>
      </c>
      <c r="G28" s="48">
        <v>1.78E-2</v>
      </c>
      <c r="H28" s="46"/>
      <c r="I28" s="46"/>
      <c r="J28" s="22" t="s">
        <v>59</v>
      </c>
      <c r="K28" s="8">
        <v>1.72E-2</v>
      </c>
    </row>
    <row r="29" spans="1:11" s="37" customFormat="1">
      <c r="A29" s="37">
        <v>22</v>
      </c>
      <c r="B29" s="37" t="s">
        <v>425</v>
      </c>
      <c r="C29" s="37" t="s">
        <v>426</v>
      </c>
      <c r="D29" s="43" t="s">
        <v>87</v>
      </c>
      <c r="E29" s="43">
        <v>359184</v>
      </c>
      <c r="F29" s="44">
        <v>3136.57</v>
      </c>
      <c r="G29" s="48">
        <v>1.72E-2</v>
      </c>
      <c r="H29" s="46"/>
      <c r="I29" s="46"/>
      <c r="J29" s="22" t="s">
        <v>174</v>
      </c>
      <c r="K29" s="8">
        <v>0.01</v>
      </c>
    </row>
    <row r="30" spans="1:11" s="37" customFormat="1">
      <c r="A30" s="37">
        <v>23</v>
      </c>
      <c r="B30" s="37" t="s">
        <v>227</v>
      </c>
      <c r="C30" s="37" t="s">
        <v>228</v>
      </c>
      <c r="D30" s="43" t="s">
        <v>59</v>
      </c>
      <c r="E30" s="43">
        <v>807434</v>
      </c>
      <c r="F30" s="44">
        <v>3127.19</v>
      </c>
      <c r="G30" s="48">
        <v>1.72E-2</v>
      </c>
      <c r="H30" s="46"/>
      <c r="I30" s="46"/>
      <c r="J30" s="22" t="s">
        <v>473</v>
      </c>
      <c r="K30" s="8">
        <v>2.5000000000000001E-3</v>
      </c>
    </row>
    <row r="31" spans="1:11" s="37" customFormat="1">
      <c r="A31" s="37">
        <v>24</v>
      </c>
      <c r="B31" s="37" t="s">
        <v>427</v>
      </c>
      <c r="C31" s="37" t="s">
        <v>428</v>
      </c>
      <c r="D31" s="43" t="s">
        <v>153</v>
      </c>
      <c r="E31" s="43">
        <v>2439660</v>
      </c>
      <c r="F31" s="44">
        <v>2939.79</v>
      </c>
      <c r="G31" s="48">
        <v>1.6199999999999999E-2</v>
      </c>
      <c r="H31" s="46"/>
      <c r="I31" s="46"/>
      <c r="J31" s="22" t="s">
        <v>33</v>
      </c>
      <c r="K31" s="8">
        <v>5.5500000000000001E-2</v>
      </c>
    </row>
    <row r="32" spans="1:11" s="37" customFormat="1">
      <c r="A32" s="37">
        <v>25</v>
      </c>
      <c r="B32" s="37" t="s">
        <v>429</v>
      </c>
      <c r="C32" s="37" t="s">
        <v>430</v>
      </c>
      <c r="D32" s="43" t="s">
        <v>160</v>
      </c>
      <c r="E32" s="43">
        <v>812839</v>
      </c>
      <c r="F32" s="44">
        <v>2922.97</v>
      </c>
      <c r="G32" s="48">
        <v>1.61E-2</v>
      </c>
      <c r="H32" s="46"/>
      <c r="I32" s="46"/>
      <c r="J32" s="22"/>
      <c r="K32" s="22"/>
    </row>
    <row r="33" spans="1:11" s="37" customFormat="1">
      <c r="A33" s="37">
        <v>26</v>
      </c>
      <c r="B33" s="37" t="s">
        <v>431</v>
      </c>
      <c r="C33" s="37" t="s">
        <v>432</v>
      </c>
      <c r="D33" s="43" t="s">
        <v>53</v>
      </c>
      <c r="E33" s="43">
        <v>919014</v>
      </c>
      <c r="F33" s="44">
        <v>2832.4</v>
      </c>
      <c r="G33" s="48">
        <v>1.5599999999999999E-2</v>
      </c>
      <c r="H33" s="46"/>
      <c r="I33" s="46"/>
      <c r="J33" s="22"/>
      <c r="K33" s="8"/>
    </row>
    <row r="34" spans="1:11" s="37" customFormat="1">
      <c r="A34" s="37">
        <v>27</v>
      </c>
      <c r="B34" s="37" t="s">
        <v>312</v>
      </c>
      <c r="C34" s="37" t="s">
        <v>313</v>
      </c>
      <c r="D34" s="43" t="s">
        <v>160</v>
      </c>
      <c r="E34" s="43">
        <v>1348415</v>
      </c>
      <c r="F34" s="44">
        <v>2784.48</v>
      </c>
      <c r="G34" s="48">
        <v>1.5299999999999999E-2</v>
      </c>
      <c r="H34" s="46"/>
      <c r="I34" s="46"/>
      <c r="J34" s="22"/>
      <c r="K34" s="8"/>
    </row>
    <row r="35" spans="1:11" s="37" customFormat="1">
      <c r="A35" s="37">
        <v>28</v>
      </c>
      <c r="B35" s="37" t="s">
        <v>433</v>
      </c>
      <c r="C35" s="37" t="s">
        <v>434</v>
      </c>
      <c r="D35" s="43" t="s">
        <v>62</v>
      </c>
      <c r="E35" s="43">
        <v>8723343</v>
      </c>
      <c r="F35" s="44">
        <v>2782.75</v>
      </c>
      <c r="G35" s="48">
        <v>1.5299999999999999E-2</v>
      </c>
      <c r="H35" s="46"/>
      <c r="I35" s="46"/>
      <c r="J35" s="22"/>
      <c r="K35" s="8"/>
    </row>
    <row r="36" spans="1:11" s="37" customFormat="1">
      <c r="A36" s="37">
        <v>29</v>
      </c>
      <c r="B36" s="37" t="s">
        <v>169</v>
      </c>
      <c r="C36" s="37" t="s">
        <v>170</v>
      </c>
      <c r="D36" s="43" t="s">
        <v>171</v>
      </c>
      <c r="E36" s="43">
        <v>413019</v>
      </c>
      <c r="F36" s="44">
        <v>2636.3</v>
      </c>
      <c r="G36" s="48">
        <v>1.4500000000000001E-2</v>
      </c>
      <c r="H36" s="46"/>
      <c r="I36" s="46"/>
      <c r="J36" s="22"/>
      <c r="K36" s="8"/>
    </row>
    <row r="37" spans="1:11" s="37" customFormat="1">
      <c r="A37" s="37">
        <v>30</v>
      </c>
      <c r="B37" s="37" t="s">
        <v>352</v>
      </c>
      <c r="C37" s="37" t="s">
        <v>353</v>
      </c>
      <c r="D37" s="43" t="s">
        <v>150</v>
      </c>
      <c r="E37" s="43">
        <v>48759</v>
      </c>
      <c r="F37" s="44">
        <v>2604.44</v>
      </c>
      <c r="G37" s="48">
        <v>1.43E-2</v>
      </c>
      <c r="H37" s="46"/>
      <c r="I37" s="46"/>
      <c r="J37" s="22"/>
      <c r="K37" s="8"/>
    </row>
    <row r="38" spans="1:11" s="37" customFormat="1">
      <c r="A38" s="37">
        <v>31</v>
      </c>
      <c r="B38" s="37" t="s">
        <v>175</v>
      </c>
      <c r="C38" s="37" t="s">
        <v>176</v>
      </c>
      <c r="D38" s="43" t="s">
        <v>153</v>
      </c>
      <c r="E38" s="43">
        <v>845291</v>
      </c>
      <c r="F38" s="44">
        <v>2455.9899999999998</v>
      </c>
      <c r="G38" s="48">
        <v>1.35E-2</v>
      </c>
      <c r="H38" s="46"/>
      <c r="I38" s="46"/>
      <c r="J38" s="22"/>
      <c r="K38" s="8"/>
    </row>
    <row r="39" spans="1:11" s="37" customFormat="1">
      <c r="A39" s="37">
        <v>32</v>
      </c>
      <c r="B39" s="37" t="s">
        <v>294</v>
      </c>
      <c r="C39" s="37" t="s">
        <v>295</v>
      </c>
      <c r="D39" s="43" t="s">
        <v>108</v>
      </c>
      <c r="E39" s="43">
        <v>636989</v>
      </c>
      <c r="F39" s="44">
        <v>2207.8000000000002</v>
      </c>
      <c r="G39" s="48">
        <v>1.21E-2</v>
      </c>
      <c r="H39" s="46"/>
      <c r="I39" s="46"/>
      <c r="J39" s="22"/>
      <c r="K39" s="8"/>
    </row>
    <row r="40" spans="1:11" s="37" customFormat="1">
      <c r="A40" s="37">
        <v>33</v>
      </c>
      <c r="B40" s="37" t="s">
        <v>249</v>
      </c>
      <c r="C40" s="37" t="s">
        <v>250</v>
      </c>
      <c r="D40" s="43" t="s">
        <v>153</v>
      </c>
      <c r="E40" s="43">
        <v>1653038</v>
      </c>
      <c r="F40" s="44">
        <v>2200.19</v>
      </c>
      <c r="G40" s="48">
        <v>1.21E-2</v>
      </c>
      <c r="H40" s="46"/>
      <c r="I40" s="46"/>
      <c r="J40" s="22"/>
      <c r="K40" s="8"/>
    </row>
    <row r="41" spans="1:11" s="37" customFormat="1">
      <c r="A41" s="37">
        <v>34</v>
      </c>
      <c r="B41" s="37" t="s">
        <v>435</v>
      </c>
      <c r="C41" s="37" t="s">
        <v>436</v>
      </c>
      <c r="D41" s="43" t="s">
        <v>75</v>
      </c>
      <c r="E41" s="43">
        <v>210663</v>
      </c>
      <c r="F41" s="44">
        <v>2090.83</v>
      </c>
      <c r="G41" s="48">
        <v>1.15E-2</v>
      </c>
      <c r="H41" s="46"/>
      <c r="I41" s="46"/>
      <c r="J41" s="22"/>
      <c r="K41" s="8"/>
    </row>
    <row r="42" spans="1:11" s="37" customFormat="1">
      <c r="A42" s="37">
        <v>35</v>
      </c>
      <c r="B42" s="37" t="s">
        <v>304</v>
      </c>
      <c r="C42" s="37" t="s">
        <v>305</v>
      </c>
      <c r="D42" s="43" t="s">
        <v>171</v>
      </c>
      <c r="E42" s="43">
        <v>222648</v>
      </c>
      <c r="F42" s="44">
        <v>2076.08</v>
      </c>
      <c r="G42" s="48">
        <v>1.14E-2</v>
      </c>
      <c r="H42" s="46"/>
      <c r="I42" s="46"/>
      <c r="J42" s="22"/>
      <c r="K42" s="8"/>
    </row>
    <row r="43" spans="1:11" s="37" customFormat="1">
      <c r="A43" s="37">
        <v>36</v>
      </c>
      <c r="B43" s="37" t="s">
        <v>437</v>
      </c>
      <c r="C43" s="37" t="s">
        <v>438</v>
      </c>
      <c r="D43" s="43" t="s">
        <v>50</v>
      </c>
      <c r="E43" s="43">
        <v>303529</v>
      </c>
      <c r="F43" s="44">
        <v>2052.16</v>
      </c>
      <c r="G43" s="48">
        <v>1.1299999999999999E-2</v>
      </c>
      <c r="H43" s="46"/>
      <c r="I43" s="46"/>
      <c r="J43" s="22"/>
      <c r="K43" s="8"/>
    </row>
    <row r="44" spans="1:11" s="37" customFormat="1">
      <c r="A44" s="37">
        <v>37</v>
      </c>
      <c r="B44" s="37" t="s">
        <v>439</v>
      </c>
      <c r="C44" s="37" t="s">
        <v>440</v>
      </c>
      <c r="D44" s="43" t="s">
        <v>153</v>
      </c>
      <c r="E44" s="43">
        <v>227525</v>
      </c>
      <c r="F44" s="44">
        <v>1986.75</v>
      </c>
      <c r="G44" s="48">
        <v>1.09E-2</v>
      </c>
      <c r="H44" s="46"/>
      <c r="I44" s="46"/>
      <c r="J44" s="22"/>
      <c r="K44" s="8"/>
    </row>
    <row r="45" spans="1:11" s="37" customFormat="1">
      <c r="A45" s="37">
        <v>38</v>
      </c>
      <c r="B45" s="37" t="s">
        <v>441</v>
      </c>
      <c r="C45" s="37" t="s">
        <v>442</v>
      </c>
      <c r="D45" s="43" t="s">
        <v>70</v>
      </c>
      <c r="E45" s="43">
        <v>211367</v>
      </c>
      <c r="F45" s="44">
        <v>1958.84</v>
      </c>
      <c r="G45" s="48">
        <v>1.0800000000000001E-2</v>
      </c>
      <c r="H45" s="46"/>
      <c r="I45" s="46"/>
      <c r="J45" s="22"/>
      <c r="K45" s="8"/>
    </row>
    <row r="46" spans="1:11" s="37" customFormat="1">
      <c r="A46" s="37">
        <v>39</v>
      </c>
      <c r="B46" s="37" t="s">
        <v>443</v>
      </c>
      <c r="C46" s="37" t="s">
        <v>444</v>
      </c>
      <c r="D46" s="43" t="s">
        <v>87</v>
      </c>
      <c r="E46" s="43">
        <v>1834324</v>
      </c>
      <c r="F46" s="44">
        <v>1942.55</v>
      </c>
      <c r="G46" s="48">
        <v>1.0699999999999999E-2</v>
      </c>
      <c r="H46" s="46"/>
      <c r="I46" s="46"/>
      <c r="J46" s="22"/>
      <c r="K46" s="8"/>
    </row>
    <row r="47" spans="1:11" s="37" customFormat="1">
      <c r="A47" s="37">
        <v>40</v>
      </c>
      <c r="B47" s="37" t="s">
        <v>445</v>
      </c>
      <c r="C47" s="37" t="s">
        <v>446</v>
      </c>
      <c r="D47" s="43" t="s">
        <v>75</v>
      </c>
      <c r="E47" s="43">
        <v>97253</v>
      </c>
      <c r="F47" s="44">
        <v>1865.99</v>
      </c>
      <c r="G47" s="48">
        <v>1.03E-2</v>
      </c>
      <c r="H47" s="46"/>
      <c r="I47" s="46"/>
      <c r="J47" s="22"/>
      <c r="K47" s="8"/>
    </row>
    <row r="48" spans="1:11" s="37" customFormat="1">
      <c r="A48" s="37">
        <v>41</v>
      </c>
      <c r="B48" s="37" t="s">
        <v>447</v>
      </c>
      <c r="C48" s="37" t="s">
        <v>448</v>
      </c>
      <c r="D48" s="43" t="s">
        <v>153</v>
      </c>
      <c r="E48" s="43">
        <v>267321</v>
      </c>
      <c r="F48" s="44">
        <v>1844.92</v>
      </c>
      <c r="G48" s="48">
        <v>1.01E-2</v>
      </c>
      <c r="H48" s="46"/>
      <c r="I48" s="46"/>
      <c r="J48" s="22"/>
      <c r="K48" s="8"/>
    </row>
    <row r="49" spans="1:11" s="37" customFormat="1">
      <c r="A49" s="37">
        <v>42</v>
      </c>
      <c r="B49" s="37" t="s">
        <v>172</v>
      </c>
      <c r="C49" s="37" t="s">
        <v>173</v>
      </c>
      <c r="D49" s="43" t="s">
        <v>174</v>
      </c>
      <c r="E49" s="43">
        <v>1383497</v>
      </c>
      <c r="F49" s="44">
        <v>1824.83</v>
      </c>
      <c r="G49" s="48">
        <v>0.01</v>
      </c>
      <c r="H49" s="46"/>
      <c r="I49" s="46"/>
      <c r="J49" s="22"/>
      <c r="K49" s="8"/>
    </row>
    <row r="50" spans="1:11" s="37" customFormat="1">
      <c r="A50" s="37">
        <v>43</v>
      </c>
      <c r="B50" s="37" t="s">
        <v>332</v>
      </c>
      <c r="C50" s="37" t="s">
        <v>333</v>
      </c>
      <c r="D50" s="43" t="s">
        <v>150</v>
      </c>
      <c r="E50" s="43">
        <v>1499255</v>
      </c>
      <c r="F50" s="44">
        <v>1813.35</v>
      </c>
      <c r="G50" s="48">
        <v>0.01</v>
      </c>
      <c r="H50" s="46"/>
      <c r="I50" s="46"/>
      <c r="J50" s="22"/>
      <c r="K50" s="8"/>
    </row>
    <row r="51" spans="1:11" s="37" customFormat="1">
      <c r="A51" s="37">
        <v>44</v>
      </c>
      <c r="B51" s="37" t="s">
        <v>449</v>
      </c>
      <c r="C51" s="37" t="s">
        <v>450</v>
      </c>
      <c r="D51" s="43" t="s">
        <v>160</v>
      </c>
      <c r="E51" s="43">
        <v>2657855</v>
      </c>
      <c r="F51" s="44">
        <v>1787.41</v>
      </c>
      <c r="G51" s="48">
        <v>9.7999999999999997E-3</v>
      </c>
      <c r="H51" s="46"/>
      <c r="I51" s="46"/>
      <c r="J51" s="22"/>
      <c r="K51" s="8"/>
    </row>
    <row r="52" spans="1:11" s="37" customFormat="1">
      <c r="A52" s="37">
        <v>45</v>
      </c>
      <c r="B52" s="37" t="s">
        <v>393</v>
      </c>
      <c r="C52" s="37" t="s">
        <v>394</v>
      </c>
      <c r="D52" s="43" t="s">
        <v>50</v>
      </c>
      <c r="E52" s="43">
        <v>501566</v>
      </c>
      <c r="F52" s="44">
        <v>1756.99</v>
      </c>
      <c r="G52" s="48">
        <v>9.7000000000000003E-3</v>
      </c>
      <c r="H52" s="46"/>
      <c r="I52" s="46"/>
      <c r="J52" s="22"/>
      <c r="K52" s="8"/>
    </row>
    <row r="53" spans="1:11" s="37" customFormat="1">
      <c r="A53" s="37">
        <v>46</v>
      </c>
      <c r="B53" s="37" t="s">
        <v>451</v>
      </c>
      <c r="C53" s="37" t="s">
        <v>452</v>
      </c>
      <c r="D53" s="43" t="s">
        <v>153</v>
      </c>
      <c r="E53" s="43">
        <v>36763</v>
      </c>
      <c r="F53" s="44">
        <v>1603.68</v>
      </c>
      <c r="G53" s="48">
        <v>8.8000000000000005E-3</v>
      </c>
      <c r="H53" s="46"/>
      <c r="I53" s="46"/>
      <c r="J53" s="22"/>
      <c r="K53" s="8"/>
    </row>
    <row r="54" spans="1:11" s="37" customFormat="1">
      <c r="A54" s="37">
        <v>47</v>
      </c>
      <c r="B54" s="37" t="s">
        <v>453</v>
      </c>
      <c r="C54" s="37" t="s">
        <v>454</v>
      </c>
      <c r="D54" s="43" t="s">
        <v>150</v>
      </c>
      <c r="E54" s="43">
        <v>1036718</v>
      </c>
      <c r="F54" s="44">
        <v>1602.25</v>
      </c>
      <c r="G54" s="48">
        <v>8.8000000000000005E-3</v>
      </c>
      <c r="H54" s="46"/>
      <c r="I54" s="46"/>
      <c r="J54" s="22"/>
      <c r="K54" s="8"/>
    </row>
    <row r="55" spans="1:11" s="37" customFormat="1">
      <c r="A55" s="37">
        <v>48</v>
      </c>
      <c r="B55" s="37" t="s">
        <v>455</v>
      </c>
      <c r="C55" s="37" t="s">
        <v>456</v>
      </c>
      <c r="D55" s="43" t="s">
        <v>171</v>
      </c>
      <c r="E55" s="43">
        <v>129991</v>
      </c>
      <c r="F55" s="44">
        <v>1565.35</v>
      </c>
      <c r="G55" s="48">
        <v>8.6E-3</v>
      </c>
      <c r="H55" s="46"/>
      <c r="I55" s="46"/>
      <c r="J55" s="22"/>
      <c r="K55" s="8"/>
    </row>
    <row r="56" spans="1:11" s="37" customFormat="1">
      <c r="A56" s="37">
        <v>49</v>
      </c>
      <c r="B56" s="37" t="s">
        <v>209</v>
      </c>
      <c r="C56" s="37" t="s">
        <v>210</v>
      </c>
      <c r="D56" s="43" t="s">
        <v>108</v>
      </c>
      <c r="E56" s="43">
        <v>293632</v>
      </c>
      <c r="F56" s="44">
        <v>1280.97</v>
      </c>
      <c r="G56" s="48">
        <v>7.0000000000000001E-3</v>
      </c>
      <c r="H56" s="46"/>
      <c r="I56" s="46"/>
      <c r="J56" s="22"/>
      <c r="K56" s="8"/>
    </row>
    <row r="57" spans="1:11" s="37" customFormat="1">
      <c r="A57" s="37">
        <v>50</v>
      </c>
      <c r="B57" s="37" t="s">
        <v>457</v>
      </c>
      <c r="C57" s="37" t="s">
        <v>458</v>
      </c>
      <c r="D57" s="43" t="s">
        <v>153</v>
      </c>
      <c r="E57" s="43">
        <v>543061</v>
      </c>
      <c r="F57" s="44">
        <v>1210.48</v>
      </c>
      <c r="G57" s="48">
        <v>6.7000000000000002E-3</v>
      </c>
      <c r="H57" s="46"/>
      <c r="I57" s="46"/>
      <c r="J57" s="22"/>
      <c r="K57" s="8"/>
    </row>
    <row r="58" spans="1:11" s="37" customFormat="1">
      <c r="A58" s="37">
        <v>51</v>
      </c>
      <c r="B58" s="37" t="s">
        <v>459</v>
      </c>
      <c r="C58" s="37" t="s">
        <v>460</v>
      </c>
      <c r="D58" s="43" t="s">
        <v>43</v>
      </c>
      <c r="E58" s="43">
        <v>1250000</v>
      </c>
      <c r="F58" s="44">
        <v>1166.8800000000001</v>
      </c>
      <c r="G58" s="48">
        <v>6.4000000000000003E-3</v>
      </c>
      <c r="H58" s="46"/>
      <c r="I58" s="46"/>
      <c r="J58" s="22"/>
      <c r="K58" s="8"/>
    </row>
    <row r="59" spans="1:11" s="37" customFormat="1">
      <c r="A59" s="37">
        <v>52</v>
      </c>
      <c r="B59" s="37" t="s">
        <v>247</v>
      </c>
      <c r="C59" s="37" t="s">
        <v>248</v>
      </c>
      <c r="D59" s="43" t="s">
        <v>108</v>
      </c>
      <c r="E59" s="43">
        <v>287556</v>
      </c>
      <c r="F59" s="44">
        <v>1135.56</v>
      </c>
      <c r="G59" s="48">
        <v>6.1999999999999998E-3</v>
      </c>
      <c r="H59" s="46"/>
      <c r="I59" s="46"/>
      <c r="J59" s="22"/>
      <c r="K59" s="8"/>
    </row>
    <row r="60" spans="1:11" s="37" customFormat="1">
      <c r="A60" s="37">
        <v>53</v>
      </c>
      <c r="B60" s="37" t="s">
        <v>461</v>
      </c>
      <c r="C60" s="37" t="s">
        <v>462</v>
      </c>
      <c r="D60" s="43" t="s">
        <v>43</v>
      </c>
      <c r="E60" s="43">
        <v>588689</v>
      </c>
      <c r="F60" s="44">
        <v>1093.49</v>
      </c>
      <c r="G60" s="48">
        <v>6.0000000000000001E-3</v>
      </c>
      <c r="H60" s="46"/>
      <c r="I60" s="46"/>
      <c r="J60" s="22"/>
      <c r="K60" s="8"/>
    </row>
    <row r="61" spans="1:11" s="37" customFormat="1">
      <c r="A61" s="37">
        <v>54</v>
      </c>
      <c r="B61" s="37" t="s">
        <v>463</v>
      </c>
      <c r="C61" s="37" t="s">
        <v>464</v>
      </c>
      <c r="D61" s="43" t="s">
        <v>150</v>
      </c>
      <c r="E61" s="43">
        <v>100000</v>
      </c>
      <c r="F61" s="44">
        <v>897.25</v>
      </c>
      <c r="G61" s="48">
        <v>4.8999999999999998E-3</v>
      </c>
      <c r="H61" s="46"/>
      <c r="I61" s="46"/>
      <c r="J61" s="22"/>
      <c r="K61" s="8"/>
    </row>
    <row r="62" spans="1:11" s="37" customFormat="1">
      <c r="A62" s="37">
        <v>55</v>
      </c>
      <c r="B62" s="37" t="s">
        <v>211</v>
      </c>
      <c r="C62" s="37" t="s">
        <v>212</v>
      </c>
      <c r="D62" s="43" t="s">
        <v>108</v>
      </c>
      <c r="E62" s="43">
        <v>186032</v>
      </c>
      <c r="F62" s="44">
        <v>893.7</v>
      </c>
      <c r="G62" s="48">
        <v>4.8999999999999998E-3</v>
      </c>
      <c r="H62" s="46"/>
      <c r="I62" s="46"/>
      <c r="J62" s="22"/>
      <c r="K62" s="8"/>
    </row>
    <row r="63" spans="1:11" s="37" customFormat="1">
      <c r="A63" s="37">
        <v>56</v>
      </c>
      <c r="B63" s="37" t="s">
        <v>465</v>
      </c>
      <c r="C63" s="37" t="s">
        <v>466</v>
      </c>
      <c r="D63" s="43" t="s">
        <v>87</v>
      </c>
      <c r="E63" s="43">
        <v>1971353</v>
      </c>
      <c r="F63" s="44">
        <v>767.84</v>
      </c>
      <c r="G63" s="48">
        <v>4.1999999999999997E-3</v>
      </c>
      <c r="H63" s="46"/>
      <c r="I63" s="46"/>
      <c r="J63" s="22"/>
      <c r="K63" s="8"/>
    </row>
    <row r="64" spans="1:11" s="37" customFormat="1">
      <c r="A64" s="37">
        <v>57</v>
      </c>
      <c r="B64" s="37" t="s">
        <v>467</v>
      </c>
      <c r="C64" s="37" t="s">
        <v>468</v>
      </c>
      <c r="D64" s="43" t="s">
        <v>171</v>
      </c>
      <c r="E64" s="43">
        <v>199712</v>
      </c>
      <c r="F64" s="44">
        <v>655.26</v>
      </c>
      <c r="G64" s="48">
        <v>3.5999999999999999E-3</v>
      </c>
      <c r="H64" s="46"/>
      <c r="I64" s="46"/>
      <c r="J64" s="22"/>
      <c r="K64" s="8"/>
    </row>
    <row r="65" spans="1:11" s="37" customFormat="1">
      <c r="A65" s="37">
        <v>58</v>
      </c>
      <c r="B65" s="37" t="s">
        <v>469</v>
      </c>
      <c r="C65" s="37" t="s">
        <v>470</v>
      </c>
      <c r="D65" s="43" t="s">
        <v>53</v>
      </c>
      <c r="E65" s="43">
        <v>98114</v>
      </c>
      <c r="F65" s="44">
        <v>493.51</v>
      </c>
      <c r="G65" s="48">
        <v>2.7000000000000001E-3</v>
      </c>
      <c r="H65" s="46"/>
      <c r="I65" s="46"/>
      <c r="J65" s="22"/>
      <c r="K65" s="8"/>
    </row>
    <row r="66" spans="1:11" s="37" customFormat="1">
      <c r="A66" s="37">
        <v>59</v>
      </c>
      <c r="B66" s="37" t="s">
        <v>471</v>
      </c>
      <c r="C66" s="37" t="s">
        <v>472</v>
      </c>
      <c r="D66" s="43" t="s">
        <v>473</v>
      </c>
      <c r="E66" s="43">
        <v>284144</v>
      </c>
      <c r="F66" s="44">
        <v>460.74</v>
      </c>
      <c r="G66" s="48">
        <v>2.5000000000000001E-3</v>
      </c>
      <c r="H66" s="46"/>
      <c r="I66" s="46"/>
      <c r="J66" s="22"/>
      <c r="K66" s="8"/>
    </row>
    <row r="67" spans="1:11" s="37" customFormat="1">
      <c r="A67" s="37">
        <v>60</v>
      </c>
      <c r="B67" s="37" t="s">
        <v>474</v>
      </c>
      <c r="C67" s="37" t="s">
        <v>475</v>
      </c>
      <c r="D67" s="43" t="s">
        <v>160</v>
      </c>
      <c r="E67" s="43">
        <v>40605</v>
      </c>
      <c r="F67" s="44">
        <v>284.45999999999998</v>
      </c>
      <c r="G67" s="48">
        <v>1.6000000000000001E-3</v>
      </c>
      <c r="H67" s="46"/>
      <c r="I67" s="46"/>
      <c r="J67" s="22"/>
      <c r="K67" s="8"/>
    </row>
    <row r="68" spans="1:11" s="37" customFormat="1">
      <c r="A68" s="37">
        <v>61</v>
      </c>
      <c r="B68" s="37" t="s">
        <v>476</v>
      </c>
      <c r="C68" s="37" t="s">
        <v>477</v>
      </c>
      <c r="D68" s="43" t="s">
        <v>140</v>
      </c>
      <c r="E68" s="43">
        <v>160185</v>
      </c>
      <c r="F68" s="44">
        <v>172.92</v>
      </c>
      <c r="G68" s="48">
        <v>1E-3</v>
      </c>
      <c r="H68" s="46"/>
      <c r="I68" s="46"/>
      <c r="J68" s="22"/>
      <c r="K68" s="8"/>
    </row>
    <row r="69" spans="1:11" s="37" customFormat="1">
      <c r="A69" s="58"/>
      <c r="B69" s="60" t="s">
        <v>944</v>
      </c>
      <c r="C69" s="60"/>
      <c r="D69" s="59"/>
      <c r="E69" s="59"/>
      <c r="F69" s="61">
        <v>171823.35999999999</v>
      </c>
      <c r="G69" s="62">
        <v>0.94450000000000012</v>
      </c>
      <c r="H69" s="46"/>
      <c r="I69" s="46"/>
      <c r="J69" s="22"/>
      <c r="K69" s="8"/>
    </row>
    <row r="70" spans="1:11" s="37" customFormat="1">
      <c r="D70" s="43"/>
      <c r="E70" s="43"/>
      <c r="F70" s="44"/>
      <c r="H70" s="46"/>
      <c r="I70" s="46"/>
      <c r="J70" s="22"/>
      <c r="K70" s="8"/>
    </row>
    <row r="71" spans="1:11" s="37" customFormat="1">
      <c r="B71" s="53" t="s">
        <v>933</v>
      </c>
      <c r="C71" s="53"/>
      <c r="D71" s="43"/>
      <c r="E71" s="43"/>
      <c r="F71" s="44"/>
      <c r="H71" s="46"/>
      <c r="I71" s="46"/>
      <c r="J71" s="22"/>
      <c r="K71" s="8"/>
    </row>
    <row r="72" spans="1:11" s="37" customFormat="1">
      <c r="A72" s="37">
        <v>62</v>
      </c>
      <c r="B72" s="53" t="s">
        <v>934</v>
      </c>
      <c r="D72" s="43"/>
      <c r="E72" s="43"/>
      <c r="F72" s="44">
        <v>10268.75</v>
      </c>
      <c r="G72" s="48">
        <v>5.6399999999999999E-2</v>
      </c>
      <c r="H72" s="46"/>
      <c r="I72" s="46"/>
      <c r="J72" s="22"/>
      <c r="K72" s="8"/>
    </row>
    <row r="73" spans="1:11" s="37" customFormat="1">
      <c r="A73" s="58"/>
      <c r="B73" s="60" t="s">
        <v>944</v>
      </c>
      <c r="C73" s="60"/>
      <c r="D73" s="59"/>
      <c r="E73" s="59"/>
      <c r="F73" s="61">
        <v>10268.75</v>
      </c>
      <c r="G73" s="62">
        <v>5.6399999999999999E-2</v>
      </c>
      <c r="H73" s="46">
        <v>42037</v>
      </c>
      <c r="I73" s="46"/>
      <c r="J73" s="22"/>
      <c r="K73" s="8"/>
    </row>
    <row r="74" spans="1:11" s="37" customFormat="1">
      <c r="D74" s="43"/>
      <c r="E74" s="43"/>
      <c r="F74" s="44"/>
      <c r="H74" s="46"/>
      <c r="I74" s="46"/>
      <c r="J74" s="22"/>
      <c r="K74" s="8"/>
    </row>
    <row r="75" spans="1:11" s="37" customFormat="1">
      <c r="B75" s="53" t="s">
        <v>945</v>
      </c>
      <c r="C75" s="53"/>
      <c r="D75" s="43"/>
      <c r="E75" s="43"/>
      <c r="F75" s="44"/>
      <c r="H75" s="46"/>
      <c r="I75" s="46"/>
      <c r="J75" s="22"/>
      <c r="K75" s="8"/>
    </row>
    <row r="76" spans="1:11" s="37" customFormat="1">
      <c r="B76" s="37" t="s">
        <v>960</v>
      </c>
      <c r="C76" s="53"/>
      <c r="D76" s="43"/>
      <c r="E76" s="43"/>
      <c r="F76" s="44">
        <v>8</v>
      </c>
      <c r="G76" s="85" t="s">
        <v>954</v>
      </c>
      <c r="H76" s="46"/>
      <c r="I76" s="46"/>
      <c r="J76" s="22"/>
      <c r="K76" s="8"/>
    </row>
    <row r="77" spans="1:11" s="37" customFormat="1">
      <c r="B77" s="37" t="s">
        <v>946</v>
      </c>
      <c r="D77" s="43"/>
      <c r="E77" s="43"/>
      <c r="F77" s="44">
        <f>-176.099999999977-8</f>
        <v>-184.099999999977</v>
      </c>
      <c r="G77" s="48">
        <v>-8.9999999999999998E-4</v>
      </c>
      <c r="H77" s="46"/>
      <c r="I77" s="46"/>
      <c r="J77" s="22"/>
      <c r="K77" s="8"/>
    </row>
    <row r="78" spans="1:11" s="37" customFormat="1">
      <c r="A78" s="58"/>
      <c r="B78" s="60" t="s">
        <v>944</v>
      </c>
      <c r="C78" s="60"/>
      <c r="D78" s="59"/>
      <c r="E78" s="59"/>
      <c r="F78" s="61">
        <v>-176.09999999997672</v>
      </c>
      <c r="G78" s="62">
        <v>-8.9999999999999998E-4</v>
      </c>
      <c r="H78" s="46"/>
      <c r="I78" s="46"/>
      <c r="J78" s="22"/>
      <c r="K78" s="8"/>
    </row>
    <row r="79" spans="1:11" s="37" customFormat="1">
      <c r="A79" s="63"/>
      <c r="B79" s="65" t="s">
        <v>947</v>
      </c>
      <c r="C79" s="65"/>
      <c r="D79" s="64"/>
      <c r="E79" s="64"/>
      <c r="F79" s="66">
        <v>181916.01</v>
      </c>
      <c r="G79" s="68">
        <v>1</v>
      </c>
      <c r="H79" s="46"/>
      <c r="I79" s="46"/>
      <c r="J79" s="22"/>
      <c r="K79" s="8"/>
    </row>
    <row r="80" spans="1:11" s="37" customFormat="1">
      <c r="A80" s="37" t="s">
        <v>948</v>
      </c>
      <c r="D80" s="43"/>
      <c r="E80" s="43"/>
      <c r="F80" s="44"/>
      <c r="J80" s="22"/>
      <c r="K80" s="8"/>
    </row>
    <row r="81" spans="1:11" s="37" customFormat="1">
      <c r="A81" s="37">
        <v>1</v>
      </c>
      <c r="B81" s="1" t="s">
        <v>955</v>
      </c>
      <c r="D81" s="43"/>
      <c r="E81" s="43"/>
      <c r="F81" s="44"/>
      <c r="J81" s="22"/>
      <c r="K81" s="8"/>
    </row>
    <row r="82" spans="1:11" s="37" customFormat="1">
      <c r="D82" s="43"/>
      <c r="E82" s="43"/>
      <c r="F82" s="44"/>
      <c r="J82" s="22"/>
      <c r="K82" s="8"/>
    </row>
    <row r="83" spans="1:11" s="37" customFormat="1">
      <c r="D83" s="43"/>
      <c r="E83" s="43"/>
      <c r="F83" s="44"/>
      <c r="J83" s="22"/>
      <c r="K83" s="8"/>
    </row>
    <row r="84" spans="1:11" s="37" customFormat="1">
      <c r="D84" s="43"/>
      <c r="E84" s="43"/>
      <c r="F84" s="44"/>
      <c r="J84" s="22"/>
      <c r="K84" s="8"/>
    </row>
    <row r="85" spans="1:11" s="37" customFormat="1">
      <c r="A85" s="1"/>
      <c r="B85" s="1"/>
      <c r="C85" s="1"/>
      <c r="D85" s="1"/>
      <c r="E85" s="1"/>
      <c r="F85" s="1"/>
      <c r="G85" s="1"/>
      <c r="J85" s="22"/>
      <c r="K85" s="8"/>
    </row>
  </sheetData>
  <customSheetViews>
    <customSheetView guid="{CA130027-387C-4045-8D15-AA97F3BB3197}" topLeftCell="A40">
      <selection activeCell="A58" sqref="A58"/>
      <pageMargins left="0.75" right="0.75" top="1" bottom="1" header="0.5" footer="0.5"/>
      <headerFooter alignWithMargins="0"/>
    </customSheetView>
    <customSheetView guid="{54B4DC61-12F1-4338-8E12-6C13727A6FE6}" showRuler="0" topLeftCell="A40">
      <selection activeCell="A58" sqref="A58"/>
      <pageMargins left="0.75" right="0.75" top="1" bottom="1" header="0.5" footer="0.5"/>
      <headerFooter alignWithMargins="0"/>
    </customSheetView>
    <customSheetView guid="{EB9601F8-7613-4FE0-99CC-A7A03E2A1D24}" topLeftCell="C39">
      <selection activeCell="G47" sqref="G47"/>
      <pageMargins left="0.75" right="0.75" top="1" bottom="1" header="0.5" footer="0.5"/>
      <headerFooter alignWithMargins="0"/>
    </customSheetView>
    <customSheetView guid="{1403DC94-D8BD-4DAF-99FE-19AB41C931F9}" topLeftCell="A40">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sheetPr codeName="Sheet17"/>
  <dimension ref="A1:L23"/>
  <sheetViews>
    <sheetView workbookViewId="0"/>
  </sheetViews>
  <sheetFormatPr defaultRowHeight="15"/>
  <cols>
    <col min="1" max="1" width="7.140625" style="1" bestFit="1" customWidth="1"/>
    <col min="2" max="2" width="58.7109375" style="1" bestFit="1" customWidth="1"/>
    <col min="3" max="3" width="13.28515625" style="1" bestFit="1" customWidth="1"/>
    <col min="4" max="4" width="16.140625" style="1" bestFit="1" customWidth="1"/>
    <col min="5" max="5" width="10.85546875" style="1" bestFit="1" customWidth="1"/>
    <col min="6" max="6" width="11.85546875" style="1" bestFit="1" customWidth="1"/>
    <col min="7" max="7" width="8.85546875" style="1" bestFit="1" customWidth="1"/>
    <col min="8" max="8" width="11.42578125" style="1" bestFit="1" customWidth="1"/>
    <col min="9" max="9" width="8"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18</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s="37" customFormat="1">
      <c r="B6" s="53" t="s">
        <v>933</v>
      </c>
      <c r="C6" s="53"/>
      <c r="D6" s="43"/>
      <c r="E6" s="43"/>
      <c r="F6" s="44"/>
      <c r="G6" s="44"/>
      <c r="H6" s="45"/>
      <c r="I6" s="46"/>
      <c r="J6" s="22"/>
      <c r="K6" s="8"/>
    </row>
    <row r="7" spans="1:12" s="37" customFormat="1">
      <c r="A7" s="37">
        <v>1</v>
      </c>
      <c r="B7" s="53" t="s">
        <v>934</v>
      </c>
      <c r="D7" s="43"/>
      <c r="E7" s="43"/>
      <c r="F7" s="44">
        <v>299.82</v>
      </c>
      <c r="G7" s="48">
        <v>1.2800000000000001E-2</v>
      </c>
      <c r="H7" s="45"/>
      <c r="I7" s="46"/>
      <c r="J7" s="22"/>
      <c r="K7" s="22"/>
    </row>
    <row r="8" spans="1:12" s="37" customFormat="1">
      <c r="A8" s="58"/>
      <c r="B8" s="60" t="s">
        <v>944</v>
      </c>
      <c r="C8" s="60"/>
      <c r="D8" s="59"/>
      <c r="E8" s="59"/>
      <c r="F8" s="61">
        <v>299.82</v>
      </c>
      <c r="G8" s="62">
        <v>1.2800000000000001E-2</v>
      </c>
      <c r="H8" s="46">
        <v>42037</v>
      </c>
      <c r="I8" s="46"/>
      <c r="J8" s="22"/>
      <c r="K8" s="8"/>
    </row>
    <row r="9" spans="1:12">
      <c r="D9" s="9"/>
      <c r="E9" s="9"/>
      <c r="F9" s="10"/>
      <c r="G9" s="10"/>
      <c r="H9" s="12"/>
      <c r="I9" s="11"/>
      <c r="J9" s="22"/>
      <c r="K9" s="8"/>
      <c r="L9" s="1"/>
    </row>
    <row r="10" spans="1:12">
      <c r="B10" s="52" t="s">
        <v>942</v>
      </c>
      <c r="C10" s="52"/>
      <c r="D10" s="9"/>
      <c r="E10" s="9"/>
      <c r="F10" s="10"/>
      <c r="G10" s="10"/>
      <c r="H10" s="12"/>
      <c r="I10" s="11"/>
      <c r="J10" s="22"/>
      <c r="K10" s="8"/>
      <c r="L10" s="1"/>
    </row>
    <row r="11" spans="1:12">
      <c r="B11" s="52" t="s">
        <v>943</v>
      </c>
      <c r="C11" s="52"/>
      <c r="D11" s="9"/>
      <c r="E11" s="9"/>
      <c r="F11" s="10"/>
      <c r="G11" s="10"/>
      <c r="H11" s="12"/>
      <c r="I11" s="11"/>
      <c r="J11" s="22"/>
      <c r="K11" s="8"/>
      <c r="L11" s="1"/>
    </row>
    <row r="12" spans="1:12" s="37" customFormat="1">
      <c r="A12" s="37">
        <v>2</v>
      </c>
      <c r="B12" s="37" t="s">
        <v>897</v>
      </c>
      <c r="C12" s="37" t="s">
        <v>898</v>
      </c>
      <c r="D12" s="43"/>
      <c r="E12" s="43">
        <v>1308830.0819999999</v>
      </c>
      <c r="F12" s="44">
        <v>23182.59</v>
      </c>
      <c r="G12" s="50">
        <v>0.99329999999999996</v>
      </c>
      <c r="H12" s="45"/>
      <c r="I12" s="46"/>
      <c r="J12" s="22"/>
      <c r="K12" s="8"/>
    </row>
    <row r="13" spans="1:12" s="37" customFormat="1">
      <c r="A13" s="58"/>
      <c r="B13" s="60" t="s">
        <v>944</v>
      </c>
      <c r="C13" s="60"/>
      <c r="D13" s="59"/>
      <c r="E13" s="59"/>
      <c r="F13" s="61">
        <v>23182.59</v>
      </c>
      <c r="G13" s="69">
        <v>0.99329999999999996</v>
      </c>
      <c r="H13" s="45"/>
      <c r="I13" s="46"/>
      <c r="J13" s="54"/>
      <c r="K13" s="57"/>
    </row>
    <row r="14" spans="1:12" s="37" customFormat="1">
      <c r="D14" s="43"/>
      <c r="E14" s="43"/>
      <c r="F14" s="44"/>
      <c r="G14" s="48"/>
      <c r="H14" s="46"/>
      <c r="I14" s="46"/>
      <c r="J14" s="22"/>
      <c r="K14" s="8"/>
    </row>
    <row r="15" spans="1:12" s="37" customFormat="1">
      <c r="B15" s="53" t="s">
        <v>945</v>
      </c>
      <c r="C15" s="53"/>
      <c r="D15" s="43"/>
      <c r="E15" s="43"/>
      <c r="F15" s="44"/>
      <c r="H15" s="46"/>
      <c r="I15" s="46"/>
      <c r="J15" s="22"/>
      <c r="K15" s="8"/>
    </row>
    <row r="16" spans="1:12" s="37" customFormat="1">
      <c r="B16" s="37" t="s">
        <v>946</v>
      </c>
      <c r="D16" s="43"/>
      <c r="E16" s="43"/>
      <c r="F16" s="44">
        <v>-142.86999999999898</v>
      </c>
      <c r="G16" s="48">
        <v>-6.1000000000000004E-3</v>
      </c>
      <c r="H16" s="46"/>
      <c r="I16" s="46"/>
      <c r="J16" s="22"/>
      <c r="K16" s="8"/>
    </row>
    <row r="17" spans="1:11" s="37" customFormat="1">
      <c r="A17" s="58"/>
      <c r="B17" s="60" t="s">
        <v>944</v>
      </c>
      <c r="C17" s="60"/>
      <c r="D17" s="59"/>
      <c r="E17" s="59"/>
      <c r="F17" s="61">
        <v>-142.86999999999898</v>
      </c>
      <c r="G17" s="62">
        <v>-6.1000000000000004E-3</v>
      </c>
      <c r="H17" s="46"/>
      <c r="I17" s="46"/>
      <c r="J17" s="22"/>
      <c r="K17" s="8"/>
    </row>
    <row r="18" spans="1:11" s="37" customFormat="1">
      <c r="A18" s="63"/>
      <c r="B18" s="65" t="s">
        <v>947</v>
      </c>
      <c r="C18" s="65"/>
      <c r="D18" s="64"/>
      <c r="E18" s="64"/>
      <c r="F18" s="66">
        <v>23339.54</v>
      </c>
      <c r="G18" s="68">
        <v>1</v>
      </c>
      <c r="H18" s="46"/>
      <c r="I18" s="46"/>
      <c r="J18" s="22"/>
      <c r="K18" s="8"/>
    </row>
    <row r="19" spans="1:11" s="37" customFormat="1">
      <c r="A19" s="37" t="s">
        <v>948</v>
      </c>
      <c r="D19" s="43"/>
      <c r="E19" s="43"/>
      <c r="F19" s="44"/>
      <c r="H19" s="46"/>
      <c r="I19" s="46"/>
      <c r="J19" s="22"/>
      <c r="K19" s="8"/>
    </row>
    <row r="20" spans="1:11" s="37" customFormat="1">
      <c r="A20" s="37">
        <v>1</v>
      </c>
      <c r="B20" s="37" t="s">
        <v>950</v>
      </c>
      <c r="D20" s="43"/>
      <c r="E20" s="43"/>
      <c r="F20" s="44"/>
      <c r="G20" s="48"/>
      <c r="H20" s="46"/>
      <c r="I20" s="46"/>
      <c r="J20" s="22"/>
      <c r="K20" s="8"/>
    </row>
    <row r="21" spans="1:11" s="37" customFormat="1">
      <c r="D21" s="43"/>
      <c r="E21" s="43"/>
      <c r="F21" s="44"/>
      <c r="G21" s="48"/>
      <c r="H21" s="46"/>
      <c r="I21" s="46"/>
      <c r="J21" s="22"/>
      <c r="K21" s="8"/>
    </row>
    <row r="22" spans="1:11" s="37" customFormat="1">
      <c r="D22" s="43"/>
      <c r="E22" s="43"/>
      <c r="F22" s="44"/>
      <c r="H22" s="46"/>
      <c r="I22" s="46"/>
      <c r="J22" s="22"/>
      <c r="K22" s="8"/>
    </row>
    <row r="23" spans="1:11" s="37" customFormat="1">
      <c r="A23" s="1"/>
      <c r="B23" s="1"/>
      <c r="C23" s="1"/>
      <c r="D23" s="1"/>
      <c r="E23" s="1"/>
      <c r="F23" s="1"/>
      <c r="G23" s="1"/>
      <c r="J23" s="22"/>
      <c r="K23" s="8"/>
    </row>
  </sheetData>
  <customSheetViews>
    <customSheetView guid="{CA130027-387C-4045-8D15-AA97F3BB3197}">
      <selection activeCell="A9" sqref="A9"/>
      <pageMargins left="0.75" right="0.75" top="1" bottom="1" header="0.5" footer="0.5"/>
      <headerFooter alignWithMargins="0"/>
    </customSheetView>
    <customSheetView guid="{54B4DC61-12F1-4338-8E12-6C13727A6FE6}" showRuler="0">
      <selection activeCell="A9" sqref="A9"/>
      <pageMargins left="0.75" right="0.75" top="1" bottom="1" header="0.5" footer="0.5"/>
      <headerFooter alignWithMargins="0"/>
    </customSheetView>
    <customSheetView guid="{EB9601F8-7613-4FE0-99CC-A7A03E2A1D24}">
      <selection activeCell="G9" sqref="G9"/>
      <pageMargins left="0.75" right="0.75" top="1" bottom="1" header="0.5" footer="0.5"/>
      <headerFooter alignWithMargins="0"/>
    </customSheetView>
    <customSheetView guid="{1403DC94-D8BD-4DAF-99FE-19AB41C931F9}">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2"/>
  <dimension ref="A1:L101"/>
  <sheetViews>
    <sheetView topLeftCell="A67" workbookViewId="0">
      <selection activeCell="B6" sqref="B6"/>
    </sheetView>
  </sheetViews>
  <sheetFormatPr defaultRowHeight="15"/>
  <cols>
    <col min="1" max="1" width="7.140625" style="1" bestFit="1" customWidth="1"/>
    <col min="2" max="2" width="61.140625" style="1" bestFit="1" customWidth="1"/>
    <col min="3" max="3" width="13.85546875" style="1" bestFit="1" customWidth="1"/>
    <col min="4" max="4" width="11.85546875" style="1" bestFit="1" customWidth="1"/>
    <col min="5" max="5" width="10.85546875" style="1" bestFit="1" customWidth="1"/>
    <col min="6" max="6" width="13.140625" style="1" bestFit="1" customWidth="1"/>
    <col min="7" max="7" width="8.85546875" style="1" bestFit="1" customWidth="1"/>
    <col min="8" max="8" width="11.7109375" style="1" bestFit="1" customWidth="1"/>
    <col min="9" max="9" width="30.5703125"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20</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931</v>
      </c>
      <c r="C6" s="52"/>
      <c r="D6" s="9"/>
      <c r="E6" s="9"/>
      <c r="F6" s="10"/>
      <c r="G6" s="10"/>
      <c r="H6" s="12"/>
      <c r="I6" s="11"/>
      <c r="J6" s="22"/>
      <c r="K6" s="8"/>
      <c r="L6" s="1"/>
    </row>
    <row r="7" spans="1:12">
      <c r="B7" s="52" t="s">
        <v>932</v>
      </c>
      <c r="C7" s="52"/>
      <c r="D7" s="9"/>
      <c r="E7" s="9"/>
      <c r="F7" s="10"/>
      <c r="G7" s="10"/>
      <c r="H7" s="12"/>
      <c r="I7" s="11"/>
      <c r="J7" s="22"/>
      <c r="K7" s="8"/>
      <c r="L7" s="1"/>
    </row>
    <row r="8" spans="1:12">
      <c r="B8" s="52" t="s">
        <v>929</v>
      </c>
      <c r="C8" s="52"/>
      <c r="D8" s="9"/>
      <c r="E8" s="9"/>
      <c r="F8" s="10"/>
      <c r="G8" s="10"/>
      <c r="H8" s="12"/>
      <c r="I8" s="11"/>
      <c r="J8" s="22"/>
      <c r="K8" s="8"/>
      <c r="L8" s="1"/>
    </row>
    <row r="9" spans="1:12" s="37" customFormat="1">
      <c r="A9" s="37">
        <v>1</v>
      </c>
      <c r="B9" s="37" t="s">
        <v>654</v>
      </c>
      <c r="C9" s="37" t="s">
        <v>655</v>
      </c>
      <c r="D9" s="43" t="s">
        <v>656</v>
      </c>
      <c r="E9" s="43">
        <v>900</v>
      </c>
      <c r="F9" s="44">
        <v>9021.9</v>
      </c>
      <c r="G9" s="50">
        <v>3.7400000000000003E-2</v>
      </c>
      <c r="H9" s="45">
        <v>42331</v>
      </c>
      <c r="I9" s="46" t="s">
        <v>185</v>
      </c>
      <c r="J9" s="54" t="s">
        <v>30</v>
      </c>
      <c r="K9" s="57" t="s">
        <v>31</v>
      </c>
    </row>
    <row r="10" spans="1:12" s="37" customFormat="1">
      <c r="A10" s="37">
        <v>2</v>
      </c>
      <c r="B10" s="37" t="s">
        <v>657</v>
      </c>
      <c r="C10" s="37" t="s">
        <v>658</v>
      </c>
      <c r="D10" s="43" t="s">
        <v>497</v>
      </c>
      <c r="E10" s="43">
        <v>500</v>
      </c>
      <c r="F10" s="44">
        <v>5009.51</v>
      </c>
      <c r="G10" s="50">
        <v>2.0799999999999999E-2</v>
      </c>
      <c r="H10" s="45">
        <v>42114</v>
      </c>
      <c r="I10" s="46" t="s">
        <v>185</v>
      </c>
      <c r="J10" s="22" t="s">
        <v>568</v>
      </c>
      <c r="K10" s="8">
        <v>0.3630000000000001</v>
      </c>
    </row>
    <row r="11" spans="1:12" s="37" customFormat="1">
      <c r="A11" s="37">
        <v>3</v>
      </c>
      <c r="B11" s="37" t="s">
        <v>492</v>
      </c>
      <c r="C11" s="37" t="s">
        <v>659</v>
      </c>
      <c r="D11" s="43" t="s">
        <v>494</v>
      </c>
      <c r="E11" s="43">
        <v>300</v>
      </c>
      <c r="F11" s="44">
        <v>3061.03</v>
      </c>
      <c r="G11" s="50">
        <v>1.2699999999999999E-2</v>
      </c>
      <c r="H11" s="45">
        <v>42781</v>
      </c>
      <c r="I11" s="46" t="s">
        <v>185</v>
      </c>
      <c r="J11" s="22" t="s">
        <v>694</v>
      </c>
      <c r="K11" s="8">
        <v>0.19540000000000002</v>
      </c>
    </row>
    <row r="12" spans="1:12" s="37" customFormat="1">
      <c r="A12" s="37">
        <v>4</v>
      </c>
      <c r="B12" s="37" t="s">
        <v>660</v>
      </c>
      <c r="C12" s="37" t="s">
        <v>661</v>
      </c>
      <c r="D12" s="43" t="s">
        <v>662</v>
      </c>
      <c r="E12" s="43">
        <v>290</v>
      </c>
      <c r="F12" s="44">
        <v>2934.07</v>
      </c>
      <c r="G12" s="48">
        <v>1.2200000000000001E-2</v>
      </c>
      <c r="H12" s="46">
        <v>43003</v>
      </c>
      <c r="I12" s="46" t="s">
        <v>185</v>
      </c>
      <c r="J12" s="22" t="s">
        <v>32</v>
      </c>
      <c r="K12" s="8">
        <v>9.8000000000000004E-2</v>
      </c>
    </row>
    <row r="13" spans="1:12" s="37" customFormat="1">
      <c r="A13" s="37">
        <v>5</v>
      </c>
      <c r="B13" s="37" t="s">
        <v>549</v>
      </c>
      <c r="C13" s="37" t="s">
        <v>663</v>
      </c>
      <c r="D13" s="43" t="s">
        <v>497</v>
      </c>
      <c r="E13" s="43">
        <v>250000</v>
      </c>
      <c r="F13" s="44">
        <v>2519.86</v>
      </c>
      <c r="G13" s="48">
        <v>1.0500000000000001E-2</v>
      </c>
      <c r="H13" s="46">
        <v>42562</v>
      </c>
      <c r="I13" s="46" t="s">
        <v>664</v>
      </c>
      <c r="J13" s="22" t="s">
        <v>726</v>
      </c>
      <c r="K13" s="8">
        <v>9.0800000000000006E-2</v>
      </c>
    </row>
    <row r="14" spans="1:12" s="37" customFormat="1">
      <c r="A14" s="37">
        <v>6</v>
      </c>
      <c r="B14" s="37" t="s">
        <v>665</v>
      </c>
      <c r="C14" s="37" t="s">
        <v>666</v>
      </c>
      <c r="D14" s="43" t="s">
        <v>615</v>
      </c>
      <c r="E14" s="43">
        <v>250</v>
      </c>
      <c r="F14" s="44">
        <v>2511.09</v>
      </c>
      <c r="G14" s="48">
        <v>1.04E-2</v>
      </c>
      <c r="H14" s="46">
        <v>42280</v>
      </c>
      <c r="I14" s="46" t="s">
        <v>185</v>
      </c>
      <c r="J14" s="22" t="s">
        <v>494</v>
      </c>
      <c r="K14" s="8">
        <v>3.9399999999999998E-2</v>
      </c>
    </row>
    <row r="15" spans="1:12" s="37" customFormat="1">
      <c r="A15" s="37">
        <v>7</v>
      </c>
      <c r="B15" s="37" t="s">
        <v>643</v>
      </c>
      <c r="C15" s="37" t="s">
        <v>667</v>
      </c>
      <c r="D15" s="43" t="s">
        <v>494</v>
      </c>
      <c r="E15" s="43">
        <v>250</v>
      </c>
      <c r="F15" s="44">
        <v>2505.6</v>
      </c>
      <c r="G15" s="48">
        <v>1.04E-2</v>
      </c>
      <c r="H15" s="46">
        <v>43851</v>
      </c>
      <c r="I15" s="46" t="s">
        <v>185</v>
      </c>
      <c r="J15" s="22" t="s">
        <v>656</v>
      </c>
      <c r="K15" s="8">
        <v>3.7400000000000003E-2</v>
      </c>
    </row>
    <row r="16" spans="1:12" s="37" customFormat="1">
      <c r="A16" s="37">
        <v>8</v>
      </c>
      <c r="B16" s="37" t="s">
        <v>501</v>
      </c>
      <c r="C16" s="37" t="s">
        <v>668</v>
      </c>
      <c r="D16" s="43" t="s">
        <v>186</v>
      </c>
      <c r="E16" s="43">
        <v>250</v>
      </c>
      <c r="F16" s="44">
        <v>2503.71</v>
      </c>
      <c r="G16" s="48">
        <v>1.04E-2</v>
      </c>
      <c r="H16" s="46">
        <v>42083</v>
      </c>
      <c r="I16" s="46" t="s">
        <v>185</v>
      </c>
      <c r="J16" s="22" t="s">
        <v>497</v>
      </c>
      <c r="K16" s="8">
        <v>3.1300000000000001E-2</v>
      </c>
    </row>
    <row r="17" spans="1:11" s="37" customFormat="1">
      <c r="A17" s="37">
        <v>9</v>
      </c>
      <c r="B17" s="37" t="s">
        <v>618</v>
      </c>
      <c r="C17" s="37" t="s">
        <v>669</v>
      </c>
      <c r="D17" s="43" t="s">
        <v>540</v>
      </c>
      <c r="E17" s="43">
        <v>220</v>
      </c>
      <c r="F17" s="44">
        <v>2213.89</v>
      </c>
      <c r="G17" s="48">
        <v>9.1999999999999998E-3</v>
      </c>
      <c r="H17" s="46">
        <v>42244</v>
      </c>
      <c r="I17" s="46" t="s">
        <v>185</v>
      </c>
      <c r="J17" s="22" t="s">
        <v>513</v>
      </c>
      <c r="K17" s="8">
        <v>2.1499999999999998E-2</v>
      </c>
    </row>
    <row r="18" spans="1:11" s="37" customFormat="1">
      <c r="A18" s="37">
        <v>10</v>
      </c>
      <c r="B18" s="37" t="s">
        <v>964</v>
      </c>
      <c r="C18" s="37" t="s">
        <v>670</v>
      </c>
      <c r="D18" s="43" t="s">
        <v>505</v>
      </c>
      <c r="E18" s="43">
        <v>150</v>
      </c>
      <c r="F18" s="44">
        <v>1560.31</v>
      </c>
      <c r="G18" s="48">
        <v>6.4999999999999997E-3</v>
      </c>
      <c r="H18" s="46">
        <v>43320</v>
      </c>
      <c r="I18" s="46" t="s">
        <v>185</v>
      </c>
      <c r="J18" s="22" t="s">
        <v>540</v>
      </c>
      <c r="K18" s="8">
        <v>1.6799999999999999E-2</v>
      </c>
    </row>
    <row r="19" spans="1:11" s="37" customFormat="1">
      <c r="A19" s="37">
        <v>11</v>
      </c>
      <c r="B19" s="37" t="s">
        <v>503</v>
      </c>
      <c r="C19" s="37" t="s">
        <v>605</v>
      </c>
      <c r="D19" s="43" t="s">
        <v>505</v>
      </c>
      <c r="E19" s="43">
        <v>135</v>
      </c>
      <c r="F19" s="44">
        <v>1353.37</v>
      </c>
      <c r="G19" s="48">
        <v>5.5999999999999999E-3</v>
      </c>
      <c r="H19" s="46">
        <v>42489</v>
      </c>
      <c r="I19" s="46" t="s">
        <v>185</v>
      </c>
      <c r="J19" s="22" t="s">
        <v>505</v>
      </c>
      <c r="K19" s="8">
        <v>1.32E-2</v>
      </c>
    </row>
    <row r="20" spans="1:11" s="37" customFormat="1">
      <c r="A20" s="37">
        <v>12</v>
      </c>
      <c r="B20" s="37" t="s">
        <v>547</v>
      </c>
      <c r="C20" s="37" t="s">
        <v>671</v>
      </c>
      <c r="D20" s="43" t="s">
        <v>494</v>
      </c>
      <c r="E20" s="43">
        <v>125</v>
      </c>
      <c r="F20" s="44">
        <v>1284.4100000000001</v>
      </c>
      <c r="G20" s="48">
        <v>5.3E-3</v>
      </c>
      <c r="H20" s="46">
        <v>42619</v>
      </c>
      <c r="I20" s="46" t="s">
        <v>185</v>
      </c>
      <c r="J20" s="22" t="s">
        <v>662</v>
      </c>
      <c r="K20" s="8">
        <v>1.2200000000000001E-2</v>
      </c>
    </row>
    <row r="21" spans="1:11" s="37" customFormat="1">
      <c r="A21" s="37">
        <v>13</v>
      </c>
      <c r="B21" s="37" t="s">
        <v>538</v>
      </c>
      <c r="C21" s="37" t="s">
        <v>672</v>
      </c>
      <c r="D21" s="43" t="s">
        <v>540</v>
      </c>
      <c r="E21" s="43">
        <v>127</v>
      </c>
      <c r="F21" s="44">
        <v>1280.99</v>
      </c>
      <c r="G21" s="48">
        <v>5.3E-3</v>
      </c>
      <c r="H21" s="46">
        <v>42600</v>
      </c>
      <c r="I21" s="46" t="s">
        <v>185</v>
      </c>
      <c r="J21" s="22" t="s">
        <v>615</v>
      </c>
      <c r="K21" s="8">
        <v>1.04E-2</v>
      </c>
    </row>
    <row r="22" spans="1:11" s="37" customFormat="1">
      <c r="A22" s="37">
        <v>14</v>
      </c>
      <c r="B22" s="37" t="s">
        <v>547</v>
      </c>
      <c r="C22" s="37" t="s">
        <v>673</v>
      </c>
      <c r="D22" s="43" t="s">
        <v>494</v>
      </c>
      <c r="E22" s="43">
        <v>122</v>
      </c>
      <c r="F22" s="44">
        <v>1223.49</v>
      </c>
      <c r="G22" s="48">
        <v>5.1000000000000004E-3</v>
      </c>
      <c r="H22" s="46">
        <v>42374</v>
      </c>
      <c r="I22" s="46" t="s">
        <v>185</v>
      </c>
      <c r="J22" s="22" t="s">
        <v>186</v>
      </c>
      <c r="K22" s="8">
        <v>1.04E-2</v>
      </c>
    </row>
    <row r="23" spans="1:11" s="37" customFormat="1">
      <c r="A23" s="37">
        <v>15</v>
      </c>
      <c r="B23" s="37" t="s">
        <v>674</v>
      </c>
      <c r="C23" s="37" t="s">
        <v>675</v>
      </c>
      <c r="D23" s="43" t="s">
        <v>540</v>
      </c>
      <c r="E23" s="43">
        <v>50</v>
      </c>
      <c r="F23" s="44">
        <v>554.35</v>
      </c>
      <c r="G23" s="48">
        <v>2.3E-3</v>
      </c>
      <c r="H23" s="46">
        <v>42665</v>
      </c>
      <c r="I23" s="46" t="s">
        <v>185</v>
      </c>
      <c r="J23" s="22" t="s">
        <v>491</v>
      </c>
      <c r="K23" s="8">
        <v>1E-4</v>
      </c>
    </row>
    <row r="24" spans="1:11" s="37" customFormat="1">
      <c r="A24" s="37">
        <v>16</v>
      </c>
      <c r="B24" s="37" t="s">
        <v>551</v>
      </c>
      <c r="C24" s="37" t="s">
        <v>621</v>
      </c>
      <c r="D24" s="43" t="s">
        <v>494</v>
      </c>
      <c r="E24" s="43">
        <v>50</v>
      </c>
      <c r="F24" s="44">
        <v>500.47</v>
      </c>
      <c r="G24" s="48">
        <v>2.0999999999999999E-3</v>
      </c>
      <c r="H24" s="46">
        <v>42152</v>
      </c>
      <c r="I24" s="46" t="s">
        <v>185</v>
      </c>
      <c r="J24" s="22" t="s">
        <v>33</v>
      </c>
      <c r="K24" s="8">
        <v>6.0100000000000001E-2</v>
      </c>
    </row>
    <row r="25" spans="1:11" s="37" customFormat="1">
      <c r="A25" s="37">
        <v>17</v>
      </c>
      <c r="B25" s="37" t="s">
        <v>676</v>
      </c>
      <c r="C25" s="37" t="s">
        <v>677</v>
      </c>
      <c r="D25" s="43" t="s">
        <v>494</v>
      </c>
      <c r="E25" s="43">
        <v>50</v>
      </c>
      <c r="F25" s="44">
        <v>500.36</v>
      </c>
      <c r="G25" s="48">
        <v>2.0999999999999999E-3</v>
      </c>
      <c r="H25" s="46">
        <v>42065</v>
      </c>
      <c r="I25" s="46" t="s">
        <v>185</v>
      </c>
      <c r="J25" s="22"/>
      <c r="K25" s="22"/>
    </row>
    <row r="26" spans="1:11" s="37" customFormat="1">
      <c r="A26" s="37">
        <v>18</v>
      </c>
      <c r="B26" s="37" t="s">
        <v>551</v>
      </c>
      <c r="C26" s="37" t="s">
        <v>678</v>
      </c>
      <c r="D26" s="43" t="s">
        <v>494</v>
      </c>
      <c r="E26" s="43">
        <v>30</v>
      </c>
      <c r="F26" s="44">
        <v>300.64</v>
      </c>
      <c r="G26" s="48">
        <v>1.1999999999999999E-3</v>
      </c>
      <c r="H26" s="46">
        <v>42254</v>
      </c>
      <c r="I26" s="46" t="s">
        <v>185</v>
      </c>
      <c r="J26" s="22"/>
      <c r="K26" s="8"/>
    </row>
    <row r="27" spans="1:11" s="37" customFormat="1">
      <c r="A27" s="37">
        <v>19</v>
      </c>
      <c r="B27" s="37" t="s">
        <v>549</v>
      </c>
      <c r="C27" s="37" t="s">
        <v>679</v>
      </c>
      <c r="D27" s="43" t="s">
        <v>505</v>
      </c>
      <c r="E27" s="43">
        <v>17</v>
      </c>
      <c r="F27" s="44">
        <v>223.73</v>
      </c>
      <c r="G27" s="48">
        <v>8.9999999999999998E-4</v>
      </c>
      <c r="H27" s="46">
        <v>42065</v>
      </c>
      <c r="I27" s="46" t="s">
        <v>185</v>
      </c>
      <c r="J27" s="22"/>
      <c r="K27" s="8"/>
    </row>
    <row r="28" spans="1:11" s="37" customFormat="1">
      <c r="A28" s="37">
        <v>20</v>
      </c>
      <c r="B28" s="37" t="s">
        <v>551</v>
      </c>
      <c r="C28" s="37" t="s">
        <v>552</v>
      </c>
      <c r="D28" s="43" t="s">
        <v>494</v>
      </c>
      <c r="E28" s="43">
        <v>7</v>
      </c>
      <c r="F28" s="44">
        <v>70.069999999999993</v>
      </c>
      <c r="G28" s="48">
        <v>2.9999999999999997E-4</v>
      </c>
      <c r="H28" s="46">
        <v>42160</v>
      </c>
      <c r="I28" s="46" t="s">
        <v>185</v>
      </c>
      <c r="J28" s="22"/>
      <c r="K28" s="8"/>
    </row>
    <row r="29" spans="1:11" s="37" customFormat="1">
      <c r="A29" s="37">
        <v>21</v>
      </c>
      <c r="B29" s="37" t="s">
        <v>549</v>
      </c>
      <c r="C29" s="37" t="s">
        <v>680</v>
      </c>
      <c r="D29" s="43" t="s">
        <v>505</v>
      </c>
      <c r="E29" s="43">
        <v>5</v>
      </c>
      <c r="F29" s="44">
        <v>50.26</v>
      </c>
      <c r="G29" s="48">
        <v>2.0000000000000001E-4</v>
      </c>
      <c r="H29" s="46">
        <v>42362</v>
      </c>
      <c r="I29" s="46" t="s">
        <v>185</v>
      </c>
      <c r="J29" s="22"/>
      <c r="K29" s="8"/>
    </row>
    <row r="30" spans="1:11" s="37" customFormat="1">
      <c r="A30" s="37">
        <v>22</v>
      </c>
      <c r="B30" s="37" t="s">
        <v>545</v>
      </c>
      <c r="C30" s="37" t="s">
        <v>681</v>
      </c>
      <c r="D30" s="43" t="s">
        <v>494</v>
      </c>
      <c r="E30" s="43">
        <v>5</v>
      </c>
      <c r="F30" s="44">
        <v>49.87</v>
      </c>
      <c r="G30" s="48">
        <v>2.0000000000000001E-4</v>
      </c>
      <c r="H30" s="46">
        <v>42180</v>
      </c>
      <c r="I30" s="46" t="s">
        <v>185</v>
      </c>
      <c r="J30" s="22"/>
      <c r="K30" s="8"/>
    </row>
    <row r="31" spans="1:11" s="37" customFormat="1">
      <c r="A31" s="37">
        <v>23</v>
      </c>
      <c r="B31" s="37" t="s">
        <v>489</v>
      </c>
      <c r="C31" s="37" t="s">
        <v>555</v>
      </c>
      <c r="D31" s="43" t="s">
        <v>491</v>
      </c>
      <c r="E31" s="43">
        <v>2</v>
      </c>
      <c r="F31" s="44">
        <v>20.02</v>
      </c>
      <c r="G31" s="48">
        <v>1E-4</v>
      </c>
      <c r="H31" s="46">
        <v>42226</v>
      </c>
      <c r="I31" s="46" t="s">
        <v>185</v>
      </c>
      <c r="J31" s="22"/>
      <c r="K31" s="8"/>
    </row>
    <row r="32" spans="1:11" s="37" customFormat="1">
      <c r="A32" s="58"/>
      <c r="B32" s="60" t="s">
        <v>944</v>
      </c>
      <c r="C32" s="60"/>
      <c r="D32" s="59"/>
      <c r="E32" s="59"/>
      <c r="F32" s="61">
        <v>41253</v>
      </c>
      <c r="G32" s="62">
        <v>0.17119999999999999</v>
      </c>
      <c r="H32" s="46"/>
      <c r="I32" s="46"/>
      <c r="J32" s="22"/>
      <c r="K32" s="8"/>
    </row>
    <row r="33" spans="1:11" s="37" customFormat="1">
      <c r="D33" s="43"/>
      <c r="E33" s="43"/>
      <c r="F33" s="44"/>
      <c r="G33" s="48"/>
      <c r="H33" s="46"/>
      <c r="I33" s="46"/>
      <c r="J33" s="22"/>
      <c r="K33" s="8"/>
    </row>
    <row r="34" spans="1:11" s="37" customFormat="1">
      <c r="B34" s="53" t="s">
        <v>936</v>
      </c>
      <c r="C34" s="53"/>
      <c r="D34" s="43"/>
      <c r="E34" s="43"/>
      <c r="F34" s="44"/>
      <c r="G34" s="48"/>
      <c r="H34" s="46"/>
      <c r="I34" s="46"/>
      <c r="J34" s="22"/>
      <c r="K34" s="8"/>
    </row>
    <row r="35" spans="1:11" s="37" customFormat="1">
      <c r="A35" s="37">
        <v>24</v>
      </c>
      <c r="B35" s="37" t="s">
        <v>682</v>
      </c>
      <c r="C35" s="37" t="s">
        <v>683</v>
      </c>
      <c r="D35" s="43" t="s">
        <v>513</v>
      </c>
      <c r="E35" s="43">
        <v>5000000</v>
      </c>
      <c r="F35" s="44">
        <v>4879.26</v>
      </c>
      <c r="G35" s="48">
        <v>2.0199999999999999E-2</v>
      </c>
      <c r="H35" s="46">
        <v>44186</v>
      </c>
      <c r="I35" s="46"/>
      <c r="J35" s="22"/>
      <c r="K35" s="8"/>
    </row>
    <row r="36" spans="1:11" s="37" customFormat="1">
      <c r="A36" s="58"/>
      <c r="B36" s="60" t="s">
        <v>944</v>
      </c>
      <c r="C36" s="60"/>
      <c r="D36" s="59"/>
      <c r="E36" s="59"/>
      <c r="F36" s="61">
        <v>4879.26</v>
      </c>
      <c r="G36" s="62">
        <v>2.0199999999999999E-2</v>
      </c>
      <c r="H36" s="46"/>
      <c r="I36" s="46"/>
      <c r="J36" s="22"/>
      <c r="K36" s="8"/>
    </row>
    <row r="37" spans="1:11" s="37" customFormat="1">
      <c r="D37" s="43"/>
      <c r="E37" s="43"/>
      <c r="F37" s="44"/>
      <c r="H37" s="46"/>
      <c r="I37" s="46"/>
      <c r="J37" s="22"/>
      <c r="K37" s="8"/>
    </row>
    <row r="38" spans="1:11" s="37" customFormat="1">
      <c r="B38" s="53" t="s">
        <v>933</v>
      </c>
      <c r="C38" s="53"/>
      <c r="D38" s="43"/>
      <c r="E38" s="43"/>
      <c r="F38" s="44"/>
      <c r="H38" s="46"/>
      <c r="I38" s="46"/>
      <c r="J38" s="22"/>
      <c r="K38" s="8"/>
    </row>
    <row r="39" spans="1:11" s="37" customFormat="1">
      <c r="B39" s="53" t="s">
        <v>938</v>
      </c>
      <c r="C39" s="53"/>
      <c r="D39" s="43"/>
      <c r="E39" s="43"/>
      <c r="F39" s="44"/>
      <c r="H39" s="46"/>
      <c r="I39" s="46"/>
      <c r="J39" s="22"/>
      <c r="K39" s="8"/>
    </row>
    <row r="40" spans="1:11" s="37" customFormat="1">
      <c r="A40" s="37">
        <v>25</v>
      </c>
      <c r="B40" s="37" t="s">
        <v>684</v>
      </c>
      <c r="C40" s="37" t="s">
        <v>685</v>
      </c>
      <c r="D40" s="43" t="s">
        <v>32</v>
      </c>
      <c r="E40" s="43">
        <v>20000</v>
      </c>
      <c r="F40" s="44">
        <v>19809.84</v>
      </c>
      <c r="G40" s="48">
        <v>8.2199999999999995E-2</v>
      </c>
      <c r="H40" s="46">
        <v>42079</v>
      </c>
      <c r="I40" s="46"/>
      <c r="J40" s="22"/>
      <c r="K40" s="8"/>
    </row>
    <row r="41" spans="1:11" s="37" customFormat="1">
      <c r="A41" s="37">
        <v>26</v>
      </c>
      <c r="B41" s="37" t="s">
        <v>686</v>
      </c>
      <c r="C41" s="37" t="s">
        <v>687</v>
      </c>
      <c r="D41" s="43" t="s">
        <v>568</v>
      </c>
      <c r="E41" s="43">
        <v>12500</v>
      </c>
      <c r="F41" s="44">
        <v>12156.25</v>
      </c>
      <c r="G41" s="48">
        <v>5.04E-2</v>
      </c>
      <c r="H41" s="46">
        <v>42157</v>
      </c>
      <c r="I41" s="46"/>
      <c r="J41" s="22"/>
      <c r="K41" s="8"/>
    </row>
    <row r="42" spans="1:11" s="37" customFormat="1">
      <c r="A42" s="37">
        <v>27</v>
      </c>
      <c r="B42" s="37" t="s">
        <v>688</v>
      </c>
      <c r="C42" s="37" t="s">
        <v>689</v>
      </c>
      <c r="D42" s="43" t="s">
        <v>568</v>
      </c>
      <c r="E42" s="43">
        <v>10000</v>
      </c>
      <c r="F42" s="44">
        <v>9732.18</v>
      </c>
      <c r="G42" s="48">
        <v>4.0399999999999998E-2</v>
      </c>
      <c r="H42" s="46">
        <v>42153</v>
      </c>
      <c r="I42" s="46"/>
      <c r="J42" s="22"/>
      <c r="K42" s="8"/>
    </row>
    <row r="43" spans="1:11" s="37" customFormat="1">
      <c r="A43" s="37">
        <v>28</v>
      </c>
      <c r="B43" s="37" t="s">
        <v>690</v>
      </c>
      <c r="C43" s="37" t="s">
        <v>691</v>
      </c>
      <c r="D43" s="43" t="s">
        <v>568</v>
      </c>
      <c r="E43" s="43">
        <v>10000</v>
      </c>
      <c r="F43" s="44">
        <v>9702.9500000000007</v>
      </c>
      <c r="G43" s="48">
        <v>4.02E-2</v>
      </c>
      <c r="H43" s="46">
        <v>42167</v>
      </c>
      <c r="I43" s="46"/>
      <c r="J43" s="22"/>
      <c r="K43" s="8"/>
    </row>
    <row r="44" spans="1:11" s="37" customFormat="1">
      <c r="A44" s="37">
        <v>29</v>
      </c>
      <c r="B44" s="37" t="s">
        <v>692</v>
      </c>
      <c r="C44" s="37" t="s">
        <v>693</v>
      </c>
      <c r="D44" s="43" t="s">
        <v>694</v>
      </c>
      <c r="E44" s="43">
        <v>7500</v>
      </c>
      <c r="F44" s="44">
        <v>7272.92</v>
      </c>
      <c r="G44" s="48">
        <v>3.0200000000000001E-2</v>
      </c>
      <c r="H44" s="46">
        <v>42170</v>
      </c>
      <c r="I44" s="46"/>
      <c r="J44" s="22"/>
      <c r="K44" s="8"/>
    </row>
    <row r="45" spans="1:11" s="37" customFormat="1">
      <c r="A45" s="37">
        <v>30</v>
      </c>
      <c r="B45" s="37" t="s">
        <v>690</v>
      </c>
      <c r="C45" s="37" t="s">
        <v>695</v>
      </c>
      <c r="D45" s="43" t="s">
        <v>568</v>
      </c>
      <c r="E45" s="43">
        <v>5000</v>
      </c>
      <c r="F45" s="44">
        <v>4863.6000000000004</v>
      </c>
      <c r="G45" s="48">
        <v>2.0199999999999999E-2</v>
      </c>
      <c r="H45" s="46">
        <v>42156</v>
      </c>
      <c r="I45" s="46"/>
      <c r="J45" s="22"/>
      <c r="K45" s="8"/>
    </row>
    <row r="46" spans="1:11" s="37" customFormat="1">
      <c r="A46" s="37">
        <v>31</v>
      </c>
      <c r="B46" s="37" t="s">
        <v>696</v>
      </c>
      <c r="C46" s="37" t="s">
        <v>697</v>
      </c>
      <c r="D46" s="43" t="s">
        <v>568</v>
      </c>
      <c r="E46" s="43">
        <v>5000</v>
      </c>
      <c r="F46" s="44">
        <v>4851.4799999999996</v>
      </c>
      <c r="G46" s="48">
        <v>2.01E-2</v>
      </c>
      <c r="H46" s="46">
        <v>42167</v>
      </c>
      <c r="I46" s="46"/>
      <c r="J46" s="22"/>
      <c r="K46" s="8"/>
    </row>
    <row r="47" spans="1:11" s="37" customFormat="1">
      <c r="A47" s="37">
        <v>32</v>
      </c>
      <c r="B47" s="37" t="s">
        <v>698</v>
      </c>
      <c r="C47" s="37" t="s">
        <v>699</v>
      </c>
      <c r="D47" s="43" t="s">
        <v>568</v>
      </c>
      <c r="E47" s="43">
        <v>3200</v>
      </c>
      <c r="F47" s="44">
        <v>3152.73</v>
      </c>
      <c r="G47" s="48">
        <v>1.3100000000000001E-2</v>
      </c>
      <c r="H47" s="46">
        <v>42100</v>
      </c>
      <c r="I47" s="46"/>
      <c r="J47" s="22"/>
      <c r="K47" s="8"/>
    </row>
    <row r="48" spans="1:11" s="37" customFormat="1">
      <c r="A48" s="37">
        <v>33</v>
      </c>
      <c r="B48" s="37" t="s">
        <v>700</v>
      </c>
      <c r="C48" s="37" t="s">
        <v>701</v>
      </c>
      <c r="D48" s="43" t="s">
        <v>694</v>
      </c>
      <c r="E48" s="43">
        <v>2500</v>
      </c>
      <c r="F48" s="44">
        <v>2475.91</v>
      </c>
      <c r="G48" s="48">
        <v>1.03E-2</v>
      </c>
      <c r="H48" s="46">
        <v>42080</v>
      </c>
      <c r="I48" s="46"/>
      <c r="J48" s="22"/>
      <c r="K48" s="8"/>
    </row>
    <row r="49" spans="1:11" s="37" customFormat="1">
      <c r="A49" s="37">
        <v>34</v>
      </c>
      <c r="B49" s="37" t="s">
        <v>696</v>
      </c>
      <c r="C49" s="37" t="s">
        <v>702</v>
      </c>
      <c r="D49" s="43" t="s">
        <v>568</v>
      </c>
      <c r="E49" s="43">
        <v>2500</v>
      </c>
      <c r="F49" s="44">
        <v>2438.2399999999998</v>
      </c>
      <c r="G49" s="48">
        <v>1.01E-2</v>
      </c>
      <c r="H49" s="46">
        <v>42144</v>
      </c>
      <c r="I49" s="46"/>
      <c r="J49" s="22"/>
      <c r="K49" s="8"/>
    </row>
    <row r="50" spans="1:11" s="37" customFormat="1">
      <c r="A50" s="37">
        <v>35</v>
      </c>
      <c r="B50" s="37" t="s">
        <v>690</v>
      </c>
      <c r="C50" s="37" t="s">
        <v>703</v>
      </c>
      <c r="D50" s="43" t="s">
        <v>568</v>
      </c>
      <c r="E50" s="43">
        <v>2500</v>
      </c>
      <c r="F50" s="44">
        <v>2421.89</v>
      </c>
      <c r="G50" s="48">
        <v>0.01</v>
      </c>
      <c r="H50" s="46">
        <v>42174</v>
      </c>
      <c r="I50" s="46"/>
      <c r="J50" s="22"/>
      <c r="K50" s="8"/>
    </row>
    <row r="51" spans="1:11" s="37" customFormat="1">
      <c r="A51" s="37">
        <v>36</v>
      </c>
      <c r="B51" s="37" t="s">
        <v>690</v>
      </c>
      <c r="C51" s="37" t="s">
        <v>704</v>
      </c>
      <c r="D51" s="43" t="s">
        <v>568</v>
      </c>
      <c r="E51" s="43">
        <v>2000</v>
      </c>
      <c r="F51" s="44">
        <v>1984.1</v>
      </c>
      <c r="G51" s="48">
        <v>8.2000000000000007E-3</v>
      </c>
      <c r="H51" s="46">
        <v>42072</v>
      </c>
      <c r="I51" s="46"/>
      <c r="J51" s="22"/>
      <c r="K51" s="8"/>
    </row>
    <row r="52" spans="1:11" s="37" customFormat="1">
      <c r="A52" s="37">
        <v>37</v>
      </c>
      <c r="B52" s="37" t="s">
        <v>696</v>
      </c>
      <c r="C52" s="37" t="s">
        <v>705</v>
      </c>
      <c r="D52" s="43" t="s">
        <v>568</v>
      </c>
      <c r="E52" s="43">
        <v>1600</v>
      </c>
      <c r="F52" s="44">
        <v>1576.16</v>
      </c>
      <c r="G52" s="48">
        <v>6.4999999999999997E-3</v>
      </c>
      <c r="H52" s="46">
        <v>42101</v>
      </c>
      <c r="I52" s="46"/>
      <c r="J52" s="22"/>
      <c r="K52" s="8"/>
    </row>
    <row r="53" spans="1:11" s="37" customFormat="1">
      <c r="A53" s="37">
        <v>38</v>
      </c>
      <c r="B53" s="37" t="s">
        <v>706</v>
      </c>
      <c r="C53" s="37" t="s">
        <v>707</v>
      </c>
      <c r="D53" s="43" t="s">
        <v>568</v>
      </c>
      <c r="E53" s="43">
        <v>1425</v>
      </c>
      <c r="F53" s="44">
        <v>1335.85</v>
      </c>
      <c r="G53" s="48">
        <v>5.4999999999999997E-3</v>
      </c>
      <c r="H53" s="46">
        <v>42317</v>
      </c>
      <c r="I53" s="46"/>
      <c r="J53" s="22"/>
      <c r="K53" s="8"/>
    </row>
    <row r="54" spans="1:11" s="37" customFormat="1">
      <c r="A54" s="37">
        <v>39</v>
      </c>
      <c r="B54" s="37" t="s">
        <v>708</v>
      </c>
      <c r="C54" s="37" t="s">
        <v>709</v>
      </c>
      <c r="D54" s="43" t="s">
        <v>568</v>
      </c>
      <c r="E54" s="43">
        <v>1000</v>
      </c>
      <c r="F54" s="44">
        <v>991.94</v>
      </c>
      <c r="G54" s="48">
        <v>4.1000000000000003E-3</v>
      </c>
      <c r="H54" s="46">
        <v>42072</v>
      </c>
      <c r="I54" s="46"/>
      <c r="J54" s="22"/>
      <c r="K54" s="8"/>
    </row>
    <row r="55" spans="1:11" s="37" customFormat="1">
      <c r="A55" s="37">
        <v>40</v>
      </c>
      <c r="B55" s="37" t="s">
        <v>710</v>
      </c>
      <c r="C55" s="37" t="s">
        <v>711</v>
      </c>
      <c r="D55" s="43" t="s">
        <v>32</v>
      </c>
      <c r="E55" s="43">
        <v>1000</v>
      </c>
      <c r="F55" s="44">
        <v>990.28</v>
      </c>
      <c r="G55" s="48">
        <v>4.1000000000000003E-3</v>
      </c>
      <c r="H55" s="46">
        <v>42080</v>
      </c>
      <c r="I55" s="46"/>
      <c r="J55" s="22"/>
      <c r="K55" s="8"/>
    </row>
    <row r="56" spans="1:11" s="37" customFormat="1">
      <c r="A56" s="37">
        <v>41</v>
      </c>
      <c r="B56" s="37" t="s">
        <v>690</v>
      </c>
      <c r="C56" s="37" t="s">
        <v>712</v>
      </c>
      <c r="D56" s="43" t="s">
        <v>568</v>
      </c>
      <c r="E56" s="43">
        <v>700</v>
      </c>
      <c r="F56" s="44">
        <v>684.13</v>
      </c>
      <c r="G56" s="48">
        <v>2.8E-3</v>
      </c>
      <c r="H56" s="46">
        <v>42135</v>
      </c>
      <c r="I56" s="46"/>
      <c r="J56" s="22"/>
      <c r="K56" s="8"/>
    </row>
    <row r="57" spans="1:11" s="37" customFormat="1">
      <c r="A57" s="58"/>
      <c r="B57" s="60" t="s">
        <v>944</v>
      </c>
      <c r="C57" s="60"/>
      <c r="D57" s="59"/>
      <c r="E57" s="59"/>
      <c r="F57" s="61">
        <v>86440.450000000026</v>
      </c>
      <c r="G57" s="62">
        <v>0.3584</v>
      </c>
      <c r="H57" s="46"/>
      <c r="I57" s="46"/>
      <c r="J57" s="22"/>
      <c r="K57" s="8"/>
    </row>
    <row r="58" spans="1:11" s="37" customFormat="1">
      <c r="D58" s="43"/>
      <c r="E58" s="43"/>
      <c r="F58" s="44"/>
      <c r="G58" s="48"/>
      <c r="H58" s="46"/>
      <c r="I58" s="46"/>
      <c r="J58" s="22"/>
      <c r="K58" s="8"/>
    </row>
    <row r="59" spans="1:11" s="37" customFormat="1">
      <c r="B59" s="53" t="s">
        <v>940</v>
      </c>
      <c r="C59" s="53"/>
      <c r="D59" s="43"/>
      <c r="E59" s="43"/>
      <c r="F59" s="44"/>
      <c r="G59" s="48"/>
      <c r="H59" s="46"/>
      <c r="I59" s="46"/>
      <c r="J59" s="22"/>
      <c r="K59" s="8"/>
    </row>
    <row r="60" spans="1:11" s="37" customFormat="1">
      <c r="A60" s="37">
        <v>42</v>
      </c>
      <c r="B60" s="37" t="s">
        <v>551</v>
      </c>
      <c r="C60" s="37" t="s">
        <v>713</v>
      </c>
      <c r="D60" s="43" t="s">
        <v>694</v>
      </c>
      <c r="E60" s="43">
        <v>3000</v>
      </c>
      <c r="F60" s="44">
        <v>14756.16</v>
      </c>
      <c r="G60" s="48">
        <v>6.1199999999999997E-2</v>
      </c>
      <c r="H60" s="46">
        <v>42104</v>
      </c>
      <c r="I60" s="46"/>
      <c r="J60" s="22"/>
      <c r="K60" s="8"/>
    </row>
    <row r="61" spans="1:11" s="37" customFormat="1">
      <c r="A61" s="37">
        <v>43</v>
      </c>
      <c r="B61" s="37" t="s">
        <v>714</v>
      </c>
      <c r="C61" s="37" t="s">
        <v>715</v>
      </c>
      <c r="D61" s="43" t="s">
        <v>568</v>
      </c>
      <c r="E61" s="43">
        <v>1500</v>
      </c>
      <c r="F61" s="44">
        <v>7426.1</v>
      </c>
      <c r="G61" s="48">
        <v>3.0800000000000001E-2</v>
      </c>
      <c r="H61" s="46">
        <v>42080</v>
      </c>
      <c r="I61" s="46"/>
      <c r="J61" s="22"/>
      <c r="K61" s="8"/>
    </row>
    <row r="62" spans="1:11" s="37" customFormat="1">
      <c r="A62" s="37">
        <v>44</v>
      </c>
      <c r="B62" s="37" t="s">
        <v>545</v>
      </c>
      <c r="C62" s="37" t="s">
        <v>716</v>
      </c>
      <c r="D62" s="43" t="s">
        <v>694</v>
      </c>
      <c r="E62" s="43">
        <v>1500</v>
      </c>
      <c r="F62" s="44">
        <v>7350.2</v>
      </c>
      <c r="G62" s="48">
        <v>3.0499999999999999E-2</v>
      </c>
      <c r="H62" s="46">
        <v>42122</v>
      </c>
      <c r="I62" s="46"/>
      <c r="J62" s="22"/>
      <c r="K62" s="8"/>
    </row>
    <row r="63" spans="1:11" s="37" customFormat="1">
      <c r="A63" s="37">
        <v>45</v>
      </c>
      <c r="B63" s="37" t="s">
        <v>717</v>
      </c>
      <c r="C63" s="37" t="s">
        <v>718</v>
      </c>
      <c r="D63" s="43" t="s">
        <v>568</v>
      </c>
      <c r="E63" s="43">
        <v>1500</v>
      </c>
      <c r="F63" s="44">
        <v>7266.46</v>
      </c>
      <c r="G63" s="48">
        <v>3.0099999999999998E-2</v>
      </c>
      <c r="H63" s="46">
        <v>42164</v>
      </c>
      <c r="I63" s="46"/>
      <c r="J63" s="22"/>
      <c r="K63" s="8"/>
    </row>
    <row r="64" spans="1:11" s="37" customFormat="1">
      <c r="A64" s="37">
        <v>46</v>
      </c>
      <c r="B64" s="37" t="s">
        <v>545</v>
      </c>
      <c r="C64" s="37" t="s">
        <v>719</v>
      </c>
      <c r="D64" s="43" t="s">
        <v>568</v>
      </c>
      <c r="E64" s="43">
        <v>1000</v>
      </c>
      <c r="F64" s="44">
        <v>4915.0200000000004</v>
      </c>
      <c r="G64" s="48">
        <v>2.0400000000000001E-2</v>
      </c>
      <c r="H64" s="46">
        <v>42109</v>
      </c>
      <c r="I64" s="46"/>
      <c r="J64" s="22"/>
      <c r="K64" s="8"/>
    </row>
    <row r="65" spans="1:11" s="37" customFormat="1">
      <c r="A65" s="37">
        <v>47</v>
      </c>
      <c r="B65" s="37" t="s">
        <v>599</v>
      </c>
      <c r="C65" s="37" t="s">
        <v>720</v>
      </c>
      <c r="D65" s="43" t="s">
        <v>694</v>
      </c>
      <c r="E65" s="43">
        <v>1000</v>
      </c>
      <c r="F65" s="44">
        <v>4850.5</v>
      </c>
      <c r="G65" s="48">
        <v>2.01E-2</v>
      </c>
      <c r="H65" s="46">
        <v>42153</v>
      </c>
      <c r="I65" s="46"/>
      <c r="J65" s="22"/>
      <c r="K65" s="8"/>
    </row>
    <row r="66" spans="1:11" s="37" customFormat="1">
      <c r="A66" s="37">
        <v>48</v>
      </c>
      <c r="B66" s="37" t="s">
        <v>599</v>
      </c>
      <c r="C66" s="37" t="s">
        <v>721</v>
      </c>
      <c r="D66" s="43" t="s">
        <v>568</v>
      </c>
      <c r="E66" s="43">
        <v>1000</v>
      </c>
      <c r="F66" s="44">
        <v>4828.5600000000004</v>
      </c>
      <c r="G66" s="48">
        <v>0.02</v>
      </c>
      <c r="H66" s="46">
        <v>42171</v>
      </c>
      <c r="I66" s="46"/>
      <c r="J66" s="22"/>
      <c r="K66" s="8"/>
    </row>
    <row r="67" spans="1:11" s="37" customFormat="1">
      <c r="A67" s="37">
        <v>49</v>
      </c>
      <c r="B67" s="37" t="s">
        <v>599</v>
      </c>
      <c r="C67" s="37" t="s">
        <v>722</v>
      </c>
      <c r="D67" s="43" t="s">
        <v>568</v>
      </c>
      <c r="E67" s="43">
        <v>1000</v>
      </c>
      <c r="F67" s="44">
        <v>4817.18</v>
      </c>
      <c r="G67" s="48">
        <v>0.02</v>
      </c>
      <c r="H67" s="46">
        <v>42180</v>
      </c>
      <c r="I67" s="46"/>
      <c r="J67" s="22"/>
      <c r="K67" s="8"/>
    </row>
    <row r="68" spans="1:11" s="37" customFormat="1">
      <c r="A68" s="37">
        <v>50</v>
      </c>
      <c r="B68" s="37" t="s">
        <v>723</v>
      </c>
      <c r="C68" s="37" t="s">
        <v>724</v>
      </c>
      <c r="D68" s="43" t="s">
        <v>694</v>
      </c>
      <c r="E68" s="43">
        <v>1000</v>
      </c>
      <c r="F68" s="44">
        <v>4719.7299999999996</v>
      </c>
      <c r="G68" s="48">
        <v>1.9599999999999999E-2</v>
      </c>
      <c r="H68" s="46">
        <v>42262</v>
      </c>
      <c r="I68" s="46"/>
      <c r="J68" s="22"/>
      <c r="K68" s="8"/>
    </row>
    <row r="69" spans="1:11" s="37" customFormat="1">
      <c r="A69" s="37">
        <v>51</v>
      </c>
      <c r="B69" s="37" t="s">
        <v>602</v>
      </c>
      <c r="C69" s="37" t="s">
        <v>725</v>
      </c>
      <c r="D69" s="43" t="s">
        <v>726</v>
      </c>
      <c r="E69" s="43">
        <v>1000</v>
      </c>
      <c r="F69" s="44">
        <v>4532.51</v>
      </c>
      <c r="G69" s="48">
        <v>1.8800000000000001E-2</v>
      </c>
      <c r="H69" s="46">
        <v>42328</v>
      </c>
      <c r="I69" s="46"/>
      <c r="J69" s="22"/>
      <c r="K69" s="8"/>
    </row>
    <row r="70" spans="1:11" s="37" customFormat="1">
      <c r="A70" s="37">
        <v>52</v>
      </c>
      <c r="B70" s="37" t="s">
        <v>970</v>
      </c>
      <c r="C70" s="37" t="s">
        <v>727</v>
      </c>
      <c r="D70" s="43" t="s">
        <v>694</v>
      </c>
      <c r="E70" s="43">
        <v>700</v>
      </c>
      <c r="F70" s="44">
        <v>3244.35</v>
      </c>
      <c r="G70" s="48">
        <v>1.35E-2</v>
      </c>
      <c r="H70" s="46">
        <v>42341</v>
      </c>
      <c r="I70" s="46"/>
      <c r="J70" s="22"/>
      <c r="K70" s="8"/>
    </row>
    <row r="71" spans="1:11" s="37" customFormat="1">
      <c r="A71" s="37">
        <v>53</v>
      </c>
      <c r="B71" s="37" t="s">
        <v>728</v>
      </c>
      <c r="C71" s="37" t="s">
        <v>729</v>
      </c>
      <c r="D71" s="43" t="s">
        <v>726</v>
      </c>
      <c r="E71" s="43">
        <v>500</v>
      </c>
      <c r="F71" s="44">
        <v>2497.35</v>
      </c>
      <c r="G71" s="48">
        <v>1.04E-2</v>
      </c>
      <c r="H71" s="46">
        <v>42040</v>
      </c>
      <c r="I71" s="46"/>
      <c r="J71" s="22"/>
      <c r="K71" s="8"/>
    </row>
    <row r="72" spans="1:11" s="37" customFormat="1">
      <c r="A72" s="37">
        <v>54</v>
      </c>
      <c r="B72" s="37" t="s">
        <v>728</v>
      </c>
      <c r="C72" s="37" t="s">
        <v>730</v>
      </c>
      <c r="D72" s="43" t="s">
        <v>726</v>
      </c>
      <c r="E72" s="43">
        <v>500</v>
      </c>
      <c r="F72" s="44">
        <v>2494.0500000000002</v>
      </c>
      <c r="G72" s="48">
        <v>1.03E-2</v>
      </c>
      <c r="H72" s="46">
        <v>42045</v>
      </c>
      <c r="I72" s="46"/>
      <c r="J72" s="22"/>
      <c r="K72" s="8"/>
    </row>
    <row r="73" spans="1:11" s="37" customFormat="1">
      <c r="A73" s="37">
        <v>55</v>
      </c>
      <c r="B73" s="37" t="s">
        <v>602</v>
      </c>
      <c r="C73" s="37" t="s">
        <v>731</v>
      </c>
      <c r="D73" s="43" t="s">
        <v>726</v>
      </c>
      <c r="E73" s="43">
        <v>500</v>
      </c>
      <c r="F73" s="44">
        <v>2492.86</v>
      </c>
      <c r="G73" s="48">
        <v>1.03E-2</v>
      </c>
      <c r="H73" s="46">
        <v>42045</v>
      </c>
      <c r="I73" s="46"/>
      <c r="J73" s="22"/>
      <c r="K73" s="8"/>
    </row>
    <row r="74" spans="1:11" s="37" customFormat="1">
      <c r="A74" s="37">
        <v>56</v>
      </c>
      <c r="B74" s="37" t="s">
        <v>732</v>
      </c>
      <c r="C74" s="37" t="s">
        <v>733</v>
      </c>
      <c r="D74" s="43" t="s">
        <v>726</v>
      </c>
      <c r="E74" s="43">
        <v>500</v>
      </c>
      <c r="F74" s="44">
        <v>2491.91</v>
      </c>
      <c r="G74" s="48">
        <v>1.03E-2</v>
      </c>
      <c r="H74" s="46">
        <v>42048</v>
      </c>
      <c r="I74" s="46"/>
      <c r="J74" s="22"/>
      <c r="K74" s="8"/>
    </row>
    <row r="75" spans="1:11" s="37" customFormat="1">
      <c r="A75" s="37">
        <v>57</v>
      </c>
      <c r="B75" s="37" t="s">
        <v>728</v>
      </c>
      <c r="C75" s="37" t="s">
        <v>734</v>
      </c>
      <c r="D75" s="43" t="s">
        <v>726</v>
      </c>
      <c r="E75" s="43">
        <v>500</v>
      </c>
      <c r="F75" s="44">
        <v>2473.5500000000002</v>
      </c>
      <c r="G75" s="48">
        <v>1.03E-2</v>
      </c>
      <c r="H75" s="46">
        <v>42076</v>
      </c>
      <c r="I75" s="46"/>
      <c r="J75" s="22"/>
      <c r="K75" s="8"/>
    </row>
    <row r="76" spans="1:11" s="37" customFormat="1">
      <c r="A76" s="37">
        <v>58</v>
      </c>
      <c r="B76" s="37" t="s">
        <v>728</v>
      </c>
      <c r="C76" s="37" t="s">
        <v>735</v>
      </c>
      <c r="D76" s="43" t="s">
        <v>726</v>
      </c>
      <c r="E76" s="43">
        <v>500</v>
      </c>
      <c r="F76" s="44">
        <v>2468.92</v>
      </c>
      <c r="G76" s="48">
        <v>1.0200000000000001E-2</v>
      </c>
      <c r="H76" s="46">
        <v>42083</v>
      </c>
      <c r="I76" s="46"/>
      <c r="J76" s="22"/>
      <c r="K76" s="8"/>
    </row>
    <row r="77" spans="1:11" s="37" customFormat="1">
      <c r="A77" s="37">
        <v>59</v>
      </c>
      <c r="B77" s="37" t="s">
        <v>602</v>
      </c>
      <c r="C77" s="37" t="s">
        <v>736</v>
      </c>
      <c r="D77" s="43" t="s">
        <v>726</v>
      </c>
      <c r="E77" s="43">
        <v>500</v>
      </c>
      <c r="F77" s="44">
        <v>2460.2399999999998</v>
      </c>
      <c r="G77" s="48">
        <v>1.0200000000000001E-2</v>
      </c>
      <c r="H77" s="46">
        <v>42086</v>
      </c>
      <c r="I77" s="46"/>
      <c r="J77" s="22"/>
      <c r="K77" s="8"/>
    </row>
    <row r="78" spans="1:11" s="37" customFormat="1">
      <c r="A78" s="37">
        <v>60</v>
      </c>
      <c r="B78" s="37" t="s">
        <v>717</v>
      </c>
      <c r="C78" s="37" t="s">
        <v>737</v>
      </c>
      <c r="D78" s="43" t="s">
        <v>568</v>
      </c>
      <c r="E78" s="43">
        <v>500</v>
      </c>
      <c r="F78" s="44">
        <v>2447.48</v>
      </c>
      <c r="G78" s="48">
        <v>1.01E-2</v>
      </c>
      <c r="H78" s="46">
        <v>42122</v>
      </c>
      <c r="I78" s="46"/>
      <c r="J78" s="22"/>
      <c r="K78" s="8"/>
    </row>
    <row r="79" spans="1:11" s="37" customFormat="1">
      <c r="A79" s="37">
        <v>61</v>
      </c>
      <c r="B79" s="37" t="s">
        <v>970</v>
      </c>
      <c r="C79" s="37" t="s">
        <v>738</v>
      </c>
      <c r="D79" s="43" t="s">
        <v>694</v>
      </c>
      <c r="E79" s="43">
        <v>500</v>
      </c>
      <c r="F79" s="44">
        <v>2410.5100000000002</v>
      </c>
      <c r="G79" s="48">
        <v>0.01</v>
      </c>
      <c r="H79" s="46">
        <v>42181</v>
      </c>
      <c r="I79" s="46"/>
      <c r="J79" s="22"/>
      <c r="K79" s="8"/>
    </row>
    <row r="80" spans="1:11" s="37" customFormat="1">
      <c r="A80" s="37">
        <v>62</v>
      </c>
      <c r="B80" s="37" t="s">
        <v>739</v>
      </c>
      <c r="C80" s="37" t="s">
        <v>740</v>
      </c>
      <c r="D80" s="43" t="s">
        <v>32</v>
      </c>
      <c r="E80" s="43">
        <v>400</v>
      </c>
      <c r="F80" s="44">
        <v>1885.24</v>
      </c>
      <c r="G80" s="48">
        <v>7.7999999999999996E-3</v>
      </c>
      <c r="H80" s="46">
        <v>42237</v>
      </c>
      <c r="I80" s="46"/>
      <c r="J80" s="22"/>
      <c r="K80" s="8"/>
    </row>
    <row r="81" spans="1:11" s="37" customFormat="1">
      <c r="A81" s="37">
        <v>63</v>
      </c>
      <c r="B81" s="37" t="s">
        <v>739</v>
      </c>
      <c r="C81" s="37" t="s">
        <v>741</v>
      </c>
      <c r="D81" s="43" t="s">
        <v>32</v>
      </c>
      <c r="E81" s="43">
        <v>200</v>
      </c>
      <c r="F81" s="44">
        <v>943.16</v>
      </c>
      <c r="G81" s="48">
        <v>3.8999999999999998E-3</v>
      </c>
      <c r="H81" s="46">
        <v>42235</v>
      </c>
      <c r="I81" s="46"/>
      <c r="J81" s="22"/>
      <c r="K81" s="8"/>
    </row>
    <row r="82" spans="1:11" s="37" customFormat="1">
      <c r="A82" s="58"/>
      <c r="B82" s="60" t="s">
        <v>944</v>
      </c>
      <c r="C82" s="60"/>
      <c r="D82" s="59"/>
      <c r="E82" s="59"/>
      <c r="F82" s="61">
        <v>93772.040000000023</v>
      </c>
      <c r="G82" s="62">
        <v>0.38879999999999987</v>
      </c>
      <c r="H82" s="46"/>
      <c r="I82" s="46"/>
      <c r="J82" s="22"/>
      <c r="K82" s="8"/>
    </row>
    <row r="83" spans="1:11" s="37" customFormat="1">
      <c r="D83" s="43"/>
      <c r="E83" s="43"/>
      <c r="F83" s="44"/>
      <c r="G83" s="48"/>
      <c r="H83" s="46"/>
      <c r="I83" s="46"/>
      <c r="J83" s="22"/>
      <c r="K83" s="8"/>
    </row>
    <row r="84" spans="1:11" s="37" customFormat="1">
      <c r="B84" s="53" t="s">
        <v>937</v>
      </c>
      <c r="C84" s="53"/>
      <c r="D84" s="43"/>
      <c r="E84" s="43"/>
      <c r="F84" s="44"/>
      <c r="G84" s="48"/>
      <c r="H84" s="46"/>
      <c r="I84" s="46"/>
      <c r="J84" s="22"/>
      <c r="K84" s="8"/>
    </row>
    <row r="85" spans="1:11" s="37" customFormat="1">
      <c r="A85" s="37">
        <v>64</v>
      </c>
      <c r="B85" s="37" t="s">
        <v>534</v>
      </c>
      <c r="C85" s="37" t="s">
        <v>535</v>
      </c>
      <c r="D85" s="43" t="s">
        <v>513</v>
      </c>
      <c r="E85" s="43">
        <v>330000</v>
      </c>
      <c r="F85" s="44">
        <v>307.38</v>
      </c>
      <c r="G85" s="48">
        <v>1.2999999999999999E-3</v>
      </c>
      <c r="H85" s="46">
        <v>42376</v>
      </c>
      <c r="I85" s="46"/>
      <c r="J85" s="22"/>
      <c r="K85" s="8"/>
    </row>
    <row r="86" spans="1:11" s="37" customFormat="1">
      <c r="A86" s="37">
        <v>65</v>
      </c>
      <c r="B86" s="37" t="s">
        <v>742</v>
      </c>
      <c r="C86" s="37" t="s">
        <v>743</v>
      </c>
      <c r="D86" s="43" t="s">
        <v>513</v>
      </c>
      <c r="E86" s="43">
        <v>9250</v>
      </c>
      <c r="F86" s="44">
        <v>9.08</v>
      </c>
      <c r="G86" s="50">
        <v>0</v>
      </c>
      <c r="H86" s="46">
        <v>42121</v>
      </c>
      <c r="I86" s="46"/>
      <c r="J86" s="22"/>
      <c r="K86" s="8"/>
    </row>
    <row r="87" spans="1:11" s="37" customFormat="1">
      <c r="A87" s="58"/>
      <c r="B87" s="60" t="s">
        <v>944</v>
      </c>
      <c r="C87" s="60"/>
      <c r="D87" s="59"/>
      <c r="E87" s="59"/>
      <c r="F87" s="61">
        <v>316.45999999999998</v>
      </c>
      <c r="G87" s="69">
        <v>1.2999999999999999E-3</v>
      </c>
      <c r="H87" s="46"/>
      <c r="I87" s="46"/>
      <c r="J87" s="22"/>
      <c r="K87" s="8"/>
    </row>
    <row r="88" spans="1:11" s="37" customFormat="1">
      <c r="D88" s="43"/>
      <c r="E88" s="43"/>
      <c r="F88" s="44"/>
      <c r="G88" s="50"/>
      <c r="H88" s="46"/>
      <c r="I88" s="46"/>
      <c r="J88" s="22"/>
      <c r="K88" s="8"/>
    </row>
    <row r="89" spans="1:11" s="37" customFormat="1">
      <c r="A89" s="37">
        <v>66</v>
      </c>
      <c r="B89" s="53" t="s">
        <v>934</v>
      </c>
      <c r="D89" s="43"/>
      <c r="E89" s="43"/>
      <c r="F89" s="44">
        <v>12768.22</v>
      </c>
      <c r="G89" s="48">
        <v>5.2999999999999999E-2</v>
      </c>
      <c r="H89" s="46"/>
      <c r="I89" s="46"/>
      <c r="J89" s="22"/>
      <c r="K89" s="8"/>
    </row>
    <row r="90" spans="1:11" s="37" customFormat="1">
      <c r="A90" s="58"/>
      <c r="B90" s="60" t="s">
        <v>944</v>
      </c>
      <c r="C90" s="60"/>
      <c r="D90" s="59"/>
      <c r="E90" s="59"/>
      <c r="F90" s="61">
        <v>12768.22</v>
      </c>
      <c r="G90" s="62">
        <v>5.2999999999999999E-2</v>
      </c>
      <c r="H90" s="46">
        <v>42037</v>
      </c>
      <c r="I90" s="46"/>
      <c r="J90" s="22"/>
      <c r="K90" s="8"/>
    </row>
    <row r="91" spans="1:11" s="37" customFormat="1">
      <c r="D91" s="43"/>
      <c r="E91" s="43"/>
      <c r="F91" s="44"/>
      <c r="H91" s="46"/>
      <c r="I91" s="46"/>
      <c r="J91" s="22"/>
      <c r="K91" s="8"/>
    </row>
    <row r="92" spans="1:11" s="37" customFormat="1">
      <c r="B92" s="53" t="s">
        <v>945</v>
      </c>
      <c r="C92" s="53"/>
      <c r="D92" s="43"/>
      <c r="E92" s="43"/>
      <c r="F92" s="44"/>
      <c r="H92" s="46"/>
      <c r="I92" s="46"/>
      <c r="J92" s="22"/>
      <c r="K92" s="8"/>
    </row>
    <row r="93" spans="1:11" s="37" customFormat="1">
      <c r="B93" s="37" t="s">
        <v>946</v>
      </c>
      <c r="D93" s="43"/>
      <c r="E93" s="43"/>
      <c r="F93" s="44">
        <v>1704.4799999999523</v>
      </c>
      <c r="G93" s="48">
        <v>7.1000000000000004E-3</v>
      </c>
      <c r="H93" s="46"/>
      <c r="I93" s="46"/>
      <c r="J93" s="22"/>
      <c r="K93" s="8"/>
    </row>
    <row r="94" spans="1:11" s="37" customFormat="1">
      <c r="A94" s="58"/>
      <c r="B94" s="60" t="s">
        <v>944</v>
      </c>
      <c r="C94" s="60"/>
      <c r="D94" s="59"/>
      <c r="E94" s="59"/>
      <c r="F94" s="61">
        <v>1704.4799999999523</v>
      </c>
      <c r="G94" s="62">
        <v>7.1000000000000004E-3</v>
      </c>
      <c r="H94" s="46"/>
      <c r="I94" s="46"/>
      <c r="J94" s="22"/>
      <c r="K94" s="8"/>
    </row>
    <row r="95" spans="1:11" s="37" customFormat="1">
      <c r="A95" s="63"/>
      <c r="B95" s="65" t="s">
        <v>947</v>
      </c>
      <c r="C95" s="65"/>
      <c r="D95" s="64"/>
      <c r="E95" s="64"/>
      <c r="F95" s="66">
        <v>241133.91</v>
      </c>
      <c r="G95" s="68">
        <v>1</v>
      </c>
      <c r="H95" s="46"/>
      <c r="I95" s="46"/>
      <c r="J95" s="22"/>
      <c r="K95" s="8"/>
    </row>
    <row r="96" spans="1:11" s="37" customFormat="1">
      <c r="A96" s="37" t="s">
        <v>948</v>
      </c>
      <c r="D96" s="43"/>
      <c r="E96" s="43"/>
      <c r="F96" s="44"/>
      <c r="J96" s="22"/>
      <c r="K96" s="8"/>
    </row>
    <row r="97" spans="1:11" s="37" customFormat="1">
      <c r="A97" s="37">
        <v>1</v>
      </c>
      <c r="B97" s="37" t="s">
        <v>949</v>
      </c>
      <c r="D97" s="43"/>
      <c r="E97" s="43"/>
      <c r="F97" s="44"/>
      <c r="J97" s="22"/>
      <c r="K97" s="8"/>
    </row>
    <row r="98" spans="1:11" s="37" customFormat="1">
      <c r="D98" s="43"/>
      <c r="E98" s="43"/>
      <c r="F98" s="44"/>
      <c r="J98" s="22"/>
      <c r="K98" s="8"/>
    </row>
    <row r="99" spans="1:11" s="37" customFormat="1">
      <c r="D99" s="43"/>
      <c r="E99" s="43"/>
      <c r="F99" s="44"/>
      <c r="J99" s="22"/>
      <c r="K99" s="8"/>
    </row>
    <row r="100" spans="1:11" s="37" customFormat="1">
      <c r="D100" s="43"/>
      <c r="E100" s="43"/>
      <c r="F100" s="44"/>
      <c r="J100" s="22"/>
      <c r="K100" s="8"/>
    </row>
    <row r="101" spans="1:11" s="37" customFormat="1">
      <c r="A101" s="1"/>
      <c r="B101" s="1"/>
      <c r="C101" s="1"/>
      <c r="D101" s="1"/>
      <c r="E101" s="1"/>
      <c r="F101" s="1"/>
      <c r="G101" s="1"/>
      <c r="J101" s="22"/>
      <c r="K101" s="8"/>
    </row>
  </sheetData>
  <customSheetViews>
    <customSheetView guid="{CA130027-387C-4045-8D15-AA97F3BB3197}" topLeftCell="A58">
      <selection activeCell="A4" sqref="A4"/>
      <pageMargins left="0.75" right="0.75" top="1" bottom="1" header="0.5" footer="0.5"/>
      <headerFooter alignWithMargins="0"/>
    </customSheetView>
    <customSheetView guid="{54B4DC61-12F1-4338-8E12-6C13727A6FE6}" showRuler="0" topLeftCell="A58">
      <selection activeCell="A4" sqref="A4"/>
      <pageMargins left="0.75" right="0.75" top="1" bottom="1" header="0.5" footer="0.5"/>
      <headerFooter alignWithMargins="0"/>
    </customSheetView>
    <customSheetView guid="{EB9601F8-7613-4FE0-99CC-A7A03E2A1D24}">
      <selection activeCell="F27" sqref="F27"/>
      <pageMargins left="0.75" right="0.75" top="1" bottom="1" header="0.5" footer="0.5"/>
      <headerFooter alignWithMargins="0"/>
    </customSheetView>
    <customSheetView guid="{1403DC94-D8BD-4DAF-99FE-19AB41C931F9}" topLeftCell="A38">
      <selection activeCell="A47" sqref="A47"/>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0.xml><?xml version="1.0" encoding="utf-8"?>
<worksheet xmlns="http://schemas.openxmlformats.org/spreadsheetml/2006/main" xmlns:r="http://schemas.openxmlformats.org/officeDocument/2006/relationships">
  <sheetPr codeName="Sheet20"/>
  <dimension ref="A1:L43"/>
  <sheetViews>
    <sheetView topLeftCell="A13" workbookViewId="0">
      <selection activeCell="A26" sqref="A26"/>
    </sheetView>
  </sheetViews>
  <sheetFormatPr defaultRowHeight="15"/>
  <cols>
    <col min="1" max="1" width="7.140625" style="1" bestFit="1" customWidth="1"/>
    <col min="2" max="2" width="44.28515625" style="1" bestFit="1" customWidth="1"/>
    <col min="3" max="3" width="12.85546875" style="1" bestFit="1" customWidth="1"/>
    <col min="4" max="4" width="22.5703125" style="1" bestFit="1" customWidth="1"/>
    <col min="5" max="5" width="9.140625" style="1" bestFit="1" customWidth="1"/>
    <col min="6" max="6" width="10.7109375" style="1" bestFit="1" customWidth="1"/>
    <col min="7" max="7" width="8.85546875" style="1" bestFit="1" customWidth="1"/>
    <col min="8" max="8" width="11.42578125" style="1" bestFit="1" customWidth="1"/>
    <col min="9" max="9" width="8" style="1" bestFit="1" customWidth="1"/>
    <col min="10" max="10" width="21" style="21" bestFit="1" customWidth="1"/>
    <col min="11" max="11" width="7.85546875" style="51" bestFit="1" customWidth="1"/>
    <col min="12" max="12" width="7.85546875" bestFit="1" customWidth="1"/>
    <col min="13" max="16384" width="9.140625" style="1"/>
  </cols>
  <sheetData>
    <row r="1" spans="1:12" ht="18.75" customHeight="1">
      <c r="A1" s="17"/>
      <c r="B1" s="87" t="s">
        <v>35</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88</v>
      </c>
      <c r="C8" s="37" t="s">
        <v>89</v>
      </c>
      <c r="D8" s="43" t="s">
        <v>67</v>
      </c>
      <c r="E8" s="43">
        <v>101398</v>
      </c>
      <c r="F8" s="44">
        <v>667.15</v>
      </c>
      <c r="G8" s="50">
        <v>0.1079</v>
      </c>
      <c r="H8" s="45"/>
      <c r="I8" s="46"/>
      <c r="J8" s="22"/>
      <c r="K8" s="8"/>
    </row>
    <row r="9" spans="1:12" s="37" customFormat="1">
      <c r="A9" s="37">
        <v>2</v>
      </c>
      <c r="B9" s="37" t="s">
        <v>65</v>
      </c>
      <c r="C9" s="37" t="s">
        <v>66</v>
      </c>
      <c r="D9" s="43" t="s">
        <v>67</v>
      </c>
      <c r="E9" s="43">
        <v>87733</v>
      </c>
      <c r="F9" s="44">
        <v>656.99</v>
      </c>
      <c r="G9" s="50">
        <v>0.1062</v>
      </c>
      <c r="H9" s="45"/>
      <c r="I9" s="46"/>
      <c r="J9" s="54" t="s">
        <v>30</v>
      </c>
      <c r="K9" s="57" t="s">
        <v>31</v>
      </c>
    </row>
    <row r="10" spans="1:12" s="37" customFormat="1">
      <c r="A10" s="37">
        <v>3</v>
      </c>
      <c r="B10" s="37" t="s">
        <v>231</v>
      </c>
      <c r="C10" s="37" t="s">
        <v>232</v>
      </c>
      <c r="D10" s="43" t="s">
        <v>233</v>
      </c>
      <c r="E10" s="43">
        <v>296289</v>
      </c>
      <c r="F10" s="44">
        <v>518.51</v>
      </c>
      <c r="G10" s="48">
        <v>8.3799999999999999E-2</v>
      </c>
      <c r="H10" s="46"/>
      <c r="I10" s="46"/>
      <c r="J10" s="22" t="s">
        <v>67</v>
      </c>
      <c r="K10" s="8">
        <v>0.35649999999999998</v>
      </c>
    </row>
    <row r="11" spans="1:12" s="37" customFormat="1">
      <c r="A11" s="37">
        <v>4</v>
      </c>
      <c r="B11" s="37" t="s">
        <v>94</v>
      </c>
      <c r="C11" s="37" t="s">
        <v>95</v>
      </c>
      <c r="D11" s="43" t="s">
        <v>96</v>
      </c>
      <c r="E11" s="43">
        <v>391142</v>
      </c>
      <c r="F11" s="44">
        <v>464.68</v>
      </c>
      <c r="G11" s="48">
        <v>7.51E-2</v>
      </c>
      <c r="H11" s="46"/>
      <c r="I11" s="46"/>
      <c r="J11" s="22" t="s">
        <v>233</v>
      </c>
      <c r="K11" s="8">
        <v>0.16200000000000003</v>
      </c>
    </row>
    <row r="12" spans="1:12" s="37" customFormat="1">
      <c r="A12" s="37">
        <v>5</v>
      </c>
      <c r="B12" s="37" t="s">
        <v>296</v>
      </c>
      <c r="C12" s="37" t="s">
        <v>297</v>
      </c>
      <c r="D12" s="43" t="s">
        <v>233</v>
      </c>
      <c r="E12" s="43">
        <v>195172</v>
      </c>
      <c r="F12" s="44">
        <v>394.15</v>
      </c>
      <c r="G12" s="48">
        <v>6.3700000000000007E-2</v>
      </c>
      <c r="H12" s="46"/>
      <c r="I12" s="46"/>
      <c r="J12" s="22" t="s">
        <v>96</v>
      </c>
      <c r="K12" s="8">
        <v>9.3700000000000006E-2</v>
      </c>
    </row>
    <row r="13" spans="1:12" s="37" customFormat="1">
      <c r="A13" s="37">
        <v>6</v>
      </c>
      <c r="B13" s="37" t="s">
        <v>280</v>
      </c>
      <c r="C13" s="37" t="s">
        <v>281</v>
      </c>
      <c r="D13" s="43" t="s">
        <v>113</v>
      </c>
      <c r="E13" s="43">
        <v>214711</v>
      </c>
      <c r="F13" s="44">
        <v>317.99</v>
      </c>
      <c r="G13" s="48">
        <v>5.1400000000000001E-2</v>
      </c>
      <c r="H13" s="46"/>
      <c r="I13" s="46"/>
      <c r="J13" s="22" t="s">
        <v>160</v>
      </c>
      <c r="K13" s="8">
        <v>7.9300000000000009E-2</v>
      </c>
    </row>
    <row r="14" spans="1:12" s="37" customFormat="1">
      <c r="A14" s="37">
        <v>7</v>
      </c>
      <c r="B14" s="37" t="s">
        <v>165</v>
      </c>
      <c r="C14" s="37" t="s">
        <v>166</v>
      </c>
      <c r="D14" s="43" t="s">
        <v>120</v>
      </c>
      <c r="E14" s="43">
        <v>103518</v>
      </c>
      <c r="F14" s="44">
        <v>300.10000000000002</v>
      </c>
      <c r="G14" s="48">
        <v>4.8500000000000001E-2</v>
      </c>
      <c r="H14" s="46"/>
      <c r="I14" s="46"/>
      <c r="J14" s="22" t="s">
        <v>571</v>
      </c>
      <c r="K14" s="8">
        <v>6.6099999999999992E-2</v>
      </c>
    </row>
    <row r="15" spans="1:12" s="37" customFormat="1">
      <c r="A15" s="37">
        <v>8</v>
      </c>
      <c r="B15" s="37" t="s">
        <v>569</v>
      </c>
      <c r="C15" s="37" t="s">
        <v>570</v>
      </c>
      <c r="D15" s="43" t="s">
        <v>571</v>
      </c>
      <c r="E15" s="43">
        <v>78803</v>
      </c>
      <c r="F15" s="44">
        <v>284.36</v>
      </c>
      <c r="G15" s="48">
        <v>4.5999999999999999E-2</v>
      </c>
      <c r="H15" s="46"/>
      <c r="I15" s="46"/>
      <c r="J15" s="22" t="s">
        <v>113</v>
      </c>
      <c r="K15" s="8">
        <v>5.1400000000000001E-2</v>
      </c>
    </row>
    <row r="16" spans="1:12" s="37" customFormat="1">
      <c r="A16" s="37">
        <v>9</v>
      </c>
      <c r="B16" s="37" t="s">
        <v>401</v>
      </c>
      <c r="C16" s="37" t="s">
        <v>402</v>
      </c>
      <c r="D16" s="43" t="s">
        <v>160</v>
      </c>
      <c r="E16" s="43">
        <v>69795</v>
      </c>
      <c r="F16" s="44">
        <v>272.51</v>
      </c>
      <c r="G16" s="48">
        <v>4.41E-2</v>
      </c>
      <c r="H16" s="46"/>
      <c r="I16" s="46"/>
      <c r="J16" s="22" t="s">
        <v>120</v>
      </c>
      <c r="K16" s="8">
        <v>4.8500000000000001E-2</v>
      </c>
    </row>
    <row r="17" spans="1:11" s="37" customFormat="1">
      <c r="A17" s="37">
        <v>10</v>
      </c>
      <c r="B17" s="37" t="s">
        <v>381</v>
      </c>
      <c r="C17" s="37" t="s">
        <v>382</v>
      </c>
      <c r="D17" s="43" t="s">
        <v>67</v>
      </c>
      <c r="E17" s="43">
        <v>29426</v>
      </c>
      <c r="F17" s="44">
        <v>269.32</v>
      </c>
      <c r="G17" s="48">
        <v>4.3499999999999997E-2</v>
      </c>
      <c r="H17" s="46"/>
      <c r="I17" s="46"/>
      <c r="J17" s="22" t="s">
        <v>123</v>
      </c>
      <c r="K17" s="8">
        <v>3.9199999999999999E-2</v>
      </c>
    </row>
    <row r="18" spans="1:11" s="37" customFormat="1">
      <c r="A18" s="37">
        <v>11</v>
      </c>
      <c r="B18" s="37" t="s">
        <v>572</v>
      </c>
      <c r="C18" s="37" t="s">
        <v>573</v>
      </c>
      <c r="D18" s="43" t="s">
        <v>67</v>
      </c>
      <c r="E18" s="43">
        <v>75669</v>
      </c>
      <c r="F18" s="44">
        <v>262.8</v>
      </c>
      <c r="G18" s="48">
        <v>4.2500000000000003E-2</v>
      </c>
      <c r="H18" s="46"/>
      <c r="I18" s="46"/>
      <c r="J18" s="22" t="s">
        <v>70</v>
      </c>
      <c r="K18" s="8">
        <v>3.3599999999999998E-2</v>
      </c>
    </row>
    <row r="19" spans="1:11" s="37" customFormat="1">
      <c r="A19" s="37">
        <v>12</v>
      </c>
      <c r="B19" s="37" t="s">
        <v>487</v>
      </c>
      <c r="C19" s="37" t="s">
        <v>488</v>
      </c>
      <c r="D19" s="43" t="s">
        <v>67</v>
      </c>
      <c r="E19" s="43">
        <v>53682</v>
      </c>
      <c r="F19" s="44">
        <v>254.59</v>
      </c>
      <c r="G19" s="48">
        <v>4.1200000000000001E-2</v>
      </c>
      <c r="H19" s="46"/>
      <c r="I19" s="46"/>
      <c r="J19" s="22" t="s">
        <v>56</v>
      </c>
      <c r="K19" s="8">
        <v>2.23E-2</v>
      </c>
    </row>
    <row r="20" spans="1:11" s="37" customFormat="1">
      <c r="A20" s="37">
        <v>13</v>
      </c>
      <c r="B20" s="37" t="s">
        <v>158</v>
      </c>
      <c r="C20" s="37" t="s">
        <v>159</v>
      </c>
      <c r="D20" s="43" t="s">
        <v>160</v>
      </c>
      <c r="E20" s="43">
        <v>22300</v>
      </c>
      <c r="F20" s="44">
        <v>217.97</v>
      </c>
      <c r="G20" s="48">
        <v>3.5200000000000002E-2</v>
      </c>
      <c r="H20" s="46"/>
      <c r="I20" s="46"/>
      <c r="J20" s="22" t="s">
        <v>33</v>
      </c>
      <c r="K20" s="8">
        <v>4.7399999999999998E-2</v>
      </c>
    </row>
    <row r="21" spans="1:11" s="37" customFormat="1">
      <c r="A21" s="37">
        <v>14</v>
      </c>
      <c r="B21" s="37" t="s">
        <v>574</v>
      </c>
      <c r="C21" s="37" t="s">
        <v>575</v>
      </c>
      <c r="D21" s="43" t="s">
        <v>70</v>
      </c>
      <c r="E21" s="43">
        <v>6563</v>
      </c>
      <c r="F21" s="44">
        <v>207.83</v>
      </c>
      <c r="G21" s="48">
        <v>3.3599999999999998E-2</v>
      </c>
      <c r="H21" s="46"/>
      <c r="I21" s="46"/>
      <c r="J21" s="22"/>
      <c r="K21" s="22"/>
    </row>
    <row r="22" spans="1:11" s="37" customFormat="1">
      <c r="A22" s="37">
        <v>15</v>
      </c>
      <c r="B22" s="37" t="s">
        <v>373</v>
      </c>
      <c r="C22" s="37" t="s">
        <v>374</v>
      </c>
      <c r="D22" s="43" t="s">
        <v>123</v>
      </c>
      <c r="E22" s="43">
        <v>34088</v>
      </c>
      <c r="F22" s="44">
        <v>182.2</v>
      </c>
      <c r="G22" s="48">
        <v>2.9499999999999998E-2</v>
      </c>
      <c r="H22" s="46"/>
      <c r="I22" s="46"/>
      <c r="J22" s="22"/>
      <c r="K22" s="8"/>
    </row>
    <row r="23" spans="1:11" s="37" customFormat="1">
      <c r="A23" s="37">
        <v>16</v>
      </c>
      <c r="B23" s="37" t="s">
        <v>576</v>
      </c>
      <c r="C23" s="37" t="s">
        <v>577</v>
      </c>
      <c r="D23" s="43" t="s">
        <v>56</v>
      </c>
      <c r="E23" s="43">
        <v>18838</v>
      </c>
      <c r="F23" s="44">
        <v>137.97999999999999</v>
      </c>
      <c r="G23" s="48">
        <v>2.23E-2</v>
      </c>
      <c r="H23" s="46"/>
      <c r="I23" s="46"/>
      <c r="J23" s="22"/>
      <c r="K23" s="8"/>
    </row>
    <row r="24" spans="1:11" s="37" customFormat="1">
      <c r="A24" s="37">
        <v>17</v>
      </c>
      <c r="B24" s="37" t="s">
        <v>578</v>
      </c>
      <c r="C24" s="37" t="s">
        <v>579</v>
      </c>
      <c r="D24" s="43" t="s">
        <v>571</v>
      </c>
      <c r="E24" s="43">
        <v>87950</v>
      </c>
      <c r="F24" s="44">
        <v>124.45</v>
      </c>
      <c r="G24" s="48">
        <v>2.01E-2</v>
      </c>
      <c r="H24" s="46"/>
      <c r="I24" s="46"/>
      <c r="J24" s="22"/>
      <c r="K24" s="8"/>
    </row>
    <row r="25" spans="1:11" s="37" customFormat="1">
      <c r="A25" s="37">
        <v>18</v>
      </c>
      <c r="B25" s="37" t="s">
        <v>300</v>
      </c>
      <c r="C25" s="37" t="s">
        <v>301</v>
      </c>
      <c r="D25" s="43" t="s">
        <v>96</v>
      </c>
      <c r="E25" s="43">
        <v>17500</v>
      </c>
      <c r="F25" s="44">
        <v>115.06</v>
      </c>
      <c r="G25" s="48">
        <v>1.8599999999999998E-2</v>
      </c>
      <c r="H25" s="46"/>
      <c r="I25" s="46"/>
      <c r="J25" s="22"/>
      <c r="K25" s="8"/>
    </row>
    <row r="26" spans="1:11" s="37" customFormat="1">
      <c r="A26" s="37">
        <v>19</v>
      </c>
      <c r="B26" s="37" t="s">
        <v>580</v>
      </c>
      <c r="C26" s="37" t="s">
        <v>581</v>
      </c>
      <c r="D26" s="43" t="s">
        <v>67</v>
      </c>
      <c r="E26" s="43">
        <v>158810</v>
      </c>
      <c r="F26" s="44">
        <v>93.78</v>
      </c>
      <c r="G26" s="48">
        <v>1.52E-2</v>
      </c>
      <c r="H26" s="46"/>
      <c r="I26" s="46"/>
      <c r="J26" s="22"/>
      <c r="K26" s="8"/>
    </row>
    <row r="27" spans="1:11" s="37" customFormat="1">
      <c r="A27" s="37">
        <v>20</v>
      </c>
      <c r="B27" s="37" t="s">
        <v>582</v>
      </c>
      <c r="C27" s="37" t="s">
        <v>583</v>
      </c>
      <c r="D27" s="43" t="s">
        <v>233</v>
      </c>
      <c r="E27" s="43">
        <v>198021</v>
      </c>
      <c r="F27" s="44">
        <v>89.7</v>
      </c>
      <c r="G27" s="48">
        <v>1.4500000000000001E-2</v>
      </c>
      <c r="H27" s="46"/>
      <c r="I27" s="46"/>
      <c r="J27" s="22"/>
      <c r="K27" s="8"/>
    </row>
    <row r="28" spans="1:11" s="37" customFormat="1">
      <c r="A28" s="37">
        <v>21</v>
      </c>
      <c r="B28" s="37" t="s">
        <v>121</v>
      </c>
      <c r="C28" s="37" t="s">
        <v>122</v>
      </c>
      <c r="D28" s="43" t="s">
        <v>123</v>
      </c>
      <c r="E28" s="43">
        <v>17000</v>
      </c>
      <c r="F28" s="44">
        <v>59.73</v>
      </c>
      <c r="G28" s="48">
        <v>9.7000000000000003E-3</v>
      </c>
      <c r="H28" s="46"/>
      <c r="I28" s="46"/>
      <c r="J28" s="22"/>
      <c r="K28" s="8"/>
    </row>
    <row r="29" spans="1:11" s="37" customFormat="1">
      <c r="A29" s="58"/>
      <c r="B29" s="60" t="s">
        <v>944</v>
      </c>
      <c r="C29" s="60"/>
      <c r="D29" s="59"/>
      <c r="E29" s="59"/>
      <c r="F29" s="61">
        <v>5891.8499999999995</v>
      </c>
      <c r="G29" s="62">
        <v>0.95259999999999989</v>
      </c>
      <c r="H29" s="46"/>
      <c r="I29" s="46"/>
      <c r="J29" s="22"/>
      <c r="K29" s="8"/>
    </row>
    <row r="30" spans="1:11" s="37" customFormat="1">
      <c r="D30" s="43"/>
      <c r="E30" s="43"/>
      <c r="F30" s="44"/>
      <c r="G30" s="48"/>
      <c r="H30" s="46"/>
      <c r="I30" s="46"/>
      <c r="J30" s="22"/>
      <c r="K30" s="8"/>
    </row>
    <row r="31" spans="1:11" s="37" customFormat="1">
      <c r="B31" s="53" t="s">
        <v>933</v>
      </c>
      <c r="C31" s="53"/>
      <c r="D31" s="43"/>
      <c r="E31" s="43"/>
      <c r="F31" s="44"/>
      <c r="G31" s="48"/>
      <c r="H31" s="46"/>
      <c r="I31" s="46"/>
      <c r="J31" s="22"/>
      <c r="K31" s="8"/>
    </row>
    <row r="32" spans="1:11" s="37" customFormat="1">
      <c r="A32" s="37">
        <v>22</v>
      </c>
      <c r="B32" s="53" t="s">
        <v>934</v>
      </c>
      <c r="D32" s="43"/>
      <c r="E32" s="43"/>
      <c r="F32" s="44">
        <v>174.89</v>
      </c>
      <c r="G32" s="48">
        <v>2.8299999999999999E-2</v>
      </c>
      <c r="H32" s="46"/>
      <c r="I32" s="46"/>
      <c r="J32" s="22"/>
      <c r="K32" s="8"/>
    </row>
    <row r="33" spans="1:11" s="37" customFormat="1">
      <c r="A33" s="58"/>
      <c r="B33" s="60" t="s">
        <v>944</v>
      </c>
      <c r="C33" s="60"/>
      <c r="D33" s="59"/>
      <c r="E33" s="59"/>
      <c r="F33" s="61">
        <v>174.89</v>
      </c>
      <c r="G33" s="62">
        <v>2.8299999999999999E-2</v>
      </c>
      <c r="H33" s="46">
        <v>42037</v>
      </c>
      <c r="I33" s="46"/>
      <c r="J33" s="22"/>
      <c r="K33" s="8"/>
    </row>
    <row r="34" spans="1:11" s="37" customFormat="1">
      <c r="D34" s="43"/>
      <c r="E34" s="43"/>
      <c r="F34" s="44"/>
      <c r="G34" s="48"/>
      <c r="H34" s="46"/>
      <c r="I34" s="46"/>
      <c r="J34" s="22"/>
      <c r="K34" s="8"/>
    </row>
    <row r="35" spans="1:11" s="37" customFormat="1">
      <c r="B35" s="53" t="s">
        <v>945</v>
      </c>
      <c r="C35" s="53"/>
      <c r="D35" s="43"/>
      <c r="E35" s="43"/>
      <c r="F35" s="44"/>
      <c r="G35" s="48"/>
      <c r="H35" s="46"/>
      <c r="I35" s="46"/>
      <c r="J35" s="22"/>
      <c r="K35" s="8"/>
    </row>
    <row r="36" spans="1:11" s="37" customFormat="1">
      <c r="B36" s="37" t="s">
        <v>960</v>
      </c>
      <c r="C36" s="53"/>
      <c r="D36" s="43"/>
      <c r="E36" s="43"/>
      <c r="F36" s="44">
        <v>0.82</v>
      </c>
      <c r="G36" s="48">
        <f>+F36/F39</f>
        <v>1.3256896010967656E-4</v>
      </c>
      <c r="H36" s="46"/>
      <c r="I36" s="46"/>
      <c r="J36" s="22"/>
      <c r="K36" s="8"/>
    </row>
    <row r="37" spans="1:11" s="37" customFormat="1">
      <c r="B37" s="37" t="s">
        <v>946</v>
      </c>
      <c r="D37" s="43"/>
      <c r="E37" s="43"/>
      <c r="F37" s="44">
        <f>118.72-F36</f>
        <v>117.9</v>
      </c>
      <c r="G37" s="48">
        <f>+F37/F39-0.01%</f>
        <v>1.8960829752354719E-2</v>
      </c>
      <c r="H37" s="46"/>
      <c r="I37" s="46"/>
      <c r="J37" s="22"/>
      <c r="K37" s="8"/>
    </row>
    <row r="38" spans="1:11" s="37" customFormat="1">
      <c r="A38" s="58"/>
      <c r="B38" s="60" t="s">
        <v>944</v>
      </c>
      <c r="C38" s="60"/>
      <c r="D38" s="59"/>
      <c r="E38" s="59"/>
      <c r="F38" s="61">
        <v>118.72000000000025</v>
      </c>
      <c r="G38" s="62">
        <v>1.9099999999999999E-2</v>
      </c>
      <c r="H38" s="46"/>
      <c r="I38" s="46"/>
      <c r="J38" s="22"/>
      <c r="K38" s="8"/>
    </row>
    <row r="39" spans="1:11" s="37" customFormat="1">
      <c r="A39" s="63"/>
      <c r="B39" s="65" t="s">
        <v>947</v>
      </c>
      <c r="C39" s="65"/>
      <c r="D39" s="64"/>
      <c r="E39" s="64"/>
      <c r="F39" s="66">
        <v>6185.46</v>
      </c>
      <c r="G39" s="68">
        <v>1</v>
      </c>
      <c r="H39" s="46"/>
      <c r="I39" s="46"/>
      <c r="J39" s="22"/>
      <c r="K39" s="8"/>
    </row>
    <row r="40" spans="1:11" s="37" customFormat="1">
      <c r="D40" s="43"/>
      <c r="E40" s="43"/>
      <c r="F40" s="44"/>
      <c r="G40" s="48"/>
      <c r="H40" s="46"/>
      <c r="I40" s="46"/>
      <c r="J40" s="22"/>
      <c r="K40" s="8"/>
    </row>
    <row r="41" spans="1:11" s="37" customFormat="1">
      <c r="D41" s="43"/>
      <c r="E41" s="43"/>
      <c r="F41" s="44"/>
      <c r="H41" s="46"/>
      <c r="I41" s="46"/>
      <c r="J41" s="22"/>
      <c r="K41" s="8"/>
    </row>
    <row r="42" spans="1:11" s="37" customFormat="1">
      <c r="D42" s="43"/>
      <c r="E42" s="43"/>
      <c r="F42" s="44"/>
      <c r="H42" s="46"/>
      <c r="I42" s="46"/>
      <c r="J42" s="22"/>
      <c r="K42" s="8"/>
    </row>
    <row r="43" spans="1:11" s="37" customFormat="1">
      <c r="A43" s="1"/>
      <c r="B43" s="1"/>
      <c r="C43" s="1"/>
      <c r="D43" s="1"/>
      <c r="E43" s="1"/>
      <c r="F43" s="1"/>
      <c r="G43" s="1"/>
      <c r="H43" s="46"/>
      <c r="I43" s="46"/>
      <c r="J43" s="22"/>
      <c r="K43" s="8"/>
    </row>
  </sheetData>
  <customSheetViews>
    <customSheetView guid="{CA130027-387C-4045-8D15-AA97F3BB3197}" topLeftCell="C1">
      <selection activeCell="L4" sqref="L4"/>
      <pageMargins left="0.75" right="0.75" top="1" bottom="1" header="0.5" footer="0.5"/>
      <headerFooter alignWithMargins="0"/>
    </customSheetView>
    <customSheetView guid="{54B4DC61-12F1-4338-8E12-6C13727A6FE6}" showRuler="0" topLeftCell="C1">
      <selection activeCell="L4" sqref="L4"/>
      <pageMargins left="0.75" right="0.75" top="1" bottom="1" header="0.5" footer="0.5"/>
      <headerFooter alignWithMargins="0"/>
    </customSheetView>
    <customSheetView guid="{EB9601F8-7613-4FE0-99CC-A7A03E2A1D24}" topLeftCell="C34">
      <selection activeCell="G57" sqref="G57"/>
      <pageMargins left="0.75" right="0.75" top="1" bottom="1" header="0.5" footer="0.5"/>
      <headerFooter alignWithMargins="0"/>
    </customSheetView>
    <customSheetView guid="{1403DC94-D8BD-4DAF-99FE-19AB41C931F9}" topLeftCell="A34">
      <selection activeCell="G15" sqref="G15"/>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sheetPr codeName="Sheet21"/>
  <dimension ref="A1:L24"/>
  <sheetViews>
    <sheetView workbookViewId="0"/>
  </sheetViews>
  <sheetFormatPr defaultRowHeight="15"/>
  <cols>
    <col min="1" max="1" width="7.140625" style="1" bestFit="1" customWidth="1"/>
    <col min="2" max="2" width="60" style="1" bestFit="1" customWidth="1"/>
    <col min="3" max="3" width="13.28515625" style="1" bestFit="1" customWidth="1"/>
    <col min="4" max="4" width="16.140625" style="1" bestFit="1" customWidth="1"/>
    <col min="5" max="5" width="9.140625" style="1" bestFit="1" customWidth="1"/>
    <col min="6" max="6" width="10.7109375" style="1" bestFit="1" customWidth="1"/>
    <col min="7" max="7" width="8.85546875" style="1" bestFit="1" customWidth="1"/>
    <col min="8" max="8" width="11.42578125" style="1" bestFit="1" customWidth="1"/>
    <col min="9" max="9" width="8"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24</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s="37" customFormat="1">
      <c r="B6" s="53" t="s">
        <v>933</v>
      </c>
      <c r="C6" s="53"/>
      <c r="D6" s="43"/>
      <c r="E6" s="43"/>
      <c r="F6" s="44"/>
      <c r="G6" s="48"/>
      <c r="H6" s="46"/>
      <c r="I6" s="46"/>
      <c r="J6" s="22"/>
      <c r="K6" s="22"/>
    </row>
    <row r="7" spans="1:12" s="37" customFormat="1">
      <c r="A7" s="37">
        <v>1</v>
      </c>
      <c r="B7" s="53" t="s">
        <v>934</v>
      </c>
      <c r="D7" s="43"/>
      <c r="E7" s="43"/>
      <c r="F7" s="44">
        <v>99.94</v>
      </c>
      <c r="G7" s="48">
        <v>3.8100000000000002E-2</v>
      </c>
      <c r="H7" s="46"/>
      <c r="I7" s="46"/>
      <c r="J7" s="22"/>
      <c r="K7" s="8"/>
    </row>
    <row r="8" spans="1:12" s="37" customFormat="1">
      <c r="A8" s="58"/>
      <c r="B8" s="60" t="s">
        <v>944</v>
      </c>
      <c r="C8" s="60"/>
      <c r="D8" s="59"/>
      <c r="E8" s="59"/>
      <c r="F8" s="61">
        <v>99.94</v>
      </c>
      <c r="G8" s="62">
        <v>3.8100000000000002E-2</v>
      </c>
      <c r="H8" s="46">
        <v>42037</v>
      </c>
      <c r="I8" s="46"/>
      <c r="J8" s="22"/>
      <c r="K8" s="8"/>
    </row>
    <row r="9" spans="1:12">
      <c r="D9" s="9"/>
      <c r="E9" s="9"/>
      <c r="F9" s="10"/>
      <c r="G9" s="10"/>
      <c r="H9" s="12"/>
      <c r="I9" s="11"/>
      <c r="J9" s="22"/>
      <c r="K9" s="8"/>
      <c r="L9" s="1"/>
    </row>
    <row r="10" spans="1:12">
      <c r="B10" s="52" t="s">
        <v>942</v>
      </c>
      <c r="C10" s="52"/>
      <c r="D10" s="9"/>
      <c r="E10" s="9"/>
      <c r="F10" s="10"/>
      <c r="G10" s="10"/>
      <c r="H10" s="12"/>
      <c r="I10" s="11"/>
      <c r="J10" s="22"/>
      <c r="K10" s="8"/>
      <c r="L10" s="1"/>
    </row>
    <row r="11" spans="1:12">
      <c r="B11" s="52" t="s">
        <v>943</v>
      </c>
      <c r="C11" s="52"/>
      <c r="D11" s="9"/>
      <c r="E11" s="9"/>
      <c r="F11" s="10"/>
      <c r="G11" s="10"/>
      <c r="H11" s="12"/>
      <c r="I11" s="11"/>
      <c r="J11" s="22"/>
      <c r="K11" s="8"/>
      <c r="L11" s="1"/>
    </row>
    <row r="12" spans="1:12" s="37" customFormat="1">
      <c r="A12" s="37">
        <v>2</v>
      </c>
      <c r="B12" s="37" t="s">
        <v>899</v>
      </c>
      <c r="C12" s="37" t="s">
        <v>900</v>
      </c>
      <c r="D12" s="43"/>
      <c r="E12" s="43">
        <v>156637.16</v>
      </c>
      <c r="F12" s="44">
        <v>2030.52</v>
      </c>
      <c r="G12" s="50">
        <v>0.77349999999999997</v>
      </c>
      <c r="H12" s="45"/>
      <c r="I12" s="46"/>
      <c r="J12" s="22"/>
      <c r="K12" s="8"/>
    </row>
    <row r="13" spans="1:12" s="37" customFormat="1">
      <c r="A13" s="37">
        <v>3</v>
      </c>
      <c r="B13" s="37" t="s">
        <v>901</v>
      </c>
      <c r="C13" s="37" t="s">
        <v>902</v>
      </c>
      <c r="D13" s="43"/>
      <c r="E13" s="43">
        <v>98335.99</v>
      </c>
      <c r="F13" s="44">
        <v>491.32</v>
      </c>
      <c r="G13" s="48">
        <v>0.18720000000000001</v>
      </c>
      <c r="H13" s="46"/>
      <c r="I13" s="46"/>
      <c r="J13" s="54"/>
      <c r="K13" s="57"/>
    </row>
    <row r="14" spans="1:12" s="37" customFormat="1">
      <c r="A14" s="58"/>
      <c r="B14" s="60" t="s">
        <v>944</v>
      </c>
      <c r="C14" s="60"/>
      <c r="D14" s="59"/>
      <c r="E14" s="59"/>
      <c r="F14" s="61">
        <v>2521.84</v>
      </c>
      <c r="G14" s="62">
        <v>0.9607</v>
      </c>
      <c r="H14" s="46"/>
      <c r="I14" s="46"/>
      <c r="J14" s="22"/>
      <c r="K14" s="8"/>
    </row>
    <row r="15" spans="1:12" s="37" customFormat="1">
      <c r="D15" s="43"/>
      <c r="E15" s="43"/>
      <c r="F15" s="44"/>
      <c r="G15" s="48"/>
      <c r="H15" s="46"/>
      <c r="I15" s="46"/>
      <c r="J15" s="22"/>
      <c r="K15" s="8"/>
    </row>
    <row r="16" spans="1:12" s="37" customFormat="1">
      <c r="B16" s="53" t="s">
        <v>945</v>
      </c>
      <c r="C16" s="53"/>
      <c r="D16" s="43"/>
      <c r="E16" s="43"/>
      <c r="F16" s="44"/>
      <c r="H16" s="46"/>
      <c r="I16" s="46"/>
      <c r="J16" s="22"/>
      <c r="K16" s="8"/>
    </row>
    <row r="17" spans="1:11" s="37" customFormat="1">
      <c r="B17" s="37" t="s">
        <v>946</v>
      </c>
      <c r="D17" s="43"/>
      <c r="E17" s="43"/>
      <c r="F17" s="44">
        <v>3.2999999999997272</v>
      </c>
      <c r="G17" s="48">
        <v>1.1999999999999999E-3</v>
      </c>
      <c r="H17" s="46"/>
      <c r="I17" s="46"/>
      <c r="J17" s="22"/>
      <c r="K17" s="8"/>
    </row>
    <row r="18" spans="1:11" s="37" customFormat="1">
      <c r="A18" s="58"/>
      <c r="B18" s="60" t="s">
        <v>944</v>
      </c>
      <c r="C18" s="60"/>
      <c r="D18" s="59"/>
      <c r="E18" s="59"/>
      <c r="F18" s="61">
        <v>3.2999999999997272</v>
      </c>
      <c r="G18" s="62">
        <v>1.1999999999999999E-3</v>
      </c>
      <c r="H18" s="46"/>
      <c r="I18" s="46"/>
      <c r="J18" s="22"/>
      <c r="K18" s="8"/>
    </row>
    <row r="19" spans="1:11" s="37" customFormat="1">
      <c r="A19" s="63"/>
      <c r="B19" s="65" t="s">
        <v>947</v>
      </c>
      <c r="C19" s="65"/>
      <c r="D19" s="64"/>
      <c r="E19" s="64"/>
      <c r="F19" s="66">
        <v>2625.08</v>
      </c>
      <c r="G19" s="68">
        <v>1</v>
      </c>
      <c r="H19" s="46"/>
      <c r="I19" s="46"/>
      <c r="J19" s="22"/>
      <c r="K19" s="8"/>
    </row>
    <row r="20" spans="1:11" s="37" customFormat="1">
      <c r="A20" s="37" t="s">
        <v>948</v>
      </c>
      <c r="D20" s="43"/>
      <c r="E20" s="43"/>
      <c r="F20" s="44"/>
      <c r="H20" s="46"/>
      <c r="I20" s="46"/>
      <c r="J20" s="22"/>
      <c r="K20" s="8"/>
    </row>
    <row r="21" spans="1:11" s="37" customFormat="1">
      <c r="A21" s="37">
        <v>1</v>
      </c>
      <c r="B21" s="37" t="s">
        <v>950</v>
      </c>
      <c r="D21" s="43"/>
      <c r="E21" s="43"/>
      <c r="F21" s="44"/>
      <c r="G21" s="48"/>
      <c r="H21" s="46"/>
      <c r="I21" s="46"/>
      <c r="J21" s="22"/>
      <c r="K21" s="8"/>
    </row>
    <row r="22" spans="1:11" s="37" customFormat="1">
      <c r="D22" s="43"/>
      <c r="E22" s="43"/>
      <c r="F22" s="44"/>
      <c r="G22" s="48"/>
      <c r="H22" s="46"/>
      <c r="I22" s="46"/>
      <c r="J22" s="22"/>
      <c r="K22" s="8"/>
    </row>
    <row r="23" spans="1:11" s="37" customFormat="1">
      <c r="D23" s="43"/>
      <c r="E23" s="43"/>
      <c r="F23" s="44"/>
      <c r="H23" s="46"/>
      <c r="I23" s="46"/>
      <c r="J23" s="22"/>
      <c r="K23" s="8"/>
    </row>
    <row r="24" spans="1:11" s="37" customFormat="1">
      <c r="A24" s="1"/>
      <c r="B24" s="1"/>
      <c r="C24" s="1"/>
      <c r="D24" s="1"/>
      <c r="E24" s="1"/>
      <c r="F24" s="1"/>
      <c r="G24" s="1"/>
      <c r="J24" s="22"/>
      <c r="K24" s="8"/>
    </row>
  </sheetData>
  <customSheetViews>
    <customSheetView guid="{CA130027-387C-4045-8D15-AA97F3BB319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EB9601F8-7613-4FE0-99CC-A7A03E2A1D24}">
      <selection activeCell="G7" sqref="G7"/>
      <pageMargins left="0.75" right="0.75" top="1" bottom="1" header="0.5" footer="0.5"/>
      <headerFooter alignWithMargins="0"/>
    </customSheetView>
    <customSheetView guid="{1403DC94-D8BD-4DAF-99FE-19AB41C931F9}">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sheetPr codeName="Sheet22"/>
  <dimension ref="A1:L23"/>
  <sheetViews>
    <sheetView workbookViewId="0"/>
  </sheetViews>
  <sheetFormatPr defaultRowHeight="15"/>
  <cols>
    <col min="1" max="1" width="7.140625" style="1" bestFit="1" customWidth="1"/>
    <col min="2" max="2" width="60" style="1" bestFit="1" customWidth="1"/>
    <col min="3" max="3" width="13.28515625" style="1" bestFit="1" customWidth="1"/>
    <col min="4" max="4" width="16.140625" style="1" bestFit="1" customWidth="1"/>
    <col min="5" max="5" width="9.140625" style="1" bestFit="1" customWidth="1"/>
    <col min="6" max="6" width="10.7109375" style="1" bestFit="1" customWidth="1"/>
    <col min="7" max="7" width="8.85546875" style="1" bestFit="1" customWidth="1"/>
    <col min="8" max="8" width="11.42578125" style="1" bestFit="1" customWidth="1"/>
    <col min="9" max="9" width="8"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25</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s="37" customFormat="1">
      <c r="B6" s="53" t="s">
        <v>933</v>
      </c>
      <c r="C6" s="53"/>
      <c r="D6" s="43"/>
      <c r="E6" s="43"/>
      <c r="F6" s="44"/>
      <c r="G6" s="44"/>
      <c r="H6" s="45"/>
      <c r="I6" s="46"/>
      <c r="J6" s="22"/>
      <c r="K6" s="8"/>
    </row>
    <row r="7" spans="1:12" s="37" customFormat="1">
      <c r="A7" s="37">
        <v>1</v>
      </c>
      <c r="B7" s="53" t="s">
        <v>934</v>
      </c>
      <c r="D7" s="43"/>
      <c r="E7" s="43"/>
      <c r="F7" s="44">
        <v>24.98</v>
      </c>
      <c r="G7" s="48">
        <v>2.3900000000000001E-2</v>
      </c>
      <c r="H7" s="45"/>
      <c r="I7" s="46"/>
      <c r="J7" s="22"/>
      <c r="K7" s="22"/>
    </row>
    <row r="8" spans="1:12" s="37" customFormat="1">
      <c r="A8" s="58"/>
      <c r="B8" s="60" t="s">
        <v>944</v>
      </c>
      <c r="C8" s="60"/>
      <c r="D8" s="59"/>
      <c r="E8" s="59"/>
      <c r="F8" s="61">
        <v>24.98</v>
      </c>
      <c r="G8" s="62">
        <v>2.3900000000000001E-2</v>
      </c>
      <c r="H8" s="46">
        <v>42037</v>
      </c>
      <c r="I8" s="46"/>
      <c r="J8" s="22"/>
      <c r="K8" s="8"/>
    </row>
    <row r="9" spans="1:12">
      <c r="D9" s="9"/>
      <c r="E9" s="9"/>
      <c r="F9" s="10"/>
      <c r="G9" s="10"/>
      <c r="H9" s="12"/>
      <c r="I9" s="11"/>
      <c r="J9" s="22"/>
      <c r="K9" s="8"/>
      <c r="L9" s="1"/>
    </row>
    <row r="10" spans="1:12">
      <c r="B10" s="52" t="s">
        <v>942</v>
      </c>
      <c r="C10" s="52"/>
      <c r="D10" s="9"/>
      <c r="E10" s="9"/>
      <c r="F10" s="10"/>
      <c r="G10" s="10"/>
      <c r="H10" s="12"/>
      <c r="I10" s="11"/>
      <c r="J10" s="22"/>
      <c r="K10" s="8"/>
      <c r="L10" s="1"/>
    </row>
    <row r="11" spans="1:12">
      <c r="B11" s="52" t="s">
        <v>943</v>
      </c>
      <c r="C11" s="52"/>
      <c r="D11" s="9"/>
      <c r="E11" s="9"/>
      <c r="F11" s="10"/>
      <c r="G11" s="10"/>
      <c r="H11" s="12"/>
      <c r="I11" s="11"/>
      <c r="J11" s="22"/>
      <c r="K11" s="8"/>
      <c r="L11" s="1"/>
    </row>
    <row r="12" spans="1:12" s="37" customFormat="1">
      <c r="A12" s="37">
        <v>2</v>
      </c>
      <c r="B12" s="37" t="s">
        <v>903</v>
      </c>
      <c r="C12" s="37" t="s">
        <v>904</v>
      </c>
      <c r="D12" s="43"/>
      <c r="E12" s="43">
        <v>48693.682000000001</v>
      </c>
      <c r="F12" s="44">
        <v>1024.8800000000001</v>
      </c>
      <c r="G12" s="50">
        <v>0.97919999999999996</v>
      </c>
      <c r="H12" s="45"/>
      <c r="I12" s="46"/>
      <c r="J12" s="22"/>
      <c r="K12" s="8"/>
    </row>
    <row r="13" spans="1:12" s="37" customFormat="1">
      <c r="A13" s="58"/>
      <c r="B13" s="60" t="s">
        <v>944</v>
      </c>
      <c r="C13" s="60"/>
      <c r="D13" s="59"/>
      <c r="E13" s="59"/>
      <c r="F13" s="61">
        <v>1024.8800000000001</v>
      </c>
      <c r="G13" s="69">
        <v>0.97919999999999996</v>
      </c>
      <c r="H13" s="45"/>
      <c r="I13" s="46"/>
      <c r="J13" s="54"/>
      <c r="K13" s="57"/>
    </row>
    <row r="14" spans="1:12" s="37" customFormat="1">
      <c r="D14" s="43"/>
      <c r="E14" s="43"/>
      <c r="F14" s="44"/>
      <c r="G14" s="48"/>
      <c r="H14" s="46"/>
      <c r="I14" s="46"/>
      <c r="J14" s="22"/>
      <c r="K14" s="8"/>
    </row>
    <row r="15" spans="1:12" s="37" customFormat="1">
      <c r="B15" s="53" t="s">
        <v>945</v>
      </c>
      <c r="C15" s="53"/>
      <c r="D15" s="43"/>
      <c r="E15" s="43"/>
      <c r="F15" s="44"/>
      <c r="H15" s="46"/>
      <c r="I15" s="46"/>
      <c r="J15" s="22"/>
      <c r="K15" s="8"/>
    </row>
    <row r="16" spans="1:12" s="37" customFormat="1">
      <c r="B16" s="37" t="s">
        <v>946</v>
      </c>
      <c r="D16" s="43"/>
      <c r="E16" s="43"/>
      <c r="F16" s="44">
        <v>-3.2300000000000182</v>
      </c>
      <c r="G16" s="48">
        <v>-3.0999999999999999E-3</v>
      </c>
      <c r="H16" s="46"/>
      <c r="I16" s="46"/>
      <c r="J16" s="22"/>
      <c r="K16" s="8"/>
    </row>
    <row r="17" spans="1:11" s="37" customFormat="1">
      <c r="A17" s="58"/>
      <c r="B17" s="60" t="s">
        <v>944</v>
      </c>
      <c r="C17" s="60"/>
      <c r="D17" s="59"/>
      <c r="E17" s="59"/>
      <c r="F17" s="61">
        <v>-3.2300000000000182</v>
      </c>
      <c r="G17" s="62">
        <v>-3.0999999999999999E-3</v>
      </c>
      <c r="H17" s="46"/>
      <c r="I17" s="46"/>
      <c r="J17" s="22"/>
      <c r="K17" s="8"/>
    </row>
    <row r="18" spans="1:11" s="37" customFormat="1">
      <c r="A18" s="63"/>
      <c r="B18" s="65" t="s">
        <v>947</v>
      </c>
      <c r="C18" s="65"/>
      <c r="D18" s="64"/>
      <c r="E18" s="64"/>
      <c r="F18" s="66">
        <v>1046.6300000000001</v>
      </c>
      <c r="G18" s="68">
        <v>1</v>
      </c>
      <c r="H18" s="46"/>
      <c r="I18" s="46"/>
      <c r="J18" s="22"/>
      <c r="K18" s="8"/>
    </row>
    <row r="19" spans="1:11" s="37" customFormat="1">
      <c r="A19" s="37" t="s">
        <v>948</v>
      </c>
      <c r="D19" s="43"/>
      <c r="E19" s="43"/>
      <c r="F19" s="44"/>
      <c r="H19" s="46"/>
      <c r="I19" s="46"/>
      <c r="J19" s="22"/>
      <c r="K19" s="8"/>
    </row>
    <row r="20" spans="1:11" s="37" customFormat="1">
      <c r="A20" s="37">
        <v>1</v>
      </c>
      <c r="B20" s="37" t="s">
        <v>950</v>
      </c>
      <c r="D20" s="43"/>
      <c r="E20" s="43"/>
      <c r="F20" s="44"/>
      <c r="G20" s="48"/>
      <c r="H20" s="46"/>
      <c r="I20" s="46"/>
      <c r="J20" s="22"/>
      <c r="K20" s="8"/>
    </row>
    <row r="21" spans="1:11" s="37" customFormat="1">
      <c r="D21" s="43"/>
      <c r="E21" s="43"/>
      <c r="F21" s="44"/>
      <c r="G21" s="48"/>
      <c r="H21" s="46"/>
      <c r="I21" s="46"/>
      <c r="J21" s="22"/>
      <c r="K21" s="8"/>
    </row>
    <row r="22" spans="1:11" s="37" customFormat="1">
      <c r="D22" s="43"/>
      <c r="E22" s="43"/>
      <c r="F22" s="44"/>
      <c r="H22" s="46"/>
      <c r="I22" s="46"/>
      <c r="J22" s="22"/>
      <c r="K22" s="8"/>
    </row>
    <row r="23" spans="1:11" s="37" customFormat="1">
      <c r="A23" s="1"/>
      <c r="B23" s="1"/>
      <c r="C23" s="1"/>
      <c r="D23" s="1"/>
      <c r="E23" s="1"/>
      <c r="F23" s="1"/>
      <c r="G23" s="1"/>
      <c r="J23" s="22"/>
      <c r="K23" s="8"/>
    </row>
  </sheetData>
  <customSheetViews>
    <customSheetView guid="{CA130027-387C-4045-8D15-AA97F3BB319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EB9601F8-7613-4FE0-99CC-A7A03E2A1D24}">
      <selection activeCell="G7" sqref="G7"/>
      <pageMargins left="0.75" right="0.75" top="1" bottom="1" header="0.5" footer="0.5"/>
      <headerFooter alignWithMargins="0"/>
    </customSheetView>
    <customSheetView guid="{1403DC94-D8BD-4DAF-99FE-19AB41C931F9}">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sheetPr codeName="Sheet23"/>
  <dimension ref="A1:L46"/>
  <sheetViews>
    <sheetView topLeftCell="A13" workbookViewId="0">
      <selection activeCell="B48" sqref="B48"/>
    </sheetView>
  </sheetViews>
  <sheetFormatPr defaultRowHeight="15"/>
  <cols>
    <col min="1" max="1" width="7.140625" style="1" bestFit="1" customWidth="1"/>
    <col min="2" max="2" width="77.42578125" style="1" bestFit="1" customWidth="1"/>
    <col min="3" max="3" width="13.140625" style="1" bestFit="1" customWidth="1"/>
    <col min="4" max="4" width="22.5703125" style="1" bestFit="1" customWidth="1"/>
    <col min="5" max="5" width="9.140625" style="1" bestFit="1" customWidth="1"/>
    <col min="6" max="6" width="11.85546875" style="1" bestFit="1" customWidth="1"/>
    <col min="7" max="7" width="8.85546875" style="1" bestFit="1" customWidth="1"/>
    <col min="8" max="8" width="11.42578125" style="1" bestFit="1" customWidth="1"/>
    <col min="9" max="9" width="8" style="1" bestFit="1" customWidth="1"/>
    <col min="10" max="10" width="21" style="21" bestFit="1" customWidth="1"/>
    <col min="11" max="11" width="7.85546875" style="51" bestFit="1" customWidth="1"/>
    <col min="12" max="12" width="7.85546875" bestFit="1" customWidth="1"/>
    <col min="13" max="16384" width="9.140625" style="1"/>
  </cols>
  <sheetData>
    <row r="1" spans="1:12" ht="18.75" customHeight="1">
      <c r="A1" s="17"/>
      <c r="B1" s="87" t="s">
        <v>26</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41</v>
      </c>
      <c r="C8" s="37" t="s">
        <v>42</v>
      </c>
      <c r="D8" s="43" t="s">
        <v>43</v>
      </c>
      <c r="E8" s="43">
        <v>742520</v>
      </c>
      <c r="F8" s="44">
        <v>2294.02</v>
      </c>
      <c r="G8" s="50">
        <v>7.0800000000000002E-2</v>
      </c>
      <c r="H8" s="45"/>
      <c r="I8" s="46"/>
      <c r="J8" s="22"/>
      <c r="K8" s="8"/>
    </row>
    <row r="9" spans="1:12" s="37" customFormat="1">
      <c r="A9" s="37">
        <v>2</v>
      </c>
      <c r="B9" s="37" t="s">
        <v>44</v>
      </c>
      <c r="C9" s="37" t="s">
        <v>45</v>
      </c>
      <c r="D9" s="43" t="s">
        <v>43</v>
      </c>
      <c r="E9" s="43">
        <v>210017</v>
      </c>
      <c r="F9" s="44">
        <v>2262.62</v>
      </c>
      <c r="G9" s="50">
        <v>6.9800000000000001E-2</v>
      </c>
      <c r="H9" s="45"/>
      <c r="I9" s="46"/>
      <c r="J9" s="54" t="s">
        <v>30</v>
      </c>
      <c r="K9" s="57" t="s">
        <v>31</v>
      </c>
    </row>
    <row r="10" spans="1:12" s="37" customFormat="1">
      <c r="A10" s="37">
        <v>3</v>
      </c>
      <c r="B10" s="37" t="s">
        <v>261</v>
      </c>
      <c r="C10" s="37" t="s">
        <v>262</v>
      </c>
      <c r="D10" s="43" t="s">
        <v>56</v>
      </c>
      <c r="E10" s="43">
        <v>119046</v>
      </c>
      <c r="F10" s="44">
        <v>2248.7800000000002</v>
      </c>
      <c r="G10" s="48">
        <v>6.9400000000000003E-2</v>
      </c>
      <c r="H10" s="46"/>
      <c r="I10" s="46"/>
      <c r="J10" s="22" t="s">
        <v>43</v>
      </c>
      <c r="K10" s="8">
        <v>0.2135</v>
      </c>
    </row>
    <row r="11" spans="1:12" s="37" customFormat="1">
      <c r="A11" s="37">
        <v>4</v>
      </c>
      <c r="B11" s="37" t="s">
        <v>109</v>
      </c>
      <c r="C11" s="37" t="s">
        <v>110</v>
      </c>
      <c r="D11" s="43" t="s">
        <v>53</v>
      </c>
      <c r="E11" s="43">
        <v>57580</v>
      </c>
      <c r="F11" s="44">
        <v>2100.14</v>
      </c>
      <c r="G11" s="48">
        <v>6.4799999999999996E-2</v>
      </c>
      <c r="H11" s="46"/>
      <c r="I11" s="46"/>
      <c r="J11" s="22" t="s">
        <v>53</v>
      </c>
      <c r="K11" s="8">
        <v>0.1983</v>
      </c>
    </row>
    <row r="12" spans="1:12" s="37" customFormat="1">
      <c r="A12" s="37">
        <v>5</v>
      </c>
      <c r="B12" s="37" t="s">
        <v>369</v>
      </c>
      <c r="C12" s="37" t="s">
        <v>370</v>
      </c>
      <c r="D12" s="43" t="s">
        <v>53</v>
      </c>
      <c r="E12" s="43">
        <v>11771</v>
      </c>
      <c r="F12" s="44">
        <v>1915.84</v>
      </c>
      <c r="G12" s="48">
        <v>5.91E-2</v>
      </c>
      <c r="H12" s="46"/>
      <c r="I12" s="46"/>
      <c r="J12" s="22" t="s">
        <v>143</v>
      </c>
      <c r="K12" s="8">
        <v>7.0500000000000007E-2</v>
      </c>
    </row>
    <row r="13" spans="1:12" s="37" customFormat="1">
      <c r="A13" s="37">
        <v>6</v>
      </c>
      <c r="B13" s="37" t="s">
        <v>165</v>
      </c>
      <c r="C13" s="37" t="s">
        <v>166</v>
      </c>
      <c r="D13" s="43" t="s">
        <v>120</v>
      </c>
      <c r="E13" s="43">
        <v>548282</v>
      </c>
      <c r="F13" s="44">
        <v>1589.47</v>
      </c>
      <c r="G13" s="48">
        <v>4.9099999999999998E-2</v>
      </c>
      <c r="H13" s="46"/>
      <c r="I13" s="46"/>
      <c r="J13" s="22" t="s">
        <v>56</v>
      </c>
      <c r="K13" s="8">
        <v>6.9400000000000003E-2</v>
      </c>
    </row>
    <row r="14" spans="1:12" s="37" customFormat="1">
      <c r="A14" s="37">
        <v>7</v>
      </c>
      <c r="B14" s="37" t="s">
        <v>104</v>
      </c>
      <c r="C14" s="37" t="s">
        <v>105</v>
      </c>
      <c r="D14" s="43" t="s">
        <v>59</v>
      </c>
      <c r="E14" s="43">
        <v>14255</v>
      </c>
      <c r="F14" s="44">
        <v>1563.73</v>
      </c>
      <c r="G14" s="48">
        <v>4.8300000000000003E-2</v>
      </c>
      <c r="H14" s="46"/>
      <c r="I14" s="46"/>
      <c r="J14" s="22" t="s">
        <v>50</v>
      </c>
      <c r="K14" s="8">
        <v>6.7699999999999996E-2</v>
      </c>
    </row>
    <row r="15" spans="1:12" s="37" customFormat="1">
      <c r="A15" s="37">
        <v>8</v>
      </c>
      <c r="B15" s="37" t="s">
        <v>273</v>
      </c>
      <c r="C15" s="37" t="s">
        <v>274</v>
      </c>
      <c r="D15" s="43" t="s">
        <v>53</v>
      </c>
      <c r="E15" s="43">
        <v>257554</v>
      </c>
      <c r="F15" s="44">
        <v>1507.08</v>
      </c>
      <c r="G15" s="48">
        <v>4.65E-2</v>
      </c>
      <c r="H15" s="46"/>
      <c r="I15" s="46"/>
      <c r="J15" s="22" t="s">
        <v>171</v>
      </c>
      <c r="K15" s="8">
        <v>5.0500000000000003E-2</v>
      </c>
    </row>
    <row r="16" spans="1:12" s="37" customFormat="1">
      <c r="A16" s="37">
        <v>9</v>
      </c>
      <c r="B16" s="37" t="s">
        <v>156</v>
      </c>
      <c r="C16" s="37" t="s">
        <v>157</v>
      </c>
      <c r="D16" s="43" t="s">
        <v>153</v>
      </c>
      <c r="E16" s="43">
        <v>162623</v>
      </c>
      <c r="F16" s="44">
        <v>1450.11</v>
      </c>
      <c r="G16" s="48">
        <v>4.48E-2</v>
      </c>
      <c r="H16" s="46"/>
      <c r="I16" s="46"/>
      <c r="J16" s="22" t="s">
        <v>120</v>
      </c>
      <c r="K16" s="8">
        <v>4.9099999999999998E-2</v>
      </c>
    </row>
    <row r="17" spans="1:11" s="37" customFormat="1">
      <c r="A17" s="37">
        <v>10</v>
      </c>
      <c r="B17" s="37" t="s">
        <v>65</v>
      </c>
      <c r="C17" s="37" t="s">
        <v>66</v>
      </c>
      <c r="D17" s="43" t="s">
        <v>67</v>
      </c>
      <c r="E17" s="43">
        <v>188439</v>
      </c>
      <c r="F17" s="44">
        <v>1411.13</v>
      </c>
      <c r="G17" s="48">
        <v>4.3499999999999997E-2</v>
      </c>
      <c r="H17" s="46"/>
      <c r="I17" s="46"/>
      <c r="J17" s="22" t="s">
        <v>62</v>
      </c>
      <c r="K17" s="8">
        <v>4.8899999999999999E-2</v>
      </c>
    </row>
    <row r="18" spans="1:11" s="37" customFormat="1">
      <c r="A18" s="37">
        <v>11</v>
      </c>
      <c r="B18" s="37" t="s">
        <v>405</v>
      </c>
      <c r="C18" s="37" t="s">
        <v>406</v>
      </c>
      <c r="D18" s="43" t="s">
        <v>143</v>
      </c>
      <c r="E18" s="43">
        <v>359281</v>
      </c>
      <c r="F18" s="44">
        <v>1378.56</v>
      </c>
      <c r="G18" s="48">
        <v>4.2500000000000003E-2</v>
      </c>
      <c r="H18" s="46"/>
      <c r="I18" s="46"/>
      <c r="J18" s="22" t="s">
        <v>59</v>
      </c>
      <c r="K18" s="8">
        <v>4.8300000000000003E-2</v>
      </c>
    </row>
    <row r="19" spans="1:11" s="37" customFormat="1">
      <c r="A19" s="37">
        <v>12</v>
      </c>
      <c r="B19" s="37" t="s">
        <v>131</v>
      </c>
      <c r="C19" s="37" t="s">
        <v>132</v>
      </c>
      <c r="D19" s="43" t="s">
        <v>43</v>
      </c>
      <c r="E19" s="43">
        <v>150382</v>
      </c>
      <c r="F19" s="44">
        <v>1308.6199999999999</v>
      </c>
      <c r="G19" s="48">
        <v>4.0399999999999998E-2</v>
      </c>
      <c r="H19" s="46"/>
      <c r="I19" s="46"/>
      <c r="J19" s="22" t="s">
        <v>153</v>
      </c>
      <c r="K19" s="8">
        <v>4.48E-2</v>
      </c>
    </row>
    <row r="20" spans="1:11" s="37" customFormat="1">
      <c r="A20" s="37">
        <v>13</v>
      </c>
      <c r="B20" s="37" t="s">
        <v>259</v>
      </c>
      <c r="C20" s="37" t="s">
        <v>260</v>
      </c>
      <c r="D20" s="43" t="s">
        <v>50</v>
      </c>
      <c r="E20" s="43">
        <v>46531</v>
      </c>
      <c r="F20" s="44">
        <v>1154.92</v>
      </c>
      <c r="G20" s="48">
        <v>3.56E-2</v>
      </c>
      <c r="H20" s="46"/>
      <c r="I20" s="46"/>
      <c r="J20" s="22" t="s">
        <v>67</v>
      </c>
      <c r="K20" s="8">
        <v>4.3499999999999997E-2</v>
      </c>
    </row>
    <row r="21" spans="1:11" s="37" customFormat="1">
      <c r="A21" s="37">
        <v>14</v>
      </c>
      <c r="B21" s="37" t="s">
        <v>255</v>
      </c>
      <c r="C21" s="37" t="s">
        <v>256</v>
      </c>
      <c r="D21" s="43" t="s">
        <v>62</v>
      </c>
      <c r="E21" s="43">
        <v>229014</v>
      </c>
      <c r="F21" s="44">
        <v>1086.79</v>
      </c>
      <c r="G21" s="48">
        <v>3.3500000000000002E-2</v>
      </c>
      <c r="H21" s="46"/>
      <c r="I21" s="46"/>
      <c r="J21" s="22" t="s">
        <v>108</v>
      </c>
      <c r="K21" s="8">
        <v>2.8000000000000001E-2</v>
      </c>
    </row>
    <row r="22" spans="1:11" s="37" customFormat="1">
      <c r="A22" s="37">
        <v>15</v>
      </c>
      <c r="B22" s="37" t="s">
        <v>46</v>
      </c>
      <c r="C22" s="37" t="s">
        <v>47</v>
      </c>
      <c r="D22" s="43" t="s">
        <v>43</v>
      </c>
      <c r="E22" s="43">
        <v>179261</v>
      </c>
      <c r="F22" s="44">
        <v>1054.23</v>
      </c>
      <c r="G22" s="48">
        <v>3.2500000000000001E-2</v>
      </c>
      <c r="H22" s="46"/>
      <c r="I22" s="46"/>
      <c r="J22" s="22" t="s">
        <v>84</v>
      </c>
      <c r="K22" s="8">
        <v>2.3699999999999999E-2</v>
      </c>
    </row>
    <row r="23" spans="1:11" s="37" customFormat="1">
      <c r="A23" s="37">
        <v>16</v>
      </c>
      <c r="B23" s="37" t="s">
        <v>48</v>
      </c>
      <c r="C23" s="37" t="s">
        <v>49</v>
      </c>
      <c r="D23" s="43" t="s">
        <v>50</v>
      </c>
      <c r="E23" s="43">
        <v>36228</v>
      </c>
      <c r="F23" s="44">
        <v>1039.2</v>
      </c>
      <c r="G23" s="48">
        <v>3.2099999999999997E-2</v>
      </c>
      <c r="H23" s="46"/>
      <c r="I23" s="46"/>
      <c r="J23" s="22" t="s">
        <v>150</v>
      </c>
      <c r="K23" s="8">
        <v>1.7299999999999999E-2</v>
      </c>
    </row>
    <row r="24" spans="1:11" s="37" customFormat="1">
      <c r="A24" s="37">
        <v>17</v>
      </c>
      <c r="B24" s="37" t="s">
        <v>377</v>
      </c>
      <c r="C24" s="37" t="s">
        <v>378</v>
      </c>
      <c r="D24" s="43" t="s">
        <v>108</v>
      </c>
      <c r="E24" s="43">
        <v>124823</v>
      </c>
      <c r="F24" s="44">
        <v>908.15</v>
      </c>
      <c r="G24" s="48">
        <v>2.8000000000000001E-2</v>
      </c>
      <c r="H24" s="46"/>
      <c r="I24" s="46"/>
      <c r="J24" s="22" t="s">
        <v>33</v>
      </c>
      <c r="K24" s="8">
        <v>2.6500000000000003E-2</v>
      </c>
    </row>
    <row r="25" spans="1:11" s="37" customFormat="1">
      <c r="A25" s="37">
        <v>18</v>
      </c>
      <c r="B25" s="37" t="s">
        <v>217</v>
      </c>
      <c r="C25" s="37" t="s">
        <v>218</v>
      </c>
      <c r="D25" s="43" t="s">
        <v>143</v>
      </c>
      <c r="E25" s="43">
        <v>439538</v>
      </c>
      <c r="F25" s="44">
        <v>906.33</v>
      </c>
      <c r="G25" s="48">
        <v>2.8000000000000001E-2</v>
      </c>
      <c r="H25" s="46"/>
      <c r="I25" s="46"/>
      <c r="J25" s="22"/>
      <c r="K25" s="22"/>
    </row>
    <row r="26" spans="1:11" s="37" customFormat="1">
      <c r="A26" s="37">
        <v>19</v>
      </c>
      <c r="B26" s="37" t="s">
        <v>97</v>
      </c>
      <c r="C26" s="37" t="s">
        <v>98</v>
      </c>
      <c r="D26" s="43" t="s">
        <v>53</v>
      </c>
      <c r="E26" s="43">
        <v>31581</v>
      </c>
      <c r="F26" s="44">
        <v>904.95</v>
      </c>
      <c r="G26" s="48">
        <v>2.7900000000000001E-2</v>
      </c>
      <c r="H26" s="46"/>
      <c r="I26" s="46"/>
      <c r="J26" s="22"/>
      <c r="K26" s="8"/>
    </row>
    <row r="27" spans="1:11" s="37" customFormat="1">
      <c r="A27" s="37">
        <v>20</v>
      </c>
      <c r="B27" s="37" t="s">
        <v>263</v>
      </c>
      <c r="C27" s="37" t="s">
        <v>264</v>
      </c>
      <c r="D27" s="43" t="s">
        <v>171</v>
      </c>
      <c r="E27" s="43">
        <v>52544</v>
      </c>
      <c r="F27" s="44">
        <v>832.98</v>
      </c>
      <c r="G27" s="48">
        <v>2.5700000000000001E-2</v>
      </c>
      <c r="H27" s="46"/>
      <c r="I27" s="46"/>
      <c r="J27" s="22"/>
      <c r="K27" s="8"/>
    </row>
    <row r="28" spans="1:11" s="37" customFormat="1">
      <c r="A28" s="37">
        <v>21</v>
      </c>
      <c r="B28" s="37" t="s">
        <v>267</v>
      </c>
      <c r="C28" s="37" t="s">
        <v>268</v>
      </c>
      <c r="D28" s="43" t="s">
        <v>171</v>
      </c>
      <c r="E28" s="43">
        <v>49000</v>
      </c>
      <c r="F28" s="44">
        <v>802.79</v>
      </c>
      <c r="G28" s="48">
        <v>2.4799999999999999E-2</v>
      </c>
      <c r="H28" s="46"/>
      <c r="I28" s="46"/>
      <c r="J28" s="22"/>
      <c r="K28" s="8"/>
    </row>
    <row r="29" spans="1:11" s="37" customFormat="1">
      <c r="A29" s="37">
        <v>22</v>
      </c>
      <c r="B29" s="37" t="s">
        <v>191</v>
      </c>
      <c r="C29" s="37" t="s">
        <v>192</v>
      </c>
      <c r="D29" s="43" t="s">
        <v>84</v>
      </c>
      <c r="E29" s="43">
        <v>538993</v>
      </c>
      <c r="F29" s="44">
        <v>769.14</v>
      </c>
      <c r="G29" s="48">
        <v>2.3699999999999999E-2</v>
      </c>
      <c r="H29" s="46"/>
      <c r="I29" s="46"/>
      <c r="J29" s="22"/>
      <c r="K29" s="8"/>
    </row>
    <row r="30" spans="1:11" s="37" customFormat="1">
      <c r="A30" s="37">
        <v>23</v>
      </c>
      <c r="B30" s="37" t="s">
        <v>148</v>
      </c>
      <c r="C30" s="37" t="s">
        <v>149</v>
      </c>
      <c r="D30" s="43" t="s">
        <v>150</v>
      </c>
      <c r="E30" s="43">
        <v>124106</v>
      </c>
      <c r="F30" s="44">
        <v>559.84</v>
      </c>
      <c r="G30" s="48">
        <v>1.7299999999999999E-2</v>
      </c>
      <c r="H30" s="46"/>
      <c r="I30" s="46"/>
      <c r="J30" s="22"/>
      <c r="K30" s="8"/>
    </row>
    <row r="31" spans="1:11" s="37" customFormat="1">
      <c r="A31" s="37">
        <v>24</v>
      </c>
      <c r="B31" s="37" t="s">
        <v>375</v>
      </c>
      <c r="C31" s="37" t="s">
        <v>376</v>
      </c>
      <c r="D31" s="43" t="s">
        <v>62</v>
      </c>
      <c r="E31" s="43">
        <v>34400</v>
      </c>
      <c r="F31" s="44">
        <v>497.96</v>
      </c>
      <c r="G31" s="48">
        <v>1.54E-2</v>
      </c>
      <c r="H31" s="46"/>
      <c r="I31" s="46"/>
      <c r="J31" s="22"/>
      <c r="K31" s="8"/>
    </row>
    <row r="32" spans="1:11" s="37" customFormat="1">
      <c r="A32" s="58"/>
      <c r="B32" s="60" t="s">
        <v>944</v>
      </c>
      <c r="C32" s="60"/>
      <c r="D32" s="59"/>
      <c r="E32" s="59"/>
      <c r="F32" s="61">
        <v>31547.38</v>
      </c>
      <c r="G32" s="62">
        <v>0.97349999999999981</v>
      </c>
      <c r="H32" s="46"/>
      <c r="I32" s="46"/>
      <c r="J32" s="22"/>
      <c r="K32" s="8"/>
    </row>
    <row r="33" spans="1:11" s="37" customFormat="1">
      <c r="D33" s="43"/>
      <c r="E33" s="43"/>
      <c r="F33" s="44"/>
      <c r="H33" s="46"/>
      <c r="I33" s="46"/>
      <c r="J33" s="22"/>
      <c r="K33" s="8"/>
    </row>
    <row r="34" spans="1:11" s="37" customFormat="1">
      <c r="B34" s="53" t="s">
        <v>933</v>
      </c>
      <c r="C34" s="53"/>
      <c r="D34" s="43"/>
      <c r="E34" s="43"/>
      <c r="F34" s="44"/>
      <c r="H34" s="46"/>
      <c r="I34" s="46"/>
      <c r="J34" s="22"/>
      <c r="K34" s="8"/>
    </row>
    <row r="35" spans="1:11" s="37" customFormat="1">
      <c r="A35" s="37">
        <v>25</v>
      </c>
      <c r="B35" s="53" t="s">
        <v>934</v>
      </c>
      <c r="D35" s="43"/>
      <c r="E35" s="43"/>
      <c r="F35" s="44">
        <v>499.7</v>
      </c>
      <c r="G35" s="48">
        <v>1.54E-2</v>
      </c>
      <c r="H35" s="46"/>
      <c r="I35" s="46"/>
      <c r="J35" s="22"/>
      <c r="K35" s="8"/>
    </row>
    <row r="36" spans="1:11" s="37" customFormat="1">
      <c r="A36" s="58"/>
      <c r="B36" s="60" t="s">
        <v>944</v>
      </c>
      <c r="C36" s="60"/>
      <c r="D36" s="59"/>
      <c r="E36" s="59"/>
      <c r="F36" s="61">
        <v>499.7</v>
      </c>
      <c r="G36" s="62">
        <v>1.54E-2</v>
      </c>
      <c r="H36" s="46">
        <v>42037</v>
      </c>
      <c r="I36" s="46"/>
      <c r="J36" s="22"/>
      <c r="K36" s="8"/>
    </row>
    <row r="37" spans="1:11" s="37" customFormat="1">
      <c r="D37" s="43"/>
      <c r="E37" s="43"/>
      <c r="F37" s="44"/>
      <c r="G37" s="48"/>
      <c r="H37" s="46"/>
      <c r="I37" s="46"/>
      <c r="J37" s="22"/>
      <c r="K37" s="8"/>
    </row>
    <row r="38" spans="1:11" s="37" customFormat="1">
      <c r="B38" s="53" t="s">
        <v>945</v>
      </c>
      <c r="C38" s="53"/>
      <c r="D38" s="43"/>
      <c r="E38" s="43"/>
      <c r="F38" s="44"/>
      <c r="G38" s="48"/>
      <c r="H38" s="46"/>
      <c r="I38" s="46"/>
      <c r="J38" s="22"/>
      <c r="K38" s="8"/>
    </row>
    <row r="39" spans="1:11" s="37" customFormat="1">
      <c r="B39" s="37" t="s">
        <v>960</v>
      </c>
      <c r="C39" s="53"/>
      <c r="D39" s="43"/>
      <c r="E39" s="43"/>
      <c r="F39" s="44">
        <v>11.64</v>
      </c>
      <c r="G39" s="48">
        <f>+F39/F42</f>
        <v>3.5922710621580167E-4</v>
      </c>
      <c r="H39" s="46"/>
      <c r="I39" s="46"/>
      <c r="J39" s="22"/>
      <c r="K39" s="8"/>
    </row>
    <row r="40" spans="1:11" s="37" customFormat="1">
      <c r="B40" s="37" t="s">
        <v>946</v>
      </c>
      <c r="D40" s="43"/>
      <c r="E40" s="43"/>
      <c r="F40" s="44">
        <f>355.82-11.64</f>
        <v>344.18</v>
      </c>
      <c r="G40" s="48">
        <f>1.11%-0.04%</f>
        <v>1.0700000000000001E-2</v>
      </c>
      <c r="H40" s="46"/>
      <c r="I40" s="46"/>
      <c r="J40" s="22"/>
      <c r="K40" s="8"/>
    </row>
    <row r="41" spans="1:11" s="37" customFormat="1">
      <c r="A41" s="58"/>
      <c r="B41" s="60" t="s">
        <v>944</v>
      </c>
      <c r="C41" s="60"/>
      <c r="D41" s="59"/>
      <c r="E41" s="59"/>
      <c r="F41" s="61">
        <v>355.81999999999971</v>
      </c>
      <c r="G41" s="62">
        <v>1.11E-2</v>
      </c>
      <c r="H41" s="84"/>
      <c r="I41" s="46"/>
      <c r="J41" s="22"/>
      <c r="K41" s="8"/>
    </row>
    <row r="42" spans="1:11" s="37" customFormat="1">
      <c r="A42" s="63"/>
      <c r="B42" s="65" t="s">
        <v>947</v>
      </c>
      <c r="C42" s="65"/>
      <c r="D42" s="64"/>
      <c r="E42" s="64"/>
      <c r="F42" s="66">
        <v>32402.9</v>
      </c>
      <c r="G42" s="68">
        <v>1</v>
      </c>
      <c r="H42" s="46"/>
      <c r="I42" s="46"/>
      <c r="J42" s="22"/>
      <c r="K42" s="8"/>
    </row>
    <row r="43" spans="1:11" s="37" customFormat="1">
      <c r="D43" s="43"/>
      <c r="E43" s="43"/>
      <c r="F43" s="44"/>
      <c r="H43" s="46"/>
      <c r="I43" s="46"/>
      <c r="J43" s="22"/>
      <c r="K43" s="8"/>
    </row>
    <row r="44" spans="1:11" s="37" customFormat="1">
      <c r="D44" s="43"/>
      <c r="E44" s="43"/>
      <c r="F44" s="44"/>
      <c r="H44" s="46"/>
      <c r="I44" s="46"/>
      <c r="J44" s="22"/>
      <c r="K44" s="8"/>
    </row>
    <row r="45" spans="1:11" s="37" customFormat="1">
      <c r="D45" s="43"/>
      <c r="E45" s="43"/>
      <c r="F45" s="44"/>
      <c r="G45" s="48"/>
      <c r="H45" s="46"/>
      <c r="I45" s="46"/>
      <c r="J45" s="22"/>
      <c r="K45" s="8"/>
    </row>
    <row r="46" spans="1:11" s="37" customFormat="1">
      <c r="A46" s="1"/>
      <c r="B46" s="1"/>
      <c r="C46" s="1"/>
      <c r="D46" s="1"/>
      <c r="E46" s="1"/>
      <c r="F46" s="1"/>
      <c r="G46" s="1"/>
      <c r="H46" s="46"/>
      <c r="I46" s="46"/>
      <c r="J46" s="22"/>
      <c r="K46" s="8"/>
    </row>
  </sheetData>
  <customSheetViews>
    <customSheetView guid="{CA130027-387C-4045-8D15-AA97F3BB319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EB9601F8-7613-4FE0-99CC-A7A03E2A1D24}" topLeftCell="C16">
      <selection activeCell="G28" sqref="G28"/>
      <pageMargins left="0.75" right="0.75" top="1" bottom="1" header="0.5" footer="0.5"/>
      <headerFooter alignWithMargins="0"/>
    </customSheetView>
    <customSheetView guid="{1403DC94-D8BD-4DAF-99FE-19AB41C931F9}" topLeftCell="A13">
      <selection activeCell="G19" sqref="G19"/>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sheetPr codeName="Sheet24"/>
  <dimension ref="A1:L23"/>
  <sheetViews>
    <sheetView workbookViewId="0"/>
  </sheetViews>
  <sheetFormatPr defaultRowHeight="15"/>
  <cols>
    <col min="1" max="1" width="7.140625" style="1" bestFit="1" customWidth="1"/>
    <col min="2" max="2" width="63.7109375" style="1" bestFit="1" customWidth="1"/>
    <col min="3" max="3" width="13.28515625" style="1" bestFit="1" customWidth="1"/>
    <col min="4" max="4" width="16.140625" style="1" bestFit="1" customWidth="1"/>
    <col min="5" max="5" width="9.140625" style="1" bestFit="1" customWidth="1"/>
    <col min="6" max="6" width="10.7109375" style="1" bestFit="1" customWidth="1"/>
    <col min="7" max="7" width="8.85546875" style="1" bestFit="1" customWidth="1"/>
    <col min="8" max="8" width="11.42578125" style="1" bestFit="1" customWidth="1"/>
    <col min="9" max="9" width="8"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28</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s="37" customFormat="1">
      <c r="B6" s="53" t="s">
        <v>933</v>
      </c>
      <c r="C6" s="53"/>
      <c r="D6" s="43"/>
      <c r="E6" s="43"/>
      <c r="F6" s="44"/>
      <c r="G6" s="44"/>
      <c r="H6" s="45"/>
      <c r="I6" s="46"/>
      <c r="J6" s="22"/>
      <c r="K6" s="8"/>
    </row>
    <row r="7" spans="1:12" s="37" customFormat="1">
      <c r="A7" s="37">
        <v>1</v>
      </c>
      <c r="B7" s="53" t="s">
        <v>934</v>
      </c>
      <c r="D7" s="43"/>
      <c r="E7" s="43"/>
      <c r="F7" s="44">
        <v>24.98</v>
      </c>
      <c r="G7" s="48">
        <v>7.4999999999999997E-3</v>
      </c>
      <c r="H7" s="45"/>
      <c r="I7" s="46"/>
      <c r="J7" s="22"/>
      <c r="K7" s="22"/>
    </row>
    <row r="8" spans="1:12" s="37" customFormat="1">
      <c r="A8" s="58"/>
      <c r="B8" s="60" t="s">
        <v>944</v>
      </c>
      <c r="C8" s="60"/>
      <c r="D8" s="59"/>
      <c r="E8" s="59"/>
      <c r="F8" s="61">
        <v>24.98</v>
      </c>
      <c r="G8" s="62">
        <v>7.4999999999999997E-3</v>
      </c>
      <c r="H8" s="46">
        <v>42037</v>
      </c>
      <c r="I8" s="46"/>
      <c r="J8" s="22"/>
      <c r="K8" s="8"/>
    </row>
    <row r="9" spans="1:12">
      <c r="D9" s="9"/>
      <c r="E9" s="9"/>
      <c r="F9" s="10"/>
      <c r="G9" s="10"/>
      <c r="H9" s="12"/>
      <c r="I9" s="11"/>
      <c r="J9" s="22"/>
      <c r="K9" s="8"/>
      <c r="L9" s="1"/>
    </row>
    <row r="10" spans="1:12">
      <c r="B10" s="52" t="s">
        <v>942</v>
      </c>
      <c r="C10" s="52"/>
      <c r="D10" s="9"/>
      <c r="E10" s="9"/>
      <c r="F10" s="10"/>
      <c r="G10" s="10"/>
      <c r="H10" s="12"/>
      <c r="I10" s="11"/>
      <c r="J10" s="22"/>
      <c r="K10" s="8"/>
      <c r="L10" s="1"/>
    </row>
    <row r="11" spans="1:12">
      <c r="B11" s="52" t="s">
        <v>943</v>
      </c>
      <c r="C11" s="52"/>
      <c r="D11" s="9"/>
      <c r="E11" s="9"/>
      <c r="F11" s="10"/>
      <c r="G11" s="10"/>
      <c r="H11" s="12"/>
      <c r="I11" s="11"/>
      <c r="J11" s="22"/>
      <c r="K11" s="8"/>
      <c r="L11" s="1"/>
    </row>
    <row r="12" spans="1:12" s="37" customFormat="1">
      <c r="A12" s="37">
        <v>2</v>
      </c>
      <c r="B12" s="37" t="s">
        <v>905</v>
      </c>
      <c r="C12" s="37" t="s">
        <v>906</v>
      </c>
      <c r="D12" s="43"/>
      <c r="E12" s="43">
        <v>386022.73</v>
      </c>
      <c r="F12" s="44">
        <v>3239.9</v>
      </c>
      <c r="G12" s="50">
        <v>0.97260000000000002</v>
      </c>
      <c r="H12" s="45"/>
      <c r="I12" s="46"/>
      <c r="J12" s="22"/>
      <c r="K12" s="8"/>
    </row>
    <row r="13" spans="1:12" s="37" customFormat="1">
      <c r="A13" s="58"/>
      <c r="B13" s="60" t="s">
        <v>944</v>
      </c>
      <c r="C13" s="60"/>
      <c r="D13" s="59"/>
      <c r="E13" s="59"/>
      <c r="F13" s="61">
        <v>3239.9</v>
      </c>
      <c r="G13" s="69">
        <v>0.97260000000000002</v>
      </c>
      <c r="H13" s="45"/>
      <c r="I13" s="46"/>
      <c r="J13" s="54"/>
      <c r="K13" s="57"/>
    </row>
    <row r="14" spans="1:12" s="37" customFormat="1">
      <c r="D14" s="43"/>
      <c r="E14" s="43"/>
      <c r="F14" s="44"/>
      <c r="G14" s="48"/>
      <c r="H14" s="46"/>
      <c r="I14" s="46"/>
      <c r="J14" s="22"/>
      <c r="K14" s="8"/>
    </row>
    <row r="15" spans="1:12" s="37" customFormat="1">
      <c r="B15" s="53" t="s">
        <v>945</v>
      </c>
      <c r="C15" s="53"/>
      <c r="D15" s="43"/>
      <c r="E15" s="43"/>
      <c r="F15" s="44"/>
      <c r="H15" s="46"/>
      <c r="I15" s="46"/>
      <c r="J15" s="22"/>
      <c r="K15" s="8"/>
    </row>
    <row r="16" spans="1:12" s="37" customFormat="1">
      <c r="B16" s="37" t="s">
        <v>946</v>
      </c>
      <c r="D16" s="43"/>
      <c r="E16" s="43"/>
      <c r="F16" s="44">
        <v>66.2199999999998</v>
      </c>
      <c r="G16" s="48">
        <v>1.9900000000000001E-2</v>
      </c>
      <c r="H16" s="46"/>
      <c r="I16" s="46"/>
      <c r="J16" s="22"/>
      <c r="K16" s="8"/>
    </row>
    <row r="17" spans="1:11" s="37" customFormat="1">
      <c r="A17" s="58"/>
      <c r="B17" s="60" t="s">
        <v>944</v>
      </c>
      <c r="C17" s="60"/>
      <c r="D17" s="59"/>
      <c r="E17" s="59"/>
      <c r="F17" s="61">
        <v>66.2199999999998</v>
      </c>
      <c r="G17" s="62">
        <v>1.9900000000000001E-2</v>
      </c>
      <c r="H17" s="46"/>
      <c r="I17" s="46"/>
      <c r="J17" s="22"/>
      <c r="K17" s="8"/>
    </row>
    <row r="18" spans="1:11" s="37" customFormat="1">
      <c r="A18" s="63"/>
      <c r="B18" s="65" t="s">
        <v>947</v>
      </c>
      <c r="C18" s="65"/>
      <c r="D18" s="64"/>
      <c r="E18" s="64"/>
      <c r="F18" s="66">
        <v>3331.1</v>
      </c>
      <c r="G18" s="68">
        <v>1</v>
      </c>
      <c r="H18" s="46"/>
      <c r="I18" s="46"/>
      <c r="J18" s="22"/>
      <c r="K18" s="8"/>
    </row>
    <row r="19" spans="1:11" s="37" customFormat="1">
      <c r="A19" s="37" t="s">
        <v>948</v>
      </c>
      <c r="D19" s="43"/>
      <c r="E19" s="43"/>
      <c r="F19" s="44"/>
      <c r="H19" s="46"/>
      <c r="I19" s="46"/>
      <c r="J19" s="22"/>
      <c r="K19" s="8"/>
    </row>
    <row r="20" spans="1:11" s="37" customFormat="1">
      <c r="A20" s="37">
        <v>1</v>
      </c>
      <c r="B20" s="37" t="s">
        <v>950</v>
      </c>
      <c r="D20" s="43"/>
      <c r="E20" s="43"/>
      <c r="F20" s="44"/>
      <c r="G20" s="48"/>
      <c r="H20" s="46"/>
      <c r="I20" s="46"/>
      <c r="J20" s="22"/>
      <c r="K20" s="8"/>
    </row>
    <row r="21" spans="1:11" s="37" customFormat="1">
      <c r="D21" s="43"/>
      <c r="E21" s="43"/>
      <c r="F21" s="44"/>
      <c r="G21" s="48"/>
      <c r="H21" s="46"/>
      <c r="I21" s="46"/>
      <c r="J21" s="22"/>
      <c r="K21" s="8"/>
    </row>
    <row r="22" spans="1:11" s="37" customFormat="1">
      <c r="D22" s="43"/>
      <c r="E22" s="43"/>
      <c r="F22" s="44"/>
      <c r="H22" s="46"/>
      <c r="I22" s="46"/>
      <c r="J22" s="22"/>
      <c r="K22" s="8"/>
    </row>
    <row r="23" spans="1:11" s="37" customFormat="1">
      <c r="A23" s="1"/>
      <c r="B23" s="1"/>
      <c r="C23" s="1"/>
      <c r="D23" s="1"/>
      <c r="E23" s="1"/>
      <c r="F23" s="1"/>
      <c r="G23" s="1"/>
      <c r="J23" s="22"/>
      <c r="K23" s="8"/>
    </row>
  </sheetData>
  <customSheetViews>
    <customSheetView guid="{CA130027-387C-4045-8D15-AA97F3BB3197}" topLeftCell="C1">
      <selection activeCell="H7" sqref="H7"/>
      <pageMargins left="0.75" right="0.75" top="1" bottom="1" header="0.5" footer="0.5"/>
      <headerFooter alignWithMargins="0"/>
    </customSheetView>
    <customSheetView guid="{54B4DC61-12F1-4338-8E12-6C13727A6FE6}" showRuler="0" topLeftCell="C1">
      <selection activeCell="H7" sqref="H7"/>
      <pageMargins left="0.75" right="0.75" top="1" bottom="1" header="0.5" footer="0.5"/>
      <headerFooter alignWithMargins="0"/>
    </customSheetView>
    <customSheetView guid="{EB9601F8-7613-4FE0-99CC-A7A03E2A1D24}" topLeftCell="C1">
      <selection activeCell="G7" sqref="G7"/>
      <pageMargins left="0.75" right="0.75" top="1" bottom="1" header="0.5" footer="0.5"/>
      <headerFooter alignWithMargins="0"/>
    </customSheetView>
    <customSheetView guid="{1403DC94-D8BD-4DAF-99FE-19AB41C931F9}">
      <selection activeCell="G10" sqref="G10"/>
      <pageMargins left="0.75" right="0.75" top="1" bottom="1" header="0.5" footer="0.5"/>
      <headerFooter alignWithMargins="0"/>
    </customSheetView>
  </customSheetViews>
  <mergeCells count="1">
    <mergeCell ref="B1:G1"/>
  </mergeCells>
  <phoneticPr fontId="8"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sheetPr codeName="Sheet85"/>
  <dimension ref="A1:L23"/>
  <sheetViews>
    <sheetView workbookViewId="0"/>
  </sheetViews>
  <sheetFormatPr defaultRowHeight="12.75"/>
  <cols>
    <col min="1" max="1" width="7.140625" bestFit="1" customWidth="1"/>
    <col min="2" max="2" width="64" bestFit="1" customWidth="1"/>
    <col min="3" max="3" width="13.28515625" bestFit="1" customWidth="1"/>
    <col min="4" max="4" width="16.140625" bestFit="1" customWidth="1"/>
    <col min="5" max="5" width="10.85546875" bestFit="1" customWidth="1"/>
    <col min="6" max="6" width="11.85546875" bestFit="1" customWidth="1"/>
    <col min="7" max="7" width="8.85546875" bestFit="1" customWidth="1"/>
    <col min="8" max="8" width="11.42578125" bestFit="1" customWidth="1"/>
    <col min="9" max="9" width="8" bestFit="1" customWidth="1"/>
    <col min="10" max="10" width="16.28515625" style="21" bestFit="1" customWidth="1"/>
    <col min="11" max="11" width="7.85546875" style="51" bestFit="1" customWidth="1"/>
    <col min="12" max="12" width="7.85546875" bestFit="1" customWidth="1"/>
  </cols>
  <sheetData>
    <row r="1" spans="1:12" s="1" customFormat="1" ht="18.75" customHeight="1">
      <c r="A1" s="17"/>
      <c r="B1" s="87" t="s">
        <v>40</v>
      </c>
      <c r="C1" s="88"/>
      <c r="D1" s="88"/>
      <c r="E1" s="88"/>
      <c r="F1" s="88"/>
      <c r="G1" s="89"/>
      <c r="H1" s="13"/>
      <c r="I1" s="13"/>
      <c r="J1" s="21"/>
      <c r="K1" s="51"/>
      <c r="L1"/>
    </row>
    <row r="2" spans="1:12" s="1" customFormat="1" ht="14.25" customHeight="1">
      <c r="A2" s="14" t="s">
        <v>4</v>
      </c>
      <c r="B2" s="3" t="s">
        <v>951</v>
      </c>
      <c r="C2" s="3"/>
      <c r="D2" s="4"/>
      <c r="E2" s="4"/>
      <c r="F2" s="4"/>
      <c r="G2" s="4"/>
      <c r="H2" s="13"/>
      <c r="I2" s="13"/>
      <c r="J2" s="21"/>
      <c r="K2" s="51"/>
      <c r="L2"/>
    </row>
    <row r="3" spans="1:12" s="1" customFormat="1" ht="14.25" customHeight="1">
      <c r="A3" s="18"/>
      <c r="B3" s="5"/>
      <c r="C3" s="5"/>
      <c r="D3" s="2"/>
      <c r="E3" s="2"/>
      <c r="F3" s="2"/>
      <c r="G3" s="2"/>
      <c r="H3" s="13"/>
      <c r="I3" s="13"/>
      <c r="J3" s="21"/>
      <c r="K3" s="51"/>
      <c r="L3"/>
    </row>
    <row r="4" spans="1:12" s="1" customFormat="1" ht="45">
      <c r="A4" s="6" t="s">
        <v>0</v>
      </c>
      <c r="B4" s="19" t="s">
        <v>1</v>
      </c>
      <c r="C4" s="19" t="s">
        <v>953</v>
      </c>
      <c r="D4" s="19" t="s">
        <v>21</v>
      </c>
      <c r="E4" s="19" t="s">
        <v>952</v>
      </c>
      <c r="F4" s="15" t="s">
        <v>2</v>
      </c>
      <c r="G4" s="15" t="s">
        <v>3</v>
      </c>
      <c r="H4" s="15" t="s">
        <v>5</v>
      </c>
      <c r="I4" s="16" t="s">
        <v>6</v>
      </c>
      <c r="J4" s="21"/>
      <c r="K4" s="51"/>
      <c r="L4"/>
    </row>
    <row r="5" spans="1:12" s="1" customFormat="1" ht="15">
      <c r="D5" s="9"/>
      <c r="E5" s="9"/>
      <c r="F5" s="10"/>
      <c r="G5" s="10"/>
      <c r="H5" s="12"/>
      <c r="I5" s="11"/>
      <c r="J5" s="22"/>
      <c r="K5" s="8"/>
    </row>
    <row r="6" spans="1:12" s="37" customFormat="1" ht="15">
      <c r="B6" s="53" t="s">
        <v>933</v>
      </c>
      <c r="C6" s="53"/>
      <c r="D6" s="43"/>
      <c r="E6" s="43"/>
      <c r="F6" s="44"/>
      <c r="G6" s="44"/>
      <c r="H6" s="45"/>
      <c r="I6" s="46"/>
      <c r="J6" s="22"/>
      <c r="K6" s="8"/>
    </row>
    <row r="7" spans="1:12" s="37" customFormat="1" ht="15">
      <c r="A7" s="37">
        <v>1</v>
      </c>
      <c r="B7" s="53" t="s">
        <v>934</v>
      </c>
      <c r="D7" s="43"/>
      <c r="E7" s="43"/>
      <c r="F7" s="44">
        <v>374.77</v>
      </c>
      <c r="G7" s="48">
        <v>3.0200000000000001E-2</v>
      </c>
      <c r="H7" s="45"/>
      <c r="I7" s="46"/>
      <c r="J7" s="22"/>
      <c r="K7" s="22"/>
    </row>
    <row r="8" spans="1:12" s="37" customFormat="1" ht="15">
      <c r="A8" s="58"/>
      <c r="B8" s="60" t="s">
        <v>944</v>
      </c>
      <c r="C8" s="60"/>
      <c r="D8" s="59"/>
      <c r="E8" s="59"/>
      <c r="F8" s="61">
        <v>374.77</v>
      </c>
      <c r="G8" s="62">
        <v>3.0200000000000001E-2</v>
      </c>
      <c r="H8" s="46">
        <v>42037</v>
      </c>
      <c r="I8" s="46"/>
      <c r="J8" s="22"/>
      <c r="K8" s="8"/>
    </row>
    <row r="9" spans="1:12" s="1" customFormat="1" ht="15">
      <c r="D9" s="9"/>
      <c r="E9" s="9"/>
      <c r="F9" s="10"/>
      <c r="G9" s="10"/>
      <c r="H9" s="12"/>
      <c r="I9" s="11"/>
      <c r="J9" s="22"/>
      <c r="K9" s="8"/>
    </row>
    <row r="10" spans="1:12" s="1" customFormat="1" ht="15">
      <c r="B10" s="52" t="s">
        <v>942</v>
      </c>
      <c r="C10" s="52"/>
      <c r="D10" s="9"/>
      <c r="E10" s="9"/>
      <c r="F10" s="10"/>
      <c r="G10" s="10"/>
      <c r="H10" s="12"/>
      <c r="I10" s="11"/>
      <c r="J10" s="22"/>
      <c r="K10" s="8"/>
    </row>
    <row r="11" spans="1:12" s="1" customFormat="1" ht="15">
      <c r="B11" s="52" t="s">
        <v>943</v>
      </c>
      <c r="C11" s="52"/>
      <c r="D11" s="9"/>
      <c r="E11" s="9"/>
      <c r="F11" s="10"/>
      <c r="G11" s="10"/>
      <c r="H11" s="12"/>
      <c r="I11" s="11"/>
      <c r="J11" s="22"/>
      <c r="K11" s="8"/>
    </row>
    <row r="12" spans="1:12" s="37" customFormat="1" ht="15">
      <c r="A12" s="37">
        <v>2</v>
      </c>
      <c r="B12" s="37" t="s">
        <v>907</v>
      </c>
      <c r="C12" s="37" t="s">
        <v>908</v>
      </c>
      <c r="D12" s="43"/>
      <c r="E12" s="43">
        <v>1263044.24</v>
      </c>
      <c r="F12" s="44">
        <v>12043.85</v>
      </c>
      <c r="G12" s="50">
        <v>0.97150000000000003</v>
      </c>
      <c r="H12" s="45"/>
      <c r="I12" s="46"/>
      <c r="J12" s="22"/>
      <c r="K12" s="8"/>
    </row>
    <row r="13" spans="1:12" s="37" customFormat="1" ht="15">
      <c r="A13" s="58"/>
      <c r="B13" s="60" t="s">
        <v>944</v>
      </c>
      <c r="C13" s="60"/>
      <c r="D13" s="59"/>
      <c r="E13" s="59"/>
      <c r="F13" s="61">
        <v>12043.85</v>
      </c>
      <c r="G13" s="69">
        <v>0.97150000000000003</v>
      </c>
      <c r="H13" s="45"/>
      <c r="I13" s="46"/>
      <c r="J13" s="54"/>
      <c r="K13" s="57"/>
    </row>
    <row r="14" spans="1:12" s="37" customFormat="1" ht="15">
      <c r="D14" s="43"/>
      <c r="E14" s="43"/>
      <c r="F14" s="44"/>
      <c r="G14" s="44"/>
      <c r="H14" s="45"/>
      <c r="I14" s="46"/>
      <c r="J14" s="22"/>
      <c r="K14" s="8"/>
    </row>
    <row r="15" spans="1:12" s="37" customFormat="1" ht="15">
      <c r="B15" s="53" t="s">
        <v>945</v>
      </c>
      <c r="C15" s="53"/>
      <c r="D15" s="43"/>
      <c r="E15" s="43"/>
      <c r="F15" s="44"/>
      <c r="H15" s="46"/>
      <c r="I15" s="46"/>
      <c r="J15" s="22"/>
      <c r="K15" s="8"/>
    </row>
    <row r="16" spans="1:12" s="37" customFormat="1" ht="15">
      <c r="B16" s="37" t="s">
        <v>946</v>
      </c>
      <c r="D16" s="43"/>
      <c r="E16" s="43"/>
      <c r="F16" s="44">
        <v>-20.960000000000946</v>
      </c>
      <c r="G16" s="48">
        <v>-1.6999999999999999E-3</v>
      </c>
      <c r="H16" s="46"/>
      <c r="I16" s="46"/>
      <c r="J16" s="22"/>
      <c r="K16" s="8"/>
    </row>
    <row r="17" spans="1:11" s="37" customFormat="1" ht="15">
      <c r="A17" s="58"/>
      <c r="B17" s="60" t="s">
        <v>944</v>
      </c>
      <c r="C17" s="60"/>
      <c r="D17" s="59"/>
      <c r="E17" s="59"/>
      <c r="F17" s="61">
        <v>-20.960000000000946</v>
      </c>
      <c r="G17" s="62">
        <v>-1.6999999999999999E-3</v>
      </c>
      <c r="H17" s="46"/>
      <c r="I17" s="46"/>
      <c r="J17" s="22"/>
      <c r="K17" s="8"/>
    </row>
    <row r="18" spans="1:11" s="37" customFormat="1" ht="15">
      <c r="A18" s="63"/>
      <c r="B18" s="65" t="s">
        <v>947</v>
      </c>
      <c r="C18" s="65"/>
      <c r="D18" s="64"/>
      <c r="E18" s="64"/>
      <c r="F18" s="66">
        <v>12397.66</v>
      </c>
      <c r="G18" s="68">
        <v>1</v>
      </c>
      <c r="H18" s="46"/>
      <c r="I18" s="46"/>
      <c r="J18" s="22"/>
      <c r="K18" s="8"/>
    </row>
    <row r="19" spans="1:11" s="37" customFormat="1" ht="15">
      <c r="A19" s="37" t="s">
        <v>948</v>
      </c>
      <c r="D19" s="43"/>
      <c r="E19" s="43"/>
      <c r="F19" s="44"/>
      <c r="H19" s="46"/>
      <c r="I19" s="46"/>
      <c r="J19" s="22"/>
      <c r="K19" s="8"/>
    </row>
    <row r="20" spans="1:11" s="37" customFormat="1" ht="15">
      <c r="A20" s="37">
        <v>1</v>
      </c>
      <c r="B20" s="37" t="s">
        <v>950</v>
      </c>
      <c r="D20" s="43"/>
      <c r="E20" s="43"/>
      <c r="F20" s="44"/>
      <c r="G20" s="48"/>
      <c r="H20" s="46"/>
      <c r="I20" s="46"/>
      <c r="J20" s="22"/>
      <c r="K20" s="8"/>
    </row>
    <row r="21" spans="1:11" s="37" customFormat="1" ht="60">
      <c r="A21" s="80">
        <v>2</v>
      </c>
      <c r="B21" s="81" t="s">
        <v>958</v>
      </c>
      <c r="D21" s="43"/>
      <c r="E21" s="43"/>
      <c r="F21" s="44"/>
      <c r="G21" s="48"/>
      <c r="H21" s="46"/>
      <c r="I21" s="46"/>
      <c r="J21" s="22"/>
      <c r="K21" s="8"/>
    </row>
    <row r="22" spans="1:11" s="37" customFormat="1" ht="15">
      <c r="D22" s="43"/>
      <c r="E22" s="43"/>
      <c r="F22" s="44"/>
      <c r="H22" s="46"/>
      <c r="I22" s="46"/>
      <c r="J22" s="22"/>
      <c r="K22" s="8"/>
    </row>
    <row r="23" spans="1:11" s="37" customFormat="1" ht="15">
      <c r="A23"/>
      <c r="B23"/>
      <c r="C23"/>
      <c r="D23"/>
      <c r="E23"/>
      <c r="F23"/>
      <c r="G23"/>
      <c r="J23" s="22"/>
      <c r="K23" s="8"/>
    </row>
  </sheetData>
  <customSheetViews>
    <customSheetView guid="{EB9601F8-7613-4FE0-99CC-A7A03E2A1D24}">
      <selection activeCell="F18" sqref="F18:F20"/>
      <pageMargins left="0.7" right="0.7" top="0.75" bottom="0.75" header="0.3" footer="0.3"/>
    </customSheetView>
    <customSheetView guid="{1403DC94-D8BD-4DAF-99FE-19AB41C931F9}">
      <selection activeCell="G7" sqref="G7"/>
      <pageMargins left="0.7" right="0.7" top="0.75" bottom="0.75" header="0.3" footer="0.3"/>
    </customSheetView>
  </customSheetViews>
  <mergeCells count="1">
    <mergeCell ref="B1:G1"/>
  </mergeCells>
  <phoneticPr fontId="10"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dimension ref="A1:L47"/>
  <sheetViews>
    <sheetView topLeftCell="A16" workbookViewId="0"/>
  </sheetViews>
  <sheetFormatPr defaultRowHeight="12.75"/>
  <cols>
    <col min="1" max="1" width="7.140625" bestFit="1" customWidth="1"/>
    <col min="2" max="2" width="61.140625" bestFit="1" customWidth="1"/>
    <col min="3" max="3" width="13.28515625" bestFit="1" customWidth="1"/>
    <col min="4" max="4" width="11.85546875" bestFit="1" customWidth="1"/>
    <col min="5" max="5" width="10.85546875" bestFit="1" customWidth="1"/>
    <col min="6" max="6" width="11.85546875" bestFit="1" customWidth="1"/>
    <col min="7" max="7" width="8.85546875" bestFit="1" customWidth="1"/>
    <col min="8" max="8" width="11.5703125" bestFit="1" customWidth="1"/>
    <col min="9" max="9" width="8" bestFit="1" customWidth="1"/>
    <col min="10" max="10" width="16.28515625" style="21" bestFit="1" customWidth="1"/>
    <col min="11" max="11" width="7.85546875" style="51" bestFit="1" customWidth="1"/>
    <col min="12" max="12" width="7.85546875" bestFit="1" customWidth="1"/>
  </cols>
  <sheetData>
    <row r="1" spans="1:12" s="1" customFormat="1" ht="18.75" customHeight="1">
      <c r="A1" s="17"/>
      <c r="B1" s="87" t="s">
        <v>29</v>
      </c>
      <c r="C1" s="88"/>
      <c r="D1" s="88"/>
      <c r="E1" s="88"/>
      <c r="F1" s="88"/>
      <c r="G1" s="89"/>
      <c r="H1" s="13"/>
      <c r="I1" s="13"/>
      <c r="J1" s="21"/>
      <c r="K1" s="51"/>
      <c r="L1"/>
    </row>
    <row r="2" spans="1:12" s="1" customFormat="1" ht="14.25" customHeight="1">
      <c r="A2" s="14" t="s">
        <v>4</v>
      </c>
      <c r="B2" s="3" t="s">
        <v>951</v>
      </c>
      <c r="C2" s="3"/>
      <c r="D2" s="4"/>
      <c r="E2" s="4"/>
      <c r="F2" s="4"/>
      <c r="G2" s="4"/>
      <c r="H2" s="13"/>
      <c r="I2" s="13"/>
      <c r="J2" s="21"/>
      <c r="K2" s="51"/>
      <c r="L2"/>
    </row>
    <row r="3" spans="1:12" s="1" customFormat="1" ht="14.25" customHeight="1">
      <c r="A3" s="18"/>
      <c r="B3" s="5"/>
      <c r="C3" s="5"/>
      <c r="D3" s="2"/>
      <c r="E3" s="2"/>
      <c r="F3" s="2"/>
      <c r="G3" s="2"/>
      <c r="H3" s="13"/>
      <c r="I3" s="13"/>
      <c r="J3" s="21"/>
      <c r="K3" s="51"/>
      <c r="L3"/>
    </row>
    <row r="4" spans="1:12" s="1" customFormat="1" ht="45">
      <c r="A4" s="6" t="s">
        <v>0</v>
      </c>
      <c r="B4" s="19" t="s">
        <v>1</v>
      </c>
      <c r="C4" s="19" t="s">
        <v>953</v>
      </c>
      <c r="D4" s="19" t="s">
        <v>21</v>
      </c>
      <c r="E4" s="19" t="s">
        <v>952</v>
      </c>
      <c r="F4" s="15" t="s">
        <v>2</v>
      </c>
      <c r="G4" s="15" t="s">
        <v>3</v>
      </c>
      <c r="H4" s="15" t="s">
        <v>5</v>
      </c>
      <c r="I4" s="16" t="s">
        <v>6</v>
      </c>
      <c r="J4" s="21"/>
      <c r="K4" s="51"/>
      <c r="L4"/>
    </row>
    <row r="5" spans="1:12" s="1" customFormat="1" ht="15">
      <c r="D5" s="9"/>
      <c r="E5" s="9"/>
      <c r="F5" s="10"/>
      <c r="G5" s="10"/>
      <c r="H5" s="12"/>
      <c r="I5" s="11"/>
      <c r="J5" s="22"/>
      <c r="K5" s="8"/>
    </row>
    <row r="6" spans="1:12" s="1" customFormat="1" ht="15">
      <c r="B6" s="52" t="s">
        <v>931</v>
      </c>
      <c r="C6" s="52"/>
      <c r="D6" s="9"/>
      <c r="E6" s="9"/>
      <c r="F6" s="10"/>
      <c r="G6" s="10"/>
      <c r="H6" s="12"/>
      <c r="I6" s="11"/>
      <c r="J6" s="22"/>
      <c r="K6" s="8"/>
    </row>
    <row r="7" spans="1:12" s="1" customFormat="1" ht="15">
      <c r="B7" s="52" t="s">
        <v>932</v>
      </c>
      <c r="C7" s="52"/>
      <c r="D7" s="9"/>
      <c r="E7" s="9"/>
      <c r="F7" s="10"/>
      <c r="G7" s="10"/>
      <c r="H7" s="12"/>
      <c r="I7" s="11"/>
      <c r="J7" s="22"/>
      <c r="K7" s="8"/>
    </row>
    <row r="8" spans="1:12" s="1" customFormat="1" ht="15">
      <c r="B8" s="52" t="s">
        <v>929</v>
      </c>
      <c r="C8" s="52"/>
      <c r="D8" s="9"/>
      <c r="E8" s="9"/>
      <c r="F8" s="10"/>
      <c r="G8" s="10"/>
      <c r="H8" s="12"/>
      <c r="I8" s="11"/>
      <c r="J8" s="22"/>
      <c r="K8" s="8"/>
    </row>
    <row r="9" spans="1:12" s="37" customFormat="1" ht="15">
      <c r="A9" s="37">
        <v>1</v>
      </c>
      <c r="B9" s="37" t="s">
        <v>911</v>
      </c>
      <c r="C9" s="37" t="s">
        <v>912</v>
      </c>
      <c r="D9" s="43" t="s">
        <v>507</v>
      </c>
      <c r="E9" s="43">
        <v>350</v>
      </c>
      <c r="F9" s="44">
        <v>3556.02</v>
      </c>
      <c r="G9" s="50">
        <v>0.1123</v>
      </c>
      <c r="H9" s="45">
        <v>43172</v>
      </c>
      <c r="I9" s="46" t="s">
        <v>185</v>
      </c>
      <c r="J9" s="54" t="s">
        <v>30</v>
      </c>
      <c r="K9" s="57" t="s">
        <v>31</v>
      </c>
    </row>
    <row r="10" spans="1:12" s="37" customFormat="1" ht="15">
      <c r="A10" s="37">
        <v>2</v>
      </c>
      <c r="B10" s="37" t="s">
        <v>584</v>
      </c>
      <c r="C10" s="37" t="s">
        <v>585</v>
      </c>
      <c r="D10" s="43" t="s">
        <v>586</v>
      </c>
      <c r="E10" s="43">
        <v>250</v>
      </c>
      <c r="F10" s="44">
        <v>2632.17</v>
      </c>
      <c r="G10" s="50">
        <v>8.3199999999999996E-2</v>
      </c>
      <c r="H10" s="45">
        <v>45579</v>
      </c>
      <c r="I10" s="46" t="s">
        <v>185</v>
      </c>
      <c r="J10" s="22" t="s">
        <v>494</v>
      </c>
      <c r="K10" s="8">
        <v>0.37020000000000008</v>
      </c>
    </row>
    <row r="11" spans="1:12" s="37" customFormat="1" ht="15">
      <c r="A11" s="37">
        <v>3</v>
      </c>
      <c r="B11" s="37" t="s">
        <v>698</v>
      </c>
      <c r="C11" s="37" t="s">
        <v>913</v>
      </c>
      <c r="D11" s="43" t="s">
        <v>491</v>
      </c>
      <c r="E11" s="43">
        <v>250</v>
      </c>
      <c r="F11" s="44">
        <v>2563.33</v>
      </c>
      <c r="G11" s="48">
        <v>8.1000000000000003E-2</v>
      </c>
      <c r="H11" s="46">
        <v>45631</v>
      </c>
      <c r="I11" s="46" t="s">
        <v>185</v>
      </c>
      <c r="J11" s="22" t="s">
        <v>513</v>
      </c>
      <c r="K11" s="8">
        <v>0.12919999999999998</v>
      </c>
    </row>
    <row r="12" spans="1:12" s="37" customFormat="1" ht="15">
      <c r="A12" s="37">
        <v>4</v>
      </c>
      <c r="B12" s="37" t="s">
        <v>545</v>
      </c>
      <c r="C12" s="37" t="s">
        <v>914</v>
      </c>
      <c r="D12" s="43" t="s">
        <v>494</v>
      </c>
      <c r="E12" s="43">
        <v>250</v>
      </c>
      <c r="F12" s="44">
        <v>2561.2399999999998</v>
      </c>
      <c r="G12" s="48">
        <v>8.09E-2</v>
      </c>
      <c r="H12" s="46">
        <v>43759</v>
      </c>
      <c r="I12" s="46" t="s">
        <v>185</v>
      </c>
      <c r="J12" s="22" t="s">
        <v>507</v>
      </c>
      <c r="K12" s="8">
        <v>0.1123</v>
      </c>
    </row>
    <row r="13" spans="1:12" s="37" customFormat="1" ht="15">
      <c r="A13" s="37">
        <v>5</v>
      </c>
      <c r="B13" s="37" t="s">
        <v>962</v>
      </c>
      <c r="C13" s="37" t="s">
        <v>915</v>
      </c>
      <c r="D13" s="43" t="s">
        <v>494</v>
      </c>
      <c r="E13" s="43">
        <v>200</v>
      </c>
      <c r="F13" s="44">
        <v>2074.5700000000002</v>
      </c>
      <c r="G13" s="48">
        <v>6.5500000000000003E-2</v>
      </c>
      <c r="H13" s="46">
        <v>43397</v>
      </c>
      <c r="I13" s="46" t="s">
        <v>185</v>
      </c>
      <c r="J13" s="22" t="s">
        <v>491</v>
      </c>
      <c r="K13" s="8">
        <v>9.7100000000000006E-2</v>
      </c>
    </row>
    <row r="14" spans="1:12" s="37" customFormat="1" ht="15">
      <c r="A14" s="37">
        <v>6</v>
      </c>
      <c r="B14" s="37" t="s">
        <v>492</v>
      </c>
      <c r="C14" s="37" t="s">
        <v>493</v>
      </c>
      <c r="D14" s="43" t="s">
        <v>494</v>
      </c>
      <c r="E14" s="43">
        <v>200</v>
      </c>
      <c r="F14" s="44">
        <v>2050.48</v>
      </c>
      <c r="G14" s="48">
        <v>6.4799999999999996E-2</v>
      </c>
      <c r="H14" s="46">
        <v>42819</v>
      </c>
      <c r="I14" s="46" t="s">
        <v>185</v>
      </c>
      <c r="J14" s="22" t="s">
        <v>586</v>
      </c>
      <c r="K14" s="8">
        <v>8.3199999999999996E-2</v>
      </c>
    </row>
    <row r="15" spans="1:12" s="37" customFormat="1" ht="15">
      <c r="A15" s="37">
        <v>7</v>
      </c>
      <c r="B15" s="37" t="s">
        <v>767</v>
      </c>
      <c r="C15" s="37" t="s">
        <v>768</v>
      </c>
      <c r="D15" s="43" t="s">
        <v>540</v>
      </c>
      <c r="E15" s="43">
        <v>200</v>
      </c>
      <c r="F15" s="44">
        <v>2025.53</v>
      </c>
      <c r="G15" s="48">
        <v>6.4000000000000001E-2</v>
      </c>
      <c r="H15" s="46">
        <v>43036</v>
      </c>
      <c r="I15" s="46" t="s">
        <v>185</v>
      </c>
      <c r="J15" s="22" t="s">
        <v>540</v>
      </c>
      <c r="K15" s="8">
        <v>6.4000000000000001E-2</v>
      </c>
    </row>
    <row r="16" spans="1:12" s="37" customFormat="1" ht="15">
      <c r="A16" s="37">
        <v>8</v>
      </c>
      <c r="B16" s="37" t="s">
        <v>492</v>
      </c>
      <c r="C16" s="37" t="s">
        <v>542</v>
      </c>
      <c r="D16" s="43" t="s">
        <v>494</v>
      </c>
      <c r="E16" s="43">
        <v>150</v>
      </c>
      <c r="F16" s="44">
        <v>1528.84</v>
      </c>
      <c r="G16" s="48">
        <v>4.8300000000000003E-2</v>
      </c>
      <c r="H16" s="46">
        <v>43001</v>
      </c>
      <c r="I16" s="46" t="s">
        <v>185</v>
      </c>
      <c r="J16" s="22" t="s">
        <v>32</v>
      </c>
      <c r="K16" s="8">
        <v>4.1300000000000003E-2</v>
      </c>
    </row>
    <row r="17" spans="1:11" s="37" customFormat="1" ht="15">
      <c r="A17" s="37">
        <v>9</v>
      </c>
      <c r="B17" s="37" t="s">
        <v>610</v>
      </c>
      <c r="C17" s="37" t="s">
        <v>916</v>
      </c>
      <c r="D17" s="43" t="s">
        <v>494</v>
      </c>
      <c r="E17" s="43">
        <v>100</v>
      </c>
      <c r="F17" s="44">
        <v>1033.1400000000001</v>
      </c>
      <c r="G17" s="48">
        <v>3.2599999999999997E-2</v>
      </c>
      <c r="H17" s="46">
        <v>44489</v>
      </c>
      <c r="I17" s="46" t="s">
        <v>185</v>
      </c>
      <c r="J17" s="22" t="s">
        <v>33</v>
      </c>
      <c r="K17" s="8">
        <v>0.1027</v>
      </c>
    </row>
    <row r="18" spans="1:11" s="37" customFormat="1" ht="15">
      <c r="A18" s="37">
        <v>10</v>
      </c>
      <c r="B18" s="37" t="s">
        <v>610</v>
      </c>
      <c r="C18" s="37" t="s">
        <v>917</v>
      </c>
      <c r="D18" s="43" t="s">
        <v>494</v>
      </c>
      <c r="E18" s="43">
        <v>100</v>
      </c>
      <c r="F18" s="44">
        <v>1031.31</v>
      </c>
      <c r="G18" s="48">
        <v>3.2599999999999997E-2</v>
      </c>
      <c r="H18" s="46">
        <v>44124</v>
      </c>
      <c r="I18" s="46" t="s">
        <v>185</v>
      </c>
      <c r="J18" s="22"/>
      <c r="K18" s="22"/>
    </row>
    <row r="19" spans="1:11" s="37" customFormat="1" ht="15">
      <c r="A19" s="37">
        <v>11</v>
      </c>
      <c r="B19" s="37" t="s">
        <v>610</v>
      </c>
      <c r="C19" s="37" t="s">
        <v>611</v>
      </c>
      <c r="D19" s="43" t="s">
        <v>494</v>
      </c>
      <c r="E19" s="43">
        <v>50</v>
      </c>
      <c r="F19" s="44">
        <v>519.97</v>
      </c>
      <c r="G19" s="48">
        <v>1.6400000000000001E-2</v>
      </c>
      <c r="H19" s="46">
        <v>43712</v>
      </c>
      <c r="I19" s="46" t="s">
        <v>185</v>
      </c>
      <c r="J19" s="22"/>
      <c r="K19" s="8"/>
    </row>
    <row r="20" spans="1:11" s="37" customFormat="1" ht="15">
      <c r="A20" s="37">
        <v>12</v>
      </c>
      <c r="B20" s="37" t="s">
        <v>492</v>
      </c>
      <c r="C20" s="37" t="s">
        <v>918</v>
      </c>
      <c r="D20" s="43" t="s">
        <v>494</v>
      </c>
      <c r="E20" s="43">
        <v>50</v>
      </c>
      <c r="F20" s="44">
        <v>514.05999999999995</v>
      </c>
      <c r="G20" s="48">
        <v>1.6199999999999999E-2</v>
      </c>
      <c r="H20" s="46">
        <v>43788</v>
      </c>
      <c r="I20" s="46" t="s">
        <v>185</v>
      </c>
      <c r="J20" s="22"/>
      <c r="K20" s="8"/>
    </row>
    <row r="21" spans="1:11" s="37" customFormat="1" ht="15">
      <c r="A21" s="37">
        <v>13</v>
      </c>
      <c r="B21" s="37" t="s">
        <v>962</v>
      </c>
      <c r="C21" s="37" t="s">
        <v>766</v>
      </c>
      <c r="D21" s="43" t="s">
        <v>491</v>
      </c>
      <c r="E21" s="43">
        <v>50</v>
      </c>
      <c r="F21" s="44">
        <v>508.24</v>
      </c>
      <c r="G21" s="48">
        <v>1.61E-2</v>
      </c>
      <c r="H21" s="46">
        <v>43157</v>
      </c>
      <c r="I21" s="46" t="s">
        <v>185</v>
      </c>
      <c r="J21" s="22"/>
      <c r="K21" s="8"/>
    </row>
    <row r="22" spans="1:11" s="37" customFormat="1" ht="15">
      <c r="A22" s="37">
        <v>14</v>
      </c>
      <c r="B22" s="37" t="s">
        <v>545</v>
      </c>
      <c r="C22" s="37" t="s">
        <v>598</v>
      </c>
      <c r="D22" s="43" t="s">
        <v>494</v>
      </c>
      <c r="E22" s="43">
        <v>40</v>
      </c>
      <c r="F22" s="44">
        <v>406.86</v>
      </c>
      <c r="G22" s="48">
        <v>1.29E-2</v>
      </c>
      <c r="H22" s="46">
        <v>42923</v>
      </c>
      <c r="I22" s="46" t="s">
        <v>185</v>
      </c>
      <c r="J22" s="22"/>
      <c r="K22" s="8"/>
    </row>
    <row r="23" spans="1:11" s="37" customFormat="1" ht="15">
      <c r="A23" s="58"/>
      <c r="B23" s="60" t="s">
        <v>944</v>
      </c>
      <c r="C23" s="60"/>
      <c r="D23" s="59"/>
      <c r="E23" s="59"/>
      <c r="F23" s="61">
        <v>23005.760000000006</v>
      </c>
      <c r="G23" s="62">
        <v>0.7268</v>
      </c>
      <c r="H23" s="46"/>
      <c r="I23" s="46"/>
      <c r="J23" s="22"/>
      <c r="K23" s="8"/>
    </row>
    <row r="24" spans="1:11" s="37" customFormat="1" ht="15">
      <c r="D24" s="43"/>
      <c r="E24" s="43"/>
      <c r="F24" s="44"/>
      <c r="G24" s="48"/>
      <c r="H24" s="46"/>
      <c r="I24" s="46"/>
      <c r="J24" s="22"/>
      <c r="K24" s="8"/>
    </row>
    <row r="25" spans="1:11" s="37" customFormat="1" ht="15">
      <c r="B25" s="53" t="s">
        <v>936</v>
      </c>
      <c r="C25" s="53"/>
      <c r="D25" s="43"/>
      <c r="E25" s="43"/>
      <c r="F25" s="44"/>
      <c r="G25" s="48"/>
      <c r="H25" s="46"/>
      <c r="I25" s="46"/>
      <c r="J25" s="22"/>
      <c r="K25" s="8"/>
    </row>
    <row r="26" spans="1:11" s="37" customFormat="1" ht="15">
      <c r="A26" s="37">
        <v>15</v>
      </c>
      <c r="B26" s="37" t="s">
        <v>632</v>
      </c>
      <c r="C26" s="37" t="s">
        <v>633</v>
      </c>
      <c r="D26" s="43" t="s">
        <v>513</v>
      </c>
      <c r="E26" s="43">
        <v>2000000</v>
      </c>
      <c r="F26" s="44">
        <v>2051.4299999999998</v>
      </c>
      <c r="G26" s="48">
        <v>6.4799999999999996E-2</v>
      </c>
      <c r="H26" s="46">
        <v>43991</v>
      </c>
      <c r="I26" s="46"/>
      <c r="J26" s="22"/>
      <c r="K26" s="8"/>
    </row>
    <row r="27" spans="1:11" s="37" customFormat="1" ht="15">
      <c r="A27" s="37">
        <v>16</v>
      </c>
      <c r="B27" s="37" t="s">
        <v>630</v>
      </c>
      <c r="C27" s="37" t="s">
        <v>631</v>
      </c>
      <c r="D27" s="43" t="s">
        <v>513</v>
      </c>
      <c r="E27" s="43">
        <v>2000000</v>
      </c>
      <c r="F27" s="44">
        <v>2037.32</v>
      </c>
      <c r="G27" s="48">
        <v>6.4399999999999999E-2</v>
      </c>
      <c r="H27" s="46">
        <v>44175</v>
      </c>
      <c r="I27" s="46"/>
      <c r="J27" s="22"/>
      <c r="K27" s="8"/>
    </row>
    <row r="28" spans="1:11" s="37" customFormat="1" ht="15">
      <c r="A28" s="58"/>
      <c r="B28" s="60" t="s">
        <v>944</v>
      </c>
      <c r="C28" s="60"/>
      <c r="D28" s="59"/>
      <c r="E28" s="59"/>
      <c r="F28" s="61">
        <v>4088.75</v>
      </c>
      <c r="G28" s="62">
        <v>0.12919999999999998</v>
      </c>
      <c r="H28" s="46"/>
      <c r="I28" s="46"/>
      <c r="J28" s="22"/>
      <c r="K28" s="8"/>
    </row>
    <row r="29" spans="1:11" s="37" customFormat="1" ht="15">
      <c r="D29" s="43"/>
      <c r="E29" s="43"/>
      <c r="F29" s="44"/>
      <c r="G29" s="48"/>
      <c r="H29" s="46"/>
      <c r="I29" s="46"/>
      <c r="J29" s="22"/>
      <c r="K29" s="8"/>
    </row>
    <row r="30" spans="1:11" s="37" customFormat="1" ht="15">
      <c r="B30" s="53" t="s">
        <v>933</v>
      </c>
      <c r="C30" s="53"/>
      <c r="D30" s="43"/>
      <c r="E30" s="43"/>
      <c r="F30" s="44"/>
      <c r="G30" s="48"/>
      <c r="H30" s="46"/>
      <c r="I30" s="46"/>
      <c r="J30" s="22"/>
      <c r="K30" s="8"/>
    </row>
    <row r="31" spans="1:11" s="37" customFormat="1" ht="15">
      <c r="B31" s="53" t="s">
        <v>938</v>
      </c>
      <c r="C31" s="53"/>
      <c r="D31" s="43"/>
      <c r="E31" s="43"/>
      <c r="F31" s="44"/>
      <c r="G31" s="48"/>
      <c r="H31" s="46"/>
      <c r="I31" s="46"/>
      <c r="J31" s="22"/>
      <c r="K31" s="8"/>
    </row>
    <row r="32" spans="1:11" s="37" customFormat="1" ht="15">
      <c r="A32" s="37">
        <v>17</v>
      </c>
      <c r="B32" s="37" t="s">
        <v>564</v>
      </c>
      <c r="C32" s="37" t="s">
        <v>919</v>
      </c>
      <c r="D32" s="43" t="s">
        <v>32</v>
      </c>
      <c r="E32" s="43">
        <v>1395</v>
      </c>
      <c r="F32" s="44">
        <v>1308.05</v>
      </c>
      <c r="G32" s="48">
        <v>4.1300000000000003E-2</v>
      </c>
      <c r="H32" s="46">
        <v>42317</v>
      </c>
      <c r="I32" s="46"/>
      <c r="J32" s="22"/>
      <c r="K32" s="8"/>
    </row>
    <row r="33" spans="1:11" s="37" customFormat="1" ht="15">
      <c r="A33" s="58"/>
      <c r="B33" s="60" t="s">
        <v>944</v>
      </c>
      <c r="C33" s="60"/>
      <c r="D33" s="59"/>
      <c r="E33" s="59"/>
      <c r="F33" s="61">
        <v>1308.05</v>
      </c>
      <c r="G33" s="62">
        <v>4.1300000000000003E-2</v>
      </c>
      <c r="H33" s="46"/>
      <c r="I33" s="46"/>
      <c r="J33" s="22"/>
      <c r="K33" s="8"/>
    </row>
    <row r="34" spans="1:11" s="37" customFormat="1" ht="15">
      <c r="D34" s="43"/>
      <c r="E34" s="43"/>
      <c r="F34" s="44"/>
      <c r="G34" s="48"/>
      <c r="H34" s="46"/>
      <c r="I34" s="46"/>
      <c r="J34" s="22"/>
      <c r="K34" s="8"/>
    </row>
    <row r="35" spans="1:11" s="37" customFormat="1" ht="15">
      <c r="A35" s="37">
        <v>18</v>
      </c>
      <c r="B35" s="53" t="s">
        <v>934</v>
      </c>
      <c r="D35" s="43"/>
      <c r="E35" s="43"/>
      <c r="F35" s="44">
        <v>2313.54</v>
      </c>
      <c r="G35" s="48">
        <v>7.3099999999999998E-2</v>
      </c>
      <c r="H35" s="46"/>
      <c r="I35" s="46"/>
      <c r="J35" s="22"/>
      <c r="K35" s="8"/>
    </row>
    <row r="36" spans="1:11" s="37" customFormat="1" ht="15">
      <c r="A36" s="58"/>
      <c r="B36" s="60" t="s">
        <v>944</v>
      </c>
      <c r="C36" s="60"/>
      <c r="D36" s="59"/>
      <c r="E36" s="59"/>
      <c r="F36" s="61">
        <v>2313.54</v>
      </c>
      <c r="G36" s="62">
        <v>7.3099999999999998E-2</v>
      </c>
      <c r="H36" s="46">
        <v>42037</v>
      </c>
      <c r="I36" s="46"/>
      <c r="J36" s="22"/>
      <c r="K36" s="8"/>
    </row>
    <row r="37" spans="1:11" s="37" customFormat="1" ht="15">
      <c r="D37" s="43"/>
      <c r="E37" s="43"/>
      <c r="F37" s="44"/>
      <c r="G37" s="48"/>
      <c r="H37" s="46"/>
      <c r="I37" s="46"/>
      <c r="J37" s="22"/>
      <c r="K37" s="8"/>
    </row>
    <row r="38" spans="1:11" s="37" customFormat="1" ht="15">
      <c r="B38" s="53" t="s">
        <v>945</v>
      </c>
      <c r="C38" s="53"/>
      <c r="D38" s="43"/>
      <c r="E38" s="43"/>
      <c r="F38" s="44"/>
      <c r="G38" s="48"/>
      <c r="H38" s="46"/>
      <c r="I38" s="46"/>
      <c r="J38" s="22"/>
      <c r="K38" s="8"/>
    </row>
    <row r="39" spans="1:11" s="37" customFormat="1" ht="15">
      <c r="B39" s="37" t="s">
        <v>946</v>
      </c>
      <c r="D39" s="43"/>
      <c r="E39" s="43"/>
      <c r="F39" s="44">
        <v>938.07999999999447</v>
      </c>
      <c r="G39" s="48">
        <v>2.9600000000000001E-2</v>
      </c>
      <c r="H39" s="46"/>
      <c r="I39" s="46"/>
      <c r="J39" s="22"/>
      <c r="K39" s="8"/>
    </row>
    <row r="40" spans="1:11" s="37" customFormat="1" ht="15">
      <c r="A40" s="58"/>
      <c r="B40" s="60" t="s">
        <v>944</v>
      </c>
      <c r="C40" s="60"/>
      <c r="D40" s="59"/>
      <c r="E40" s="59"/>
      <c r="F40" s="61">
        <v>938.07999999999447</v>
      </c>
      <c r="G40" s="62">
        <v>2.9600000000000001E-2</v>
      </c>
      <c r="H40" s="46"/>
      <c r="I40" s="46"/>
      <c r="J40" s="22"/>
      <c r="K40" s="8"/>
    </row>
    <row r="41" spans="1:11" s="37" customFormat="1" ht="15">
      <c r="A41" s="63"/>
      <c r="B41" s="65" t="s">
        <v>947</v>
      </c>
      <c r="C41" s="65"/>
      <c r="D41" s="64"/>
      <c r="E41" s="64"/>
      <c r="F41" s="66">
        <v>31654.18</v>
      </c>
      <c r="G41" s="68">
        <v>1</v>
      </c>
      <c r="H41" s="46"/>
      <c r="I41" s="46"/>
      <c r="J41" s="22"/>
      <c r="K41" s="8"/>
    </row>
    <row r="42" spans="1:11" s="37" customFormat="1" ht="15">
      <c r="A42" s="37" t="s">
        <v>948</v>
      </c>
      <c r="D42" s="43"/>
      <c r="E42" s="43"/>
      <c r="F42" s="44"/>
      <c r="G42" s="48"/>
      <c r="H42" s="46"/>
      <c r="I42" s="46"/>
      <c r="J42" s="22"/>
      <c r="K42" s="8"/>
    </row>
    <row r="43" spans="1:11" s="37" customFormat="1" ht="15">
      <c r="A43" s="37">
        <v>1</v>
      </c>
      <c r="B43" s="37" t="s">
        <v>949</v>
      </c>
      <c r="D43" s="43"/>
      <c r="E43" s="43"/>
      <c r="F43" s="44"/>
      <c r="G43" s="48"/>
      <c r="H43" s="46"/>
      <c r="I43" s="46"/>
      <c r="J43" s="22"/>
      <c r="K43" s="8"/>
    </row>
    <row r="44" spans="1:11" s="37" customFormat="1" ht="15">
      <c r="D44" s="43"/>
      <c r="E44" s="43"/>
      <c r="F44" s="44"/>
      <c r="J44" s="22"/>
      <c r="K44" s="8"/>
    </row>
    <row r="45" spans="1:11" s="37" customFormat="1" ht="15">
      <c r="D45" s="43"/>
      <c r="E45" s="43"/>
      <c r="F45" s="44"/>
      <c r="J45" s="22"/>
      <c r="K45" s="8"/>
    </row>
    <row r="46" spans="1:11" s="37" customFormat="1" ht="15">
      <c r="D46" s="43"/>
      <c r="E46" s="43"/>
      <c r="F46" s="44"/>
      <c r="J46" s="22"/>
      <c r="K46" s="8"/>
    </row>
    <row r="47" spans="1:11" s="37" customFormat="1" ht="15">
      <c r="A47"/>
      <c r="B47"/>
      <c r="C47"/>
      <c r="D47"/>
      <c r="E47"/>
      <c r="F47"/>
      <c r="G47"/>
      <c r="J47" s="22"/>
      <c r="K47" s="8"/>
    </row>
  </sheetData>
  <customSheetViews>
    <customSheetView guid="{EB9601F8-7613-4FE0-99CC-A7A03E2A1D24}" topLeftCell="C1">
      <selection activeCell="K9" sqref="K9"/>
      <pageMargins left="0.7" right="0.7" top="0.75" bottom="0.75" header="0.3" footer="0.3"/>
    </customSheetView>
    <customSheetView guid="{1403DC94-D8BD-4DAF-99FE-19AB41C931F9}">
      <selection activeCell="E9" sqref="E9"/>
      <pageMargins left="0.7" right="0.7" top="0.75" bottom="0.75" header="0.3" footer="0.3"/>
    </customSheetView>
  </customSheetViews>
  <mergeCells count="1">
    <mergeCell ref="B1:G1"/>
  </mergeCells>
  <pageMargins left="0.7" right="0.7" top="0.75" bottom="0.75" header="0.3" footer="0.3"/>
</worksheet>
</file>

<file path=xl/worksheets/sheet27.xml><?xml version="1.0" encoding="utf-8"?>
<worksheet xmlns="http://schemas.openxmlformats.org/spreadsheetml/2006/main" xmlns:r="http://schemas.openxmlformats.org/officeDocument/2006/relationships">
  <dimension ref="A1:L25"/>
  <sheetViews>
    <sheetView workbookViewId="0"/>
  </sheetViews>
  <sheetFormatPr defaultRowHeight="12.75"/>
  <cols>
    <col min="1" max="1" width="7.140625" style="21" bestFit="1" customWidth="1"/>
    <col min="2" max="2" width="31.85546875" style="21" bestFit="1" customWidth="1"/>
    <col min="3" max="3" width="13.28515625" style="21" bestFit="1" customWidth="1"/>
    <col min="4" max="4" width="13.5703125" style="21" bestFit="1" customWidth="1"/>
    <col min="5" max="5" width="12.85546875" style="21" bestFit="1" customWidth="1"/>
    <col min="6" max="6" width="13.140625" style="21" bestFit="1" customWidth="1"/>
    <col min="7" max="7" width="8.85546875" style="21" bestFit="1" customWidth="1"/>
    <col min="8" max="8" width="11.42578125" style="21" bestFit="1" customWidth="1"/>
    <col min="9" max="9" width="8" style="21" bestFit="1" customWidth="1"/>
    <col min="10" max="10" width="16.28515625" style="21" bestFit="1" customWidth="1"/>
    <col min="11" max="11" width="7.85546875" style="51" bestFit="1" customWidth="1"/>
    <col min="12" max="12" width="7.85546875" style="21" bestFit="1" customWidth="1"/>
    <col min="13" max="16384" width="9.140625" style="21"/>
  </cols>
  <sheetData>
    <row r="1" spans="1:12" s="22" customFormat="1" ht="18.75" customHeight="1">
      <c r="A1" s="17"/>
      <c r="B1" s="90" t="s">
        <v>34</v>
      </c>
      <c r="C1" s="91"/>
      <c r="D1" s="91"/>
      <c r="E1" s="91"/>
      <c r="F1" s="91"/>
      <c r="G1" s="92"/>
      <c r="H1" s="20"/>
      <c r="I1" s="20"/>
      <c r="J1" s="21"/>
      <c r="K1" s="51"/>
      <c r="L1" s="21"/>
    </row>
    <row r="2" spans="1:12" s="22" customFormat="1" ht="14.25" customHeight="1">
      <c r="A2" s="23" t="s">
        <v>4</v>
      </c>
      <c r="B2" s="24" t="s">
        <v>951</v>
      </c>
      <c r="C2" s="24"/>
      <c r="D2" s="25"/>
      <c r="E2" s="25"/>
      <c r="F2" s="25"/>
      <c r="G2" s="25"/>
      <c r="H2" s="20"/>
      <c r="I2" s="20"/>
      <c r="J2" s="21"/>
      <c r="K2" s="51"/>
      <c r="L2" s="21"/>
    </row>
    <row r="3" spans="1:12" s="22" customFormat="1" ht="14.25" customHeight="1">
      <c r="A3" s="26"/>
      <c r="B3" s="27"/>
      <c r="C3" s="27"/>
      <c r="D3" s="28"/>
      <c r="E3" s="28"/>
      <c r="F3" s="28"/>
      <c r="G3" s="28"/>
      <c r="H3" s="20"/>
      <c r="I3" s="20"/>
      <c r="J3" s="21"/>
      <c r="K3" s="51"/>
      <c r="L3" s="21"/>
    </row>
    <row r="4" spans="1:12" s="22" customFormat="1" ht="30">
      <c r="A4" s="29" t="s">
        <v>0</v>
      </c>
      <c r="B4" s="30" t="s">
        <v>1</v>
      </c>
      <c r="C4" s="30" t="s">
        <v>953</v>
      </c>
      <c r="D4" s="30" t="s">
        <v>21</v>
      </c>
      <c r="E4" s="30" t="s">
        <v>952</v>
      </c>
      <c r="F4" s="15" t="s">
        <v>2</v>
      </c>
      <c r="G4" s="31" t="s">
        <v>3</v>
      </c>
      <c r="H4" s="31" t="s">
        <v>5</v>
      </c>
      <c r="I4" s="32" t="s">
        <v>6</v>
      </c>
      <c r="J4" s="21"/>
      <c r="K4" s="51"/>
      <c r="L4" s="21"/>
    </row>
    <row r="5" spans="1:12" s="22" customFormat="1" ht="15">
      <c r="D5" s="33"/>
      <c r="E5" s="33"/>
      <c r="F5" s="10"/>
      <c r="G5" s="34"/>
      <c r="H5" s="35"/>
      <c r="I5" s="36"/>
      <c r="K5" s="8"/>
    </row>
    <row r="6" spans="1:12" s="38" customFormat="1" ht="15">
      <c r="B6" s="55" t="s">
        <v>933</v>
      </c>
      <c r="C6" s="55"/>
      <c r="D6" s="39"/>
      <c r="E6" s="39"/>
      <c r="F6" s="44"/>
      <c r="H6" s="41"/>
      <c r="I6" s="41"/>
      <c r="J6" s="22"/>
      <c r="K6" s="8"/>
    </row>
    <row r="7" spans="1:12" s="38" customFormat="1" ht="15">
      <c r="A7" s="38">
        <v>1</v>
      </c>
      <c r="B7" s="55" t="s">
        <v>934</v>
      </c>
      <c r="D7" s="39"/>
      <c r="E7" s="39"/>
      <c r="F7" s="44">
        <v>1928.78</v>
      </c>
      <c r="G7" s="42">
        <v>1.5699999999999999E-2</v>
      </c>
      <c r="H7" s="41"/>
      <c r="I7" s="41"/>
      <c r="J7" s="22"/>
      <c r="K7" s="8"/>
    </row>
    <row r="8" spans="1:12" s="38" customFormat="1" ht="15">
      <c r="A8" s="70"/>
      <c r="B8" s="71" t="s">
        <v>944</v>
      </c>
      <c r="C8" s="71"/>
      <c r="D8" s="73"/>
      <c r="E8" s="73"/>
      <c r="F8" s="61">
        <v>1928.78</v>
      </c>
      <c r="G8" s="72">
        <v>1.5699999999999999E-2</v>
      </c>
      <c r="H8" s="41">
        <v>42037</v>
      </c>
      <c r="I8" s="41"/>
      <c r="J8" s="22"/>
      <c r="K8" s="8"/>
    </row>
    <row r="9" spans="1:12" s="22" customFormat="1" ht="15">
      <c r="D9" s="33"/>
      <c r="E9" s="33"/>
      <c r="F9" s="10"/>
      <c r="G9" s="34"/>
      <c r="H9" s="35"/>
      <c r="I9" s="36"/>
      <c r="K9" s="8"/>
    </row>
    <row r="10" spans="1:12" s="22" customFormat="1" ht="15">
      <c r="B10" s="54" t="s">
        <v>921</v>
      </c>
      <c r="C10" s="54"/>
      <c r="D10" s="33"/>
      <c r="E10" s="33"/>
      <c r="F10" s="10"/>
      <c r="G10" s="34"/>
      <c r="H10" s="35"/>
      <c r="I10" s="36"/>
      <c r="K10" s="8"/>
    </row>
    <row r="11" spans="1:12" s="38" customFormat="1" ht="15">
      <c r="A11" s="38">
        <v>2</v>
      </c>
      <c r="B11" s="38" t="s">
        <v>9</v>
      </c>
      <c r="C11" s="38" t="s">
        <v>920</v>
      </c>
      <c r="D11" s="39"/>
      <c r="E11" s="39">
        <v>5333264.9850000003</v>
      </c>
      <c r="F11" s="44">
        <v>60774.48</v>
      </c>
      <c r="G11" s="56">
        <v>0.49480000000000002</v>
      </c>
      <c r="H11" s="40"/>
      <c r="I11" s="41"/>
      <c r="J11" s="22"/>
      <c r="K11" s="8"/>
    </row>
    <row r="12" spans="1:12" s="38" customFormat="1" ht="15">
      <c r="A12" s="38">
        <v>3</v>
      </c>
      <c r="B12" s="38" t="s">
        <v>20</v>
      </c>
      <c r="C12" s="38" t="s">
        <v>922</v>
      </c>
      <c r="D12" s="39"/>
      <c r="E12" s="39">
        <v>2813590.7740000002</v>
      </c>
      <c r="F12" s="44">
        <v>29377.34</v>
      </c>
      <c r="G12" s="56">
        <v>0.2392</v>
      </c>
      <c r="H12" s="40"/>
      <c r="I12" s="41"/>
      <c r="J12" s="54"/>
      <c r="K12" s="57"/>
    </row>
    <row r="13" spans="1:12" s="38" customFormat="1" ht="15">
      <c r="A13" s="38">
        <v>4</v>
      </c>
      <c r="B13" s="38" t="s">
        <v>8</v>
      </c>
      <c r="C13" s="38" t="s">
        <v>923</v>
      </c>
      <c r="D13" s="39"/>
      <c r="E13" s="39">
        <v>131878384.065</v>
      </c>
      <c r="F13" s="44">
        <v>15329.02</v>
      </c>
      <c r="G13" s="42">
        <v>0.12479999999999999</v>
      </c>
      <c r="H13" s="40"/>
      <c r="I13" s="41"/>
      <c r="J13" s="22"/>
      <c r="K13" s="8"/>
    </row>
    <row r="14" spans="1:12" s="38" customFormat="1" ht="15">
      <c r="A14" s="38">
        <v>5</v>
      </c>
      <c r="B14" s="38" t="s">
        <v>11</v>
      </c>
      <c r="C14" s="38" t="s">
        <v>924</v>
      </c>
      <c r="D14" s="39"/>
      <c r="E14" s="39">
        <v>9991632.0940000005</v>
      </c>
      <c r="F14" s="44">
        <v>8316.6299999999992</v>
      </c>
      <c r="G14" s="42">
        <v>6.7699999999999996E-2</v>
      </c>
      <c r="H14" s="41"/>
      <c r="I14" s="41"/>
      <c r="J14" s="22"/>
      <c r="K14" s="8"/>
    </row>
    <row r="15" spans="1:12" s="38" customFormat="1" ht="15">
      <c r="A15" s="38">
        <v>6</v>
      </c>
      <c r="B15" s="38" t="s">
        <v>12</v>
      </c>
      <c r="C15" s="38" t="s">
        <v>925</v>
      </c>
      <c r="D15" s="39"/>
      <c r="E15" s="39">
        <v>26032412.098000001</v>
      </c>
      <c r="F15" s="44">
        <v>7568.4</v>
      </c>
      <c r="G15" s="42">
        <v>6.1600000000000002E-2</v>
      </c>
      <c r="H15" s="41"/>
      <c r="I15" s="41"/>
      <c r="J15" s="22"/>
      <c r="K15" s="22"/>
    </row>
    <row r="16" spans="1:12" s="38" customFormat="1" ht="15">
      <c r="A16" s="70"/>
      <c r="B16" s="71" t="s">
        <v>944</v>
      </c>
      <c r="C16" s="71"/>
      <c r="D16" s="73"/>
      <c r="E16" s="73"/>
      <c r="F16" s="61">
        <v>121365.87000000001</v>
      </c>
      <c r="G16" s="72">
        <v>0.98809999999999998</v>
      </c>
      <c r="H16" s="41"/>
      <c r="I16" s="41"/>
      <c r="J16" s="22"/>
      <c r="K16" s="8"/>
    </row>
    <row r="17" spans="1:11" s="38" customFormat="1" ht="15">
      <c r="D17" s="39"/>
      <c r="E17" s="39"/>
      <c r="F17" s="44"/>
      <c r="H17" s="41"/>
      <c r="I17" s="41"/>
      <c r="J17" s="22"/>
      <c r="K17" s="8"/>
    </row>
    <row r="18" spans="1:11" s="38" customFormat="1" ht="15">
      <c r="B18" s="55" t="s">
        <v>945</v>
      </c>
      <c r="C18" s="55"/>
      <c r="D18" s="39"/>
      <c r="E18" s="39"/>
      <c r="F18" s="44"/>
      <c r="H18" s="41"/>
      <c r="I18" s="41"/>
      <c r="J18" s="22"/>
      <c r="K18" s="8"/>
    </row>
    <row r="19" spans="1:11" s="38" customFormat="1" ht="15">
      <c r="B19" s="38" t="s">
        <v>946</v>
      </c>
      <c r="D19" s="39"/>
      <c r="E19" s="39"/>
      <c r="F19" s="44">
        <v>-480.57000000000698</v>
      </c>
      <c r="G19" s="42">
        <v>-3.8E-3</v>
      </c>
      <c r="H19" s="41"/>
      <c r="I19" s="41"/>
      <c r="J19" s="22"/>
      <c r="K19" s="8"/>
    </row>
    <row r="20" spans="1:11" s="38" customFormat="1" ht="15">
      <c r="A20" s="70"/>
      <c r="B20" s="71" t="s">
        <v>944</v>
      </c>
      <c r="C20" s="71"/>
      <c r="D20" s="73"/>
      <c r="E20" s="73"/>
      <c r="F20" s="61">
        <v>-480.57000000000698</v>
      </c>
      <c r="G20" s="72">
        <v>-3.8E-3</v>
      </c>
      <c r="H20" s="41"/>
      <c r="I20" s="41"/>
      <c r="J20" s="22"/>
      <c r="K20" s="8"/>
    </row>
    <row r="21" spans="1:11" s="38" customFormat="1" ht="15">
      <c r="A21" s="74"/>
      <c r="B21" s="76" t="s">
        <v>947</v>
      </c>
      <c r="C21" s="76"/>
      <c r="D21" s="75"/>
      <c r="E21" s="75"/>
      <c r="F21" s="66">
        <v>122814.08</v>
      </c>
      <c r="G21" s="77">
        <v>1</v>
      </c>
      <c r="H21" s="41"/>
      <c r="I21" s="41"/>
      <c r="J21" s="22"/>
      <c r="K21" s="8"/>
    </row>
    <row r="22" spans="1:11" s="38" customFormat="1" ht="15">
      <c r="D22" s="39"/>
      <c r="E22" s="39"/>
      <c r="F22" s="44"/>
      <c r="H22" s="41"/>
      <c r="I22" s="41"/>
      <c r="J22" s="22"/>
      <c r="K22" s="8"/>
    </row>
    <row r="23" spans="1:11" s="38" customFormat="1" ht="15">
      <c r="D23" s="39"/>
      <c r="E23" s="39"/>
      <c r="F23" s="44"/>
      <c r="G23" s="42"/>
      <c r="H23" s="41"/>
      <c r="I23" s="41"/>
      <c r="J23" s="22"/>
      <c r="K23" s="8"/>
    </row>
    <row r="24" spans="1:11" s="38" customFormat="1" ht="15">
      <c r="D24" s="39"/>
      <c r="E24" s="39"/>
      <c r="F24" s="44"/>
      <c r="G24" s="42"/>
      <c r="H24" s="41"/>
      <c r="I24" s="41"/>
      <c r="J24" s="22"/>
      <c r="K24" s="8"/>
    </row>
    <row r="25" spans="1:11" s="38" customFormat="1" ht="15">
      <c r="A25" s="21"/>
      <c r="B25" s="21"/>
      <c r="C25" s="21"/>
      <c r="D25" s="21"/>
      <c r="E25" s="21"/>
      <c r="F25" s="21"/>
      <c r="G25" s="21"/>
      <c r="H25" s="41"/>
      <c r="I25" s="41"/>
      <c r="J25" s="22"/>
      <c r="K25" s="8"/>
    </row>
  </sheetData>
  <mergeCells count="1">
    <mergeCell ref="B1:G1"/>
  </mergeCells>
  <pageMargins left="0.7" right="0.7" top="0.75" bottom="0.75" header="0.3" footer="0.3"/>
</worksheet>
</file>

<file path=xl/worksheets/sheet28.xml><?xml version="1.0" encoding="utf-8"?>
<worksheet xmlns="http://schemas.openxmlformats.org/spreadsheetml/2006/main" xmlns:r="http://schemas.openxmlformats.org/officeDocument/2006/relationships">
  <dimension ref="A1:L23"/>
  <sheetViews>
    <sheetView workbookViewId="0"/>
  </sheetViews>
  <sheetFormatPr defaultRowHeight="12.75"/>
  <cols>
    <col min="1" max="1" width="7.140625" bestFit="1" customWidth="1"/>
    <col min="2" max="2" width="63" bestFit="1" customWidth="1"/>
    <col min="3" max="3" width="13.28515625" bestFit="1" customWidth="1"/>
    <col min="4" max="4" width="16.140625" bestFit="1" customWidth="1"/>
    <col min="5" max="5" width="9.140625" bestFit="1" customWidth="1"/>
    <col min="6" max="6" width="10.7109375" bestFit="1" customWidth="1"/>
    <col min="7" max="7" width="8.85546875" bestFit="1" customWidth="1"/>
    <col min="8" max="8" width="11.42578125" bestFit="1" customWidth="1"/>
    <col min="9" max="9" width="8" bestFit="1" customWidth="1"/>
    <col min="10" max="10" width="16.28515625" style="21" bestFit="1" customWidth="1"/>
    <col min="11" max="11" width="7.85546875" style="51" bestFit="1" customWidth="1"/>
    <col min="12" max="12" width="7.85546875" bestFit="1" customWidth="1"/>
  </cols>
  <sheetData>
    <row r="1" spans="1:12" s="1" customFormat="1" ht="18.75" customHeight="1">
      <c r="A1" s="17"/>
      <c r="B1" s="87" t="s">
        <v>36</v>
      </c>
      <c r="C1" s="88"/>
      <c r="D1" s="88"/>
      <c r="E1" s="88"/>
      <c r="F1" s="88"/>
      <c r="G1" s="89"/>
      <c r="H1" s="13"/>
      <c r="I1" s="13"/>
      <c r="J1" s="21"/>
      <c r="K1" s="51"/>
      <c r="L1"/>
    </row>
    <row r="2" spans="1:12" s="1" customFormat="1" ht="14.25" customHeight="1">
      <c r="A2" s="14" t="s">
        <v>4</v>
      </c>
      <c r="B2" s="3" t="s">
        <v>951</v>
      </c>
      <c r="C2" s="3"/>
      <c r="D2" s="4"/>
      <c r="E2" s="4"/>
      <c r="F2" s="4"/>
      <c r="G2" s="4"/>
      <c r="H2" s="13"/>
      <c r="I2" s="13"/>
      <c r="J2" s="21"/>
      <c r="K2" s="51"/>
      <c r="L2"/>
    </row>
    <row r="3" spans="1:12" s="1" customFormat="1" ht="14.25" customHeight="1">
      <c r="A3" s="18"/>
      <c r="B3" s="5"/>
      <c r="C3" s="5"/>
      <c r="D3" s="2"/>
      <c r="E3" s="2"/>
      <c r="F3" s="2"/>
      <c r="G3" s="2"/>
      <c r="H3" s="13"/>
      <c r="I3" s="13"/>
      <c r="J3" s="21"/>
      <c r="K3" s="51"/>
      <c r="L3"/>
    </row>
    <row r="4" spans="1:12" s="1" customFormat="1" ht="45">
      <c r="A4" s="6" t="s">
        <v>0</v>
      </c>
      <c r="B4" s="19" t="s">
        <v>1</v>
      </c>
      <c r="C4" s="19" t="s">
        <v>953</v>
      </c>
      <c r="D4" s="19" t="s">
        <v>21</v>
      </c>
      <c r="E4" s="19" t="s">
        <v>952</v>
      </c>
      <c r="F4" s="15" t="s">
        <v>2</v>
      </c>
      <c r="G4" s="15" t="s">
        <v>3</v>
      </c>
      <c r="H4" s="15" t="s">
        <v>5</v>
      </c>
      <c r="I4" s="16" t="s">
        <v>6</v>
      </c>
      <c r="J4" s="21"/>
      <c r="K4" s="51"/>
      <c r="L4"/>
    </row>
    <row r="5" spans="1:12" s="1" customFormat="1" ht="15">
      <c r="D5" s="9"/>
      <c r="E5" s="9"/>
      <c r="F5" s="10"/>
      <c r="G5" s="10"/>
      <c r="H5" s="12"/>
      <c r="I5" s="11"/>
      <c r="J5" s="22"/>
      <c r="K5" s="8"/>
    </row>
    <row r="6" spans="1:12" s="37" customFormat="1" ht="15">
      <c r="B6" s="53" t="s">
        <v>933</v>
      </c>
      <c r="C6" s="53"/>
      <c r="D6" s="43"/>
      <c r="E6" s="43"/>
      <c r="F6" s="44"/>
      <c r="G6" s="44"/>
      <c r="H6" s="45"/>
      <c r="I6" s="46"/>
      <c r="J6" s="22"/>
      <c r="K6" s="8"/>
    </row>
    <row r="7" spans="1:12" s="37" customFormat="1" ht="15">
      <c r="A7" s="37">
        <v>1</v>
      </c>
      <c r="B7" s="53" t="s">
        <v>934</v>
      </c>
      <c r="D7" s="43"/>
      <c r="E7" s="43"/>
      <c r="F7" s="44">
        <v>199.88</v>
      </c>
      <c r="G7" s="48">
        <v>3.5799999999999998E-2</v>
      </c>
      <c r="H7" s="45"/>
      <c r="I7" s="46"/>
      <c r="J7" s="22"/>
      <c r="K7" s="22"/>
    </row>
    <row r="8" spans="1:12" s="37" customFormat="1" ht="15">
      <c r="A8" s="58"/>
      <c r="B8" s="60" t="s">
        <v>944</v>
      </c>
      <c r="C8" s="60"/>
      <c r="D8" s="59"/>
      <c r="E8" s="59"/>
      <c r="F8" s="61">
        <v>199.88</v>
      </c>
      <c r="G8" s="62">
        <v>3.5799999999999998E-2</v>
      </c>
      <c r="H8" s="46">
        <v>42037</v>
      </c>
      <c r="I8" s="46"/>
      <c r="J8" s="22"/>
      <c r="K8" s="8"/>
    </row>
    <row r="9" spans="1:12" s="1" customFormat="1" ht="15">
      <c r="D9" s="9"/>
      <c r="E9" s="9"/>
      <c r="F9" s="10"/>
      <c r="G9" s="10"/>
      <c r="H9" s="12"/>
      <c r="I9" s="11"/>
      <c r="J9" s="22"/>
      <c r="K9" s="8"/>
    </row>
    <row r="10" spans="1:12" s="1" customFormat="1" ht="15">
      <c r="B10" s="52" t="s">
        <v>942</v>
      </c>
      <c r="C10" s="52"/>
      <c r="D10" s="9"/>
      <c r="E10" s="9"/>
      <c r="F10" s="10"/>
      <c r="G10" s="10"/>
      <c r="H10" s="12"/>
      <c r="I10" s="11"/>
      <c r="J10" s="22"/>
      <c r="K10" s="8"/>
    </row>
    <row r="11" spans="1:12" s="1" customFormat="1" ht="15">
      <c r="B11" s="52" t="s">
        <v>943</v>
      </c>
      <c r="C11" s="52"/>
      <c r="D11" s="9"/>
      <c r="E11" s="9"/>
      <c r="F11" s="10"/>
      <c r="G11" s="10"/>
      <c r="H11" s="12"/>
      <c r="I11" s="11"/>
      <c r="J11" s="22"/>
      <c r="K11" s="8"/>
    </row>
    <row r="12" spans="1:12" s="37" customFormat="1" ht="15">
      <c r="A12" s="37">
        <v>2</v>
      </c>
      <c r="B12" s="37" t="s">
        <v>909</v>
      </c>
      <c r="C12" s="37" t="s">
        <v>910</v>
      </c>
      <c r="D12" s="43"/>
      <c r="E12" s="43">
        <v>168296.95</v>
      </c>
      <c r="F12" s="44">
        <v>5430.78</v>
      </c>
      <c r="G12" s="50">
        <v>0.97260000000000002</v>
      </c>
      <c r="H12" s="45"/>
      <c r="I12" s="46"/>
      <c r="J12" s="22"/>
      <c r="K12" s="8"/>
    </row>
    <row r="13" spans="1:12" s="37" customFormat="1" ht="15">
      <c r="A13" s="58"/>
      <c r="B13" s="60" t="s">
        <v>944</v>
      </c>
      <c r="C13" s="60"/>
      <c r="D13" s="59"/>
      <c r="E13" s="59"/>
      <c r="F13" s="61">
        <v>5430.78</v>
      </c>
      <c r="G13" s="69">
        <v>0.97260000000000002</v>
      </c>
      <c r="H13" s="45"/>
      <c r="I13" s="46"/>
      <c r="J13" s="54"/>
      <c r="K13" s="57"/>
    </row>
    <row r="14" spans="1:12" s="37" customFormat="1" ht="15">
      <c r="D14" s="43"/>
      <c r="E14" s="43"/>
      <c r="F14" s="44"/>
      <c r="G14" s="48"/>
      <c r="H14" s="46"/>
      <c r="I14" s="46"/>
      <c r="J14" s="22"/>
      <c r="K14" s="8"/>
    </row>
    <row r="15" spans="1:12" s="37" customFormat="1" ht="15">
      <c r="B15" s="53" t="s">
        <v>945</v>
      </c>
      <c r="C15" s="53"/>
      <c r="D15" s="43"/>
      <c r="E15" s="43"/>
      <c r="F15" s="44"/>
      <c r="H15" s="46"/>
      <c r="I15" s="46"/>
      <c r="J15" s="22"/>
      <c r="K15" s="8"/>
    </row>
    <row r="16" spans="1:12" s="37" customFormat="1" ht="15">
      <c r="B16" s="37" t="s">
        <v>946</v>
      </c>
      <c r="D16" s="43"/>
      <c r="E16" s="43"/>
      <c r="F16" s="44">
        <v>-47.019999999999527</v>
      </c>
      <c r="G16" s="48">
        <v>-8.3999999999999995E-3</v>
      </c>
      <c r="H16" s="46"/>
      <c r="I16" s="46"/>
      <c r="J16" s="22"/>
      <c r="K16" s="8"/>
    </row>
    <row r="17" spans="1:11" s="37" customFormat="1" ht="15">
      <c r="A17" s="58"/>
      <c r="B17" s="60" t="s">
        <v>944</v>
      </c>
      <c r="C17" s="60"/>
      <c r="D17" s="59"/>
      <c r="E17" s="59"/>
      <c r="F17" s="61">
        <v>-47.019999999999527</v>
      </c>
      <c r="G17" s="62">
        <v>-8.3999999999999995E-3</v>
      </c>
      <c r="H17" s="46"/>
      <c r="I17" s="46"/>
      <c r="J17" s="22"/>
      <c r="K17" s="8"/>
    </row>
    <row r="18" spans="1:11" s="37" customFormat="1" ht="15">
      <c r="A18" s="63"/>
      <c r="B18" s="65" t="s">
        <v>947</v>
      </c>
      <c r="C18" s="65"/>
      <c r="D18" s="64"/>
      <c r="E18" s="64"/>
      <c r="F18" s="66">
        <v>5583.64</v>
      </c>
      <c r="G18" s="68">
        <v>1</v>
      </c>
      <c r="H18" s="46"/>
      <c r="I18" s="46"/>
      <c r="J18" s="22"/>
      <c r="K18" s="8"/>
    </row>
    <row r="19" spans="1:11" s="37" customFormat="1" ht="15">
      <c r="A19" s="37" t="s">
        <v>948</v>
      </c>
      <c r="D19" s="43"/>
      <c r="E19" s="43"/>
      <c r="F19" s="44"/>
      <c r="H19" s="46"/>
      <c r="I19" s="46"/>
      <c r="J19" s="22"/>
      <c r="K19" s="8"/>
    </row>
    <row r="20" spans="1:11" s="37" customFormat="1" ht="15">
      <c r="A20" s="37">
        <v>1</v>
      </c>
      <c r="B20" s="37" t="s">
        <v>950</v>
      </c>
      <c r="D20" s="43"/>
      <c r="E20" s="43"/>
      <c r="F20" s="44"/>
      <c r="G20" s="48"/>
      <c r="H20" s="46"/>
      <c r="I20" s="46"/>
      <c r="J20" s="22"/>
      <c r="K20" s="8"/>
    </row>
    <row r="21" spans="1:11" s="37" customFormat="1" ht="15">
      <c r="D21" s="43"/>
      <c r="E21" s="43"/>
      <c r="F21" s="44"/>
      <c r="G21" s="48"/>
      <c r="H21" s="46"/>
      <c r="I21" s="46"/>
      <c r="J21" s="22"/>
      <c r="K21" s="8"/>
    </row>
    <row r="22" spans="1:11" s="37" customFormat="1" ht="15">
      <c r="D22" s="43"/>
      <c r="E22" s="43"/>
      <c r="F22" s="44"/>
      <c r="H22" s="46"/>
      <c r="I22" s="46"/>
      <c r="J22" s="22"/>
      <c r="K22" s="8"/>
    </row>
    <row r="23" spans="1:11" s="37" customFormat="1" ht="15">
      <c r="A23"/>
      <c r="B23"/>
      <c r="C23"/>
      <c r="D23"/>
      <c r="E23"/>
      <c r="F23"/>
      <c r="G23"/>
      <c r="J23" s="22"/>
      <c r="K23" s="8"/>
    </row>
  </sheetData>
  <mergeCells count="1">
    <mergeCell ref="B1:G1"/>
  </mergeCells>
  <pageMargins left="0.7" right="0.7" top="0.75" bottom="0.75" header="0.3" footer="0.3"/>
</worksheet>
</file>

<file path=xl/worksheets/sheet29.xml><?xml version="1.0" encoding="utf-8"?>
<worksheet xmlns="http://schemas.openxmlformats.org/spreadsheetml/2006/main" xmlns:r="http://schemas.openxmlformats.org/officeDocument/2006/relationships">
  <dimension ref="A1:L23"/>
  <sheetViews>
    <sheetView workbookViewId="0"/>
  </sheetViews>
  <sheetFormatPr defaultRowHeight="12.75"/>
  <cols>
    <col min="1" max="1" width="7.140625" bestFit="1" customWidth="1"/>
    <col min="2" max="2" width="61.140625" bestFit="1" customWidth="1"/>
    <col min="3" max="3" width="12.7109375" bestFit="1" customWidth="1"/>
    <col min="4" max="4" width="8.42578125" bestFit="1" customWidth="1"/>
    <col min="5" max="5" width="10.85546875" bestFit="1" customWidth="1"/>
    <col min="6" max="6" width="10.7109375" bestFit="1" customWidth="1"/>
    <col min="7" max="7" width="8.85546875" bestFit="1" customWidth="1"/>
    <col min="8" max="8" width="11.5703125" bestFit="1" customWidth="1"/>
    <col min="9" max="9" width="8" bestFit="1" customWidth="1"/>
    <col min="10" max="10" width="16.28515625" style="21" bestFit="1" customWidth="1"/>
    <col min="11" max="11" width="7.85546875" style="51" bestFit="1" customWidth="1"/>
    <col min="12" max="12" width="7.85546875" bestFit="1" customWidth="1"/>
  </cols>
  <sheetData>
    <row r="1" spans="1:12" s="1" customFormat="1" ht="18.75" customHeight="1">
      <c r="A1" s="17"/>
      <c r="B1" s="87" t="s">
        <v>37</v>
      </c>
      <c r="C1" s="88"/>
      <c r="D1" s="88"/>
      <c r="E1" s="88"/>
      <c r="F1" s="88"/>
      <c r="G1" s="89"/>
      <c r="H1" s="13"/>
      <c r="I1" s="13"/>
      <c r="J1" s="21"/>
      <c r="K1" s="51"/>
      <c r="L1"/>
    </row>
    <row r="2" spans="1:12" s="1" customFormat="1" ht="14.25" customHeight="1">
      <c r="A2" s="14" t="s">
        <v>4</v>
      </c>
      <c r="B2" s="3" t="s">
        <v>951</v>
      </c>
      <c r="C2" s="3"/>
      <c r="D2" s="4"/>
      <c r="E2" s="4"/>
      <c r="F2" s="4"/>
      <c r="G2" s="4"/>
      <c r="H2" s="13"/>
      <c r="I2" s="13"/>
      <c r="J2" s="21"/>
      <c r="K2" s="51"/>
      <c r="L2"/>
    </row>
    <row r="3" spans="1:12" s="1" customFormat="1" ht="14.25" customHeight="1">
      <c r="A3" s="18"/>
      <c r="B3" s="5"/>
      <c r="C3" s="5"/>
      <c r="D3" s="2"/>
      <c r="E3" s="2"/>
      <c r="F3" s="2"/>
      <c r="G3" s="2"/>
      <c r="H3" s="13"/>
      <c r="I3" s="13"/>
      <c r="J3" s="21"/>
      <c r="K3" s="51"/>
      <c r="L3"/>
    </row>
    <row r="4" spans="1:12" s="1" customFormat="1" ht="45">
      <c r="A4" s="6" t="s">
        <v>0</v>
      </c>
      <c r="B4" s="19" t="s">
        <v>1</v>
      </c>
      <c r="C4" s="19" t="s">
        <v>953</v>
      </c>
      <c r="D4" s="19" t="s">
        <v>21</v>
      </c>
      <c r="E4" s="19" t="s">
        <v>952</v>
      </c>
      <c r="F4" s="15" t="s">
        <v>2</v>
      </c>
      <c r="G4" s="15" t="s">
        <v>3</v>
      </c>
      <c r="H4" s="15" t="s">
        <v>5</v>
      </c>
      <c r="I4" s="16" t="s">
        <v>6</v>
      </c>
      <c r="J4" s="21"/>
      <c r="K4" s="51"/>
      <c r="L4"/>
    </row>
    <row r="5" spans="1:12" s="1" customFormat="1" ht="15">
      <c r="D5" s="9"/>
      <c r="E5" s="9"/>
      <c r="F5" s="10"/>
      <c r="G5" s="10"/>
      <c r="H5" s="12"/>
      <c r="I5" s="11"/>
      <c r="J5" s="22"/>
      <c r="K5" s="8"/>
    </row>
    <row r="6" spans="1:12" s="1" customFormat="1" ht="15">
      <c r="B6" s="52" t="s">
        <v>931</v>
      </c>
      <c r="D6" s="9"/>
      <c r="E6" s="9"/>
      <c r="F6" s="10"/>
      <c r="G6" s="10"/>
      <c r="H6" s="12"/>
      <c r="I6" s="11"/>
      <c r="J6" s="22"/>
      <c r="K6" s="8"/>
    </row>
    <row r="7" spans="1:12" s="1" customFormat="1" ht="15">
      <c r="B7" s="52" t="s">
        <v>936</v>
      </c>
      <c r="C7" s="52"/>
      <c r="D7" s="9"/>
      <c r="E7" s="9"/>
      <c r="F7" s="10"/>
      <c r="G7" s="10"/>
      <c r="H7" s="12"/>
      <c r="I7" s="11"/>
      <c r="J7" s="22"/>
      <c r="K7" s="8"/>
    </row>
    <row r="8" spans="1:12" s="37" customFormat="1" ht="15">
      <c r="A8" s="37">
        <v>1</v>
      </c>
      <c r="B8" s="37" t="s">
        <v>518</v>
      </c>
      <c r="C8" s="37" t="s">
        <v>519</v>
      </c>
      <c r="D8" s="43" t="s">
        <v>513</v>
      </c>
      <c r="E8" s="43">
        <v>3462000</v>
      </c>
      <c r="F8" s="44">
        <v>3600.51</v>
      </c>
      <c r="G8" s="50">
        <v>0.56110000000000004</v>
      </c>
      <c r="H8" s="45">
        <v>46350</v>
      </c>
      <c r="I8" s="46"/>
      <c r="J8" s="22"/>
      <c r="K8" s="8"/>
    </row>
    <row r="9" spans="1:12" s="37" customFormat="1" ht="15">
      <c r="A9" s="37">
        <v>2</v>
      </c>
      <c r="B9" s="37" t="s">
        <v>926</v>
      </c>
      <c r="C9" s="37" t="s">
        <v>927</v>
      </c>
      <c r="D9" s="43" t="s">
        <v>513</v>
      </c>
      <c r="E9" s="43">
        <v>2500000</v>
      </c>
      <c r="F9" s="44">
        <v>2617.84</v>
      </c>
      <c r="G9" s="48">
        <v>0.40799999999999997</v>
      </c>
      <c r="H9" s="46">
        <v>45501</v>
      </c>
      <c r="I9" s="46"/>
      <c r="J9" s="54" t="s">
        <v>30</v>
      </c>
      <c r="K9" s="57" t="s">
        <v>31</v>
      </c>
    </row>
    <row r="10" spans="1:12" s="37" customFormat="1" ht="15">
      <c r="A10" s="58"/>
      <c r="B10" s="60" t="s">
        <v>944</v>
      </c>
      <c r="C10" s="60"/>
      <c r="D10" s="59"/>
      <c r="E10" s="59"/>
      <c r="F10" s="61">
        <v>6218.35</v>
      </c>
      <c r="G10" s="62">
        <v>0.96910000000000007</v>
      </c>
      <c r="H10" s="46"/>
      <c r="I10" s="46"/>
      <c r="J10" s="22" t="s">
        <v>513</v>
      </c>
      <c r="K10" s="8">
        <v>0.96910000000000007</v>
      </c>
    </row>
    <row r="11" spans="1:12" s="37" customFormat="1" ht="15">
      <c r="D11" s="43"/>
      <c r="E11" s="43"/>
      <c r="F11" s="44"/>
      <c r="G11" s="48"/>
      <c r="H11" s="46"/>
      <c r="I11" s="46"/>
      <c r="J11" s="22" t="s">
        <v>33</v>
      </c>
      <c r="K11" s="8">
        <v>3.0900000000000004E-2</v>
      </c>
    </row>
    <row r="12" spans="1:12" s="37" customFormat="1" ht="15">
      <c r="B12" s="53" t="s">
        <v>933</v>
      </c>
      <c r="C12" s="53"/>
      <c r="D12" s="43"/>
      <c r="E12" s="43"/>
      <c r="F12" s="44"/>
      <c r="G12" s="48"/>
      <c r="H12" s="46"/>
      <c r="I12" s="46"/>
    </row>
    <row r="13" spans="1:12" s="37" customFormat="1" ht="15">
      <c r="A13" s="37">
        <v>3</v>
      </c>
      <c r="B13" s="53" t="s">
        <v>934</v>
      </c>
      <c r="D13" s="43"/>
      <c r="E13" s="43"/>
      <c r="F13" s="44">
        <v>119.92</v>
      </c>
      <c r="G13" s="48">
        <v>1.8700000000000001E-2</v>
      </c>
      <c r="H13" s="46"/>
      <c r="I13" s="46"/>
      <c r="J13" s="22"/>
      <c r="K13" s="22"/>
    </row>
    <row r="14" spans="1:12" s="37" customFormat="1" ht="15">
      <c r="A14" s="58"/>
      <c r="B14" s="60" t="s">
        <v>944</v>
      </c>
      <c r="C14" s="60"/>
      <c r="D14" s="59"/>
      <c r="E14" s="59"/>
      <c r="F14" s="61">
        <v>119.92</v>
      </c>
      <c r="G14" s="62">
        <v>1.8700000000000001E-2</v>
      </c>
      <c r="H14" s="46">
        <v>42037</v>
      </c>
      <c r="I14" s="46"/>
      <c r="J14" s="22"/>
      <c r="K14" s="8"/>
    </row>
    <row r="15" spans="1:12" s="37" customFormat="1" ht="15">
      <c r="D15" s="43"/>
      <c r="E15" s="43"/>
      <c r="F15" s="44"/>
      <c r="H15" s="46"/>
      <c r="I15" s="46"/>
      <c r="J15" s="22"/>
      <c r="K15" s="8"/>
    </row>
    <row r="16" spans="1:12" s="37" customFormat="1" ht="15">
      <c r="B16" s="53" t="s">
        <v>945</v>
      </c>
      <c r="C16" s="53"/>
      <c r="D16" s="43"/>
      <c r="E16" s="43"/>
      <c r="F16" s="44"/>
      <c r="G16" s="48"/>
      <c r="H16" s="46"/>
      <c r="I16" s="46"/>
      <c r="J16" s="22"/>
      <c r="K16" s="8"/>
    </row>
    <row r="17" spans="1:11" s="37" customFormat="1" ht="15">
      <c r="B17" s="37" t="s">
        <v>946</v>
      </c>
      <c r="D17" s="43"/>
      <c r="E17" s="43"/>
      <c r="F17" s="44">
        <v>78.319999999999709</v>
      </c>
      <c r="G17" s="48">
        <v>1.2200000000000001E-2</v>
      </c>
      <c r="H17" s="46"/>
      <c r="I17" s="46"/>
      <c r="J17" s="22"/>
      <c r="K17" s="8"/>
    </row>
    <row r="18" spans="1:11" s="37" customFormat="1" ht="15">
      <c r="A18" s="58"/>
      <c r="B18" s="60" t="s">
        <v>944</v>
      </c>
      <c r="C18" s="60"/>
      <c r="D18" s="59"/>
      <c r="E18" s="59"/>
      <c r="F18" s="61">
        <v>78.319999999999709</v>
      </c>
      <c r="G18" s="62">
        <v>1.2200000000000001E-2</v>
      </c>
      <c r="H18" s="46"/>
      <c r="I18" s="46"/>
      <c r="J18" s="22"/>
      <c r="K18" s="8"/>
    </row>
    <row r="19" spans="1:11" s="37" customFormat="1" ht="15">
      <c r="A19" s="63"/>
      <c r="B19" s="65" t="s">
        <v>947</v>
      </c>
      <c r="C19" s="65"/>
      <c r="D19" s="64"/>
      <c r="E19" s="64"/>
      <c r="F19" s="66">
        <v>6416.59</v>
      </c>
      <c r="G19" s="68">
        <v>1</v>
      </c>
      <c r="H19" s="46"/>
      <c r="I19" s="46"/>
      <c r="J19" s="22"/>
      <c r="K19" s="8"/>
    </row>
    <row r="20" spans="1:11" s="37" customFormat="1" ht="15">
      <c r="D20" s="43"/>
      <c r="E20" s="43"/>
      <c r="F20" s="44"/>
      <c r="H20" s="46"/>
      <c r="I20" s="46"/>
      <c r="J20" s="22"/>
      <c r="K20" s="8"/>
    </row>
    <row r="21" spans="1:11" s="37" customFormat="1" ht="15">
      <c r="D21" s="43"/>
      <c r="E21" s="43"/>
      <c r="F21" s="44"/>
      <c r="J21" s="22"/>
      <c r="K21" s="8"/>
    </row>
    <row r="22" spans="1:11" s="37" customFormat="1" ht="15">
      <c r="D22" s="43"/>
      <c r="E22" s="43"/>
      <c r="F22" s="44"/>
      <c r="J22" s="22"/>
      <c r="K22" s="8"/>
    </row>
    <row r="23" spans="1:11" s="37" customFormat="1" ht="15">
      <c r="A23"/>
      <c r="B23"/>
      <c r="C23"/>
      <c r="D23"/>
      <c r="E23"/>
      <c r="F23"/>
      <c r="G23"/>
      <c r="J23" s="22"/>
      <c r="K23" s="8"/>
    </row>
  </sheetData>
  <mergeCells count="1">
    <mergeCell ref="B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L62"/>
  <sheetViews>
    <sheetView topLeftCell="A28" workbookViewId="0">
      <selection activeCell="B16" sqref="B16"/>
    </sheetView>
  </sheetViews>
  <sheetFormatPr defaultRowHeight="15"/>
  <cols>
    <col min="1" max="1" width="7.140625" style="1" bestFit="1" customWidth="1"/>
    <col min="2" max="2" width="61.140625" style="1" bestFit="1" customWidth="1"/>
    <col min="3" max="3" width="13.5703125" style="1" bestFit="1" customWidth="1"/>
    <col min="4" max="4" width="11.85546875" style="1" bestFit="1" customWidth="1"/>
    <col min="5" max="5" width="9.140625" style="1" bestFit="1" customWidth="1"/>
    <col min="6" max="6" width="13.140625" style="1" bestFit="1" customWidth="1"/>
    <col min="7" max="7" width="8.85546875" style="1" bestFit="1" customWidth="1"/>
    <col min="8" max="8" width="11.5703125" style="1" bestFit="1" customWidth="1"/>
    <col min="9" max="9" width="32.42578125"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27</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931</v>
      </c>
      <c r="C6" s="52"/>
      <c r="D6" s="9"/>
      <c r="E6" s="9"/>
      <c r="F6" s="10"/>
      <c r="G6" s="10"/>
      <c r="H6" s="12"/>
      <c r="I6" s="11"/>
      <c r="J6" s="22"/>
      <c r="K6" s="8"/>
      <c r="L6" s="1"/>
    </row>
    <row r="7" spans="1:12">
      <c r="B7" s="52" t="s">
        <v>932</v>
      </c>
      <c r="C7" s="52"/>
      <c r="D7" s="9"/>
      <c r="E7" s="9"/>
      <c r="F7" s="10"/>
      <c r="G7" s="10"/>
      <c r="H7" s="12"/>
      <c r="I7" s="11"/>
      <c r="J7" s="22"/>
      <c r="K7" s="8"/>
      <c r="L7" s="1"/>
    </row>
    <row r="8" spans="1:12">
      <c r="B8" s="52" t="s">
        <v>929</v>
      </c>
      <c r="C8" s="52"/>
      <c r="D8" s="9"/>
      <c r="E8" s="9"/>
      <c r="F8" s="10"/>
      <c r="G8" s="10"/>
      <c r="H8" s="12"/>
      <c r="I8" s="11"/>
      <c r="J8" s="22"/>
      <c r="K8" s="8"/>
      <c r="L8" s="1"/>
    </row>
    <row r="9" spans="1:12" s="37" customFormat="1">
      <c r="A9" s="37">
        <v>1</v>
      </c>
      <c r="B9" s="37" t="s">
        <v>744</v>
      </c>
      <c r="C9" s="37" t="s">
        <v>745</v>
      </c>
      <c r="D9" s="43" t="s">
        <v>497</v>
      </c>
      <c r="E9" s="43">
        <v>1000</v>
      </c>
      <c r="F9" s="44">
        <v>10109.469999999999</v>
      </c>
      <c r="G9" s="50">
        <v>6.4399999999999999E-2</v>
      </c>
      <c r="H9" s="45">
        <v>44521</v>
      </c>
      <c r="I9" s="46" t="s">
        <v>746</v>
      </c>
      <c r="J9" s="54" t="s">
        <v>30</v>
      </c>
      <c r="K9" s="57" t="s">
        <v>31</v>
      </c>
    </row>
    <row r="10" spans="1:12" s="37" customFormat="1">
      <c r="A10" s="37">
        <v>2</v>
      </c>
      <c r="B10" s="37" t="s">
        <v>728</v>
      </c>
      <c r="C10" s="37" t="s">
        <v>747</v>
      </c>
      <c r="D10" s="43" t="s">
        <v>749</v>
      </c>
      <c r="E10" s="43">
        <v>1000</v>
      </c>
      <c r="F10" s="44">
        <v>10104.219999999999</v>
      </c>
      <c r="G10" s="50">
        <v>6.4399999999999999E-2</v>
      </c>
      <c r="H10" s="45">
        <v>43794</v>
      </c>
      <c r="I10" s="46" t="s">
        <v>748</v>
      </c>
      <c r="J10" s="22" t="s">
        <v>494</v>
      </c>
      <c r="K10" s="8">
        <v>0.24970000000000006</v>
      </c>
    </row>
    <row r="11" spans="1:12" s="37" customFormat="1">
      <c r="A11" s="37">
        <v>3</v>
      </c>
      <c r="B11" s="37" t="s">
        <v>602</v>
      </c>
      <c r="C11" s="37" t="s">
        <v>750</v>
      </c>
      <c r="D11" s="43" t="s">
        <v>604</v>
      </c>
      <c r="E11" s="43">
        <v>1000</v>
      </c>
      <c r="F11" s="44">
        <v>10058.58</v>
      </c>
      <c r="G11" s="50">
        <v>6.4100000000000004E-2</v>
      </c>
      <c r="H11" s="45">
        <v>42972</v>
      </c>
      <c r="I11" s="46" t="s">
        <v>185</v>
      </c>
      <c r="J11" s="22" t="s">
        <v>773</v>
      </c>
      <c r="K11" s="8">
        <v>0.22009999999999999</v>
      </c>
    </row>
    <row r="12" spans="1:12" s="37" customFormat="1">
      <c r="A12" s="37">
        <v>4</v>
      </c>
      <c r="B12" s="37" t="s">
        <v>587</v>
      </c>
      <c r="C12" s="37" t="s">
        <v>588</v>
      </c>
      <c r="D12" s="43" t="s">
        <v>494</v>
      </c>
      <c r="E12" s="43">
        <v>500</v>
      </c>
      <c r="F12" s="44">
        <v>5249.1</v>
      </c>
      <c r="G12" s="48">
        <v>3.3399999999999999E-2</v>
      </c>
      <c r="H12" s="46">
        <v>44430</v>
      </c>
      <c r="I12" s="46" t="s">
        <v>185</v>
      </c>
      <c r="J12" s="22" t="s">
        <v>497</v>
      </c>
      <c r="K12" s="8">
        <v>0.14500000000000002</v>
      </c>
    </row>
    <row r="13" spans="1:12" s="37" customFormat="1">
      <c r="A13" s="37">
        <v>5</v>
      </c>
      <c r="B13" s="37" t="s">
        <v>492</v>
      </c>
      <c r="C13" s="37" t="s">
        <v>751</v>
      </c>
      <c r="D13" s="43" t="s">
        <v>494</v>
      </c>
      <c r="E13" s="43">
        <v>500</v>
      </c>
      <c r="F13" s="44">
        <v>5224.5200000000004</v>
      </c>
      <c r="G13" s="48">
        <v>3.3300000000000003E-2</v>
      </c>
      <c r="H13" s="46">
        <v>43501</v>
      </c>
      <c r="I13" s="46" t="s">
        <v>185</v>
      </c>
      <c r="J13" s="22" t="s">
        <v>749</v>
      </c>
      <c r="K13" s="8">
        <v>6.4399999999999999E-2</v>
      </c>
    </row>
    <row r="14" spans="1:12" s="37" customFormat="1">
      <c r="A14" s="37">
        <v>6</v>
      </c>
      <c r="B14" s="37" t="s">
        <v>547</v>
      </c>
      <c r="C14" s="37" t="s">
        <v>752</v>
      </c>
      <c r="D14" s="43" t="s">
        <v>494</v>
      </c>
      <c r="E14" s="43">
        <v>500</v>
      </c>
      <c r="F14" s="44">
        <v>5142.42</v>
      </c>
      <c r="G14" s="48">
        <v>3.2800000000000003E-2</v>
      </c>
      <c r="H14" s="46">
        <v>43696</v>
      </c>
      <c r="I14" s="46" t="s">
        <v>753</v>
      </c>
      <c r="J14" s="22" t="s">
        <v>776</v>
      </c>
      <c r="K14" s="8">
        <v>6.4199999999999993E-2</v>
      </c>
    </row>
    <row r="15" spans="1:12" s="37" customFormat="1">
      <c r="A15" s="37">
        <v>7</v>
      </c>
      <c r="B15" s="37" t="s">
        <v>613</v>
      </c>
      <c r="C15" s="37" t="s">
        <v>614</v>
      </c>
      <c r="D15" s="43" t="s">
        <v>615</v>
      </c>
      <c r="E15" s="43">
        <v>500</v>
      </c>
      <c r="F15" s="44">
        <v>5009.4799999999996</v>
      </c>
      <c r="G15" s="48">
        <v>3.1899999999999998E-2</v>
      </c>
      <c r="H15" s="46">
        <v>43038</v>
      </c>
      <c r="I15" s="46" t="s">
        <v>185</v>
      </c>
      <c r="J15" s="22" t="s">
        <v>604</v>
      </c>
      <c r="K15" s="8">
        <v>6.4100000000000004E-2</v>
      </c>
    </row>
    <row r="16" spans="1:12" s="37" customFormat="1">
      <c r="A16" s="37">
        <v>8</v>
      </c>
      <c r="B16" s="37" t="s">
        <v>961</v>
      </c>
      <c r="C16" s="37" t="s">
        <v>647</v>
      </c>
      <c r="D16" s="43" t="s">
        <v>494</v>
      </c>
      <c r="E16" s="43">
        <v>500</v>
      </c>
      <c r="F16" s="44">
        <v>4971.6899999999996</v>
      </c>
      <c r="G16" s="48">
        <v>3.1699999999999999E-2</v>
      </c>
      <c r="H16" s="46">
        <v>45042</v>
      </c>
      <c r="I16" s="46" t="s">
        <v>185</v>
      </c>
      <c r="J16" s="22" t="s">
        <v>781</v>
      </c>
      <c r="K16" s="8">
        <v>4.9200000000000001E-2</v>
      </c>
    </row>
    <row r="17" spans="1:11" s="37" customFormat="1">
      <c r="A17" s="37">
        <v>9</v>
      </c>
      <c r="B17" s="37" t="s">
        <v>545</v>
      </c>
      <c r="C17" s="37" t="s">
        <v>754</v>
      </c>
      <c r="D17" s="43" t="s">
        <v>494</v>
      </c>
      <c r="E17" s="43">
        <v>450</v>
      </c>
      <c r="F17" s="44">
        <v>4707.91</v>
      </c>
      <c r="G17" s="48">
        <v>0.03</v>
      </c>
      <c r="H17" s="46">
        <v>43380</v>
      </c>
      <c r="I17" s="46" t="s">
        <v>185</v>
      </c>
      <c r="J17" s="22" t="s">
        <v>540</v>
      </c>
      <c r="K17" s="8">
        <v>3.2599999999999997E-2</v>
      </c>
    </row>
    <row r="18" spans="1:11" s="37" customFormat="1">
      <c r="A18" s="37">
        <v>10</v>
      </c>
      <c r="B18" s="37" t="s">
        <v>618</v>
      </c>
      <c r="C18" s="37" t="s">
        <v>755</v>
      </c>
      <c r="D18" s="43" t="s">
        <v>540</v>
      </c>
      <c r="E18" s="43">
        <v>900</v>
      </c>
      <c r="F18" s="44">
        <v>4607.2299999999996</v>
      </c>
      <c r="G18" s="48">
        <v>2.9399999999999999E-2</v>
      </c>
      <c r="H18" s="46">
        <v>42650</v>
      </c>
      <c r="I18" s="46" t="s">
        <v>185</v>
      </c>
      <c r="J18" s="22" t="s">
        <v>615</v>
      </c>
      <c r="K18" s="8">
        <v>3.1899999999999998E-2</v>
      </c>
    </row>
    <row r="19" spans="1:11" s="37" customFormat="1">
      <c r="A19" s="37">
        <v>11</v>
      </c>
      <c r="B19" s="37" t="s">
        <v>640</v>
      </c>
      <c r="C19" s="37" t="s">
        <v>641</v>
      </c>
      <c r="D19" s="43" t="s">
        <v>491</v>
      </c>
      <c r="E19" s="43">
        <v>400</v>
      </c>
      <c r="F19" s="44">
        <v>4004</v>
      </c>
      <c r="G19" s="48">
        <v>2.5499999999999998E-2</v>
      </c>
      <c r="H19" s="46">
        <v>43709</v>
      </c>
      <c r="I19" s="46" t="s">
        <v>642</v>
      </c>
      <c r="J19" s="22" t="s">
        <v>491</v>
      </c>
      <c r="K19" s="8">
        <v>2.87E-2</v>
      </c>
    </row>
    <row r="20" spans="1:11" s="37" customFormat="1">
      <c r="A20" s="37">
        <v>12</v>
      </c>
      <c r="B20" s="37" t="s">
        <v>610</v>
      </c>
      <c r="C20" s="37" t="s">
        <v>611</v>
      </c>
      <c r="D20" s="43" t="s">
        <v>494</v>
      </c>
      <c r="E20" s="43">
        <v>250</v>
      </c>
      <c r="F20" s="44">
        <v>2599.84</v>
      </c>
      <c r="G20" s="48">
        <v>1.66E-2</v>
      </c>
      <c r="H20" s="46">
        <v>43712</v>
      </c>
      <c r="I20" s="46" t="s">
        <v>185</v>
      </c>
      <c r="J20" s="22" t="s">
        <v>507</v>
      </c>
      <c r="K20" s="8">
        <v>1.61E-2</v>
      </c>
    </row>
    <row r="21" spans="1:11" s="37" customFormat="1">
      <c r="A21" s="37">
        <v>13</v>
      </c>
      <c r="B21" s="37" t="s">
        <v>547</v>
      </c>
      <c r="C21" s="37" t="s">
        <v>756</v>
      </c>
      <c r="D21" s="43" t="s">
        <v>494</v>
      </c>
      <c r="E21" s="43">
        <v>250</v>
      </c>
      <c r="F21" s="44">
        <v>2597.65</v>
      </c>
      <c r="G21" s="48">
        <v>1.6500000000000001E-2</v>
      </c>
      <c r="H21" s="46">
        <v>43522</v>
      </c>
      <c r="I21" s="46" t="s">
        <v>757</v>
      </c>
      <c r="J21" s="22" t="s">
        <v>33</v>
      </c>
      <c r="K21" s="8">
        <v>3.4000000000000002E-2</v>
      </c>
    </row>
    <row r="22" spans="1:11" s="37" customFormat="1">
      <c r="A22" s="37">
        <v>14</v>
      </c>
      <c r="B22" s="37" t="s">
        <v>549</v>
      </c>
      <c r="C22" s="37" t="s">
        <v>758</v>
      </c>
      <c r="D22" s="43" t="s">
        <v>497</v>
      </c>
      <c r="E22" s="43">
        <v>250</v>
      </c>
      <c r="F22" s="44">
        <v>2553.73</v>
      </c>
      <c r="G22" s="48">
        <v>1.6299999999999999E-2</v>
      </c>
      <c r="H22" s="46">
        <v>42650</v>
      </c>
      <c r="I22" s="46" t="s">
        <v>185</v>
      </c>
      <c r="J22" s="22"/>
      <c r="K22" s="22"/>
    </row>
    <row r="23" spans="1:11" s="37" customFormat="1">
      <c r="A23" s="37">
        <v>15</v>
      </c>
      <c r="B23" s="37" t="s">
        <v>492</v>
      </c>
      <c r="C23" s="37" t="s">
        <v>759</v>
      </c>
      <c r="D23" s="43" t="s">
        <v>494</v>
      </c>
      <c r="E23" s="43">
        <v>250</v>
      </c>
      <c r="F23" s="44">
        <v>2533.0700000000002</v>
      </c>
      <c r="G23" s="48">
        <v>1.61E-2</v>
      </c>
      <c r="H23" s="46">
        <v>43132</v>
      </c>
      <c r="I23" s="46" t="s">
        <v>185</v>
      </c>
      <c r="J23" s="22"/>
      <c r="K23" s="8"/>
    </row>
    <row r="24" spans="1:11" s="37" customFormat="1">
      <c r="A24" s="37">
        <v>16</v>
      </c>
      <c r="B24" s="37" t="s">
        <v>760</v>
      </c>
      <c r="C24" s="37" t="s">
        <v>761</v>
      </c>
      <c r="D24" s="43" t="s">
        <v>507</v>
      </c>
      <c r="E24" s="43">
        <v>250</v>
      </c>
      <c r="F24" s="44">
        <v>2519.79</v>
      </c>
      <c r="G24" s="48">
        <v>1.61E-2</v>
      </c>
      <c r="H24" s="46">
        <v>45639</v>
      </c>
      <c r="I24" s="46" t="s">
        <v>185</v>
      </c>
      <c r="J24" s="22"/>
      <c r="K24" s="8"/>
    </row>
    <row r="25" spans="1:11" s="37" customFormat="1">
      <c r="A25" s="37">
        <v>17</v>
      </c>
      <c r="B25" s="37" t="s">
        <v>643</v>
      </c>
      <c r="C25" s="37" t="s">
        <v>667</v>
      </c>
      <c r="D25" s="43" t="s">
        <v>494</v>
      </c>
      <c r="E25" s="43">
        <v>250</v>
      </c>
      <c r="F25" s="44">
        <v>2505.6</v>
      </c>
      <c r="G25" s="48">
        <v>1.6E-2</v>
      </c>
      <c r="H25" s="46">
        <v>43851</v>
      </c>
      <c r="I25" s="46" t="s">
        <v>185</v>
      </c>
      <c r="J25" s="22"/>
      <c r="K25" s="8"/>
    </row>
    <row r="26" spans="1:11" s="37" customFormat="1">
      <c r="A26" s="37">
        <v>18</v>
      </c>
      <c r="B26" s="37" t="s">
        <v>610</v>
      </c>
      <c r="C26" s="37" t="s">
        <v>762</v>
      </c>
      <c r="D26" s="43" t="s">
        <v>494</v>
      </c>
      <c r="E26" s="43">
        <v>100</v>
      </c>
      <c r="F26" s="44">
        <v>1048.44</v>
      </c>
      <c r="G26" s="48">
        <v>6.7000000000000002E-3</v>
      </c>
      <c r="H26" s="46">
        <v>45584</v>
      </c>
      <c r="I26" s="46" t="s">
        <v>185</v>
      </c>
      <c r="J26" s="22"/>
      <c r="K26" s="8"/>
    </row>
    <row r="27" spans="1:11" s="37" customFormat="1">
      <c r="A27" s="37">
        <v>19</v>
      </c>
      <c r="B27" s="37" t="s">
        <v>610</v>
      </c>
      <c r="C27" s="37" t="s">
        <v>763</v>
      </c>
      <c r="D27" s="43" t="s">
        <v>494</v>
      </c>
      <c r="E27" s="43">
        <v>100</v>
      </c>
      <c r="F27" s="44">
        <v>1043.82</v>
      </c>
      <c r="G27" s="48">
        <v>6.7000000000000002E-3</v>
      </c>
      <c r="H27" s="46">
        <v>45219</v>
      </c>
      <c r="I27" s="46" t="s">
        <v>185</v>
      </c>
      <c r="J27" s="22"/>
      <c r="K27" s="8"/>
    </row>
    <row r="28" spans="1:11" s="37" customFormat="1">
      <c r="A28" s="37">
        <v>20</v>
      </c>
      <c r="B28" s="37" t="s">
        <v>610</v>
      </c>
      <c r="C28" s="37" t="s">
        <v>764</v>
      </c>
      <c r="D28" s="43" t="s">
        <v>494</v>
      </c>
      <c r="E28" s="43">
        <v>100</v>
      </c>
      <c r="F28" s="44">
        <v>1039.51</v>
      </c>
      <c r="G28" s="48">
        <v>6.6E-3</v>
      </c>
      <c r="H28" s="46">
        <v>44854</v>
      </c>
      <c r="I28" s="46" t="s">
        <v>185</v>
      </c>
      <c r="J28" s="22"/>
      <c r="K28" s="8"/>
    </row>
    <row r="29" spans="1:11" s="37" customFormat="1">
      <c r="A29" s="37">
        <v>21</v>
      </c>
      <c r="B29" s="37" t="s">
        <v>610</v>
      </c>
      <c r="C29" s="37" t="s">
        <v>765</v>
      </c>
      <c r="D29" s="43" t="s">
        <v>494</v>
      </c>
      <c r="E29" s="43">
        <v>40</v>
      </c>
      <c r="F29" s="44">
        <v>514.05999999999995</v>
      </c>
      <c r="G29" s="48">
        <v>3.3E-3</v>
      </c>
      <c r="H29" s="46">
        <v>43084</v>
      </c>
      <c r="I29" s="46" t="s">
        <v>185</v>
      </c>
      <c r="J29" s="22"/>
      <c r="K29" s="8"/>
    </row>
    <row r="30" spans="1:11" s="37" customFormat="1">
      <c r="A30" s="37">
        <v>22</v>
      </c>
      <c r="B30" s="37" t="s">
        <v>962</v>
      </c>
      <c r="C30" s="37" t="s">
        <v>766</v>
      </c>
      <c r="D30" s="43" t="s">
        <v>491</v>
      </c>
      <c r="E30" s="43">
        <v>50</v>
      </c>
      <c r="F30" s="44">
        <v>508.24</v>
      </c>
      <c r="G30" s="48">
        <v>3.2000000000000002E-3</v>
      </c>
      <c r="H30" s="46">
        <v>43157</v>
      </c>
      <c r="I30" s="46" t="s">
        <v>185</v>
      </c>
      <c r="J30" s="22"/>
      <c r="K30" s="8"/>
    </row>
    <row r="31" spans="1:11" s="37" customFormat="1">
      <c r="A31" s="37">
        <v>23</v>
      </c>
      <c r="B31" s="37" t="s">
        <v>767</v>
      </c>
      <c r="C31" s="37" t="s">
        <v>768</v>
      </c>
      <c r="D31" s="43" t="s">
        <v>540</v>
      </c>
      <c r="E31" s="43">
        <v>50</v>
      </c>
      <c r="F31" s="44">
        <v>506.38</v>
      </c>
      <c r="G31" s="48">
        <v>3.2000000000000002E-3</v>
      </c>
      <c r="H31" s="46">
        <v>43036</v>
      </c>
      <c r="I31" s="46" t="s">
        <v>185</v>
      </c>
      <c r="J31" s="22"/>
      <c r="K31" s="8"/>
    </row>
    <row r="32" spans="1:11" s="37" customFormat="1">
      <c r="A32" s="37">
        <v>24</v>
      </c>
      <c r="B32" s="37" t="s">
        <v>495</v>
      </c>
      <c r="C32" s="37" t="s">
        <v>769</v>
      </c>
      <c r="D32" s="43" t="s">
        <v>497</v>
      </c>
      <c r="E32" s="43">
        <v>5</v>
      </c>
      <c r="F32" s="44">
        <v>50.53</v>
      </c>
      <c r="G32" s="48">
        <v>2.9999999999999997E-4</v>
      </c>
      <c r="H32" s="46">
        <v>42449</v>
      </c>
      <c r="I32" s="46" t="s">
        <v>185</v>
      </c>
      <c r="J32" s="22"/>
      <c r="K32" s="8"/>
    </row>
    <row r="33" spans="1:11" s="37" customFormat="1">
      <c r="A33" s="58"/>
      <c r="B33" s="60" t="s">
        <v>944</v>
      </c>
      <c r="C33" s="60"/>
      <c r="D33" s="59"/>
      <c r="E33" s="59"/>
      <c r="F33" s="61">
        <v>89209.279999999999</v>
      </c>
      <c r="G33" s="62">
        <v>0.56850000000000001</v>
      </c>
      <c r="H33" s="46"/>
      <c r="I33" s="46"/>
      <c r="J33" s="22"/>
      <c r="K33" s="8"/>
    </row>
    <row r="34" spans="1:11" s="37" customFormat="1">
      <c r="D34" s="43"/>
      <c r="E34" s="43"/>
      <c r="F34" s="44"/>
      <c r="G34" s="48"/>
      <c r="H34" s="46"/>
      <c r="I34" s="46"/>
      <c r="J34" s="22"/>
      <c r="K34" s="8"/>
    </row>
    <row r="35" spans="1:11" s="37" customFormat="1">
      <c r="B35" s="53" t="s">
        <v>930</v>
      </c>
      <c r="C35" s="53"/>
      <c r="D35" s="43"/>
      <c r="E35" s="43"/>
      <c r="F35" s="44"/>
      <c r="G35" s="48"/>
      <c r="H35" s="46"/>
      <c r="I35" s="46"/>
      <c r="J35" s="22"/>
      <c r="K35" s="8"/>
    </row>
    <row r="36" spans="1:11" s="37" customFormat="1">
      <c r="A36" s="37">
        <v>25</v>
      </c>
      <c r="B36" s="37" t="s">
        <v>770</v>
      </c>
      <c r="C36" s="37" t="s">
        <v>771</v>
      </c>
      <c r="D36" s="43" t="s">
        <v>773</v>
      </c>
      <c r="E36" s="43">
        <v>150</v>
      </c>
      <c r="F36" s="44">
        <v>16588.59</v>
      </c>
      <c r="G36" s="48">
        <v>0.1057</v>
      </c>
      <c r="H36" s="46">
        <v>42273</v>
      </c>
      <c r="I36" s="46" t="s">
        <v>772</v>
      </c>
      <c r="J36" s="22"/>
      <c r="K36" s="8"/>
    </row>
    <row r="37" spans="1:11" s="37" customFormat="1">
      <c r="A37" s="37">
        <v>26</v>
      </c>
      <c r="B37" s="37" t="s">
        <v>774</v>
      </c>
      <c r="C37" s="37" t="s">
        <v>775</v>
      </c>
      <c r="D37" s="43" t="s">
        <v>776</v>
      </c>
      <c r="E37" s="43">
        <v>100</v>
      </c>
      <c r="F37" s="44">
        <v>10074.41</v>
      </c>
      <c r="G37" s="48">
        <v>6.4199999999999993E-2</v>
      </c>
      <c r="H37" s="46">
        <v>43100</v>
      </c>
      <c r="I37" s="46" t="s">
        <v>185</v>
      </c>
      <c r="J37" s="22"/>
      <c r="K37" s="8"/>
    </row>
    <row r="38" spans="1:11" s="37" customFormat="1">
      <c r="A38" s="37">
        <v>27</v>
      </c>
      <c r="B38" s="37" t="s">
        <v>777</v>
      </c>
      <c r="C38" s="37" t="s">
        <v>778</v>
      </c>
      <c r="D38" s="43" t="s">
        <v>773</v>
      </c>
      <c r="E38" s="43">
        <v>650</v>
      </c>
      <c r="F38" s="44">
        <v>7877.38</v>
      </c>
      <c r="G38" s="48">
        <v>5.0200000000000002E-2</v>
      </c>
      <c r="H38" s="46">
        <v>42732</v>
      </c>
      <c r="I38" s="46" t="s">
        <v>185</v>
      </c>
      <c r="J38" s="22"/>
      <c r="K38" s="8"/>
    </row>
    <row r="39" spans="1:11" s="37" customFormat="1">
      <c r="A39" s="37">
        <v>28</v>
      </c>
      <c r="B39" s="37" t="s">
        <v>779</v>
      </c>
      <c r="C39" s="37" t="s">
        <v>780</v>
      </c>
      <c r="D39" s="43" t="s">
        <v>781</v>
      </c>
      <c r="E39" s="43">
        <v>750</v>
      </c>
      <c r="F39" s="44">
        <v>7715.01</v>
      </c>
      <c r="G39" s="48">
        <v>4.9200000000000001E-2</v>
      </c>
      <c r="H39" s="46">
        <v>42627</v>
      </c>
      <c r="I39" s="46" t="s">
        <v>185</v>
      </c>
      <c r="J39" s="22"/>
      <c r="K39" s="8"/>
    </row>
    <row r="40" spans="1:11" s="37" customFormat="1">
      <c r="A40" s="37">
        <v>29</v>
      </c>
      <c r="B40" s="37" t="s">
        <v>782</v>
      </c>
      <c r="C40" s="37" t="s">
        <v>783</v>
      </c>
      <c r="D40" s="43" t="s">
        <v>773</v>
      </c>
      <c r="E40" s="43">
        <v>5000</v>
      </c>
      <c r="F40" s="44">
        <v>5039.8999999999996</v>
      </c>
      <c r="G40" s="48">
        <v>3.2099999999999997E-2</v>
      </c>
      <c r="H40" s="46">
        <v>43759</v>
      </c>
      <c r="I40" s="46" t="s">
        <v>185</v>
      </c>
      <c r="J40" s="22"/>
      <c r="K40" s="8"/>
    </row>
    <row r="41" spans="1:11" s="37" customFormat="1">
      <c r="A41" s="37">
        <v>30</v>
      </c>
      <c r="B41" s="37" t="s">
        <v>782</v>
      </c>
      <c r="C41" s="37" t="s">
        <v>784</v>
      </c>
      <c r="D41" s="43" t="s">
        <v>773</v>
      </c>
      <c r="E41" s="43">
        <v>5000</v>
      </c>
      <c r="F41" s="44">
        <v>5039.84</v>
      </c>
      <c r="G41" s="48">
        <v>3.2099999999999997E-2</v>
      </c>
      <c r="H41" s="46">
        <v>43759</v>
      </c>
      <c r="I41" s="46" t="s">
        <v>185</v>
      </c>
      <c r="J41" s="22"/>
      <c r="K41" s="8"/>
    </row>
    <row r="42" spans="1:11" s="37" customFormat="1">
      <c r="A42" s="37">
        <v>31</v>
      </c>
      <c r="B42" s="37" t="s">
        <v>785</v>
      </c>
      <c r="C42" s="37" t="s">
        <v>786</v>
      </c>
      <c r="D42" s="43" t="s">
        <v>497</v>
      </c>
      <c r="E42" s="43">
        <v>20</v>
      </c>
      <c r="F42" s="44">
        <v>2016.85</v>
      </c>
      <c r="G42" s="48">
        <v>1.2800000000000001E-2</v>
      </c>
      <c r="H42" s="46">
        <v>44577</v>
      </c>
      <c r="I42" s="46" t="s">
        <v>185</v>
      </c>
      <c r="J42" s="22"/>
      <c r="K42" s="8"/>
    </row>
    <row r="43" spans="1:11" s="37" customFormat="1">
      <c r="A43" s="37">
        <v>32</v>
      </c>
      <c r="B43" s="37" t="s">
        <v>785</v>
      </c>
      <c r="C43" s="37" t="s">
        <v>787</v>
      </c>
      <c r="D43" s="43" t="s">
        <v>497</v>
      </c>
      <c r="E43" s="43">
        <v>20</v>
      </c>
      <c r="F43" s="44">
        <v>2013.64</v>
      </c>
      <c r="G43" s="48">
        <v>1.2800000000000001E-2</v>
      </c>
      <c r="H43" s="46">
        <v>44212</v>
      </c>
      <c r="I43" s="46" t="s">
        <v>185</v>
      </c>
      <c r="J43" s="22"/>
      <c r="K43" s="8"/>
    </row>
    <row r="44" spans="1:11" s="37" customFormat="1">
      <c r="A44" s="37">
        <v>33</v>
      </c>
      <c r="B44" s="37" t="s">
        <v>785</v>
      </c>
      <c r="C44" s="37" t="s">
        <v>788</v>
      </c>
      <c r="D44" s="43" t="s">
        <v>497</v>
      </c>
      <c r="E44" s="43">
        <v>20</v>
      </c>
      <c r="F44" s="44">
        <v>2012.96</v>
      </c>
      <c r="G44" s="48">
        <v>1.2800000000000001E-2</v>
      </c>
      <c r="H44" s="46">
        <v>43116</v>
      </c>
      <c r="I44" s="46" t="s">
        <v>185</v>
      </c>
      <c r="J44" s="22"/>
      <c r="K44" s="8"/>
    </row>
    <row r="45" spans="1:11" s="37" customFormat="1">
      <c r="A45" s="37">
        <v>34</v>
      </c>
      <c r="B45" s="37" t="s">
        <v>785</v>
      </c>
      <c r="C45" s="37" t="s">
        <v>789</v>
      </c>
      <c r="D45" s="43" t="s">
        <v>497</v>
      </c>
      <c r="E45" s="43">
        <v>20</v>
      </c>
      <c r="F45" s="44">
        <v>2012.03</v>
      </c>
      <c r="G45" s="48">
        <v>1.2800000000000001E-2</v>
      </c>
      <c r="H45" s="46">
        <v>43846</v>
      </c>
      <c r="I45" s="46" t="s">
        <v>185</v>
      </c>
      <c r="J45" s="22"/>
      <c r="K45" s="8"/>
    </row>
    <row r="46" spans="1:11" s="37" customFormat="1">
      <c r="A46" s="37">
        <v>35</v>
      </c>
      <c r="B46" s="37" t="s">
        <v>785</v>
      </c>
      <c r="C46" s="37" t="s">
        <v>790</v>
      </c>
      <c r="D46" s="43" t="s">
        <v>497</v>
      </c>
      <c r="E46" s="43">
        <v>20</v>
      </c>
      <c r="F46" s="44">
        <v>2010.04</v>
      </c>
      <c r="G46" s="48">
        <v>1.2800000000000001E-2</v>
      </c>
      <c r="H46" s="46">
        <v>43481</v>
      </c>
      <c r="I46" s="46" t="s">
        <v>185</v>
      </c>
      <c r="J46" s="22"/>
      <c r="K46" s="8"/>
    </row>
    <row r="47" spans="1:11" s="37" customFormat="1">
      <c r="A47" s="58"/>
      <c r="B47" s="60" t="s">
        <v>944</v>
      </c>
      <c r="C47" s="60"/>
      <c r="D47" s="59"/>
      <c r="E47" s="59"/>
      <c r="F47" s="61">
        <v>62400.65</v>
      </c>
      <c r="G47" s="62">
        <v>0.39749999999999991</v>
      </c>
      <c r="H47" s="46"/>
      <c r="I47" s="46"/>
      <c r="J47" s="22"/>
      <c r="K47" s="8"/>
    </row>
    <row r="48" spans="1:11" s="37" customFormat="1">
      <c r="D48" s="43"/>
      <c r="E48" s="43"/>
      <c r="F48" s="44"/>
      <c r="G48" s="48"/>
      <c r="H48" s="46"/>
      <c r="I48" s="46"/>
      <c r="J48" s="22"/>
      <c r="K48" s="8"/>
    </row>
    <row r="49" spans="1:11" s="37" customFormat="1">
      <c r="B49" s="53" t="s">
        <v>933</v>
      </c>
      <c r="C49" s="53"/>
      <c r="D49" s="43"/>
      <c r="E49" s="43"/>
      <c r="F49" s="44"/>
      <c r="G49" s="48"/>
      <c r="H49" s="46"/>
      <c r="I49" s="46"/>
      <c r="J49" s="22"/>
      <c r="K49" s="8"/>
    </row>
    <row r="50" spans="1:11" s="37" customFormat="1">
      <c r="A50" s="37">
        <v>36</v>
      </c>
      <c r="B50" s="53" t="s">
        <v>934</v>
      </c>
      <c r="D50" s="43"/>
      <c r="E50" s="43"/>
      <c r="F50" s="44">
        <v>2133.65</v>
      </c>
      <c r="G50" s="48">
        <v>1.3599999999999999E-2</v>
      </c>
      <c r="H50" s="46"/>
      <c r="I50" s="46"/>
      <c r="J50" s="22"/>
      <c r="K50" s="8"/>
    </row>
    <row r="51" spans="1:11" s="37" customFormat="1">
      <c r="A51" s="58"/>
      <c r="B51" s="60" t="s">
        <v>944</v>
      </c>
      <c r="C51" s="60"/>
      <c r="D51" s="59"/>
      <c r="E51" s="59"/>
      <c r="F51" s="61">
        <v>2133.65</v>
      </c>
      <c r="G51" s="62">
        <v>1.3599999999999999E-2</v>
      </c>
      <c r="H51" s="46">
        <v>42037</v>
      </c>
      <c r="I51" s="46"/>
      <c r="J51" s="22"/>
      <c r="K51" s="8"/>
    </row>
    <row r="52" spans="1:11" s="37" customFormat="1">
      <c r="D52" s="43"/>
      <c r="E52" s="43"/>
      <c r="F52" s="44"/>
      <c r="H52" s="46"/>
      <c r="I52" s="46"/>
      <c r="J52" s="22"/>
      <c r="K52" s="8"/>
    </row>
    <row r="53" spans="1:11" s="37" customFormat="1">
      <c r="B53" s="53" t="s">
        <v>945</v>
      </c>
      <c r="C53" s="53"/>
      <c r="D53" s="43"/>
      <c r="E53" s="43"/>
      <c r="F53" s="44"/>
      <c r="G53" s="48"/>
      <c r="H53" s="46"/>
      <c r="I53" s="46"/>
      <c r="J53" s="22"/>
      <c r="K53" s="8"/>
    </row>
    <row r="54" spans="1:11" s="37" customFormat="1">
      <c r="B54" s="37" t="s">
        <v>946</v>
      </c>
      <c r="D54" s="43"/>
      <c r="E54" s="43"/>
      <c r="F54" s="44">
        <v>3220.4100000000035</v>
      </c>
      <c r="G54" s="48">
        <v>2.0400000000000001E-2</v>
      </c>
      <c r="H54" s="46"/>
      <c r="I54" s="46"/>
      <c r="J54" s="22"/>
      <c r="K54" s="8"/>
    </row>
    <row r="55" spans="1:11" s="37" customFormat="1">
      <c r="A55" s="58"/>
      <c r="B55" s="60" t="s">
        <v>944</v>
      </c>
      <c r="C55" s="60"/>
      <c r="D55" s="59"/>
      <c r="E55" s="59"/>
      <c r="F55" s="61">
        <v>3220.4100000000035</v>
      </c>
      <c r="G55" s="62">
        <v>2.0400000000000001E-2</v>
      </c>
      <c r="H55" s="46"/>
      <c r="I55" s="46"/>
      <c r="J55" s="22"/>
      <c r="K55" s="8"/>
    </row>
    <row r="56" spans="1:11" s="37" customFormat="1">
      <c r="A56" s="63"/>
      <c r="B56" s="65" t="s">
        <v>947</v>
      </c>
      <c r="C56" s="65"/>
      <c r="D56" s="64"/>
      <c r="E56" s="64"/>
      <c r="F56" s="66">
        <v>156963.99</v>
      </c>
      <c r="G56" s="68">
        <v>1</v>
      </c>
      <c r="H56" s="46"/>
      <c r="I56" s="46"/>
      <c r="J56" s="22"/>
      <c r="K56" s="8"/>
    </row>
    <row r="57" spans="1:11" s="37" customFormat="1">
      <c r="A57" s="37" t="s">
        <v>948</v>
      </c>
      <c r="D57" s="43"/>
      <c r="E57" s="43"/>
      <c r="F57" s="44"/>
      <c r="G57" s="48"/>
      <c r="H57" s="46"/>
      <c r="I57" s="46"/>
      <c r="J57" s="22"/>
      <c r="K57" s="8"/>
    </row>
    <row r="58" spans="1:11" s="37" customFormat="1">
      <c r="A58" s="37">
        <v>1</v>
      </c>
      <c r="B58" s="37" t="s">
        <v>949</v>
      </c>
      <c r="D58" s="43"/>
      <c r="E58" s="43"/>
      <c r="F58" s="44"/>
      <c r="G58" s="48"/>
      <c r="H58" s="46"/>
      <c r="I58" s="46"/>
      <c r="J58" s="22"/>
      <c r="K58" s="8"/>
    </row>
    <row r="59" spans="1:11" s="37" customFormat="1">
      <c r="D59" s="43"/>
      <c r="E59" s="43"/>
      <c r="F59" s="44"/>
      <c r="H59" s="46"/>
      <c r="I59" s="46"/>
      <c r="J59" s="22"/>
      <c r="K59" s="8"/>
    </row>
    <row r="60" spans="1:11" s="37" customFormat="1">
      <c r="D60" s="43"/>
      <c r="E60" s="43"/>
      <c r="F60" s="44"/>
      <c r="G60" s="48"/>
      <c r="H60" s="46"/>
      <c r="I60" s="46"/>
      <c r="J60" s="22"/>
      <c r="K60" s="8"/>
    </row>
    <row r="61" spans="1:11" s="37" customFormat="1">
      <c r="D61" s="43"/>
      <c r="E61" s="43"/>
      <c r="F61" s="44"/>
      <c r="G61" s="48"/>
      <c r="H61" s="46"/>
      <c r="I61" s="46"/>
      <c r="J61" s="22"/>
      <c r="K61" s="8"/>
    </row>
    <row r="62" spans="1:11" s="37" customFormat="1">
      <c r="A62" s="1"/>
      <c r="B62" s="1"/>
      <c r="C62" s="1"/>
      <c r="D62" s="1"/>
      <c r="E62" s="1"/>
      <c r="F62" s="1"/>
      <c r="G62" s="1"/>
      <c r="H62" s="46"/>
      <c r="I62" s="46"/>
      <c r="J62" s="22"/>
      <c r="K62" s="8"/>
    </row>
  </sheetData>
  <customSheetViews>
    <customSheetView guid="{CA130027-387C-4045-8D15-AA97F3BB3197}" topLeftCell="A16">
      <selection activeCell="B27" sqref="B27"/>
      <pageMargins left="0.75" right="0.75" top="1" bottom="1" header="0.5" footer="0.5"/>
      <headerFooter alignWithMargins="0"/>
    </customSheetView>
    <customSheetView guid="{54B4DC61-12F1-4338-8E12-6C13727A6FE6}" showRuler="0" topLeftCell="A16">
      <selection activeCell="B27" sqref="B27"/>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1403DC94-D8BD-4DAF-99FE-19AB41C931F9}" topLeftCell="A37">
      <selection activeCell="A46" sqref="A46"/>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codeName="Sheet4"/>
  <dimension ref="A1:L58"/>
  <sheetViews>
    <sheetView topLeftCell="A25" workbookViewId="0">
      <selection activeCell="A26" sqref="A26"/>
    </sheetView>
  </sheetViews>
  <sheetFormatPr defaultRowHeight="15"/>
  <cols>
    <col min="1" max="1" width="7.140625" style="1" bestFit="1" customWidth="1"/>
    <col min="2" max="2" width="61.140625" style="1" bestFit="1" customWidth="1"/>
    <col min="3" max="3" width="14" style="1" bestFit="1" customWidth="1"/>
    <col min="4" max="4" width="11.85546875" style="1" bestFit="1" customWidth="1"/>
    <col min="5" max="5" width="10.85546875" style="1" bestFit="1" customWidth="1"/>
    <col min="6" max="6" width="11.85546875" style="1" bestFit="1" customWidth="1"/>
    <col min="7" max="7" width="8.85546875" style="1" bestFit="1" customWidth="1"/>
    <col min="8" max="8" width="11.7109375" style="1" bestFit="1" customWidth="1"/>
    <col min="9" max="9" width="15.7109375"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8</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931</v>
      </c>
      <c r="C6" s="52"/>
      <c r="D6" s="9"/>
      <c r="E6" s="9"/>
      <c r="F6" s="10"/>
      <c r="G6" s="10"/>
      <c r="H6" s="12"/>
      <c r="I6" s="11"/>
      <c r="J6" s="22"/>
      <c r="K6" s="8"/>
      <c r="L6" s="1"/>
    </row>
    <row r="7" spans="1:12">
      <c r="B7" s="52" t="s">
        <v>932</v>
      </c>
      <c r="C7" s="52"/>
      <c r="D7" s="9"/>
      <c r="E7" s="9"/>
      <c r="F7" s="10"/>
      <c r="G7" s="10"/>
      <c r="H7" s="12"/>
      <c r="I7" s="11"/>
      <c r="J7" s="22"/>
      <c r="K7" s="8"/>
      <c r="L7" s="1"/>
    </row>
    <row r="8" spans="1:12">
      <c r="B8" s="52" t="s">
        <v>929</v>
      </c>
      <c r="C8" s="52"/>
      <c r="D8" s="9"/>
      <c r="E8" s="9"/>
      <c r="F8" s="10"/>
      <c r="G8" s="10"/>
      <c r="H8" s="12"/>
      <c r="I8" s="11"/>
      <c r="J8" s="22"/>
      <c r="K8" s="8"/>
      <c r="L8" s="1"/>
    </row>
    <row r="9" spans="1:12" s="37" customFormat="1">
      <c r="A9" s="37">
        <v>1</v>
      </c>
      <c r="B9" s="37" t="s">
        <v>595</v>
      </c>
      <c r="C9" s="37" t="s">
        <v>596</v>
      </c>
      <c r="D9" s="43" t="s">
        <v>597</v>
      </c>
      <c r="E9" s="43">
        <v>1000</v>
      </c>
      <c r="F9" s="44">
        <v>10131</v>
      </c>
      <c r="G9" s="50">
        <v>0.13370000000000001</v>
      </c>
      <c r="H9" s="45">
        <v>42982</v>
      </c>
      <c r="I9" s="46" t="s">
        <v>185</v>
      </c>
      <c r="J9" s="54" t="s">
        <v>30</v>
      </c>
      <c r="K9" s="57" t="s">
        <v>31</v>
      </c>
    </row>
    <row r="10" spans="1:12" s="37" customFormat="1">
      <c r="A10" s="37">
        <v>2</v>
      </c>
      <c r="B10" s="37" t="s">
        <v>545</v>
      </c>
      <c r="C10" s="37" t="s">
        <v>598</v>
      </c>
      <c r="D10" s="43" t="s">
        <v>494</v>
      </c>
      <c r="E10" s="43">
        <v>500</v>
      </c>
      <c r="F10" s="44">
        <v>5085.78</v>
      </c>
      <c r="G10" s="50">
        <v>6.7100000000000007E-2</v>
      </c>
      <c r="H10" s="45">
        <v>42923</v>
      </c>
      <c r="I10" s="46" t="s">
        <v>185</v>
      </c>
      <c r="J10" s="22" t="s">
        <v>513</v>
      </c>
      <c r="K10" s="8">
        <v>0.17390000000000003</v>
      </c>
    </row>
    <row r="11" spans="1:12" s="37" customFormat="1">
      <c r="A11" s="37">
        <v>3</v>
      </c>
      <c r="B11" s="37" t="s">
        <v>599</v>
      </c>
      <c r="C11" s="37" t="s">
        <v>600</v>
      </c>
      <c r="D11" s="43" t="s">
        <v>601</v>
      </c>
      <c r="E11" s="43">
        <v>500</v>
      </c>
      <c r="F11" s="44">
        <v>5043.08</v>
      </c>
      <c r="G11" s="50">
        <v>6.6600000000000006E-2</v>
      </c>
      <c r="H11" s="45">
        <v>42349</v>
      </c>
      <c r="I11" s="46" t="s">
        <v>185</v>
      </c>
      <c r="J11" s="22" t="s">
        <v>494</v>
      </c>
      <c r="K11" s="8">
        <v>0.16069999999999998</v>
      </c>
    </row>
    <row r="12" spans="1:12" s="37" customFormat="1">
      <c r="A12" s="37">
        <v>4</v>
      </c>
      <c r="B12" s="37" t="s">
        <v>602</v>
      </c>
      <c r="C12" s="37" t="s">
        <v>603</v>
      </c>
      <c r="D12" s="43" t="s">
        <v>604</v>
      </c>
      <c r="E12" s="43">
        <v>500</v>
      </c>
      <c r="F12" s="44">
        <v>5026.0200000000004</v>
      </c>
      <c r="G12" s="48">
        <v>6.6299999999999998E-2</v>
      </c>
      <c r="H12" s="46">
        <v>42338</v>
      </c>
      <c r="I12" s="46" t="s">
        <v>185</v>
      </c>
      <c r="J12" s="22" t="s">
        <v>597</v>
      </c>
      <c r="K12" s="8">
        <v>0.13370000000000001</v>
      </c>
    </row>
    <row r="13" spans="1:12" s="37" customFormat="1">
      <c r="A13" s="37">
        <v>5</v>
      </c>
      <c r="B13" s="37" t="s">
        <v>503</v>
      </c>
      <c r="C13" s="37" t="s">
        <v>605</v>
      </c>
      <c r="D13" s="43" t="s">
        <v>505</v>
      </c>
      <c r="E13" s="43">
        <v>500</v>
      </c>
      <c r="F13" s="44">
        <v>5012.4799999999996</v>
      </c>
      <c r="G13" s="48">
        <v>6.6199999999999995E-2</v>
      </c>
      <c r="H13" s="46">
        <v>42489</v>
      </c>
      <c r="I13" s="46" t="s">
        <v>185</v>
      </c>
      <c r="J13" s="22" t="s">
        <v>491</v>
      </c>
      <c r="K13" s="8">
        <v>0.10629999999999999</v>
      </c>
    </row>
    <row r="14" spans="1:12" s="37" customFormat="1">
      <c r="A14" s="37">
        <v>6</v>
      </c>
      <c r="B14" s="37" t="s">
        <v>606</v>
      </c>
      <c r="C14" s="37" t="s">
        <v>607</v>
      </c>
      <c r="D14" s="43" t="s">
        <v>186</v>
      </c>
      <c r="E14" s="43">
        <v>360</v>
      </c>
      <c r="F14" s="44">
        <v>3610.63</v>
      </c>
      <c r="G14" s="48">
        <v>4.7699999999999999E-2</v>
      </c>
      <c r="H14" s="46">
        <v>42497</v>
      </c>
      <c r="I14" s="46" t="s">
        <v>185</v>
      </c>
      <c r="J14" s="22" t="s">
        <v>601</v>
      </c>
      <c r="K14" s="8">
        <v>6.6600000000000006E-2</v>
      </c>
    </row>
    <row r="15" spans="1:12" s="37" customFormat="1">
      <c r="A15" s="37">
        <v>7</v>
      </c>
      <c r="B15" s="37" t="s">
        <v>489</v>
      </c>
      <c r="C15" s="37" t="s">
        <v>500</v>
      </c>
      <c r="D15" s="43" t="s">
        <v>491</v>
      </c>
      <c r="E15" s="43">
        <v>300</v>
      </c>
      <c r="F15" s="44">
        <v>3001.59</v>
      </c>
      <c r="G15" s="48">
        <v>3.9600000000000003E-2</v>
      </c>
      <c r="H15" s="46">
        <v>43080</v>
      </c>
      <c r="I15" s="46" t="s">
        <v>185</v>
      </c>
      <c r="J15" s="22" t="s">
        <v>604</v>
      </c>
      <c r="K15" s="8">
        <v>6.6299999999999998E-2</v>
      </c>
    </row>
    <row r="16" spans="1:12" s="37" customFormat="1">
      <c r="A16" s="37">
        <v>8</v>
      </c>
      <c r="B16" s="37" t="s">
        <v>608</v>
      </c>
      <c r="C16" s="37" t="s">
        <v>609</v>
      </c>
      <c r="D16" s="43" t="s">
        <v>586</v>
      </c>
      <c r="E16" s="43">
        <v>260</v>
      </c>
      <c r="F16" s="44">
        <v>2620.1799999999998</v>
      </c>
      <c r="G16" s="48">
        <v>3.4599999999999999E-2</v>
      </c>
      <c r="H16" s="46">
        <v>42338</v>
      </c>
      <c r="I16" s="46" t="s">
        <v>185</v>
      </c>
      <c r="J16" s="22" t="s">
        <v>505</v>
      </c>
      <c r="K16" s="8">
        <v>6.6199999999999995E-2</v>
      </c>
    </row>
    <row r="17" spans="1:11" s="37" customFormat="1">
      <c r="A17" s="37">
        <v>9</v>
      </c>
      <c r="B17" s="37" t="s">
        <v>610</v>
      </c>
      <c r="C17" s="37" t="s">
        <v>611</v>
      </c>
      <c r="D17" s="43" t="s">
        <v>494</v>
      </c>
      <c r="E17" s="43">
        <v>250</v>
      </c>
      <c r="F17" s="44">
        <v>2599.84</v>
      </c>
      <c r="G17" s="48">
        <v>3.4299999999999997E-2</v>
      </c>
      <c r="H17" s="46">
        <v>43712</v>
      </c>
      <c r="I17" s="46" t="s">
        <v>185</v>
      </c>
      <c r="J17" s="22" t="s">
        <v>627</v>
      </c>
      <c r="K17" s="8">
        <v>6.0699999999999997E-2</v>
      </c>
    </row>
    <row r="18" spans="1:11" s="37" customFormat="1">
      <c r="A18" s="37">
        <v>10</v>
      </c>
      <c r="B18" s="37" t="s">
        <v>492</v>
      </c>
      <c r="C18" s="37" t="s">
        <v>493</v>
      </c>
      <c r="D18" s="43" t="s">
        <v>494</v>
      </c>
      <c r="E18" s="43">
        <v>250</v>
      </c>
      <c r="F18" s="44">
        <v>2563.1</v>
      </c>
      <c r="G18" s="48">
        <v>3.3799999999999997E-2</v>
      </c>
      <c r="H18" s="46">
        <v>42819</v>
      </c>
      <c r="I18" s="46" t="s">
        <v>185</v>
      </c>
      <c r="J18" s="22" t="s">
        <v>186</v>
      </c>
      <c r="K18" s="8">
        <v>4.7699999999999999E-2</v>
      </c>
    </row>
    <row r="19" spans="1:11" s="37" customFormat="1">
      <c r="A19" s="37">
        <v>11</v>
      </c>
      <c r="B19" s="37" t="s">
        <v>489</v>
      </c>
      <c r="C19" s="37" t="s">
        <v>612</v>
      </c>
      <c r="D19" s="43" t="s">
        <v>491</v>
      </c>
      <c r="E19" s="43">
        <v>250</v>
      </c>
      <c r="F19" s="44">
        <v>2537.4</v>
      </c>
      <c r="G19" s="48">
        <v>3.3500000000000002E-2</v>
      </c>
      <c r="H19" s="46">
        <v>43013</v>
      </c>
      <c r="I19" s="46" t="s">
        <v>185</v>
      </c>
      <c r="J19" s="22" t="s">
        <v>586</v>
      </c>
      <c r="K19" s="8">
        <v>3.4599999999999999E-2</v>
      </c>
    </row>
    <row r="20" spans="1:11" s="37" customFormat="1">
      <c r="A20" s="37">
        <v>12</v>
      </c>
      <c r="B20" s="37" t="s">
        <v>613</v>
      </c>
      <c r="C20" s="37" t="s">
        <v>614</v>
      </c>
      <c r="D20" s="43" t="s">
        <v>615</v>
      </c>
      <c r="E20" s="43">
        <v>250</v>
      </c>
      <c r="F20" s="44">
        <v>2504.7399999999998</v>
      </c>
      <c r="G20" s="48">
        <v>3.3099999999999997E-2</v>
      </c>
      <c r="H20" s="46">
        <v>43038</v>
      </c>
      <c r="I20" s="46" t="s">
        <v>185</v>
      </c>
      <c r="J20" s="22" t="s">
        <v>615</v>
      </c>
      <c r="K20" s="8">
        <v>3.3099999999999997E-2</v>
      </c>
    </row>
    <row r="21" spans="1:11" s="37" customFormat="1">
      <c r="A21" s="37">
        <v>13</v>
      </c>
      <c r="B21" s="37" t="s">
        <v>489</v>
      </c>
      <c r="C21" s="37" t="s">
        <v>616</v>
      </c>
      <c r="D21" s="43" t="s">
        <v>491</v>
      </c>
      <c r="E21" s="43">
        <v>250</v>
      </c>
      <c r="F21" s="44">
        <v>2025.02</v>
      </c>
      <c r="G21" s="48">
        <v>2.6700000000000002E-2</v>
      </c>
      <c r="H21" s="46">
        <v>42992</v>
      </c>
      <c r="I21" s="46" t="s">
        <v>185</v>
      </c>
      <c r="J21" s="22" t="s">
        <v>540</v>
      </c>
      <c r="K21" s="8">
        <v>7.3000000000000001E-3</v>
      </c>
    </row>
    <row r="22" spans="1:11" s="37" customFormat="1">
      <c r="A22" s="37">
        <v>14</v>
      </c>
      <c r="B22" s="37" t="s">
        <v>547</v>
      </c>
      <c r="C22" s="37" t="s">
        <v>617</v>
      </c>
      <c r="D22" s="43" t="s">
        <v>494</v>
      </c>
      <c r="E22" s="43">
        <v>150</v>
      </c>
      <c r="F22" s="44">
        <v>1525.69</v>
      </c>
      <c r="G22" s="48">
        <v>2.01E-2</v>
      </c>
      <c r="H22" s="46">
        <v>42711</v>
      </c>
      <c r="I22" s="46" t="s">
        <v>185</v>
      </c>
      <c r="J22" s="22" t="s">
        <v>33</v>
      </c>
      <c r="K22" s="8">
        <v>4.2900000000000001E-2</v>
      </c>
    </row>
    <row r="23" spans="1:11" s="37" customFormat="1">
      <c r="A23" s="37">
        <v>15</v>
      </c>
      <c r="B23" s="37" t="s">
        <v>618</v>
      </c>
      <c r="C23" s="37" t="s">
        <v>619</v>
      </c>
      <c r="D23" s="43" t="s">
        <v>540</v>
      </c>
      <c r="E23" s="43">
        <v>55</v>
      </c>
      <c r="F23" s="44">
        <v>554.15</v>
      </c>
      <c r="G23" s="48">
        <v>7.3000000000000001E-3</v>
      </c>
      <c r="H23" s="46">
        <v>42349</v>
      </c>
      <c r="I23" s="46" t="s">
        <v>185</v>
      </c>
      <c r="J23" s="22"/>
      <c r="K23" s="22"/>
    </row>
    <row r="24" spans="1:11" s="37" customFormat="1">
      <c r="A24" s="37">
        <v>16</v>
      </c>
      <c r="B24" s="37" t="s">
        <v>489</v>
      </c>
      <c r="C24" s="37" t="s">
        <v>620</v>
      </c>
      <c r="D24" s="43" t="s">
        <v>491</v>
      </c>
      <c r="E24" s="43">
        <v>42</v>
      </c>
      <c r="F24" s="44">
        <v>421.18</v>
      </c>
      <c r="G24" s="48">
        <v>5.5999999999999999E-3</v>
      </c>
      <c r="H24" s="46">
        <v>42384</v>
      </c>
      <c r="I24" s="46" t="s">
        <v>185</v>
      </c>
      <c r="J24" s="22"/>
      <c r="K24" s="8"/>
    </row>
    <row r="25" spans="1:11" s="37" customFormat="1">
      <c r="A25" s="37">
        <v>17</v>
      </c>
      <c r="B25" s="37" t="s">
        <v>551</v>
      </c>
      <c r="C25" s="37" t="s">
        <v>621</v>
      </c>
      <c r="D25" s="43" t="s">
        <v>494</v>
      </c>
      <c r="E25" s="43">
        <v>25</v>
      </c>
      <c r="F25" s="44">
        <v>250.23</v>
      </c>
      <c r="G25" s="48">
        <v>3.3E-3</v>
      </c>
      <c r="H25" s="46">
        <v>42152</v>
      </c>
      <c r="I25" s="46" t="s">
        <v>185</v>
      </c>
      <c r="J25" s="22"/>
      <c r="K25" s="8"/>
    </row>
    <row r="26" spans="1:11" s="37" customFormat="1">
      <c r="A26" s="37">
        <v>18</v>
      </c>
      <c r="B26" s="37" t="s">
        <v>489</v>
      </c>
      <c r="C26" s="37" t="s">
        <v>622</v>
      </c>
      <c r="D26" s="43" t="s">
        <v>491</v>
      </c>
      <c r="E26" s="43">
        <v>7</v>
      </c>
      <c r="F26" s="44">
        <v>70.38</v>
      </c>
      <c r="G26" s="48">
        <v>8.9999999999999998E-4</v>
      </c>
      <c r="H26" s="46">
        <v>42374</v>
      </c>
      <c r="I26" s="46" t="s">
        <v>185</v>
      </c>
      <c r="J26" s="22"/>
      <c r="K26" s="8"/>
    </row>
    <row r="27" spans="1:11" s="37" customFormat="1">
      <c r="A27" s="37">
        <v>19</v>
      </c>
      <c r="B27" s="37" t="s">
        <v>551</v>
      </c>
      <c r="C27" s="37" t="s">
        <v>623</v>
      </c>
      <c r="D27" s="43" t="s">
        <v>494</v>
      </c>
      <c r="E27" s="43">
        <v>4</v>
      </c>
      <c r="F27" s="44">
        <v>40.44</v>
      </c>
      <c r="G27" s="48">
        <v>5.0000000000000001E-4</v>
      </c>
      <c r="H27" s="46">
        <v>42609</v>
      </c>
      <c r="I27" s="46" t="s">
        <v>185</v>
      </c>
      <c r="J27" s="22"/>
      <c r="K27" s="8"/>
    </row>
    <row r="28" spans="1:11" s="37" customFormat="1">
      <c r="A28" s="58"/>
      <c r="B28" s="60" t="s">
        <v>944</v>
      </c>
      <c r="C28" s="60"/>
      <c r="D28" s="59"/>
      <c r="E28" s="59"/>
      <c r="F28" s="61">
        <v>54622.930000000008</v>
      </c>
      <c r="G28" s="62">
        <v>0.72089999999999999</v>
      </c>
      <c r="H28" s="46"/>
      <c r="I28" s="46"/>
      <c r="J28" s="22"/>
      <c r="K28" s="8"/>
    </row>
    <row r="29" spans="1:11" s="37" customFormat="1">
      <c r="D29" s="43"/>
      <c r="E29" s="43"/>
      <c r="F29" s="44"/>
      <c r="G29" s="48"/>
      <c r="H29" s="46"/>
      <c r="I29" s="46"/>
      <c r="J29" s="22"/>
      <c r="K29" s="8"/>
    </row>
    <row r="30" spans="1:11" s="37" customFormat="1">
      <c r="B30" s="53" t="s">
        <v>930</v>
      </c>
      <c r="C30" s="53"/>
      <c r="D30" s="43"/>
      <c r="E30" s="43"/>
      <c r="F30" s="44"/>
      <c r="G30" s="48"/>
      <c r="H30" s="46"/>
      <c r="I30" s="46"/>
      <c r="J30" s="22"/>
      <c r="K30" s="8"/>
    </row>
    <row r="31" spans="1:11" s="37" customFormat="1">
      <c r="A31" s="37">
        <v>20</v>
      </c>
      <c r="B31" s="37" t="s">
        <v>624</v>
      </c>
      <c r="C31" s="37" t="s">
        <v>625</v>
      </c>
      <c r="D31" s="43" t="s">
        <v>627</v>
      </c>
      <c r="E31" s="43">
        <v>450</v>
      </c>
      <c r="F31" s="44">
        <v>4597.68</v>
      </c>
      <c r="G31" s="48">
        <v>6.0699999999999997E-2</v>
      </c>
      <c r="H31" s="46">
        <v>42951</v>
      </c>
      <c r="I31" s="46" t="s">
        <v>626</v>
      </c>
      <c r="J31" s="22"/>
      <c r="K31" s="8"/>
    </row>
    <row r="32" spans="1:11" s="37" customFormat="1">
      <c r="A32" s="58"/>
      <c r="B32" s="60" t="s">
        <v>944</v>
      </c>
      <c r="C32" s="60"/>
      <c r="D32" s="59"/>
      <c r="E32" s="59"/>
      <c r="F32" s="61">
        <v>4597.68</v>
      </c>
      <c r="G32" s="62">
        <v>6.0699999999999997E-2</v>
      </c>
      <c r="H32" s="46"/>
      <c r="I32" s="46"/>
      <c r="J32" s="22"/>
      <c r="K32" s="8"/>
    </row>
    <row r="33" spans="1:11" s="37" customFormat="1">
      <c r="D33" s="43"/>
      <c r="E33" s="43"/>
      <c r="F33" s="44"/>
      <c r="H33" s="46"/>
      <c r="I33" s="46"/>
      <c r="J33" s="22"/>
      <c r="K33" s="8"/>
    </row>
    <row r="34" spans="1:11" s="37" customFormat="1">
      <c r="B34" s="53" t="s">
        <v>939</v>
      </c>
      <c r="C34" s="53"/>
      <c r="D34" s="43"/>
      <c r="E34" s="43"/>
      <c r="F34" s="44"/>
      <c r="H34" s="46"/>
      <c r="I34" s="46"/>
      <c r="J34" s="22"/>
      <c r="K34" s="8"/>
    </row>
    <row r="35" spans="1:11" s="37" customFormat="1">
      <c r="A35" s="37">
        <v>21</v>
      </c>
      <c r="B35" s="37" t="s">
        <v>628</v>
      </c>
      <c r="C35" s="37" t="s">
        <v>629</v>
      </c>
      <c r="D35" s="43" t="s">
        <v>494</v>
      </c>
      <c r="E35" s="43">
        <v>24</v>
      </c>
      <c r="F35" s="44">
        <v>124.72</v>
      </c>
      <c r="G35" s="48">
        <v>1.6000000000000001E-3</v>
      </c>
      <c r="H35" s="46">
        <v>43449</v>
      </c>
      <c r="I35" s="46"/>
      <c r="J35" s="22"/>
      <c r="K35" s="8"/>
    </row>
    <row r="36" spans="1:11" s="37" customFormat="1">
      <c r="A36" s="58"/>
      <c r="B36" s="60" t="s">
        <v>944</v>
      </c>
      <c r="C36" s="60"/>
      <c r="D36" s="59"/>
      <c r="E36" s="59"/>
      <c r="F36" s="61">
        <v>124.72</v>
      </c>
      <c r="G36" s="62">
        <v>1.6000000000000001E-3</v>
      </c>
      <c r="H36" s="46"/>
      <c r="I36" s="46"/>
      <c r="J36" s="22"/>
      <c r="K36" s="8"/>
    </row>
    <row r="37" spans="1:11" s="37" customFormat="1">
      <c r="D37" s="43"/>
      <c r="E37" s="43"/>
      <c r="F37" s="44"/>
      <c r="H37" s="46"/>
      <c r="I37" s="46"/>
      <c r="J37" s="22"/>
      <c r="K37" s="8"/>
    </row>
    <row r="38" spans="1:11" s="37" customFormat="1">
      <c r="B38" s="53" t="s">
        <v>936</v>
      </c>
      <c r="C38" s="53"/>
      <c r="D38" s="43"/>
      <c r="E38" s="43"/>
      <c r="F38" s="44"/>
      <c r="H38" s="46"/>
      <c r="I38" s="46"/>
      <c r="J38" s="22"/>
      <c r="K38" s="8"/>
    </row>
    <row r="39" spans="1:11" s="37" customFormat="1">
      <c r="A39" s="37">
        <v>22</v>
      </c>
      <c r="B39" s="37" t="s">
        <v>562</v>
      </c>
      <c r="C39" s="37" t="s">
        <v>563</v>
      </c>
      <c r="D39" s="43" t="s">
        <v>513</v>
      </c>
      <c r="E39" s="43">
        <v>6500000</v>
      </c>
      <c r="F39" s="44">
        <v>6938.21</v>
      </c>
      <c r="G39" s="48">
        <v>9.1600000000000001E-2</v>
      </c>
      <c r="H39" s="46">
        <v>45255</v>
      </c>
      <c r="I39" s="46"/>
      <c r="J39" s="22"/>
      <c r="K39" s="8"/>
    </row>
    <row r="40" spans="1:11" s="37" customFormat="1">
      <c r="A40" s="37">
        <v>23</v>
      </c>
      <c r="B40" s="37" t="s">
        <v>630</v>
      </c>
      <c r="C40" s="37" t="s">
        <v>631</v>
      </c>
      <c r="D40" s="43" t="s">
        <v>513</v>
      </c>
      <c r="E40" s="43">
        <v>3000000</v>
      </c>
      <c r="F40" s="44">
        <v>3055.97</v>
      </c>
      <c r="G40" s="48">
        <v>4.0300000000000002E-2</v>
      </c>
      <c r="H40" s="46">
        <v>44175</v>
      </c>
      <c r="I40" s="46"/>
      <c r="J40" s="22"/>
      <c r="K40" s="8"/>
    </row>
    <row r="41" spans="1:11" s="37" customFormat="1">
      <c r="A41" s="37">
        <v>24</v>
      </c>
      <c r="B41" s="37" t="s">
        <v>632</v>
      </c>
      <c r="C41" s="37" t="s">
        <v>633</v>
      </c>
      <c r="D41" s="43" t="s">
        <v>513</v>
      </c>
      <c r="E41" s="43">
        <v>2500000</v>
      </c>
      <c r="F41" s="44">
        <v>2564.2800000000002</v>
      </c>
      <c r="G41" s="48">
        <v>3.3799999999999997E-2</v>
      </c>
      <c r="H41" s="46">
        <v>43991</v>
      </c>
      <c r="I41" s="46"/>
      <c r="J41" s="22"/>
      <c r="K41" s="8"/>
    </row>
    <row r="42" spans="1:11" s="37" customFormat="1">
      <c r="A42" s="37">
        <v>25</v>
      </c>
      <c r="B42" s="37" t="s">
        <v>518</v>
      </c>
      <c r="C42" s="37" t="s">
        <v>519</v>
      </c>
      <c r="D42" s="43" t="s">
        <v>513</v>
      </c>
      <c r="E42" s="43">
        <v>600000</v>
      </c>
      <c r="F42" s="44">
        <v>624.01</v>
      </c>
      <c r="G42" s="48">
        <v>8.2000000000000007E-3</v>
      </c>
      <c r="H42" s="46">
        <v>46350</v>
      </c>
      <c r="I42" s="46"/>
      <c r="J42" s="22"/>
      <c r="K42" s="8"/>
    </row>
    <row r="43" spans="1:11" s="37" customFormat="1">
      <c r="A43" s="58"/>
      <c r="B43" s="60" t="s">
        <v>944</v>
      </c>
      <c r="C43" s="60"/>
      <c r="D43" s="59"/>
      <c r="E43" s="59"/>
      <c r="F43" s="61">
        <v>13182.470000000001</v>
      </c>
      <c r="G43" s="62">
        <v>0.17390000000000003</v>
      </c>
      <c r="H43" s="46"/>
      <c r="I43" s="46"/>
      <c r="J43" s="22"/>
      <c r="K43" s="8"/>
    </row>
    <row r="44" spans="1:11" s="37" customFormat="1">
      <c r="D44" s="43"/>
      <c r="E44" s="43"/>
      <c r="F44" s="44"/>
      <c r="H44" s="46"/>
      <c r="I44" s="46"/>
      <c r="J44" s="22"/>
      <c r="K44" s="8"/>
    </row>
    <row r="45" spans="1:11" s="37" customFormat="1">
      <c r="B45" s="53" t="s">
        <v>933</v>
      </c>
      <c r="C45" s="53"/>
      <c r="D45" s="43"/>
      <c r="E45" s="43"/>
      <c r="F45" s="44"/>
      <c r="H45" s="46"/>
      <c r="I45" s="46"/>
      <c r="J45" s="22"/>
      <c r="K45" s="8"/>
    </row>
    <row r="46" spans="1:11" s="37" customFormat="1">
      <c r="A46" s="37">
        <v>26</v>
      </c>
      <c r="B46" s="53" t="s">
        <v>934</v>
      </c>
      <c r="D46" s="43"/>
      <c r="E46" s="43"/>
      <c r="F46" s="44">
        <v>674.57</v>
      </c>
      <c r="G46" s="48">
        <v>8.8999999999999999E-3</v>
      </c>
      <c r="H46" s="46"/>
      <c r="I46" s="46"/>
      <c r="J46" s="22"/>
      <c r="K46" s="8"/>
    </row>
    <row r="47" spans="1:11" s="37" customFormat="1">
      <c r="A47" s="58"/>
      <c r="B47" s="60" t="s">
        <v>944</v>
      </c>
      <c r="C47" s="60"/>
      <c r="D47" s="59"/>
      <c r="E47" s="59"/>
      <c r="F47" s="61">
        <v>674.57</v>
      </c>
      <c r="G47" s="62">
        <v>8.8999999999999999E-3</v>
      </c>
      <c r="H47" s="46">
        <v>42037</v>
      </c>
      <c r="I47" s="46"/>
      <c r="J47" s="22"/>
      <c r="K47" s="8"/>
    </row>
    <row r="48" spans="1:11" s="37" customFormat="1">
      <c r="D48" s="43"/>
      <c r="E48" s="43"/>
      <c r="F48" s="44"/>
      <c r="G48" s="48"/>
      <c r="H48" s="46"/>
      <c r="I48" s="46"/>
      <c r="J48" s="22"/>
      <c r="K48" s="8"/>
    </row>
    <row r="49" spans="1:11" s="37" customFormat="1">
      <c r="B49" s="53" t="s">
        <v>945</v>
      </c>
      <c r="C49" s="53"/>
      <c r="D49" s="43"/>
      <c r="E49" s="43"/>
      <c r="F49" s="44"/>
      <c r="G49" s="48"/>
      <c r="H49" s="46"/>
      <c r="I49" s="46"/>
      <c r="J49" s="22"/>
      <c r="K49" s="8"/>
    </row>
    <row r="50" spans="1:11" s="37" customFormat="1">
      <c r="B50" s="37" t="s">
        <v>946</v>
      </c>
      <c r="D50" s="43"/>
      <c r="E50" s="43"/>
      <c r="F50" s="44">
        <v>2568.8499999999767</v>
      </c>
      <c r="G50" s="48">
        <v>3.4000000000000002E-2</v>
      </c>
      <c r="H50" s="46"/>
      <c r="I50" s="46"/>
      <c r="J50" s="22"/>
      <c r="K50" s="8"/>
    </row>
    <row r="51" spans="1:11" s="37" customFormat="1">
      <c r="A51" s="58"/>
      <c r="B51" s="60" t="s">
        <v>944</v>
      </c>
      <c r="C51" s="60"/>
      <c r="D51" s="59"/>
      <c r="E51" s="59"/>
      <c r="F51" s="61">
        <v>2568.8499999999767</v>
      </c>
      <c r="G51" s="62">
        <v>3.4000000000000002E-2</v>
      </c>
      <c r="H51" s="46"/>
      <c r="I51" s="46"/>
      <c r="J51" s="22"/>
      <c r="K51" s="8"/>
    </row>
    <row r="52" spans="1:11" s="37" customFormat="1">
      <c r="A52" s="63"/>
      <c r="B52" s="65" t="s">
        <v>947</v>
      </c>
      <c r="C52" s="65"/>
      <c r="D52" s="64"/>
      <c r="E52" s="64"/>
      <c r="F52" s="66">
        <v>75771.22</v>
      </c>
      <c r="G52" s="68">
        <v>1</v>
      </c>
      <c r="H52" s="46"/>
      <c r="I52" s="46"/>
      <c r="J52" s="22"/>
      <c r="K52" s="8"/>
    </row>
    <row r="53" spans="1:11" s="37" customFormat="1">
      <c r="A53" s="37" t="s">
        <v>948</v>
      </c>
      <c r="D53" s="43"/>
      <c r="E53" s="43"/>
      <c r="F53" s="44"/>
      <c r="G53" s="48"/>
      <c r="H53" s="46"/>
      <c r="I53" s="46"/>
      <c r="J53" s="22"/>
      <c r="K53" s="8"/>
    </row>
    <row r="54" spans="1:11" s="37" customFormat="1">
      <c r="A54" s="37">
        <v>1</v>
      </c>
      <c r="B54" s="37" t="s">
        <v>949</v>
      </c>
      <c r="D54" s="43"/>
      <c r="E54" s="43"/>
      <c r="F54" s="44"/>
      <c r="G54" s="48"/>
      <c r="H54" s="46"/>
      <c r="I54" s="46"/>
      <c r="J54" s="22"/>
      <c r="K54" s="8"/>
    </row>
    <row r="55" spans="1:11" s="37" customFormat="1">
      <c r="D55" s="43"/>
      <c r="E55" s="43"/>
      <c r="F55" s="44"/>
      <c r="G55" s="48"/>
      <c r="H55" s="46"/>
      <c r="I55" s="46"/>
      <c r="J55" s="22"/>
      <c r="K55" s="8"/>
    </row>
    <row r="56" spans="1:11" s="37" customFormat="1">
      <c r="D56" s="43"/>
      <c r="E56" s="43"/>
      <c r="F56" s="44"/>
      <c r="G56" s="48"/>
      <c r="H56" s="46"/>
      <c r="I56" s="46"/>
      <c r="J56" s="22"/>
      <c r="K56" s="8"/>
    </row>
    <row r="57" spans="1:11" s="37" customFormat="1">
      <c r="D57" s="43"/>
      <c r="E57" s="43"/>
      <c r="F57" s="44"/>
      <c r="G57" s="48"/>
      <c r="H57" s="46"/>
      <c r="I57" s="46"/>
      <c r="J57" s="22"/>
      <c r="K57" s="8"/>
    </row>
    <row r="58" spans="1:11" s="37" customFormat="1">
      <c r="A58" s="1"/>
      <c r="B58" s="1"/>
      <c r="C58" s="1"/>
      <c r="D58" s="1"/>
      <c r="E58" s="1"/>
      <c r="F58" s="1"/>
      <c r="G58" s="1"/>
      <c r="H58" s="46"/>
      <c r="I58" s="46"/>
      <c r="J58" s="22"/>
      <c r="K58" s="8"/>
    </row>
  </sheetData>
  <customSheetViews>
    <customSheetView guid="{CA130027-387C-4045-8D15-AA97F3BB3197}" topLeftCell="A40">
      <pageMargins left="0.75" right="0.75" top="1" bottom="1" header="0.5" footer="0.5"/>
      <headerFooter alignWithMargins="0"/>
    </customSheetView>
    <customSheetView guid="{54B4DC61-12F1-4338-8E12-6C13727A6FE6}" showRuler="0" topLeftCell="A40">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1403DC94-D8BD-4DAF-99FE-19AB41C931F9}" topLeftCell="A37">
      <selection activeCell="A46" sqref="A46"/>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sheetPr codeName="Sheet5"/>
  <dimension ref="A1:L51"/>
  <sheetViews>
    <sheetView topLeftCell="A13" workbookViewId="0">
      <selection activeCell="B20" sqref="B20"/>
    </sheetView>
  </sheetViews>
  <sheetFormatPr defaultRowHeight="15"/>
  <cols>
    <col min="1" max="1" width="7.140625" style="1" bestFit="1" customWidth="1"/>
    <col min="2" max="2" width="61.140625" style="1" bestFit="1" customWidth="1"/>
    <col min="3" max="3" width="15" style="1" customWidth="1"/>
    <col min="4" max="4" width="11.85546875" style="1" bestFit="1" customWidth="1"/>
    <col min="5" max="5" width="11.85546875" style="1" customWidth="1"/>
    <col min="6" max="6" width="13.140625" style="1" bestFit="1" customWidth="1"/>
    <col min="7" max="7" width="8.85546875" style="1" bestFit="1" customWidth="1"/>
    <col min="8" max="8" width="11.5703125" style="1" bestFit="1" customWidth="1"/>
    <col min="9" max="9" width="32.28515625"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9</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30">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931</v>
      </c>
      <c r="C6" s="52"/>
      <c r="D6" s="9"/>
      <c r="E6" s="9"/>
      <c r="F6" s="10"/>
      <c r="G6" s="10"/>
      <c r="H6" s="12"/>
      <c r="I6" s="11"/>
      <c r="J6" s="22"/>
      <c r="K6" s="8"/>
      <c r="L6" s="1"/>
    </row>
    <row r="7" spans="1:12">
      <c r="B7" s="52" t="s">
        <v>932</v>
      </c>
      <c r="C7" s="52"/>
      <c r="D7" s="9"/>
      <c r="E7" s="9"/>
      <c r="F7" s="10"/>
      <c r="G7" s="10"/>
      <c r="H7" s="12"/>
      <c r="I7" s="11"/>
      <c r="J7" s="22"/>
      <c r="K7" s="8"/>
      <c r="L7" s="1"/>
    </row>
    <row r="8" spans="1:12">
      <c r="B8" s="52" t="s">
        <v>929</v>
      </c>
      <c r="C8" s="52"/>
      <c r="D8" s="9"/>
      <c r="E8" s="9"/>
      <c r="F8" s="10"/>
      <c r="G8" s="10"/>
      <c r="H8" s="12"/>
      <c r="I8" s="11"/>
      <c r="J8" s="22"/>
      <c r="K8" s="8"/>
      <c r="L8" s="1"/>
    </row>
    <row r="9" spans="1:12" s="37" customFormat="1">
      <c r="A9" s="37">
        <v>1</v>
      </c>
      <c r="B9" s="37" t="s">
        <v>959</v>
      </c>
      <c r="C9" s="37" t="s">
        <v>588</v>
      </c>
      <c r="D9" s="43" t="s">
        <v>494</v>
      </c>
      <c r="E9" s="43">
        <v>1150</v>
      </c>
      <c r="F9" s="44">
        <v>12072.94</v>
      </c>
      <c r="G9" s="50">
        <v>3.6700000000000003E-2</v>
      </c>
      <c r="H9" s="45">
        <v>44430</v>
      </c>
      <c r="I9" s="46" t="s">
        <v>185</v>
      </c>
      <c r="J9" s="54" t="s">
        <v>30</v>
      </c>
      <c r="K9" s="57" t="s">
        <v>31</v>
      </c>
    </row>
    <row r="10" spans="1:12" s="37" customFormat="1">
      <c r="A10" s="37">
        <v>2</v>
      </c>
      <c r="B10" s="37" t="s">
        <v>613</v>
      </c>
      <c r="C10" s="37" t="s">
        <v>634</v>
      </c>
      <c r="D10" s="43" t="s">
        <v>615</v>
      </c>
      <c r="E10" s="43">
        <v>1000</v>
      </c>
      <c r="F10" s="44">
        <v>9944.06</v>
      </c>
      <c r="G10" s="48">
        <v>3.0300000000000001E-2</v>
      </c>
      <c r="H10" s="46">
        <v>45021</v>
      </c>
      <c r="I10" s="46" t="s">
        <v>635</v>
      </c>
      <c r="J10" s="22" t="s">
        <v>513</v>
      </c>
      <c r="K10" s="8">
        <v>0.76890000000000014</v>
      </c>
    </row>
    <row r="11" spans="1:12" s="37" customFormat="1">
      <c r="A11" s="37">
        <v>3</v>
      </c>
      <c r="B11" s="37" t="s">
        <v>610</v>
      </c>
      <c r="C11" s="37" t="s">
        <v>636</v>
      </c>
      <c r="D11" s="43" t="s">
        <v>494</v>
      </c>
      <c r="E11" s="43">
        <v>550</v>
      </c>
      <c r="F11" s="44">
        <v>6017.52</v>
      </c>
      <c r="G11" s="48">
        <v>1.83E-2</v>
      </c>
      <c r="H11" s="46">
        <v>47365</v>
      </c>
      <c r="I11" s="46" t="s">
        <v>185</v>
      </c>
      <c r="J11" s="22" t="s">
        <v>494</v>
      </c>
      <c r="K11" s="8">
        <v>0.11279999999999997</v>
      </c>
    </row>
    <row r="12" spans="1:12" s="37" customFormat="1">
      <c r="A12" s="37">
        <v>4</v>
      </c>
      <c r="B12" s="37" t="s">
        <v>610</v>
      </c>
      <c r="C12" s="37" t="s">
        <v>637</v>
      </c>
      <c r="D12" s="43" t="s">
        <v>494</v>
      </c>
      <c r="E12" s="43">
        <v>550</v>
      </c>
      <c r="F12" s="44">
        <v>5890.53</v>
      </c>
      <c r="G12" s="48">
        <v>1.7899999999999999E-2</v>
      </c>
      <c r="H12" s="46">
        <v>45539</v>
      </c>
      <c r="I12" s="46" t="s">
        <v>185</v>
      </c>
      <c r="J12" s="22" t="s">
        <v>615</v>
      </c>
      <c r="K12" s="8">
        <v>5.3200000000000004E-2</v>
      </c>
    </row>
    <row r="13" spans="1:12" s="37" customFormat="1">
      <c r="A13" s="37">
        <v>5</v>
      </c>
      <c r="B13" s="37" t="s">
        <v>613</v>
      </c>
      <c r="C13" s="37" t="s">
        <v>638</v>
      </c>
      <c r="D13" s="43" t="s">
        <v>615</v>
      </c>
      <c r="E13" s="43">
        <v>500</v>
      </c>
      <c r="F13" s="44">
        <v>5013.92</v>
      </c>
      <c r="G13" s="48">
        <v>1.5299999999999999E-2</v>
      </c>
      <c r="H13" s="46">
        <v>44859</v>
      </c>
      <c r="I13" s="46" t="s">
        <v>639</v>
      </c>
      <c r="J13" s="22" t="s">
        <v>491</v>
      </c>
      <c r="K13" s="8">
        <v>1.52E-2</v>
      </c>
    </row>
    <row r="14" spans="1:12" s="37" customFormat="1">
      <c r="A14" s="37">
        <v>6</v>
      </c>
      <c r="B14" s="37" t="s">
        <v>640</v>
      </c>
      <c r="C14" s="37" t="s">
        <v>641</v>
      </c>
      <c r="D14" s="43" t="s">
        <v>491</v>
      </c>
      <c r="E14" s="43">
        <v>500</v>
      </c>
      <c r="F14" s="44">
        <v>5005</v>
      </c>
      <c r="G14" s="48">
        <v>1.52E-2</v>
      </c>
      <c r="H14" s="46">
        <v>43709</v>
      </c>
      <c r="I14" s="46" t="s">
        <v>642</v>
      </c>
      <c r="J14" s="22" t="s">
        <v>33</v>
      </c>
      <c r="K14" s="8">
        <v>4.9900000000000007E-2</v>
      </c>
    </row>
    <row r="15" spans="1:12" s="37" customFormat="1">
      <c r="A15" s="37">
        <v>7</v>
      </c>
      <c r="B15" s="37" t="s">
        <v>498</v>
      </c>
      <c r="C15" s="37" t="s">
        <v>499</v>
      </c>
      <c r="D15" s="43" t="s">
        <v>494</v>
      </c>
      <c r="E15" s="43">
        <v>250</v>
      </c>
      <c r="F15" s="44">
        <v>2665.78</v>
      </c>
      <c r="G15" s="48">
        <v>8.0999999999999996E-3</v>
      </c>
      <c r="H15" s="46">
        <v>45556</v>
      </c>
      <c r="I15" s="46" t="s">
        <v>185</v>
      </c>
      <c r="J15" s="22"/>
      <c r="K15" s="22"/>
    </row>
    <row r="16" spans="1:12" s="37" customFormat="1">
      <c r="A16" s="37">
        <v>8</v>
      </c>
      <c r="B16" s="37" t="s">
        <v>643</v>
      </c>
      <c r="C16" s="37" t="s">
        <v>644</v>
      </c>
      <c r="D16" s="43" t="s">
        <v>494</v>
      </c>
      <c r="E16" s="43">
        <v>250</v>
      </c>
      <c r="F16" s="44">
        <v>2508.56</v>
      </c>
      <c r="G16" s="48">
        <v>7.6E-3</v>
      </c>
      <c r="H16" s="46">
        <v>45678</v>
      </c>
      <c r="I16" s="46" t="s">
        <v>185</v>
      </c>
      <c r="J16" s="22"/>
      <c r="K16" s="8"/>
    </row>
    <row r="17" spans="1:11" s="37" customFormat="1">
      <c r="A17" s="37">
        <v>9</v>
      </c>
      <c r="B17" s="37" t="s">
        <v>613</v>
      </c>
      <c r="C17" s="37" t="s">
        <v>645</v>
      </c>
      <c r="D17" s="43" t="s">
        <v>615</v>
      </c>
      <c r="E17" s="43">
        <v>250</v>
      </c>
      <c r="F17" s="44">
        <v>2507.7399999999998</v>
      </c>
      <c r="G17" s="48">
        <v>7.6E-3</v>
      </c>
      <c r="H17" s="46">
        <v>44892</v>
      </c>
      <c r="I17" s="46" t="s">
        <v>646</v>
      </c>
      <c r="J17" s="22"/>
      <c r="K17" s="8"/>
    </row>
    <row r="18" spans="1:11" s="37" customFormat="1">
      <c r="A18" s="37">
        <v>10</v>
      </c>
      <c r="B18" s="37" t="s">
        <v>961</v>
      </c>
      <c r="C18" s="37" t="s">
        <v>647</v>
      </c>
      <c r="D18" s="43" t="s">
        <v>494</v>
      </c>
      <c r="E18" s="43">
        <v>250</v>
      </c>
      <c r="F18" s="44">
        <v>2485.84</v>
      </c>
      <c r="G18" s="48">
        <v>7.6E-3</v>
      </c>
      <c r="H18" s="46">
        <v>45042</v>
      </c>
      <c r="I18" s="46" t="s">
        <v>185</v>
      </c>
      <c r="J18" s="22"/>
      <c r="K18" s="8"/>
    </row>
    <row r="19" spans="1:11" s="37" customFormat="1">
      <c r="A19" s="37">
        <v>11</v>
      </c>
      <c r="B19" s="37" t="s">
        <v>610</v>
      </c>
      <c r="C19" s="37" t="s">
        <v>648</v>
      </c>
      <c r="D19" s="43" t="s">
        <v>494</v>
      </c>
      <c r="E19" s="43">
        <v>100</v>
      </c>
      <c r="F19" s="44">
        <v>1063.68</v>
      </c>
      <c r="G19" s="48">
        <v>3.2000000000000002E-3</v>
      </c>
      <c r="H19" s="46">
        <v>47411</v>
      </c>
      <c r="I19" s="46" t="s">
        <v>185</v>
      </c>
      <c r="J19" s="22"/>
      <c r="K19" s="8"/>
    </row>
    <row r="20" spans="1:11" s="37" customFormat="1">
      <c r="A20" s="37">
        <v>12</v>
      </c>
      <c r="B20" s="37" t="s">
        <v>610</v>
      </c>
      <c r="C20" s="37" t="s">
        <v>649</v>
      </c>
      <c r="D20" s="43" t="s">
        <v>494</v>
      </c>
      <c r="E20" s="43">
        <v>100</v>
      </c>
      <c r="F20" s="44">
        <v>1058.6099999999999</v>
      </c>
      <c r="G20" s="48">
        <v>3.2000000000000002E-3</v>
      </c>
      <c r="H20" s="46">
        <v>47046</v>
      </c>
      <c r="I20" s="46" t="s">
        <v>185</v>
      </c>
      <c r="J20" s="22"/>
      <c r="K20" s="8"/>
    </row>
    <row r="21" spans="1:11" s="37" customFormat="1">
      <c r="A21" s="37">
        <v>13</v>
      </c>
      <c r="B21" s="37" t="s">
        <v>610</v>
      </c>
      <c r="C21" s="37" t="s">
        <v>650</v>
      </c>
      <c r="D21" s="43" t="s">
        <v>494</v>
      </c>
      <c r="E21" s="43">
        <v>100</v>
      </c>
      <c r="F21" s="44">
        <v>1057.04</v>
      </c>
      <c r="G21" s="48">
        <v>3.2000000000000002E-3</v>
      </c>
      <c r="H21" s="46">
        <v>46680</v>
      </c>
      <c r="I21" s="46" t="s">
        <v>185</v>
      </c>
      <c r="J21" s="22"/>
      <c r="K21" s="8"/>
    </row>
    <row r="22" spans="1:11" s="37" customFormat="1">
      <c r="A22" s="37">
        <v>14</v>
      </c>
      <c r="B22" s="37" t="s">
        <v>610</v>
      </c>
      <c r="C22" s="37" t="s">
        <v>651</v>
      </c>
      <c r="D22" s="43" t="s">
        <v>494</v>
      </c>
      <c r="E22" s="43">
        <v>100</v>
      </c>
      <c r="F22" s="44">
        <v>1054.52</v>
      </c>
      <c r="G22" s="48">
        <v>3.2000000000000002E-3</v>
      </c>
      <c r="H22" s="46">
        <v>46315</v>
      </c>
      <c r="I22" s="46" t="s">
        <v>185</v>
      </c>
      <c r="J22" s="22"/>
      <c r="K22" s="8"/>
    </row>
    <row r="23" spans="1:11" s="37" customFormat="1">
      <c r="A23" s="37">
        <v>15</v>
      </c>
      <c r="B23" s="37" t="s">
        <v>610</v>
      </c>
      <c r="C23" s="37" t="s">
        <v>652</v>
      </c>
      <c r="D23" s="43" t="s">
        <v>494</v>
      </c>
      <c r="E23" s="43">
        <v>100</v>
      </c>
      <c r="F23" s="44">
        <v>1052.18</v>
      </c>
      <c r="G23" s="48">
        <v>3.2000000000000002E-3</v>
      </c>
      <c r="H23" s="46">
        <v>45950</v>
      </c>
      <c r="I23" s="46" t="s">
        <v>185</v>
      </c>
      <c r="J23" s="22"/>
      <c r="K23" s="8"/>
    </row>
    <row r="24" spans="1:11" s="37" customFormat="1">
      <c r="A24" s="37">
        <v>16</v>
      </c>
      <c r="B24" s="37" t="s">
        <v>492</v>
      </c>
      <c r="C24" s="37" t="s">
        <v>653</v>
      </c>
      <c r="D24" s="43" t="s">
        <v>494</v>
      </c>
      <c r="E24" s="43">
        <v>21</v>
      </c>
      <c r="F24" s="44">
        <v>212.28</v>
      </c>
      <c r="G24" s="48">
        <v>5.9999999999999995E-4</v>
      </c>
      <c r="H24" s="46">
        <v>42621</v>
      </c>
      <c r="I24" s="46" t="s">
        <v>185</v>
      </c>
      <c r="J24" s="22"/>
      <c r="K24" s="8"/>
    </row>
    <row r="25" spans="1:11" s="37" customFormat="1">
      <c r="A25" s="58"/>
      <c r="B25" s="60" t="s">
        <v>944</v>
      </c>
      <c r="C25" s="60"/>
      <c r="D25" s="59"/>
      <c r="E25" s="59"/>
      <c r="F25" s="61">
        <v>59610.2</v>
      </c>
      <c r="G25" s="62">
        <v>0.1812</v>
      </c>
      <c r="H25" s="46"/>
      <c r="I25" s="46"/>
      <c r="J25" s="22"/>
      <c r="K25" s="8"/>
    </row>
    <row r="26" spans="1:11" s="37" customFormat="1">
      <c r="D26" s="43"/>
      <c r="E26" s="43"/>
      <c r="F26" s="44"/>
      <c r="G26" s="48"/>
      <c r="H26" s="46"/>
      <c r="I26" s="46"/>
      <c r="J26" s="22"/>
      <c r="K26" s="8"/>
    </row>
    <row r="27" spans="1:11" s="37" customFormat="1">
      <c r="B27" s="53" t="s">
        <v>936</v>
      </c>
      <c r="C27" s="53"/>
      <c r="D27" s="43"/>
      <c r="E27" s="43"/>
      <c r="F27" s="44"/>
      <c r="G27" s="48"/>
      <c r="H27" s="46"/>
      <c r="I27" s="46"/>
      <c r="J27" s="22"/>
      <c r="K27" s="8"/>
    </row>
    <row r="28" spans="1:11" s="37" customFormat="1">
      <c r="A28" s="37">
        <v>17</v>
      </c>
      <c r="B28" s="37" t="s">
        <v>518</v>
      </c>
      <c r="C28" s="37" t="s">
        <v>519</v>
      </c>
      <c r="D28" s="43" t="s">
        <v>513</v>
      </c>
      <c r="E28" s="43">
        <v>68000000</v>
      </c>
      <c r="F28" s="44">
        <v>70720.61</v>
      </c>
      <c r="G28" s="48">
        <v>0.21510000000000001</v>
      </c>
      <c r="H28" s="46">
        <v>46350</v>
      </c>
      <c r="I28" s="46"/>
      <c r="J28" s="22"/>
      <c r="K28" s="8"/>
    </row>
    <row r="29" spans="1:11" s="37" customFormat="1">
      <c r="A29" s="37">
        <v>18</v>
      </c>
      <c r="B29" s="37" t="s">
        <v>520</v>
      </c>
      <c r="C29" s="37" t="s">
        <v>521</v>
      </c>
      <c r="D29" s="43" t="s">
        <v>513</v>
      </c>
      <c r="E29" s="43">
        <v>48500000</v>
      </c>
      <c r="F29" s="44">
        <v>52011.98</v>
      </c>
      <c r="G29" s="48">
        <v>0.15820000000000001</v>
      </c>
      <c r="H29" s="46">
        <v>46906</v>
      </c>
      <c r="I29" s="46"/>
      <c r="J29" s="22"/>
      <c r="K29" s="8"/>
    </row>
    <row r="30" spans="1:11" s="37" customFormat="1">
      <c r="A30" s="37">
        <v>19</v>
      </c>
      <c r="B30" s="37" t="s">
        <v>511</v>
      </c>
      <c r="C30" s="37" t="s">
        <v>512</v>
      </c>
      <c r="D30" s="43" t="s">
        <v>513</v>
      </c>
      <c r="E30" s="43">
        <v>28000000</v>
      </c>
      <c r="F30" s="44">
        <v>29162.11</v>
      </c>
      <c r="G30" s="48">
        <v>8.8700000000000001E-2</v>
      </c>
      <c r="H30" s="46">
        <v>46651</v>
      </c>
      <c r="I30" s="46"/>
      <c r="J30" s="22"/>
      <c r="K30" s="8"/>
    </row>
    <row r="31" spans="1:11" s="37" customFormat="1">
      <c r="A31" s="37">
        <v>20</v>
      </c>
      <c r="B31" s="37" t="s">
        <v>524</v>
      </c>
      <c r="C31" s="37" t="s">
        <v>525</v>
      </c>
      <c r="D31" s="43" t="s">
        <v>513</v>
      </c>
      <c r="E31" s="43">
        <v>25000000</v>
      </c>
      <c r="F31" s="44">
        <v>26325.08</v>
      </c>
      <c r="G31" s="48">
        <v>8.0100000000000005E-2</v>
      </c>
      <c r="H31" s="46">
        <v>48893</v>
      </c>
      <c r="I31" s="46"/>
      <c r="J31" s="22"/>
      <c r="K31" s="8"/>
    </row>
    <row r="32" spans="1:11" s="37" customFormat="1">
      <c r="A32" s="37">
        <v>21</v>
      </c>
      <c r="B32" s="37" t="s">
        <v>528</v>
      </c>
      <c r="C32" s="37" t="s">
        <v>529</v>
      </c>
      <c r="D32" s="43" t="s">
        <v>513</v>
      </c>
      <c r="E32" s="43">
        <v>22000000</v>
      </c>
      <c r="F32" s="44">
        <v>23210.11</v>
      </c>
      <c r="G32" s="48">
        <v>7.0599999999999996E-2</v>
      </c>
      <c r="H32" s="46">
        <v>52932</v>
      </c>
      <c r="I32" s="46"/>
      <c r="J32" s="22"/>
      <c r="K32" s="8"/>
    </row>
    <row r="33" spans="1:11" s="37" customFormat="1">
      <c r="A33" s="37">
        <v>22</v>
      </c>
      <c r="B33" s="37" t="s">
        <v>562</v>
      </c>
      <c r="C33" s="37" t="s">
        <v>563</v>
      </c>
      <c r="D33" s="43" t="s">
        <v>513</v>
      </c>
      <c r="E33" s="43">
        <v>20700000</v>
      </c>
      <c r="F33" s="44">
        <v>22095.53</v>
      </c>
      <c r="G33" s="48">
        <v>6.7199999999999996E-2</v>
      </c>
      <c r="H33" s="46">
        <v>45255</v>
      </c>
      <c r="I33" s="46"/>
      <c r="J33" s="22"/>
      <c r="K33" s="8"/>
    </row>
    <row r="34" spans="1:11" s="37" customFormat="1">
      <c r="A34" s="37">
        <v>23</v>
      </c>
      <c r="B34" s="37" t="s">
        <v>526</v>
      </c>
      <c r="C34" s="37" t="s">
        <v>527</v>
      </c>
      <c r="D34" s="43" t="s">
        <v>513</v>
      </c>
      <c r="E34" s="43">
        <v>20500000</v>
      </c>
      <c r="F34" s="44">
        <v>21807.98</v>
      </c>
      <c r="G34" s="48">
        <v>6.6299999999999998E-2</v>
      </c>
      <c r="H34" s="46">
        <v>51319</v>
      </c>
      <c r="I34" s="46"/>
      <c r="J34" s="22"/>
      <c r="K34" s="8"/>
    </row>
    <row r="35" spans="1:11" s="37" customFormat="1">
      <c r="A35" s="37">
        <v>24</v>
      </c>
      <c r="B35" s="37" t="s">
        <v>522</v>
      </c>
      <c r="C35" s="37" t="s">
        <v>523</v>
      </c>
      <c r="D35" s="43" t="s">
        <v>513</v>
      </c>
      <c r="E35" s="43">
        <v>7000000</v>
      </c>
      <c r="F35" s="44">
        <v>7476.04</v>
      </c>
      <c r="G35" s="48">
        <v>2.2700000000000001E-2</v>
      </c>
      <c r="H35" s="46">
        <v>52231</v>
      </c>
      <c r="I35" s="46"/>
      <c r="J35" s="22"/>
      <c r="K35" s="8"/>
    </row>
    <row r="36" spans="1:11" s="37" customFormat="1">
      <c r="A36" s="58"/>
      <c r="B36" s="60" t="s">
        <v>944</v>
      </c>
      <c r="C36" s="60"/>
      <c r="D36" s="59"/>
      <c r="E36" s="59"/>
      <c r="F36" s="61">
        <v>252809.44000000003</v>
      </c>
      <c r="G36" s="62">
        <v>0.76890000000000014</v>
      </c>
      <c r="H36" s="46"/>
      <c r="I36" s="46"/>
      <c r="J36" s="22"/>
      <c r="K36" s="8"/>
    </row>
    <row r="37" spans="1:11" s="37" customFormat="1">
      <c r="D37" s="43"/>
      <c r="E37" s="43"/>
      <c r="F37" s="44"/>
      <c r="G37" s="48"/>
      <c r="H37" s="46"/>
      <c r="I37" s="46"/>
      <c r="J37" s="22"/>
      <c r="K37" s="8"/>
    </row>
    <row r="38" spans="1:11" s="37" customFormat="1">
      <c r="B38" s="53" t="s">
        <v>933</v>
      </c>
      <c r="C38" s="53"/>
      <c r="D38" s="43"/>
      <c r="E38" s="43"/>
      <c r="F38" s="44"/>
      <c r="G38" s="48"/>
      <c r="H38" s="46"/>
      <c r="I38" s="46"/>
      <c r="J38" s="22"/>
      <c r="K38" s="8"/>
    </row>
    <row r="39" spans="1:11" s="37" customFormat="1">
      <c r="A39" s="37">
        <v>25</v>
      </c>
      <c r="B39" s="53" t="s">
        <v>934</v>
      </c>
      <c r="D39" s="43"/>
      <c r="E39" s="43"/>
      <c r="F39" s="44">
        <v>23949.84</v>
      </c>
      <c r="G39" s="48">
        <v>7.2900000000000006E-2</v>
      </c>
      <c r="H39" s="46"/>
      <c r="I39" s="46"/>
      <c r="J39" s="22"/>
      <c r="K39" s="8"/>
    </row>
    <row r="40" spans="1:11" s="37" customFormat="1">
      <c r="A40" s="58"/>
      <c r="B40" s="60" t="s">
        <v>944</v>
      </c>
      <c r="C40" s="60"/>
      <c r="D40" s="59"/>
      <c r="E40" s="59"/>
      <c r="F40" s="61">
        <v>23949.84</v>
      </c>
      <c r="G40" s="62">
        <v>7.2900000000000006E-2</v>
      </c>
      <c r="H40" s="46">
        <v>42037</v>
      </c>
      <c r="I40" s="46"/>
      <c r="J40" s="22"/>
      <c r="K40" s="8"/>
    </row>
    <row r="41" spans="1:11" s="37" customFormat="1">
      <c r="D41" s="43"/>
      <c r="E41" s="43"/>
      <c r="F41" s="44"/>
      <c r="G41" s="48"/>
      <c r="H41" s="46"/>
      <c r="I41" s="46"/>
      <c r="J41" s="22"/>
      <c r="K41" s="8"/>
    </row>
    <row r="42" spans="1:11" s="37" customFormat="1">
      <c r="B42" s="53" t="s">
        <v>945</v>
      </c>
      <c r="C42" s="53"/>
      <c r="D42" s="43"/>
      <c r="E42" s="43"/>
      <c r="F42" s="44"/>
      <c r="G42" s="48"/>
      <c r="H42" s="46"/>
      <c r="I42" s="46"/>
      <c r="J42" s="22"/>
      <c r="K42" s="8"/>
    </row>
    <row r="43" spans="1:11" s="37" customFormat="1">
      <c r="B43" s="37" t="s">
        <v>946</v>
      </c>
      <c r="D43" s="43"/>
      <c r="E43" s="43"/>
      <c r="F43" s="44">
        <v>-7653.0500000000466</v>
      </c>
      <c r="G43" s="48">
        <v>-2.3E-2</v>
      </c>
      <c r="H43" s="46"/>
      <c r="I43" s="46"/>
      <c r="J43" s="22"/>
      <c r="K43" s="8"/>
    </row>
    <row r="44" spans="1:11" s="37" customFormat="1">
      <c r="A44" s="58"/>
      <c r="B44" s="60" t="s">
        <v>944</v>
      </c>
      <c r="C44" s="60"/>
      <c r="D44" s="59"/>
      <c r="E44" s="59"/>
      <c r="F44" s="61">
        <v>-7653.0500000000466</v>
      </c>
      <c r="G44" s="62">
        <v>-2.3E-2</v>
      </c>
      <c r="H44" s="46"/>
      <c r="I44" s="46"/>
      <c r="J44" s="22"/>
      <c r="K44" s="8"/>
    </row>
    <row r="45" spans="1:11" s="37" customFormat="1">
      <c r="A45" s="63"/>
      <c r="B45" s="65" t="s">
        <v>947</v>
      </c>
      <c r="C45" s="65"/>
      <c r="D45" s="64"/>
      <c r="E45" s="64"/>
      <c r="F45" s="66">
        <v>328716.43</v>
      </c>
      <c r="G45" s="68">
        <v>1</v>
      </c>
      <c r="H45" s="46"/>
      <c r="I45" s="46"/>
      <c r="J45" s="22"/>
      <c r="K45" s="8"/>
    </row>
    <row r="46" spans="1:11" s="37" customFormat="1">
      <c r="A46" s="37" t="s">
        <v>948</v>
      </c>
      <c r="D46" s="43"/>
      <c r="E46" s="43"/>
      <c r="F46" s="44"/>
      <c r="G46" s="48"/>
      <c r="H46" s="46"/>
      <c r="I46" s="46"/>
      <c r="J46" s="22"/>
      <c r="K46" s="8"/>
    </row>
    <row r="47" spans="1:11" s="37" customFormat="1">
      <c r="A47" s="37">
        <v>1</v>
      </c>
      <c r="B47" s="37" t="s">
        <v>949</v>
      </c>
      <c r="D47" s="43"/>
      <c r="E47" s="43"/>
      <c r="F47" s="44"/>
      <c r="G47" s="48"/>
      <c r="H47" s="46"/>
      <c r="I47" s="46"/>
      <c r="J47" s="22"/>
      <c r="K47" s="8"/>
    </row>
    <row r="48" spans="1:11" s="37" customFormat="1">
      <c r="D48" s="43"/>
      <c r="E48" s="43"/>
      <c r="F48" s="44"/>
      <c r="G48" s="48"/>
      <c r="H48" s="46"/>
      <c r="I48" s="46"/>
      <c r="J48" s="22"/>
      <c r="K48" s="8"/>
    </row>
    <row r="49" spans="1:11" s="37" customFormat="1">
      <c r="D49" s="43"/>
      <c r="E49" s="43"/>
      <c r="F49" s="44"/>
      <c r="G49" s="48"/>
      <c r="H49" s="46"/>
      <c r="I49" s="46"/>
      <c r="J49" s="22"/>
      <c r="K49" s="8"/>
    </row>
    <row r="50" spans="1:11" s="37" customFormat="1">
      <c r="D50" s="43"/>
      <c r="E50" s="43"/>
      <c r="F50" s="44"/>
      <c r="G50" s="48"/>
      <c r="H50" s="46"/>
      <c r="I50" s="46"/>
      <c r="J50" s="22"/>
      <c r="K50" s="8"/>
    </row>
    <row r="51" spans="1:11" s="37" customFormat="1">
      <c r="A51" s="1"/>
      <c r="B51" s="1"/>
      <c r="C51" s="1"/>
      <c r="D51" s="1"/>
      <c r="E51" s="1"/>
      <c r="F51" s="1"/>
      <c r="G51" s="1"/>
      <c r="H51" s="46"/>
      <c r="I51" s="46"/>
      <c r="J51" s="22"/>
      <c r="K51" s="8"/>
    </row>
  </sheetData>
  <customSheetViews>
    <customSheetView guid="{CA130027-387C-4045-8D15-AA97F3BB3197}" topLeftCell="A40">
      <selection activeCell="A37" sqref="A37"/>
      <pageMargins left="0.75" right="0.75" top="1" bottom="1" header="0.5" footer="0.5"/>
      <pageSetup paperSize="9" orientation="portrait" r:id="rId1"/>
      <headerFooter alignWithMargins="0"/>
    </customSheetView>
    <customSheetView guid="{54B4DC61-12F1-4338-8E12-6C13727A6FE6}" showRuler="0" topLeftCell="A40">
      <selection activeCell="A37" sqref="A37"/>
      <pageMargins left="0.75" right="0.75" top="1" bottom="1" header="0.5" footer="0.5"/>
      <pageSetup paperSize="9" orientation="portrait" r:id="rId2"/>
      <headerFooter alignWithMargins="0"/>
    </customSheetView>
    <customSheetView guid="{EB9601F8-7613-4FE0-99CC-A7A03E2A1D24}">
      <pageMargins left="0.75" right="0.75" top="1" bottom="1" header="0.5" footer="0.5"/>
      <pageSetup paperSize="9" orientation="portrait" r:id="rId3"/>
      <headerFooter alignWithMargins="0"/>
    </customSheetView>
    <customSheetView guid="{1403DC94-D8BD-4DAF-99FE-19AB41C931F9}" topLeftCell="A76">
      <selection activeCell="G85" sqref="G85"/>
      <pageMargins left="0.75" right="0.75" top="1" bottom="1" header="0.5" footer="0.5"/>
      <pageSetup paperSize="9" orientation="portrait" r:id="rId4"/>
      <headerFooter alignWithMargins="0"/>
    </customSheetView>
  </customSheetViews>
  <mergeCells count="1">
    <mergeCell ref="B1:G1"/>
  </mergeCells>
  <phoneticPr fontId="0" type="noConversion"/>
  <pageMargins left="0.75" right="0.75" top="1" bottom="1" header="0.5" footer="0.5"/>
  <pageSetup paperSize="9" orientation="portrait" r:id="rId5"/>
  <headerFooter alignWithMargins="0"/>
</worksheet>
</file>

<file path=xl/worksheets/sheet6.xml><?xml version="1.0" encoding="utf-8"?>
<worksheet xmlns="http://schemas.openxmlformats.org/spreadsheetml/2006/main" xmlns:r="http://schemas.openxmlformats.org/officeDocument/2006/relationships">
  <sheetPr codeName="Sheet6"/>
  <dimension ref="A1:L42"/>
  <sheetViews>
    <sheetView workbookViewId="0">
      <selection activeCell="A26" sqref="A26"/>
    </sheetView>
  </sheetViews>
  <sheetFormatPr defaultRowHeight="15"/>
  <cols>
    <col min="1" max="1" width="7.140625" style="1" bestFit="1" customWidth="1"/>
    <col min="2" max="2" width="61.140625" style="1" bestFit="1" customWidth="1"/>
    <col min="3" max="3" width="13.140625" style="1" bestFit="1" customWidth="1"/>
    <col min="4" max="4" width="11.85546875" style="1" bestFit="1" customWidth="1"/>
    <col min="5" max="5" width="10.85546875" style="1" bestFit="1" customWidth="1"/>
    <col min="6" max="6" width="11.85546875" style="1" bestFit="1" customWidth="1"/>
    <col min="7" max="7" width="8.85546875" style="1" bestFit="1" customWidth="1"/>
    <col min="8" max="8" width="11.5703125" style="1" bestFit="1" customWidth="1"/>
    <col min="9" max="9" width="31.7109375"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 r="A1" s="17"/>
      <c r="B1" s="87" t="s">
        <v>10</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931</v>
      </c>
      <c r="C6" s="52"/>
      <c r="D6" s="9"/>
      <c r="E6" s="9"/>
      <c r="F6" s="10"/>
      <c r="G6" s="10"/>
      <c r="H6" s="12"/>
      <c r="I6" s="11"/>
      <c r="J6" s="22"/>
      <c r="K6" s="8"/>
      <c r="L6" s="1"/>
    </row>
    <row r="7" spans="1:12">
      <c r="B7" s="52" t="s">
        <v>932</v>
      </c>
      <c r="C7" s="52"/>
      <c r="D7" s="9"/>
      <c r="E7" s="9"/>
      <c r="F7" s="10"/>
      <c r="G7" s="10"/>
      <c r="H7" s="12"/>
      <c r="I7" s="11"/>
      <c r="J7" s="22"/>
      <c r="K7" s="8"/>
      <c r="L7" s="1"/>
    </row>
    <row r="8" spans="1:12">
      <c r="B8" s="52" t="s">
        <v>929</v>
      </c>
      <c r="C8" s="52"/>
      <c r="D8" s="9"/>
      <c r="E8" s="9"/>
      <c r="F8" s="10"/>
      <c r="G8" s="10"/>
      <c r="H8" s="12"/>
      <c r="I8" s="11"/>
      <c r="J8" s="22"/>
      <c r="K8" s="8"/>
      <c r="L8" s="1"/>
    </row>
    <row r="9" spans="1:12" s="37" customFormat="1">
      <c r="A9" s="37">
        <v>1</v>
      </c>
      <c r="B9" s="37" t="s">
        <v>584</v>
      </c>
      <c r="C9" s="37" t="s">
        <v>585</v>
      </c>
      <c r="D9" s="43" t="s">
        <v>586</v>
      </c>
      <c r="E9" s="43">
        <v>250</v>
      </c>
      <c r="F9" s="44">
        <v>2632.17</v>
      </c>
      <c r="G9" s="50">
        <v>0.10829999999999999</v>
      </c>
      <c r="H9" s="45">
        <v>45579</v>
      </c>
      <c r="I9" s="46" t="s">
        <v>185</v>
      </c>
      <c r="J9" s="54" t="s">
        <v>30</v>
      </c>
      <c r="K9" s="57" t="s">
        <v>31</v>
      </c>
    </row>
    <row r="10" spans="1:12" s="37" customFormat="1">
      <c r="A10" s="37">
        <v>2</v>
      </c>
      <c r="B10" s="37" t="s">
        <v>959</v>
      </c>
      <c r="C10" s="37" t="s">
        <v>588</v>
      </c>
      <c r="D10" s="43" t="s">
        <v>494</v>
      </c>
      <c r="E10" s="43">
        <v>150</v>
      </c>
      <c r="F10" s="44">
        <v>1574.73</v>
      </c>
      <c r="G10" s="48">
        <v>6.4799999999999996E-2</v>
      </c>
      <c r="H10" s="46">
        <v>44430</v>
      </c>
      <c r="I10" s="46" t="s">
        <v>185</v>
      </c>
      <c r="J10" s="22" t="s">
        <v>513</v>
      </c>
      <c r="K10" s="8">
        <v>0.69059999999999999</v>
      </c>
    </row>
    <row r="11" spans="1:12" s="37" customFormat="1">
      <c r="A11" s="58"/>
      <c r="B11" s="60" t="s">
        <v>944</v>
      </c>
      <c r="C11" s="60"/>
      <c r="D11" s="59"/>
      <c r="E11" s="59"/>
      <c r="F11" s="61">
        <v>4206.8999999999996</v>
      </c>
      <c r="G11" s="62">
        <v>0.17309999999999998</v>
      </c>
      <c r="H11" s="46"/>
      <c r="I11" s="46"/>
      <c r="J11" s="22" t="s">
        <v>592</v>
      </c>
      <c r="K11" s="8">
        <v>0.11219999999999999</v>
      </c>
    </row>
    <row r="12" spans="1:12" s="37" customFormat="1">
      <c r="D12" s="43"/>
      <c r="E12" s="43"/>
      <c r="F12" s="44"/>
      <c r="G12" s="48"/>
      <c r="H12" s="46"/>
      <c r="I12" s="46"/>
      <c r="J12" s="22" t="s">
        <v>586</v>
      </c>
      <c r="K12" s="8">
        <v>0.10829999999999999</v>
      </c>
    </row>
    <row r="13" spans="1:12" s="37" customFormat="1">
      <c r="B13" s="53" t="s">
        <v>930</v>
      </c>
      <c r="C13" s="53"/>
      <c r="D13" s="43"/>
      <c r="E13" s="43"/>
      <c r="F13" s="44"/>
      <c r="G13" s="48"/>
      <c r="H13" s="46"/>
      <c r="I13" s="46"/>
      <c r="J13" s="22" t="s">
        <v>494</v>
      </c>
      <c r="K13" s="8">
        <v>6.5599999999999992E-2</v>
      </c>
    </row>
    <row r="14" spans="1:12" s="37" customFormat="1">
      <c r="A14" s="37">
        <v>3</v>
      </c>
      <c r="B14" s="37" t="s">
        <v>589</v>
      </c>
      <c r="C14" s="37" t="s">
        <v>590</v>
      </c>
      <c r="D14" s="43" t="s">
        <v>592</v>
      </c>
      <c r="E14" s="43">
        <v>2500</v>
      </c>
      <c r="F14" s="44">
        <v>2725.95</v>
      </c>
      <c r="G14" s="48">
        <v>0.11219999999999999</v>
      </c>
      <c r="H14" s="46">
        <v>44311</v>
      </c>
      <c r="I14" s="46" t="s">
        <v>591</v>
      </c>
      <c r="J14" s="22" t="s">
        <v>33</v>
      </c>
      <c r="K14" s="8">
        <v>2.3300000000000001E-2</v>
      </c>
    </row>
    <row r="15" spans="1:12" s="37" customFormat="1">
      <c r="A15" s="58"/>
      <c r="B15" s="60" t="s">
        <v>944</v>
      </c>
      <c r="C15" s="60"/>
      <c r="D15" s="59"/>
      <c r="E15" s="59"/>
      <c r="F15" s="61">
        <v>2725.95</v>
      </c>
      <c r="G15" s="62">
        <v>0.11219999999999999</v>
      </c>
      <c r="H15" s="46"/>
      <c r="I15" s="46"/>
      <c r="J15" s="22"/>
      <c r="K15" s="22"/>
    </row>
    <row r="16" spans="1:12" s="37" customFormat="1">
      <c r="D16" s="43"/>
      <c r="E16" s="43"/>
      <c r="F16" s="44"/>
      <c r="G16" s="48"/>
      <c r="H16" s="46"/>
      <c r="I16" s="46"/>
      <c r="J16" s="22"/>
      <c r="K16" s="8"/>
    </row>
    <row r="17" spans="1:11" s="37" customFormat="1">
      <c r="B17" s="53" t="s">
        <v>939</v>
      </c>
      <c r="C17" s="53"/>
      <c r="D17" s="43"/>
      <c r="E17" s="43"/>
      <c r="F17" s="44"/>
      <c r="G17" s="48"/>
      <c r="H17" s="46"/>
      <c r="I17" s="46"/>
      <c r="J17" s="22"/>
      <c r="K17" s="8"/>
    </row>
    <row r="18" spans="1:11" s="37" customFormat="1">
      <c r="A18" s="37">
        <v>4</v>
      </c>
      <c r="B18" s="37" t="s">
        <v>593</v>
      </c>
      <c r="C18" s="37" t="s">
        <v>594</v>
      </c>
      <c r="D18" s="43" t="s">
        <v>494</v>
      </c>
      <c r="E18" s="43">
        <v>7</v>
      </c>
      <c r="F18" s="44">
        <v>19.32</v>
      </c>
      <c r="G18" s="48">
        <v>8.0000000000000004E-4</v>
      </c>
      <c r="H18" s="46">
        <v>42750</v>
      </c>
      <c r="I18" s="46"/>
      <c r="J18" s="22"/>
      <c r="K18" s="8"/>
    </row>
    <row r="19" spans="1:11" s="37" customFormat="1">
      <c r="A19" s="58"/>
      <c r="B19" s="60" t="s">
        <v>944</v>
      </c>
      <c r="C19" s="60"/>
      <c r="D19" s="59"/>
      <c r="E19" s="59"/>
      <c r="F19" s="61">
        <v>19.32</v>
      </c>
      <c r="G19" s="62">
        <v>8.0000000000000004E-4</v>
      </c>
      <c r="H19" s="46"/>
      <c r="I19" s="46"/>
      <c r="J19" s="22"/>
      <c r="K19" s="8"/>
    </row>
    <row r="20" spans="1:11" s="37" customFormat="1">
      <c r="D20" s="43"/>
      <c r="E20" s="43"/>
      <c r="F20" s="44"/>
      <c r="G20" s="48"/>
      <c r="H20" s="46"/>
      <c r="I20" s="46"/>
      <c r="J20" s="22"/>
      <c r="K20" s="8"/>
    </row>
    <row r="21" spans="1:11" s="37" customFormat="1">
      <c r="B21" s="53" t="s">
        <v>936</v>
      </c>
      <c r="C21" s="53"/>
      <c r="D21" s="43"/>
      <c r="E21" s="43"/>
      <c r="F21" s="44"/>
      <c r="G21" s="48"/>
      <c r="H21" s="46"/>
      <c r="I21" s="46"/>
      <c r="J21" s="22"/>
      <c r="K21" s="8"/>
    </row>
    <row r="22" spans="1:11" s="37" customFormat="1">
      <c r="A22" s="37">
        <v>5</v>
      </c>
      <c r="B22" s="37" t="s">
        <v>520</v>
      </c>
      <c r="C22" s="37" t="s">
        <v>521</v>
      </c>
      <c r="D22" s="43" t="s">
        <v>513</v>
      </c>
      <c r="E22" s="43">
        <v>6500000</v>
      </c>
      <c r="F22" s="44">
        <v>6970.68</v>
      </c>
      <c r="G22" s="48">
        <v>0.28689999999999999</v>
      </c>
      <c r="H22" s="46">
        <v>46906</v>
      </c>
      <c r="I22" s="46"/>
      <c r="J22" s="22"/>
      <c r="K22" s="8"/>
    </row>
    <row r="23" spans="1:11" s="37" customFormat="1">
      <c r="A23" s="37">
        <v>6</v>
      </c>
      <c r="B23" s="37" t="s">
        <v>518</v>
      </c>
      <c r="C23" s="37" t="s">
        <v>519</v>
      </c>
      <c r="D23" s="43" t="s">
        <v>513</v>
      </c>
      <c r="E23" s="43">
        <v>3000000</v>
      </c>
      <c r="F23" s="44">
        <v>3120.03</v>
      </c>
      <c r="G23" s="48">
        <v>0.12839999999999999</v>
      </c>
      <c r="H23" s="46">
        <v>46350</v>
      </c>
      <c r="I23" s="46"/>
      <c r="J23" s="22"/>
      <c r="K23" s="8"/>
    </row>
    <row r="24" spans="1:11" s="37" customFormat="1">
      <c r="A24" s="37">
        <v>7</v>
      </c>
      <c r="B24" s="37" t="s">
        <v>522</v>
      </c>
      <c r="C24" s="37" t="s">
        <v>523</v>
      </c>
      <c r="D24" s="43" t="s">
        <v>513</v>
      </c>
      <c r="E24" s="43">
        <v>2500000</v>
      </c>
      <c r="F24" s="44">
        <v>2670.01</v>
      </c>
      <c r="G24" s="48">
        <v>0.1099</v>
      </c>
      <c r="H24" s="46">
        <v>52231</v>
      </c>
      <c r="I24" s="46"/>
      <c r="J24" s="22"/>
      <c r="K24" s="8"/>
    </row>
    <row r="25" spans="1:11" s="37" customFormat="1">
      <c r="A25" s="37">
        <v>8</v>
      </c>
      <c r="B25" s="37" t="s">
        <v>524</v>
      </c>
      <c r="C25" s="37" t="s">
        <v>525</v>
      </c>
      <c r="D25" s="43" t="s">
        <v>513</v>
      </c>
      <c r="E25" s="43">
        <v>2500000</v>
      </c>
      <c r="F25" s="44">
        <v>2632.51</v>
      </c>
      <c r="G25" s="48">
        <v>0.10829999999999999</v>
      </c>
      <c r="H25" s="46">
        <v>48893</v>
      </c>
      <c r="I25" s="46"/>
      <c r="J25" s="22"/>
      <c r="K25" s="8"/>
    </row>
    <row r="26" spans="1:11" s="37" customFormat="1">
      <c r="A26" s="37">
        <v>9</v>
      </c>
      <c r="B26" s="37" t="s">
        <v>562</v>
      </c>
      <c r="C26" s="37" t="s">
        <v>563</v>
      </c>
      <c r="D26" s="43" t="s">
        <v>513</v>
      </c>
      <c r="E26" s="43">
        <v>1300000</v>
      </c>
      <c r="F26" s="44">
        <v>1387.64</v>
      </c>
      <c r="G26" s="48">
        <v>5.7099999999999998E-2</v>
      </c>
      <c r="H26" s="46">
        <v>45255</v>
      </c>
      <c r="I26" s="46"/>
      <c r="J26" s="22"/>
      <c r="K26" s="8"/>
    </row>
    <row r="27" spans="1:11" s="37" customFormat="1">
      <c r="A27" s="58"/>
      <c r="B27" s="60" t="s">
        <v>944</v>
      </c>
      <c r="C27" s="60"/>
      <c r="D27" s="59"/>
      <c r="E27" s="59"/>
      <c r="F27" s="61">
        <v>16780.870000000003</v>
      </c>
      <c r="G27" s="62">
        <v>0.69059999999999999</v>
      </c>
      <c r="H27" s="46"/>
      <c r="I27" s="46"/>
      <c r="J27" s="22"/>
      <c r="K27" s="8"/>
    </row>
    <row r="28" spans="1:11" s="37" customFormat="1">
      <c r="D28" s="43"/>
      <c r="E28" s="43"/>
      <c r="F28" s="44"/>
      <c r="H28" s="46"/>
      <c r="I28" s="46"/>
      <c r="J28" s="22"/>
      <c r="K28" s="8"/>
    </row>
    <row r="29" spans="1:11" s="37" customFormat="1">
      <c r="B29" s="53" t="s">
        <v>933</v>
      </c>
      <c r="C29" s="53"/>
      <c r="D29" s="43"/>
      <c r="E29" s="43"/>
      <c r="F29" s="44"/>
      <c r="H29" s="46"/>
      <c r="I29" s="46"/>
      <c r="J29" s="22"/>
      <c r="K29" s="8"/>
    </row>
    <row r="30" spans="1:11" s="37" customFormat="1">
      <c r="A30" s="37">
        <v>10</v>
      </c>
      <c r="B30" s="53" t="s">
        <v>934</v>
      </c>
      <c r="D30" s="43"/>
      <c r="E30" s="43"/>
      <c r="F30" s="44">
        <v>39.979999999999997</v>
      </c>
      <c r="G30" s="48">
        <v>1.6000000000000001E-3</v>
      </c>
      <c r="H30" s="46"/>
      <c r="I30" s="46"/>
      <c r="J30" s="22"/>
      <c r="K30" s="8"/>
    </row>
    <row r="31" spans="1:11" s="37" customFormat="1">
      <c r="A31" s="58"/>
      <c r="B31" s="60" t="s">
        <v>944</v>
      </c>
      <c r="C31" s="60"/>
      <c r="D31" s="59"/>
      <c r="E31" s="59"/>
      <c r="F31" s="61">
        <v>39.979999999999997</v>
      </c>
      <c r="G31" s="62">
        <v>1.6000000000000001E-3</v>
      </c>
      <c r="H31" s="46">
        <v>42037</v>
      </c>
      <c r="I31" s="46"/>
      <c r="J31" s="22"/>
      <c r="K31" s="8"/>
    </row>
    <row r="32" spans="1:11" s="37" customFormat="1">
      <c r="D32" s="43"/>
      <c r="E32" s="43"/>
      <c r="F32" s="44"/>
      <c r="G32" s="48"/>
      <c r="H32" s="46"/>
      <c r="I32" s="46"/>
      <c r="J32" s="22"/>
      <c r="K32" s="8"/>
    </row>
    <row r="33" spans="1:11" s="37" customFormat="1">
      <c r="B33" s="53" t="s">
        <v>945</v>
      </c>
      <c r="C33" s="53"/>
      <c r="D33" s="43"/>
      <c r="E33" s="43"/>
      <c r="F33" s="44"/>
      <c r="G33" s="48"/>
      <c r="H33" s="46"/>
      <c r="I33" s="46"/>
      <c r="J33" s="22"/>
      <c r="K33" s="8"/>
    </row>
    <row r="34" spans="1:11" s="37" customFormat="1">
      <c r="B34" s="37" t="s">
        <v>946</v>
      </c>
      <c r="D34" s="43"/>
      <c r="E34" s="43"/>
      <c r="F34" s="44">
        <v>525.97999999999956</v>
      </c>
      <c r="G34" s="48">
        <v>2.1700000000000001E-2</v>
      </c>
      <c r="H34" s="46"/>
      <c r="I34" s="46"/>
      <c r="J34" s="22"/>
      <c r="K34" s="8"/>
    </row>
    <row r="35" spans="1:11" s="37" customFormat="1">
      <c r="A35" s="58"/>
      <c r="B35" s="60" t="s">
        <v>944</v>
      </c>
      <c r="C35" s="60"/>
      <c r="D35" s="59"/>
      <c r="E35" s="59"/>
      <c r="F35" s="61">
        <v>525.97999999999956</v>
      </c>
      <c r="G35" s="62">
        <v>2.1700000000000001E-2</v>
      </c>
      <c r="H35" s="46"/>
      <c r="I35" s="46"/>
      <c r="J35" s="22"/>
      <c r="K35" s="8"/>
    </row>
    <row r="36" spans="1:11" s="37" customFormat="1">
      <c r="A36" s="63"/>
      <c r="B36" s="65" t="s">
        <v>947</v>
      </c>
      <c r="C36" s="65"/>
      <c r="D36" s="64"/>
      <c r="E36" s="64"/>
      <c r="F36" s="66">
        <v>24299</v>
      </c>
      <c r="G36" s="68">
        <v>1</v>
      </c>
      <c r="H36" s="46"/>
      <c r="I36" s="46"/>
      <c r="J36" s="22"/>
      <c r="K36" s="8"/>
    </row>
    <row r="37" spans="1:11" s="37" customFormat="1">
      <c r="A37" s="37" t="s">
        <v>948</v>
      </c>
      <c r="D37" s="43"/>
      <c r="E37" s="43"/>
      <c r="F37" s="44"/>
      <c r="G37" s="48"/>
      <c r="H37" s="46"/>
      <c r="I37" s="46"/>
      <c r="J37" s="22"/>
      <c r="K37" s="8"/>
    </row>
    <row r="38" spans="1:11" s="37" customFormat="1">
      <c r="A38" s="37">
        <v>1</v>
      </c>
      <c r="B38" s="37" t="s">
        <v>949</v>
      </c>
      <c r="D38" s="43"/>
      <c r="E38" s="43"/>
      <c r="F38" s="44"/>
      <c r="G38" s="48"/>
      <c r="H38" s="46"/>
      <c r="I38" s="46"/>
      <c r="J38" s="22"/>
      <c r="K38" s="8"/>
    </row>
    <row r="39" spans="1:11" s="37" customFormat="1">
      <c r="D39" s="43"/>
      <c r="E39" s="43"/>
      <c r="F39" s="44"/>
      <c r="G39" s="48"/>
      <c r="H39" s="46"/>
      <c r="I39" s="46"/>
      <c r="J39" s="22"/>
      <c r="K39" s="8"/>
    </row>
    <row r="40" spans="1:11" s="37" customFormat="1">
      <c r="D40" s="43"/>
      <c r="E40" s="43"/>
      <c r="F40" s="44"/>
      <c r="H40" s="46"/>
      <c r="I40" s="46"/>
      <c r="J40" s="22"/>
      <c r="K40" s="8"/>
    </row>
    <row r="41" spans="1:11" s="37" customFormat="1">
      <c r="D41" s="43"/>
      <c r="E41" s="43"/>
      <c r="F41" s="44"/>
      <c r="H41" s="46"/>
      <c r="I41" s="46"/>
      <c r="J41" s="22"/>
      <c r="K41" s="8"/>
    </row>
    <row r="42" spans="1:11" s="37" customFormat="1">
      <c r="A42" s="1"/>
      <c r="B42" s="1"/>
      <c r="C42" s="1"/>
      <c r="D42" s="1"/>
      <c r="E42" s="1"/>
      <c r="F42" s="1"/>
      <c r="G42" s="1"/>
      <c r="H42" s="46"/>
      <c r="I42" s="46"/>
      <c r="J42" s="22"/>
      <c r="K42" s="8"/>
    </row>
  </sheetData>
  <customSheetViews>
    <customSheetView guid="{CA130027-387C-4045-8D15-AA97F3BB3197}" topLeftCell="A4">
      <selection activeCell="B24" sqref="B24"/>
      <pageMargins left="0.75" right="0.75" top="1" bottom="1" header="0.5" footer="0.5"/>
      <headerFooter alignWithMargins="0"/>
    </customSheetView>
    <customSheetView guid="{54B4DC61-12F1-4338-8E12-6C13727A6FE6}" showRuler="0" topLeftCell="A4">
      <selection activeCell="B24" sqref="B24"/>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1403DC94-D8BD-4DAF-99FE-19AB41C931F9}" topLeftCell="A37">
      <selection activeCell="F46" sqref="F46"/>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sheetPr codeName="Sheet19"/>
  <dimension ref="A1:L93"/>
  <sheetViews>
    <sheetView topLeftCell="A58" workbookViewId="0">
      <selection activeCell="F84" sqref="F84:F85"/>
    </sheetView>
  </sheetViews>
  <sheetFormatPr defaultRowHeight="15"/>
  <cols>
    <col min="1" max="1" width="7.140625" style="1" bestFit="1" customWidth="1"/>
    <col min="2" max="2" width="77.42578125" style="1" bestFit="1" customWidth="1"/>
    <col min="3" max="3" width="13.28515625" style="1" bestFit="1" customWidth="1"/>
    <col min="4" max="4" width="22.5703125" style="1" bestFit="1" customWidth="1"/>
    <col min="5" max="5" width="10.85546875" style="1" bestFit="1" customWidth="1"/>
    <col min="6" max="6" width="11.85546875" style="1" bestFit="1" customWidth="1"/>
    <col min="7" max="7" width="8.85546875" style="1" bestFit="1" customWidth="1"/>
    <col min="8" max="8" width="11.7109375" style="1" bestFit="1" customWidth="1"/>
    <col min="9" max="9" width="8" style="1" bestFit="1" customWidth="1"/>
    <col min="10" max="10" width="21" style="21" bestFit="1" customWidth="1"/>
    <col min="11" max="11" width="7.85546875" style="51" bestFit="1" customWidth="1"/>
    <col min="12" max="12" width="7.85546875" bestFit="1" customWidth="1"/>
    <col min="13" max="16384" width="9.140625" style="1"/>
  </cols>
  <sheetData>
    <row r="1" spans="1:12" ht="18.75" customHeight="1">
      <c r="A1" s="17"/>
      <c r="B1" s="87" t="s">
        <v>19</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928</v>
      </c>
      <c r="C6" s="52"/>
      <c r="D6" s="9"/>
      <c r="E6" s="9"/>
      <c r="F6" s="10"/>
      <c r="G6" s="10"/>
      <c r="H6" s="12"/>
      <c r="I6" s="11"/>
      <c r="J6" s="22"/>
      <c r="K6" s="8"/>
      <c r="L6" s="1"/>
    </row>
    <row r="7" spans="1:12">
      <c r="B7" s="52" t="s">
        <v>929</v>
      </c>
      <c r="C7" s="52"/>
      <c r="D7" s="9"/>
      <c r="E7" s="9"/>
      <c r="F7" s="10"/>
      <c r="G7" s="10"/>
      <c r="H7" s="12"/>
      <c r="I7" s="11"/>
      <c r="J7" s="22"/>
      <c r="K7" s="8"/>
      <c r="L7" s="1"/>
    </row>
    <row r="8" spans="1:12" s="37" customFormat="1">
      <c r="A8" s="37">
        <v>1</v>
      </c>
      <c r="B8" s="37" t="s">
        <v>44</v>
      </c>
      <c r="C8" s="37" t="s">
        <v>45</v>
      </c>
      <c r="D8" s="43" t="s">
        <v>43</v>
      </c>
      <c r="E8" s="43">
        <v>347451</v>
      </c>
      <c r="F8" s="44">
        <v>3743.26</v>
      </c>
      <c r="G8" s="50">
        <v>6.0299999999999999E-2</v>
      </c>
      <c r="H8" s="45"/>
      <c r="I8" s="46"/>
      <c r="J8" s="22"/>
      <c r="K8" s="8"/>
    </row>
    <row r="9" spans="1:12" s="37" customFormat="1">
      <c r="A9" s="37">
        <v>2</v>
      </c>
      <c r="B9" s="37" t="s">
        <v>189</v>
      </c>
      <c r="C9" s="37" t="s">
        <v>190</v>
      </c>
      <c r="D9" s="43" t="s">
        <v>43</v>
      </c>
      <c r="E9" s="43">
        <v>718984</v>
      </c>
      <c r="F9" s="44">
        <v>2593.38</v>
      </c>
      <c r="G9" s="50">
        <v>4.1799999999999997E-2</v>
      </c>
      <c r="H9" s="45"/>
      <c r="I9" s="46"/>
      <c r="J9" s="54" t="s">
        <v>30</v>
      </c>
      <c r="K9" s="57" t="s">
        <v>31</v>
      </c>
    </row>
    <row r="10" spans="1:12" s="37" customFormat="1">
      <c r="A10" s="37">
        <v>3</v>
      </c>
      <c r="B10" s="37" t="s">
        <v>78</v>
      </c>
      <c r="C10" s="37" t="s">
        <v>79</v>
      </c>
      <c r="D10" s="43" t="s">
        <v>75</v>
      </c>
      <c r="E10" s="43">
        <v>268180</v>
      </c>
      <c r="F10" s="44">
        <v>2546.77</v>
      </c>
      <c r="G10" s="48">
        <v>4.1000000000000002E-2</v>
      </c>
      <c r="H10" s="46"/>
      <c r="I10" s="46"/>
      <c r="J10" s="22" t="s">
        <v>43</v>
      </c>
      <c r="K10" s="8">
        <v>0.13919999999999999</v>
      </c>
    </row>
    <row r="11" spans="1:12" s="37" customFormat="1">
      <c r="A11" s="37">
        <v>4</v>
      </c>
      <c r="B11" s="37" t="s">
        <v>261</v>
      </c>
      <c r="C11" s="37" t="s">
        <v>262</v>
      </c>
      <c r="D11" s="43" t="s">
        <v>56</v>
      </c>
      <c r="E11" s="43">
        <v>114583</v>
      </c>
      <c r="F11" s="44">
        <v>2164.4699999999998</v>
      </c>
      <c r="G11" s="48">
        <v>3.49E-2</v>
      </c>
      <c r="H11" s="46"/>
      <c r="I11" s="46"/>
      <c r="J11" s="22" t="s">
        <v>513</v>
      </c>
      <c r="K11" s="8">
        <v>0.1196</v>
      </c>
    </row>
    <row r="12" spans="1:12" s="37" customFormat="1">
      <c r="A12" s="37">
        <v>5</v>
      </c>
      <c r="B12" s="37" t="s">
        <v>144</v>
      </c>
      <c r="C12" s="37" t="s">
        <v>145</v>
      </c>
      <c r="D12" s="43" t="s">
        <v>62</v>
      </c>
      <c r="E12" s="43">
        <v>331876</v>
      </c>
      <c r="F12" s="44">
        <v>1588.03</v>
      </c>
      <c r="G12" s="48">
        <v>2.5600000000000001E-2</v>
      </c>
      <c r="H12" s="46"/>
      <c r="I12" s="46"/>
      <c r="J12" s="22" t="s">
        <v>171</v>
      </c>
      <c r="K12" s="8">
        <v>9.0900000000000009E-2</v>
      </c>
    </row>
    <row r="13" spans="1:12" s="37" customFormat="1">
      <c r="A13" s="37">
        <v>6</v>
      </c>
      <c r="B13" s="37" t="s">
        <v>273</v>
      </c>
      <c r="C13" s="37" t="s">
        <v>274</v>
      </c>
      <c r="D13" s="43" t="s">
        <v>53</v>
      </c>
      <c r="E13" s="43">
        <v>260783</v>
      </c>
      <c r="F13" s="44">
        <v>1525.97</v>
      </c>
      <c r="G13" s="48">
        <v>2.46E-2</v>
      </c>
      <c r="H13" s="46"/>
      <c r="I13" s="46"/>
      <c r="J13" s="22" t="s">
        <v>62</v>
      </c>
      <c r="K13" s="8">
        <v>6.7699999999999996E-2</v>
      </c>
    </row>
    <row r="14" spans="1:12" s="37" customFormat="1">
      <c r="A14" s="37">
        <v>7</v>
      </c>
      <c r="B14" s="37" t="s">
        <v>169</v>
      </c>
      <c r="C14" s="37" t="s">
        <v>170</v>
      </c>
      <c r="D14" s="43" t="s">
        <v>171</v>
      </c>
      <c r="E14" s="43">
        <v>232563</v>
      </c>
      <c r="F14" s="44">
        <v>1484.45</v>
      </c>
      <c r="G14" s="48">
        <v>2.3900000000000001E-2</v>
      </c>
      <c r="H14" s="46"/>
      <c r="I14" s="46"/>
      <c r="J14" s="22" t="s">
        <v>53</v>
      </c>
      <c r="K14" s="8">
        <v>5.91E-2</v>
      </c>
    </row>
    <row r="15" spans="1:12" s="37" customFormat="1">
      <c r="A15" s="37">
        <v>8</v>
      </c>
      <c r="B15" s="37" t="s">
        <v>304</v>
      </c>
      <c r="C15" s="37" t="s">
        <v>305</v>
      </c>
      <c r="D15" s="43" t="s">
        <v>171</v>
      </c>
      <c r="E15" s="43">
        <v>145595</v>
      </c>
      <c r="F15" s="44">
        <v>1357.6</v>
      </c>
      <c r="G15" s="48">
        <v>2.1899999999999999E-2</v>
      </c>
      <c r="H15" s="46"/>
      <c r="I15" s="46"/>
      <c r="J15" s="22" t="s">
        <v>75</v>
      </c>
      <c r="K15" s="8">
        <v>5.0500000000000003E-2</v>
      </c>
    </row>
    <row r="16" spans="1:12" s="37" customFormat="1">
      <c r="A16" s="37">
        <v>9</v>
      </c>
      <c r="B16" s="37" t="s">
        <v>124</v>
      </c>
      <c r="C16" s="37" t="s">
        <v>125</v>
      </c>
      <c r="D16" s="43" t="s">
        <v>84</v>
      </c>
      <c r="E16" s="43">
        <v>76156</v>
      </c>
      <c r="F16" s="44">
        <v>1295.07</v>
      </c>
      <c r="G16" s="48">
        <v>2.0899999999999998E-2</v>
      </c>
      <c r="H16" s="46"/>
      <c r="I16" s="46"/>
      <c r="J16" s="22" t="s">
        <v>56</v>
      </c>
      <c r="K16" s="8">
        <v>4.3700000000000003E-2</v>
      </c>
    </row>
    <row r="17" spans="1:11" s="37" customFormat="1">
      <c r="A17" s="37">
        <v>10</v>
      </c>
      <c r="B17" s="37" t="s">
        <v>478</v>
      </c>
      <c r="C17" s="37" t="s">
        <v>479</v>
      </c>
      <c r="D17" s="43" t="s">
        <v>480</v>
      </c>
      <c r="E17" s="43">
        <v>300000</v>
      </c>
      <c r="F17" s="44">
        <v>1270.05</v>
      </c>
      <c r="G17" s="48">
        <v>2.0500000000000001E-2</v>
      </c>
      <c r="H17" s="46"/>
      <c r="I17" s="46"/>
      <c r="J17" s="22" t="s">
        <v>494</v>
      </c>
      <c r="K17" s="8">
        <v>4.2799999999999998E-2</v>
      </c>
    </row>
    <row r="18" spans="1:11" s="37" customFormat="1">
      <c r="A18" s="37">
        <v>11</v>
      </c>
      <c r="B18" s="37" t="s">
        <v>109</v>
      </c>
      <c r="C18" s="37" t="s">
        <v>110</v>
      </c>
      <c r="D18" s="43" t="s">
        <v>53</v>
      </c>
      <c r="E18" s="43">
        <v>34275</v>
      </c>
      <c r="F18" s="44">
        <v>1250.1300000000001</v>
      </c>
      <c r="G18" s="48">
        <v>2.01E-2</v>
      </c>
      <c r="H18" s="46"/>
      <c r="I18" s="46"/>
      <c r="J18" s="22" t="s">
        <v>491</v>
      </c>
      <c r="K18" s="8">
        <v>4.19E-2</v>
      </c>
    </row>
    <row r="19" spans="1:11" s="37" customFormat="1">
      <c r="A19" s="37">
        <v>12</v>
      </c>
      <c r="B19" s="37" t="s">
        <v>267</v>
      </c>
      <c r="C19" s="37" t="s">
        <v>268</v>
      </c>
      <c r="D19" s="43" t="s">
        <v>171</v>
      </c>
      <c r="E19" s="43">
        <v>73370</v>
      </c>
      <c r="F19" s="44">
        <v>1202.06</v>
      </c>
      <c r="G19" s="48">
        <v>1.9400000000000001E-2</v>
      </c>
      <c r="H19" s="46"/>
      <c r="I19" s="46"/>
      <c r="J19" s="22" t="s">
        <v>50</v>
      </c>
      <c r="K19" s="8">
        <v>3.9300000000000002E-2</v>
      </c>
    </row>
    <row r="20" spans="1:11" s="37" customFormat="1">
      <c r="A20" s="37">
        <v>13</v>
      </c>
      <c r="B20" s="37" t="s">
        <v>237</v>
      </c>
      <c r="C20" s="37" t="s">
        <v>238</v>
      </c>
      <c r="D20" s="43" t="s">
        <v>143</v>
      </c>
      <c r="E20" s="43">
        <v>83917</v>
      </c>
      <c r="F20" s="44">
        <v>1173.58</v>
      </c>
      <c r="G20" s="48">
        <v>1.89E-2</v>
      </c>
      <c r="H20" s="46"/>
      <c r="I20" s="46"/>
      <c r="J20" s="22" t="s">
        <v>70</v>
      </c>
      <c r="K20" s="8">
        <v>2.9699999999999997E-2</v>
      </c>
    </row>
    <row r="21" spans="1:11" s="37" customFormat="1">
      <c r="A21" s="37">
        <v>14</v>
      </c>
      <c r="B21" s="37" t="s">
        <v>284</v>
      </c>
      <c r="C21" s="37" t="s">
        <v>285</v>
      </c>
      <c r="D21" s="43" t="s">
        <v>103</v>
      </c>
      <c r="E21" s="43">
        <v>301886</v>
      </c>
      <c r="F21" s="44">
        <v>1128.1500000000001</v>
      </c>
      <c r="G21" s="48">
        <v>1.8200000000000001E-2</v>
      </c>
      <c r="H21" s="46"/>
      <c r="I21" s="46"/>
      <c r="J21" s="22" t="s">
        <v>153</v>
      </c>
      <c r="K21" s="8">
        <v>2.7799999999999998E-2</v>
      </c>
    </row>
    <row r="22" spans="1:11" s="37" customFormat="1">
      <c r="A22" s="37">
        <v>15</v>
      </c>
      <c r="B22" s="37" t="s">
        <v>223</v>
      </c>
      <c r="C22" s="37" t="s">
        <v>224</v>
      </c>
      <c r="D22" s="43" t="s">
        <v>153</v>
      </c>
      <c r="E22" s="43">
        <v>439501</v>
      </c>
      <c r="F22" s="44">
        <v>1114.3499999999999</v>
      </c>
      <c r="G22" s="48">
        <v>1.7899999999999999E-2</v>
      </c>
      <c r="H22" s="46"/>
      <c r="I22" s="46"/>
      <c r="J22" s="22" t="s">
        <v>497</v>
      </c>
      <c r="K22" s="8">
        <v>2.4899999999999999E-2</v>
      </c>
    </row>
    <row r="23" spans="1:11" s="37" customFormat="1">
      <c r="A23" s="37">
        <v>16</v>
      </c>
      <c r="B23" s="37" t="s">
        <v>481</v>
      </c>
      <c r="C23" s="37" t="s">
        <v>482</v>
      </c>
      <c r="D23" s="43" t="s">
        <v>171</v>
      </c>
      <c r="E23" s="43">
        <v>154592</v>
      </c>
      <c r="F23" s="44">
        <v>1111.75</v>
      </c>
      <c r="G23" s="48">
        <v>1.7899999999999999E-2</v>
      </c>
      <c r="H23" s="46"/>
      <c r="I23" s="46"/>
      <c r="J23" s="22" t="s">
        <v>84</v>
      </c>
      <c r="K23" s="8">
        <v>2.0899999999999998E-2</v>
      </c>
    </row>
    <row r="24" spans="1:11" s="37" customFormat="1">
      <c r="A24" s="37">
        <v>17</v>
      </c>
      <c r="B24" s="37" t="s">
        <v>131</v>
      </c>
      <c r="C24" s="37" t="s">
        <v>132</v>
      </c>
      <c r="D24" s="43" t="s">
        <v>43</v>
      </c>
      <c r="E24" s="43">
        <v>123635</v>
      </c>
      <c r="F24" s="44">
        <v>1075.8699999999999</v>
      </c>
      <c r="G24" s="48">
        <v>1.7299999999999999E-2</v>
      </c>
      <c r="H24" s="46"/>
      <c r="I24" s="46"/>
      <c r="J24" s="22" t="s">
        <v>480</v>
      </c>
      <c r="K24" s="8">
        <v>2.0500000000000001E-2</v>
      </c>
    </row>
    <row r="25" spans="1:11" s="37" customFormat="1">
      <c r="A25" s="37">
        <v>18</v>
      </c>
      <c r="B25" s="37" t="s">
        <v>48</v>
      </c>
      <c r="C25" s="37" t="s">
        <v>49</v>
      </c>
      <c r="D25" s="43" t="s">
        <v>50</v>
      </c>
      <c r="E25" s="43">
        <v>36751</v>
      </c>
      <c r="F25" s="44">
        <v>1054.2</v>
      </c>
      <c r="G25" s="48">
        <v>1.7000000000000001E-2</v>
      </c>
      <c r="H25" s="46"/>
      <c r="I25" s="46"/>
      <c r="J25" s="22" t="s">
        <v>120</v>
      </c>
      <c r="K25" s="8">
        <v>2.0400000000000001E-2</v>
      </c>
    </row>
    <row r="26" spans="1:11" s="37" customFormat="1">
      <c r="A26" s="37">
        <v>19</v>
      </c>
      <c r="B26" s="37" t="s">
        <v>68</v>
      </c>
      <c r="C26" s="37" t="s">
        <v>69</v>
      </c>
      <c r="D26" s="43" t="s">
        <v>70</v>
      </c>
      <c r="E26" s="43">
        <v>29082</v>
      </c>
      <c r="F26" s="44">
        <v>1045.44</v>
      </c>
      <c r="G26" s="48">
        <v>1.6799999999999999E-2</v>
      </c>
      <c r="H26" s="46"/>
      <c r="I26" s="46"/>
      <c r="J26" s="22" t="s">
        <v>143</v>
      </c>
      <c r="K26" s="8">
        <v>1.89E-2</v>
      </c>
    </row>
    <row r="27" spans="1:11" s="37" customFormat="1">
      <c r="A27" s="37">
        <v>20</v>
      </c>
      <c r="B27" s="37" t="s">
        <v>60</v>
      </c>
      <c r="C27" s="37" t="s">
        <v>61</v>
      </c>
      <c r="D27" s="43" t="s">
        <v>62</v>
      </c>
      <c r="E27" s="43">
        <v>228068</v>
      </c>
      <c r="F27" s="44">
        <v>994.38</v>
      </c>
      <c r="G27" s="48">
        <v>1.6E-2</v>
      </c>
      <c r="H27" s="46"/>
      <c r="I27" s="46"/>
      <c r="J27" s="22" t="s">
        <v>103</v>
      </c>
      <c r="K27" s="8">
        <v>1.8200000000000001E-2</v>
      </c>
    </row>
    <row r="28" spans="1:11" s="37" customFormat="1">
      <c r="A28" s="37">
        <v>21</v>
      </c>
      <c r="B28" s="37" t="s">
        <v>165</v>
      </c>
      <c r="C28" s="37" t="s">
        <v>166</v>
      </c>
      <c r="D28" s="43" t="s">
        <v>120</v>
      </c>
      <c r="E28" s="43">
        <v>312485</v>
      </c>
      <c r="F28" s="44">
        <v>905.89</v>
      </c>
      <c r="G28" s="48">
        <v>1.46E-2</v>
      </c>
      <c r="H28" s="46"/>
      <c r="I28" s="46"/>
      <c r="J28" s="22" t="s">
        <v>150</v>
      </c>
      <c r="K28" s="8">
        <v>1.8000000000000002E-2</v>
      </c>
    </row>
    <row r="29" spans="1:11" s="37" customFormat="1">
      <c r="A29" s="37">
        <v>22</v>
      </c>
      <c r="B29" s="37" t="s">
        <v>369</v>
      </c>
      <c r="C29" s="37" t="s">
        <v>370</v>
      </c>
      <c r="D29" s="43" t="s">
        <v>53</v>
      </c>
      <c r="E29" s="43">
        <v>5500</v>
      </c>
      <c r="F29" s="44">
        <v>895.17</v>
      </c>
      <c r="G29" s="48">
        <v>1.44E-2</v>
      </c>
      <c r="H29" s="46"/>
      <c r="I29" s="46"/>
      <c r="J29" s="22" t="s">
        <v>96</v>
      </c>
      <c r="K29" s="8">
        <v>1.12E-2</v>
      </c>
    </row>
    <row r="30" spans="1:11" s="37" customFormat="1">
      <c r="A30" s="37">
        <v>23</v>
      </c>
      <c r="B30" s="37" t="s">
        <v>80</v>
      </c>
      <c r="C30" s="37" t="s">
        <v>81</v>
      </c>
      <c r="D30" s="43" t="s">
        <v>62</v>
      </c>
      <c r="E30" s="43">
        <v>73340</v>
      </c>
      <c r="F30" s="44">
        <v>837.8</v>
      </c>
      <c r="G30" s="48">
        <v>1.35E-2</v>
      </c>
      <c r="H30" s="46"/>
      <c r="I30" s="46"/>
      <c r="J30" s="22" t="s">
        <v>113</v>
      </c>
      <c r="K30" s="8">
        <v>1.11E-2</v>
      </c>
    </row>
    <row r="31" spans="1:11" s="37" customFormat="1">
      <c r="A31" s="37">
        <v>24</v>
      </c>
      <c r="B31" s="37" t="s">
        <v>411</v>
      </c>
      <c r="C31" s="37" t="s">
        <v>412</v>
      </c>
      <c r="D31" s="43" t="s">
        <v>70</v>
      </c>
      <c r="E31" s="43">
        <v>307391</v>
      </c>
      <c r="F31" s="44">
        <v>803.83</v>
      </c>
      <c r="G31" s="48">
        <v>1.29E-2</v>
      </c>
      <c r="H31" s="46"/>
      <c r="I31" s="46"/>
      <c r="J31" s="22" t="s">
        <v>108</v>
      </c>
      <c r="K31" s="8">
        <v>9.4000000000000004E-3</v>
      </c>
    </row>
    <row r="32" spans="1:11" s="37" customFormat="1">
      <c r="A32" s="37">
        <v>25</v>
      </c>
      <c r="B32" s="37" t="s">
        <v>129</v>
      </c>
      <c r="C32" s="37" t="s">
        <v>130</v>
      </c>
      <c r="D32" s="43" t="s">
        <v>62</v>
      </c>
      <c r="E32" s="43">
        <v>46906</v>
      </c>
      <c r="F32" s="44">
        <v>783.85</v>
      </c>
      <c r="G32" s="48">
        <v>1.26E-2</v>
      </c>
      <c r="H32" s="46"/>
      <c r="I32" s="46"/>
      <c r="J32" s="22" t="s">
        <v>59</v>
      </c>
      <c r="K32" s="8">
        <v>8.9999999999999993E-3</v>
      </c>
    </row>
    <row r="33" spans="1:11" s="37" customFormat="1">
      <c r="A33" s="37">
        <v>26</v>
      </c>
      <c r="B33" s="37" t="s">
        <v>358</v>
      </c>
      <c r="C33" s="37" t="s">
        <v>359</v>
      </c>
      <c r="D33" s="43" t="s">
        <v>50</v>
      </c>
      <c r="E33" s="43">
        <v>58900</v>
      </c>
      <c r="F33" s="44">
        <v>778.13</v>
      </c>
      <c r="G33" s="48">
        <v>1.2500000000000001E-2</v>
      </c>
      <c r="H33" s="46"/>
      <c r="I33" s="46"/>
      <c r="J33" s="22" t="s">
        <v>233</v>
      </c>
      <c r="K33" s="8">
        <v>8.3000000000000001E-3</v>
      </c>
    </row>
    <row r="34" spans="1:11" s="37" customFormat="1">
      <c r="A34" s="37">
        <v>27</v>
      </c>
      <c r="B34" s="37" t="s">
        <v>94</v>
      </c>
      <c r="C34" s="37" t="s">
        <v>95</v>
      </c>
      <c r="D34" s="43" t="s">
        <v>96</v>
      </c>
      <c r="E34" s="43">
        <v>587973</v>
      </c>
      <c r="F34" s="44">
        <v>698.51</v>
      </c>
      <c r="G34" s="48">
        <v>1.12E-2</v>
      </c>
      <c r="H34" s="46"/>
      <c r="I34" s="46"/>
      <c r="J34" s="22" t="s">
        <v>67</v>
      </c>
      <c r="K34" s="8">
        <v>8.0999999999999996E-3</v>
      </c>
    </row>
    <row r="35" spans="1:11" s="37" customFormat="1">
      <c r="A35" s="37">
        <v>28</v>
      </c>
      <c r="B35" s="37" t="s">
        <v>280</v>
      </c>
      <c r="C35" s="37" t="s">
        <v>281</v>
      </c>
      <c r="D35" s="43" t="s">
        <v>113</v>
      </c>
      <c r="E35" s="43">
        <v>464874</v>
      </c>
      <c r="F35" s="44">
        <v>688.48</v>
      </c>
      <c r="G35" s="48">
        <v>1.11E-2</v>
      </c>
      <c r="H35" s="46"/>
      <c r="I35" s="46"/>
      <c r="J35" s="22" t="s">
        <v>186</v>
      </c>
      <c r="K35" s="8">
        <v>2.7000000000000001E-3</v>
      </c>
    </row>
    <row r="36" spans="1:11" s="37" customFormat="1">
      <c r="A36" s="37">
        <v>29</v>
      </c>
      <c r="B36" s="37" t="s">
        <v>483</v>
      </c>
      <c r="C36" s="37" t="s">
        <v>484</v>
      </c>
      <c r="D36" s="43" t="s">
        <v>43</v>
      </c>
      <c r="E36" s="43">
        <v>242549</v>
      </c>
      <c r="F36" s="44">
        <v>645.79</v>
      </c>
      <c r="G36" s="48">
        <v>1.04E-2</v>
      </c>
      <c r="H36" s="46"/>
      <c r="I36" s="46"/>
      <c r="J36" s="22" t="s">
        <v>505</v>
      </c>
      <c r="K36" s="8">
        <v>2.3999999999999998E-3</v>
      </c>
    </row>
    <row r="37" spans="1:11" s="37" customFormat="1">
      <c r="A37" s="37">
        <v>30</v>
      </c>
      <c r="B37" s="37" t="s">
        <v>207</v>
      </c>
      <c r="C37" s="37" t="s">
        <v>208</v>
      </c>
      <c r="D37" s="43" t="s">
        <v>150</v>
      </c>
      <c r="E37" s="43">
        <v>2597</v>
      </c>
      <c r="F37" s="44">
        <v>618.72</v>
      </c>
      <c r="G37" s="48">
        <v>0.01</v>
      </c>
      <c r="H37" s="46"/>
      <c r="I37" s="46"/>
      <c r="J37" s="22" t="s">
        <v>507</v>
      </c>
      <c r="K37" s="8">
        <v>1.6000000000000001E-3</v>
      </c>
    </row>
    <row r="38" spans="1:11" s="37" customFormat="1">
      <c r="A38" s="37">
        <v>31</v>
      </c>
      <c r="B38" s="37" t="s">
        <v>175</v>
      </c>
      <c r="C38" s="37" t="s">
        <v>176</v>
      </c>
      <c r="D38" s="43" t="s">
        <v>153</v>
      </c>
      <c r="E38" s="43">
        <v>211474</v>
      </c>
      <c r="F38" s="44">
        <v>614.44000000000005</v>
      </c>
      <c r="G38" s="48">
        <v>9.9000000000000008E-3</v>
      </c>
      <c r="H38" s="46"/>
      <c r="I38" s="46"/>
      <c r="J38" s="22" t="s">
        <v>33</v>
      </c>
      <c r="K38" s="8">
        <v>4.2200000000000001E-2</v>
      </c>
    </row>
    <row r="39" spans="1:11" s="37" customFormat="1">
      <c r="A39" s="37">
        <v>32</v>
      </c>
      <c r="B39" s="37" t="s">
        <v>257</v>
      </c>
      <c r="C39" s="37" t="s">
        <v>258</v>
      </c>
      <c r="D39" s="43" t="s">
        <v>50</v>
      </c>
      <c r="E39" s="43">
        <v>28276</v>
      </c>
      <c r="F39" s="44">
        <v>605.64</v>
      </c>
      <c r="G39" s="48">
        <v>9.7999999999999997E-3</v>
      </c>
      <c r="H39" s="46"/>
      <c r="I39" s="46"/>
      <c r="J39" s="22"/>
      <c r="K39" s="22"/>
    </row>
    <row r="40" spans="1:11" s="37" customFormat="1">
      <c r="A40" s="37">
        <v>33</v>
      </c>
      <c r="B40" s="37" t="s">
        <v>347</v>
      </c>
      <c r="C40" s="37" t="s">
        <v>348</v>
      </c>
      <c r="D40" s="43" t="s">
        <v>75</v>
      </c>
      <c r="E40" s="43">
        <v>125424</v>
      </c>
      <c r="F40" s="44">
        <v>587.99</v>
      </c>
      <c r="G40" s="48">
        <v>9.4999999999999998E-3</v>
      </c>
      <c r="H40" s="46"/>
      <c r="I40" s="46"/>
      <c r="J40" s="22"/>
      <c r="K40" s="8"/>
    </row>
    <row r="41" spans="1:11" s="37" customFormat="1">
      <c r="A41" s="37">
        <v>34</v>
      </c>
      <c r="B41" s="37" t="s">
        <v>116</v>
      </c>
      <c r="C41" s="37" t="s">
        <v>117</v>
      </c>
      <c r="D41" s="43" t="s">
        <v>108</v>
      </c>
      <c r="E41" s="43">
        <v>211279</v>
      </c>
      <c r="F41" s="44">
        <v>581.23</v>
      </c>
      <c r="G41" s="48">
        <v>9.4000000000000004E-3</v>
      </c>
      <c r="H41" s="46"/>
      <c r="I41" s="46"/>
      <c r="J41" s="22"/>
      <c r="K41" s="8"/>
    </row>
    <row r="42" spans="1:11" s="37" customFormat="1">
      <c r="A42" s="37">
        <v>35</v>
      </c>
      <c r="B42" s="37" t="s">
        <v>154</v>
      </c>
      <c r="C42" s="37" t="s">
        <v>155</v>
      </c>
      <c r="D42" s="43" t="s">
        <v>43</v>
      </c>
      <c r="E42" s="43">
        <v>306274</v>
      </c>
      <c r="F42" s="44">
        <v>580.85</v>
      </c>
      <c r="G42" s="48">
        <v>9.4000000000000004E-3</v>
      </c>
      <c r="H42" s="46"/>
      <c r="I42" s="46"/>
      <c r="J42" s="22"/>
      <c r="K42" s="8"/>
    </row>
    <row r="43" spans="1:11" s="37" customFormat="1">
      <c r="A43" s="37">
        <v>36</v>
      </c>
      <c r="B43" s="37" t="s">
        <v>104</v>
      </c>
      <c r="C43" s="37" t="s">
        <v>105</v>
      </c>
      <c r="D43" s="43" t="s">
        <v>59</v>
      </c>
      <c r="E43" s="43">
        <v>5070</v>
      </c>
      <c r="F43" s="44">
        <v>556.16</v>
      </c>
      <c r="G43" s="48">
        <v>8.9999999999999993E-3</v>
      </c>
      <c r="H43" s="46"/>
      <c r="I43" s="46"/>
      <c r="J43" s="22"/>
      <c r="K43" s="8"/>
    </row>
    <row r="44" spans="1:11" s="37" customFormat="1">
      <c r="A44" s="37">
        <v>37</v>
      </c>
      <c r="B44" s="37" t="s">
        <v>485</v>
      </c>
      <c r="C44" s="37" t="s">
        <v>486</v>
      </c>
      <c r="D44" s="43" t="s">
        <v>56</v>
      </c>
      <c r="E44" s="43">
        <v>39186</v>
      </c>
      <c r="F44" s="44">
        <v>544.70000000000005</v>
      </c>
      <c r="G44" s="48">
        <v>8.8000000000000005E-3</v>
      </c>
      <c r="H44" s="46"/>
      <c r="I44" s="46"/>
      <c r="J44" s="22"/>
      <c r="K44" s="8"/>
    </row>
    <row r="45" spans="1:11" s="37" customFormat="1">
      <c r="A45" s="37">
        <v>38</v>
      </c>
      <c r="B45" s="37" t="s">
        <v>296</v>
      </c>
      <c r="C45" s="37" t="s">
        <v>297</v>
      </c>
      <c r="D45" s="43" t="s">
        <v>233</v>
      </c>
      <c r="E45" s="43">
        <v>254388</v>
      </c>
      <c r="F45" s="44">
        <v>513.74</v>
      </c>
      <c r="G45" s="48">
        <v>8.3000000000000001E-3</v>
      </c>
      <c r="H45" s="46"/>
      <c r="I45" s="46"/>
      <c r="J45" s="22"/>
      <c r="K45" s="8"/>
    </row>
    <row r="46" spans="1:11" s="37" customFormat="1">
      <c r="A46" s="37">
        <v>39</v>
      </c>
      <c r="B46" s="37" t="s">
        <v>487</v>
      </c>
      <c r="C46" s="37" t="s">
        <v>488</v>
      </c>
      <c r="D46" s="43" t="s">
        <v>67</v>
      </c>
      <c r="E46" s="43">
        <v>105793</v>
      </c>
      <c r="F46" s="44">
        <v>501.72</v>
      </c>
      <c r="G46" s="48">
        <v>8.0999999999999996E-3</v>
      </c>
      <c r="H46" s="46"/>
      <c r="I46" s="46"/>
      <c r="J46" s="22"/>
      <c r="K46" s="8"/>
    </row>
    <row r="47" spans="1:11" s="37" customFormat="1">
      <c r="A47" s="37">
        <v>40</v>
      </c>
      <c r="B47" s="37" t="s">
        <v>148</v>
      </c>
      <c r="C47" s="37" t="s">
        <v>149</v>
      </c>
      <c r="D47" s="43" t="s">
        <v>150</v>
      </c>
      <c r="E47" s="43">
        <v>109482</v>
      </c>
      <c r="F47" s="44">
        <v>493.87</v>
      </c>
      <c r="G47" s="48">
        <v>8.0000000000000002E-3</v>
      </c>
      <c r="H47" s="46"/>
      <c r="I47" s="46"/>
      <c r="J47" s="22"/>
      <c r="K47" s="8"/>
    </row>
    <row r="48" spans="1:11" s="37" customFormat="1">
      <c r="A48" s="37">
        <v>41</v>
      </c>
      <c r="B48" s="37" t="s">
        <v>308</v>
      </c>
      <c r="C48" s="37" t="s">
        <v>309</v>
      </c>
      <c r="D48" s="43" t="s">
        <v>171</v>
      </c>
      <c r="E48" s="43">
        <v>15021</v>
      </c>
      <c r="F48" s="44">
        <v>485.67</v>
      </c>
      <c r="G48" s="48">
        <v>7.7999999999999996E-3</v>
      </c>
      <c r="H48" s="46"/>
      <c r="I48" s="46"/>
      <c r="J48" s="22"/>
      <c r="K48" s="8"/>
    </row>
    <row r="49" spans="1:11" s="37" customFormat="1">
      <c r="A49" s="37">
        <v>42</v>
      </c>
      <c r="B49" s="37" t="s">
        <v>118</v>
      </c>
      <c r="C49" s="37" t="s">
        <v>119</v>
      </c>
      <c r="D49" s="43" t="s">
        <v>120</v>
      </c>
      <c r="E49" s="43">
        <v>187123</v>
      </c>
      <c r="F49" s="44">
        <v>360.96</v>
      </c>
      <c r="G49" s="48">
        <v>5.7999999999999996E-3</v>
      </c>
      <c r="H49" s="46"/>
      <c r="I49" s="46"/>
      <c r="J49" s="22"/>
      <c r="K49" s="8"/>
    </row>
    <row r="50" spans="1:11" s="37" customFormat="1">
      <c r="A50" s="58"/>
      <c r="B50" s="60" t="s">
        <v>944</v>
      </c>
      <c r="C50" s="60"/>
      <c r="D50" s="59"/>
      <c r="E50" s="59"/>
      <c r="F50" s="61">
        <v>44802.100000000006</v>
      </c>
      <c r="G50" s="62">
        <v>0.72189999999999988</v>
      </c>
      <c r="H50" s="46"/>
      <c r="I50" s="46"/>
      <c r="J50" s="22"/>
      <c r="K50" s="8"/>
    </row>
    <row r="51" spans="1:11" s="37" customFormat="1">
      <c r="D51" s="43"/>
      <c r="E51" s="43"/>
      <c r="F51" s="44"/>
      <c r="G51" s="48"/>
      <c r="H51" s="46"/>
      <c r="I51" s="46"/>
      <c r="J51" s="22"/>
      <c r="K51" s="8"/>
    </row>
    <row r="52" spans="1:11" s="37" customFormat="1">
      <c r="B52" s="53" t="s">
        <v>930</v>
      </c>
      <c r="C52" s="53"/>
      <c r="D52" s="43"/>
      <c r="E52" s="43"/>
      <c r="F52" s="44"/>
      <c r="G52" s="48"/>
      <c r="H52" s="46"/>
      <c r="I52" s="46"/>
      <c r="J52" s="22"/>
      <c r="K52" s="8"/>
    </row>
    <row r="53" spans="1:11" s="37" customFormat="1">
      <c r="A53" s="37">
        <v>43</v>
      </c>
      <c r="B53" s="37" t="s">
        <v>967</v>
      </c>
      <c r="C53" s="37" t="s">
        <v>182</v>
      </c>
      <c r="D53" s="43" t="s">
        <v>50</v>
      </c>
      <c r="E53" s="43">
        <v>52521</v>
      </c>
      <c r="F53" s="44">
        <v>0</v>
      </c>
      <c r="G53" s="78" t="s">
        <v>954</v>
      </c>
      <c r="H53" s="46"/>
      <c r="I53" s="46"/>
      <c r="J53" s="22"/>
      <c r="K53" s="8"/>
    </row>
    <row r="54" spans="1:11" s="37" customFormat="1">
      <c r="A54" s="58"/>
      <c r="B54" s="60" t="s">
        <v>944</v>
      </c>
      <c r="C54" s="60"/>
      <c r="D54" s="59"/>
      <c r="E54" s="59"/>
      <c r="F54" s="61">
        <v>0</v>
      </c>
      <c r="G54" s="79" t="s">
        <v>954</v>
      </c>
      <c r="H54" s="46"/>
      <c r="I54" s="46"/>
      <c r="J54" s="22"/>
      <c r="K54" s="8"/>
    </row>
    <row r="55" spans="1:11" s="37" customFormat="1">
      <c r="D55" s="43"/>
      <c r="E55" s="43"/>
      <c r="F55" s="44"/>
      <c r="G55" s="48"/>
      <c r="H55" s="46"/>
      <c r="I55" s="46"/>
      <c r="J55" s="22"/>
      <c r="K55" s="8"/>
    </row>
    <row r="56" spans="1:11" s="37" customFormat="1">
      <c r="B56" s="53" t="s">
        <v>931</v>
      </c>
      <c r="C56" s="53"/>
      <c r="D56" s="43"/>
      <c r="E56" s="43"/>
      <c r="F56" s="44"/>
      <c r="G56" s="48"/>
      <c r="H56" s="46"/>
      <c r="I56" s="46"/>
      <c r="J56" s="22"/>
      <c r="K56" s="8"/>
    </row>
    <row r="57" spans="1:11" s="37" customFormat="1">
      <c r="B57" s="53" t="s">
        <v>932</v>
      </c>
      <c r="C57" s="53"/>
      <c r="D57" s="43"/>
      <c r="E57" s="43"/>
      <c r="F57" s="44"/>
      <c r="G57" s="48"/>
      <c r="H57" s="46"/>
      <c r="I57" s="46"/>
      <c r="J57" s="22"/>
      <c r="K57" s="8"/>
    </row>
    <row r="58" spans="1:11" s="37" customFormat="1">
      <c r="B58" s="53" t="s">
        <v>929</v>
      </c>
      <c r="C58" s="53"/>
      <c r="D58" s="43"/>
      <c r="E58" s="43"/>
      <c r="F58" s="44"/>
      <c r="G58" s="48"/>
      <c r="H58" s="46"/>
      <c r="I58" s="46"/>
      <c r="J58" s="22"/>
      <c r="K58" s="8"/>
    </row>
    <row r="59" spans="1:11" s="37" customFormat="1">
      <c r="A59" s="37">
        <v>44</v>
      </c>
      <c r="B59" s="37" t="s">
        <v>489</v>
      </c>
      <c r="C59" s="37" t="s">
        <v>490</v>
      </c>
      <c r="D59" s="43" t="s">
        <v>491</v>
      </c>
      <c r="E59" s="43">
        <v>160</v>
      </c>
      <c r="F59" s="44">
        <v>1601.7</v>
      </c>
      <c r="G59" s="48">
        <v>2.58E-2</v>
      </c>
      <c r="H59" s="46">
        <v>42184</v>
      </c>
      <c r="I59" s="46" t="s">
        <v>185</v>
      </c>
      <c r="J59" s="22"/>
      <c r="K59" s="8"/>
    </row>
    <row r="60" spans="1:11" s="37" customFormat="1">
      <c r="A60" s="37">
        <v>45</v>
      </c>
      <c r="B60" s="37" t="s">
        <v>492</v>
      </c>
      <c r="C60" s="37" t="s">
        <v>493</v>
      </c>
      <c r="D60" s="43" t="s">
        <v>494</v>
      </c>
      <c r="E60" s="43">
        <v>150</v>
      </c>
      <c r="F60" s="44">
        <v>1537.86</v>
      </c>
      <c r="G60" s="48">
        <v>2.4799999999999999E-2</v>
      </c>
      <c r="H60" s="46">
        <v>42819</v>
      </c>
      <c r="I60" s="46" t="s">
        <v>185</v>
      </c>
      <c r="J60" s="22"/>
      <c r="K60" s="8"/>
    </row>
    <row r="61" spans="1:11" s="37" customFormat="1">
      <c r="A61" s="37">
        <v>46</v>
      </c>
      <c r="B61" s="37" t="s">
        <v>495</v>
      </c>
      <c r="C61" s="37" t="s">
        <v>496</v>
      </c>
      <c r="D61" s="43" t="s">
        <v>497</v>
      </c>
      <c r="E61" s="43">
        <v>150</v>
      </c>
      <c r="F61" s="44">
        <v>1506.35</v>
      </c>
      <c r="G61" s="48">
        <v>2.4299999999999999E-2</v>
      </c>
      <c r="H61" s="46">
        <v>42520</v>
      </c>
      <c r="I61" s="46" t="s">
        <v>185</v>
      </c>
      <c r="J61" s="22"/>
      <c r="K61" s="8"/>
    </row>
    <row r="62" spans="1:11" s="37" customFormat="1">
      <c r="A62" s="37">
        <v>47</v>
      </c>
      <c r="B62" s="37" t="s">
        <v>498</v>
      </c>
      <c r="C62" s="37" t="s">
        <v>499</v>
      </c>
      <c r="D62" s="43" t="s">
        <v>494</v>
      </c>
      <c r="E62" s="43">
        <v>100</v>
      </c>
      <c r="F62" s="44">
        <v>1066.31</v>
      </c>
      <c r="G62" s="48">
        <v>1.72E-2</v>
      </c>
      <c r="H62" s="46">
        <v>45556</v>
      </c>
      <c r="I62" s="46" t="s">
        <v>185</v>
      </c>
      <c r="J62" s="22"/>
      <c r="K62" s="8"/>
    </row>
    <row r="63" spans="1:11" s="37" customFormat="1">
      <c r="A63" s="37">
        <v>48</v>
      </c>
      <c r="B63" s="37" t="s">
        <v>489</v>
      </c>
      <c r="C63" s="37" t="s">
        <v>500</v>
      </c>
      <c r="D63" s="43" t="s">
        <v>491</v>
      </c>
      <c r="E63" s="43">
        <v>100</v>
      </c>
      <c r="F63" s="44">
        <v>1000.53</v>
      </c>
      <c r="G63" s="48">
        <v>1.61E-2</v>
      </c>
      <c r="H63" s="46">
        <v>43080</v>
      </c>
      <c r="I63" s="46" t="s">
        <v>185</v>
      </c>
      <c r="J63" s="22"/>
      <c r="K63" s="8"/>
    </row>
    <row r="64" spans="1:11" s="37" customFormat="1">
      <c r="A64" s="37">
        <v>49</v>
      </c>
      <c r="B64" s="37" t="s">
        <v>501</v>
      </c>
      <c r="C64" s="37" t="s">
        <v>502</v>
      </c>
      <c r="D64" s="43" t="s">
        <v>186</v>
      </c>
      <c r="E64" s="43">
        <v>13</v>
      </c>
      <c r="F64" s="44">
        <v>152.59</v>
      </c>
      <c r="G64" s="48">
        <v>2.5000000000000001E-3</v>
      </c>
      <c r="H64" s="46">
        <v>42374</v>
      </c>
      <c r="I64" s="46" t="s">
        <v>185</v>
      </c>
      <c r="J64" s="22"/>
      <c r="K64" s="8"/>
    </row>
    <row r="65" spans="1:11" s="37" customFormat="1">
      <c r="A65" s="37">
        <v>50</v>
      </c>
      <c r="B65" s="37" t="s">
        <v>503</v>
      </c>
      <c r="C65" s="37" t="s">
        <v>504</v>
      </c>
      <c r="D65" s="43" t="s">
        <v>505</v>
      </c>
      <c r="E65" s="43">
        <v>15</v>
      </c>
      <c r="F65" s="44">
        <v>150.16999999999999</v>
      </c>
      <c r="G65" s="48">
        <v>2.3999999999999998E-3</v>
      </c>
      <c r="H65" s="46">
        <v>42307</v>
      </c>
      <c r="I65" s="46" t="s">
        <v>185</v>
      </c>
      <c r="J65" s="22"/>
      <c r="K65" s="8"/>
    </row>
    <row r="66" spans="1:11" s="37" customFormat="1">
      <c r="A66" s="37">
        <v>51</v>
      </c>
      <c r="B66" s="37" t="s">
        <v>489</v>
      </c>
      <c r="C66" s="37" t="s">
        <v>506</v>
      </c>
      <c r="D66" s="43" t="s">
        <v>507</v>
      </c>
      <c r="E66" s="43">
        <v>10</v>
      </c>
      <c r="F66" s="44">
        <v>100.11</v>
      </c>
      <c r="G66" s="48">
        <v>1.6000000000000001E-3</v>
      </c>
      <c r="H66" s="46">
        <v>42196</v>
      </c>
      <c r="I66" s="46" t="s">
        <v>185</v>
      </c>
      <c r="J66" s="22"/>
      <c r="K66" s="8"/>
    </row>
    <row r="67" spans="1:11" s="37" customFormat="1">
      <c r="A67" s="37">
        <v>52</v>
      </c>
      <c r="B67" s="37" t="s">
        <v>963</v>
      </c>
      <c r="C67" s="37" t="s">
        <v>508</v>
      </c>
      <c r="D67" s="43" t="s">
        <v>494</v>
      </c>
      <c r="E67" s="43">
        <v>5</v>
      </c>
      <c r="F67" s="44">
        <v>50.22</v>
      </c>
      <c r="G67" s="48">
        <v>8.0000000000000004E-4</v>
      </c>
      <c r="H67" s="46">
        <v>42216</v>
      </c>
      <c r="I67" s="46" t="s">
        <v>185</v>
      </c>
      <c r="J67" s="22"/>
      <c r="K67" s="8"/>
    </row>
    <row r="68" spans="1:11" s="37" customFormat="1">
      <c r="A68" s="37">
        <v>53</v>
      </c>
      <c r="B68" s="37" t="s">
        <v>495</v>
      </c>
      <c r="C68" s="37" t="s">
        <v>509</v>
      </c>
      <c r="D68" s="43" t="s">
        <v>497</v>
      </c>
      <c r="E68" s="43">
        <v>3</v>
      </c>
      <c r="F68" s="44">
        <v>35.200000000000003</v>
      </c>
      <c r="G68" s="48">
        <v>5.9999999999999995E-4</v>
      </c>
      <c r="H68" s="46">
        <v>42374</v>
      </c>
      <c r="I68" s="46" t="s">
        <v>185</v>
      </c>
      <c r="J68" s="22"/>
      <c r="K68" s="8"/>
    </row>
    <row r="69" spans="1:11" s="37" customFormat="1">
      <c r="A69" s="37">
        <v>54</v>
      </c>
      <c r="B69" s="37" t="s">
        <v>501</v>
      </c>
      <c r="C69" s="37" t="s">
        <v>510</v>
      </c>
      <c r="D69" s="43" t="s">
        <v>186</v>
      </c>
      <c r="E69" s="43">
        <v>1</v>
      </c>
      <c r="F69" s="44">
        <v>13.12</v>
      </c>
      <c r="G69" s="48">
        <v>2.0000000000000001E-4</v>
      </c>
      <c r="H69" s="46">
        <v>42096</v>
      </c>
      <c r="I69" s="46" t="s">
        <v>185</v>
      </c>
      <c r="J69" s="22"/>
      <c r="K69" s="8"/>
    </row>
    <row r="70" spans="1:11" s="37" customFormat="1">
      <c r="A70" s="58"/>
      <c r="B70" s="60" t="s">
        <v>944</v>
      </c>
      <c r="C70" s="60"/>
      <c r="D70" s="59"/>
      <c r="E70" s="59"/>
      <c r="F70" s="61">
        <v>7214.1599999999989</v>
      </c>
      <c r="G70" s="62">
        <v>0.1163</v>
      </c>
      <c r="H70" s="46"/>
      <c r="I70" s="46"/>
      <c r="J70" s="22"/>
      <c r="K70" s="8"/>
    </row>
    <row r="71" spans="1:11" s="37" customFormat="1">
      <c r="D71" s="43"/>
      <c r="E71" s="43"/>
      <c r="F71" s="44"/>
      <c r="H71" s="46"/>
      <c r="I71" s="46"/>
      <c r="J71" s="22"/>
      <c r="K71" s="8"/>
    </row>
    <row r="72" spans="1:11" s="37" customFormat="1">
      <c r="B72" s="53" t="s">
        <v>936</v>
      </c>
      <c r="C72" s="53"/>
      <c r="D72" s="43"/>
      <c r="E72" s="43"/>
      <c r="F72" s="44"/>
      <c r="H72" s="46"/>
      <c r="I72" s="46"/>
      <c r="J72" s="22"/>
      <c r="K72" s="8"/>
    </row>
    <row r="73" spans="1:11" s="37" customFormat="1">
      <c r="A73" s="37">
        <v>55</v>
      </c>
      <c r="B73" s="37" t="s">
        <v>511</v>
      </c>
      <c r="C73" s="37" t="s">
        <v>512</v>
      </c>
      <c r="D73" s="43" t="s">
        <v>513</v>
      </c>
      <c r="E73" s="43">
        <v>2500000</v>
      </c>
      <c r="F73" s="44">
        <v>2603.7600000000002</v>
      </c>
      <c r="G73" s="48">
        <v>4.19E-2</v>
      </c>
      <c r="H73" s="46">
        <v>46651</v>
      </c>
      <c r="I73" s="46"/>
      <c r="J73" s="22"/>
      <c r="K73" s="8"/>
    </row>
    <row r="74" spans="1:11" s="37" customFormat="1">
      <c r="A74" s="37">
        <v>56</v>
      </c>
      <c r="B74" s="37" t="s">
        <v>514</v>
      </c>
      <c r="C74" s="37" t="s">
        <v>515</v>
      </c>
      <c r="D74" s="43" t="s">
        <v>513</v>
      </c>
      <c r="E74" s="43">
        <v>2500000</v>
      </c>
      <c r="F74" s="44">
        <v>2547</v>
      </c>
      <c r="G74" s="48">
        <v>4.1000000000000002E-2</v>
      </c>
      <c r="H74" s="46">
        <v>44775</v>
      </c>
      <c r="I74" s="46"/>
      <c r="J74" s="22"/>
      <c r="K74" s="8"/>
    </row>
    <row r="75" spans="1:11" s="37" customFormat="1">
      <c r="A75" s="37">
        <v>57</v>
      </c>
      <c r="B75" s="37" t="s">
        <v>516</v>
      </c>
      <c r="C75" s="37" t="s">
        <v>517</v>
      </c>
      <c r="D75" s="43" t="s">
        <v>513</v>
      </c>
      <c r="E75" s="43">
        <v>1500000</v>
      </c>
      <c r="F75" s="44">
        <v>1554.75</v>
      </c>
      <c r="G75" s="48">
        <v>2.5000000000000001E-2</v>
      </c>
      <c r="H75" s="46">
        <v>46433</v>
      </c>
      <c r="I75" s="46"/>
      <c r="J75" s="22"/>
      <c r="K75" s="8"/>
    </row>
    <row r="76" spans="1:11" s="37" customFormat="1">
      <c r="A76" s="37">
        <v>58</v>
      </c>
      <c r="B76" s="37" t="s">
        <v>518</v>
      </c>
      <c r="C76" s="37" t="s">
        <v>519</v>
      </c>
      <c r="D76" s="43" t="s">
        <v>513</v>
      </c>
      <c r="E76" s="43">
        <v>700000</v>
      </c>
      <c r="F76" s="44">
        <v>728.01</v>
      </c>
      <c r="G76" s="48">
        <v>1.17E-2</v>
      </c>
      <c r="H76" s="46">
        <v>46350</v>
      </c>
      <c r="I76" s="46"/>
      <c r="J76" s="22"/>
      <c r="K76" s="8"/>
    </row>
    <row r="77" spans="1:11" s="37" customFormat="1">
      <c r="A77" s="58"/>
      <c r="B77" s="60" t="s">
        <v>944</v>
      </c>
      <c r="C77" s="60"/>
      <c r="D77" s="59"/>
      <c r="E77" s="59"/>
      <c r="F77" s="61">
        <v>7433.52</v>
      </c>
      <c r="G77" s="62">
        <v>0.1196</v>
      </c>
      <c r="H77" s="46"/>
      <c r="I77" s="46"/>
      <c r="J77" s="22"/>
      <c r="K77" s="8"/>
    </row>
    <row r="78" spans="1:11" s="37" customFormat="1">
      <c r="D78" s="43"/>
      <c r="E78" s="43"/>
      <c r="F78" s="44"/>
      <c r="G78" s="48"/>
      <c r="H78" s="46"/>
      <c r="I78" s="46"/>
      <c r="J78" s="22"/>
      <c r="K78" s="8"/>
    </row>
    <row r="79" spans="1:11" s="37" customFormat="1">
      <c r="B79" s="53" t="s">
        <v>933</v>
      </c>
      <c r="D79" s="43"/>
      <c r="E79" s="43"/>
      <c r="F79" s="44"/>
      <c r="G79" s="48"/>
      <c r="H79" s="46"/>
      <c r="I79" s="46"/>
      <c r="J79" s="22"/>
      <c r="K79" s="8"/>
    </row>
    <row r="80" spans="1:11" s="37" customFormat="1">
      <c r="A80" s="37">
        <v>59</v>
      </c>
      <c r="B80" s="53" t="s">
        <v>934</v>
      </c>
      <c r="D80" s="43"/>
      <c r="E80" s="43"/>
      <c r="F80" s="44">
        <v>2008.73</v>
      </c>
      <c r="G80" s="48">
        <v>3.2300000000000002E-2</v>
      </c>
      <c r="H80" s="46"/>
      <c r="I80" s="46"/>
      <c r="J80" s="22"/>
      <c r="K80" s="8"/>
    </row>
    <row r="81" spans="1:11" s="37" customFormat="1">
      <c r="A81" s="58"/>
      <c r="B81" s="60" t="s">
        <v>944</v>
      </c>
      <c r="C81" s="60"/>
      <c r="D81" s="59"/>
      <c r="E81" s="59"/>
      <c r="F81" s="61">
        <v>2008.73</v>
      </c>
      <c r="G81" s="62">
        <v>3.2300000000000002E-2</v>
      </c>
      <c r="H81" s="46">
        <v>42037</v>
      </c>
      <c r="I81" s="46"/>
      <c r="J81" s="22"/>
      <c r="K81" s="8"/>
    </row>
    <row r="82" spans="1:11" s="37" customFormat="1">
      <c r="D82" s="43"/>
      <c r="E82" s="43"/>
      <c r="F82" s="44"/>
      <c r="H82" s="46"/>
      <c r="I82" s="46"/>
      <c r="J82" s="22"/>
      <c r="K82" s="8"/>
    </row>
    <row r="83" spans="1:11" s="37" customFormat="1">
      <c r="B83" s="53" t="s">
        <v>945</v>
      </c>
      <c r="C83" s="53"/>
      <c r="D83" s="43"/>
      <c r="E83" s="43"/>
      <c r="F83" s="44"/>
      <c r="H83" s="46"/>
      <c r="I83" s="46"/>
      <c r="J83" s="22"/>
      <c r="K83" s="8"/>
    </row>
    <row r="84" spans="1:11" s="37" customFormat="1">
      <c r="B84" s="37" t="s">
        <v>960</v>
      </c>
      <c r="C84" s="53"/>
      <c r="D84" s="43"/>
      <c r="E84" s="43"/>
      <c r="F84" s="44">
        <v>7.41</v>
      </c>
      <c r="G84" s="48">
        <f>+F84/F87</f>
        <v>1.1932372914189814E-4</v>
      </c>
      <c r="H84" s="46"/>
      <c r="I84" s="46"/>
      <c r="J84" s="22"/>
      <c r="K84" s="8"/>
    </row>
    <row r="85" spans="1:11" s="37" customFormat="1">
      <c r="B85" s="37" t="s">
        <v>946</v>
      </c>
      <c r="D85" s="43"/>
      <c r="E85" s="43"/>
      <c r="F85" s="44">
        <f>641.459999999999-7.41</f>
        <v>634.04999999999905</v>
      </c>
      <c r="G85" s="48">
        <f>+F85/F87-0.04%</f>
        <v>9.8101498599757631E-3</v>
      </c>
      <c r="H85" s="46"/>
      <c r="I85" s="46"/>
      <c r="J85" s="22"/>
      <c r="K85" s="8"/>
    </row>
    <row r="86" spans="1:11" s="37" customFormat="1">
      <c r="A86" s="58"/>
      <c r="B86" s="60" t="s">
        <v>944</v>
      </c>
      <c r="C86" s="60"/>
      <c r="D86" s="59"/>
      <c r="E86" s="59"/>
      <c r="F86" s="61">
        <v>641.45999999999913</v>
      </c>
      <c r="G86" s="62">
        <v>9.9000000000000008E-3</v>
      </c>
      <c r="H86" s="82"/>
      <c r="I86" s="46"/>
      <c r="J86" s="22"/>
      <c r="K86" s="8"/>
    </row>
    <row r="87" spans="1:11" s="37" customFormat="1">
      <c r="A87" s="63"/>
      <c r="B87" s="65" t="s">
        <v>947</v>
      </c>
      <c r="C87" s="65"/>
      <c r="D87" s="64"/>
      <c r="E87" s="64"/>
      <c r="F87" s="66">
        <v>62099.97</v>
      </c>
      <c r="G87" s="68">
        <v>1</v>
      </c>
      <c r="H87" s="46"/>
      <c r="I87" s="46"/>
      <c r="J87" s="22"/>
      <c r="K87" s="8"/>
    </row>
    <row r="88" spans="1:11" s="37" customFormat="1">
      <c r="A88" s="37" t="s">
        <v>948</v>
      </c>
      <c r="D88" s="43"/>
      <c r="E88" s="43"/>
      <c r="F88" s="44"/>
      <c r="H88" s="46"/>
      <c r="I88" s="46"/>
      <c r="J88" s="22"/>
      <c r="K88" s="8"/>
    </row>
    <row r="89" spans="1:11" s="37" customFormat="1">
      <c r="A89" s="37">
        <v>1</v>
      </c>
      <c r="B89" s="37" t="s">
        <v>956</v>
      </c>
      <c r="D89" s="43"/>
      <c r="E89" s="43"/>
      <c r="F89" s="44"/>
      <c r="H89" s="46"/>
      <c r="I89" s="46"/>
      <c r="J89" s="22"/>
      <c r="K89" s="8"/>
    </row>
    <row r="90" spans="1:11" s="37" customFormat="1">
      <c r="A90" s="37">
        <v>2</v>
      </c>
      <c r="B90" s="1" t="s">
        <v>955</v>
      </c>
      <c r="D90" s="43"/>
      <c r="E90" s="43"/>
      <c r="F90" s="44"/>
      <c r="H90" s="46"/>
      <c r="I90" s="46"/>
      <c r="J90" s="22"/>
      <c r="K90" s="8"/>
    </row>
    <row r="91" spans="1:11" s="37" customFormat="1">
      <c r="D91" s="43"/>
      <c r="E91" s="43"/>
      <c r="F91" s="44"/>
      <c r="G91" s="48"/>
      <c r="H91" s="46"/>
      <c r="I91" s="46"/>
      <c r="J91" s="22"/>
      <c r="K91" s="8"/>
    </row>
    <row r="92" spans="1:11" s="37" customFormat="1">
      <c r="D92" s="43"/>
      <c r="E92" s="43"/>
      <c r="F92" s="44"/>
      <c r="G92" s="48"/>
      <c r="H92" s="46"/>
      <c r="I92" s="46"/>
      <c r="J92" s="22"/>
      <c r="K92" s="8"/>
    </row>
    <row r="93" spans="1:11" s="37" customFormat="1">
      <c r="A93" s="1"/>
      <c r="B93" s="1"/>
      <c r="C93" s="1"/>
      <c r="D93" s="1"/>
      <c r="E93" s="1"/>
      <c r="F93" s="1"/>
      <c r="G93" s="1"/>
      <c r="H93" s="46"/>
      <c r="I93" s="46"/>
      <c r="J93" s="22"/>
      <c r="K93" s="8"/>
    </row>
  </sheetData>
  <customSheetViews>
    <customSheetView guid="{CA130027-387C-4045-8D15-AA97F3BB3197}" topLeftCell="A91">
      <selection activeCell="A92" sqref="A92"/>
      <pageMargins left="0.75" right="0.75" top="1" bottom="1" header="0.5" footer="0.5"/>
      <headerFooter alignWithMargins="0"/>
    </customSheetView>
    <customSheetView guid="{54B4DC61-12F1-4338-8E12-6C13727A6FE6}" showRuler="0" topLeftCell="A91">
      <selection activeCell="A92" sqref="A92"/>
      <pageMargins left="0.75" right="0.75" top="1" bottom="1" header="0.5" footer="0.5"/>
      <headerFooter alignWithMargins="0"/>
    </customSheetView>
    <customSheetView guid="{EB9601F8-7613-4FE0-99CC-A7A03E2A1D24}">
      <selection activeCell="B23" sqref="B23"/>
      <pageMargins left="0.75" right="0.75" top="1" bottom="1" header="0.5" footer="0.5"/>
      <headerFooter alignWithMargins="0"/>
    </customSheetView>
    <customSheetView guid="{1403DC94-D8BD-4DAF-99FE-19AB41C931F9}" topLeftCell="C75">
      <selection activeCell="G84" sqref="G84"/>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sheetPr codeName="Sheet7"/>
  <dimension ref="A1:L29"/>
  <sheetViews>
    <sheetView workbookViewId="0"/>
  </sheetViews>
  <sheetFormatPr defaultRowHeight="15"/>
  <cols>
    <col min="1" max="1" width="7.140625" style="1" bestFit="1" customWidth="1"/>
    <col min="2" max="2" width="61.140625" style="1" bestFit="1" customWidth="1"/>
    <col min="3" max="3" width="12.7109375" style="1" bestFit="1" customWidth="1"/>
    <col min="4" max="4" width="8.42578125" style="1" bestFit="1" customWidth="1"/>
    <col min="5" max="6" width="11.85546875" style="1" bestFit="1" customWidth="1"/>
    <col min="7" max="7" width="8.85546875" style="1" bestFit="1" customWidth="1"/>
    <col min="8" max="8" width="11.5703125" style="1" bestFit="1" customWidth="1"/>
    <col min="9" max="9" width="8"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23</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931</v>
      </c>
      <c r="D6" s="9"/>
      <c r="E6" s="9"/>
      <c r="F6" s="10"/>
      <c r="G6" s="10"/>
      <c r="H6" s="12"/>
      <c r="I6" s="11"/>
      <c r="J6" s="22"/>
      <c r="K6" s="8"/>
      <c r="L6" s="1"/>
    </row>
    <row r="7" spans="1:12">
      <c r="B7" s="52" t="s">
        <v>936</v>
      </c>
      <c r="C7" s="52"/>
      <c r="D7" s="9"/>
      <c r="E7" s="9"/>
      <c r="F7" s="10"/>
      <c r="G7" s="10"/>
      <c r="H7" s="12"/>
      <c r="I7" s="11"/>
      <c r="J7" s="22"/>
      <c r="K7" s="8"/>
      <c r="L7" s="1"/>
    </row>
    <row r="8" spans="1:12" s="37" customFormat="1">
      <c r="A8" s="37">
        <v>1</v>
      </c>
      <c r="B8" s="37" t="s">
        <v>520</v>
      </c>
      <c r="C8" s="37" t="s">
        <v>521</v>
      </c>
      <c r="D8" s="43" t="s">
        <v>513</v>
      </c>
      <c r="E8" s="43">
        <v>16000000</v>
      </c>
      <c r="F8" s="44">
        <v>17158.59</v>
      </c>
      <c r="G8" s="50">
        <v>0.43380000000000002</v>
      </c>
      <c r="H8" s="45">
        <v>46906</v>
      </c>
      <c r="I8" s="46"/>
      <c r="J8" s="22"/>
      <c r="K8" s="8"/>
    </row>
    <row r="9" spans="1:12" s="37" customFormat="1">
      <c r="A9" s="37">
        <v>2</v>
      </c>
      <c r="B9" s="37" t="s">
        <v>522</v>
      </c>
      <c r="C9" s="37" t="s">
        <v>523</v>
      </c>
      <c r="D9" s="43" t="s">
        <v>513</v>
      </c>
      <c r="E9" s="43">
        <v>9000000</v>
      </c>
      <c r="F9" s="44">
        <v>9612.0400000000009</v>
      </c>
      <c r="G9" s="48">
        <v>0.24299999999999999</v>
      </c>
      <c r="H9" s="46">
        <v>52231</v>
      </c>
      <c r="I9" s="46"/>
      <c r="J9" s="54" t="s">
        <v>30</v>
      </c>
      <c r="K9" s="57" t="s">
        <v>31</v>
      </c>
    </row>
    <row r="10" spans="1:12" s="37" customFormat="1">
      <c r="A10" s="37">
        <v>3</v>
      </c>
      <c r="B10" s="37" t="s">
        <v>524</v>
      </c>
      <c r="C10" s="37" t="s">
        <v>525</v>
      </c>
      <c r="D10" s="43" t="s">
        <v>513</v>
      </c>
      <c r="E10" s="43">
        <v>5000000</v>
      </c>
      <c r="F10" s="44">
        <v>5265.02</v>
      </c>
      <c r="G10" s="48">
        <v>0.1331</v>
      </c>
      <c r="H10" s="46">
        <v>48893</v>
      </c>
      <c r="I10" s="46"/>
      <c r="J10" s="22" t="s">
        <v>513</v>
      </c>
      <c r="K10" s="8">
        <v>0.98180000000000001</v>
      </c>
    </row>
    <row r="11" spans="1:12" s="37" customFormat="1">
      <c r="A11" s="37">
        <v>4</v>
      </c>
      <c r="B11" s="37" t="s">
        <v>518</v>
      </c>
      <c r="C11" s="37" t="s">
        <v>519</v>
      </c>
      <c r="D11" s="43" t="s">
        <v>513</v>
      </c>
      <c r="E11" s="43">
        <v>4500000</v>
      </c>
      <c r="F11" s="44">
        <v>4680.04</v>
      </c>
      <c r="G11" s="48">
        <v>0.1183</v>
      </c>
      <c r="H11" s="46">
        <v>46350</v>
      </c>
      <c r="I11" s="46"/>
      <c r="J11" s="22" t="s">
        <v>33</v>
      </c>
      <c r="K11" s="8">
        <v>1.8200000000000001E-2</v>
      </c>
    </row>
    <row r="12" spans="1:12" s="37" customFormat="1">
      <c r="A12" s="37">
        <v>5</v>
      </c>
      <c r="B12" s="37" t="s">
        <v>526</v>
      </c>
      <c r="C12" s="37" t="s">
        <v>527</v>
      </c>
      <c r="D12" s="43" t="s">
        <v>513</v>
      </c>
      <c r="E12" s="43">
        <v>1000000</v>
      </c>
      <c r="F12" s="44">
        <v>1063.8</v>
      </c>
      <c r="G12" s="48">
        <v>2.69E-2</v>
      </c>
      <c r="H12" s="46">
        <v>51319</v>
      </c>
      <c r="I12" s="46"/>
    </row>
    <row r="13" spans="1:12" s="37" customFormat="1">
      <c r="A13" s="37">
        <v>6</v>
      </c>
      <c r="B13" s="37" t="s">
        <v>528</v>
      </c>
      <c r="C13" s="37" t="s">
        <v>529</v>
      </c>
      <c r="D13" s="43" t="s">
        <v>513</v>
      </c>
      <c r="E13" s="43">
        <v>1000000</v>
      </c>
      <c r="F13" s="44">
        <v>1055.01</v>
      </c>
      <c r="G13" s="48">
        <v>2.6700000000000002E-2</v>
      </c>
      <c r="H13" s="46">
        <v>52932</v>
      </c>
      <c r="I13" s="46"/>
      <c r="J13" s="22"/>
      <c r="K13" s="22"/>
    </row>
    <row r="14" spans="1:12" s="37" customFormat="1">
      <c r="A14" s="58"/>
      <c r="B14" s="60" t="s">
        <v>944</v>
      </c>
      <c r="C14" s="60"/>
      <c r="D14" s="59"/>
      <c r="E14" s="59"/>
      <c r="F14" s="61">
        <v>38834.500000000007</v>
      </c>
      <c r="G14" s="62">
        <v>0.98180000000000001</v>
      </c>
      <c r="H14" s="46"/>
      <c r="I14" s="46"/>
      <c r="J14" s="22"/>
      <c r="K14" s="8"/>
    </row>
    <row r="15" spans="1:12" s="37" customFormat="1">
      <c r="D15" s="43"/>
      <c r="E15" s="43"/>
      <c r="F15" s="44"/>
      <c r="H15" s="46"/>
      <c r="I15" s="46"/>
      <c r="J15" s="22"/>
      <c r="K15" s="8"/>
    </row>
    <row r="16" spans="1:12" s="37" customFormat="1">
      <c r="B16" s="53" t="s">
        <v>933</v>
      </c>
      <c r="C16" s="53"/>
      <c r="D16" s="43"/>
      <c r="E16" s="43"/>
      <c r="F16" s="44"/>
      <c r="H16" s="46"/>
      <c r="I16" s="46"/>
      <c r="J16" s="22"/>
      <c r="K16" s="8"/>
    </row>
    <row r="17" spans="1:11" s="37" customFormat="1">
      <c r="A17" s="37">
        <v>7</v>
      </c>
      <c r="B17" s="53" t="s">
        <v>934</v>
      </c>
      <c r="D17" s="43"/>
      <c r="E17" s="43"/>
      <c r="F17" s="44">
        <v>199.87</v>
      </c>
      <c r="G17" s="48">
        <v>5.1000000000000004E-3</v>
      </c>
      <c r="H17" s="46"/>
      <c r="I17" s="46"/>
      <c r="J17" s="22"/>
      <c r="K17" s="8"/>
    </row>
    <row r="18" spans="1:11" s="37" customFormat="1">
      <c r="A18" s="58"/>
      <c r="B18" s="60" t="s">
        <v>944</v>
      </c>
      <c r="C18" s="60"/>
      <c r="D18" s="59"/>
      <c r="E18" s="59"/>
      <c r="F18" s="61">
        <v>199.87</v>
      </c>
      <c r="G18" s="62">
        <v>5.1000000000000004E-3</v>
      </c>
      <c r="H18" s="46">
        <v>42037</v>
      </c>
      <c r="I18" s="46"/>
      <c r="J18" s="22"/>
      <c r="K18" s="8"/>
    </row>
    <row r="19" spans="1:11" s="37" customFormat="1">
      <c r="D19" s="43"/>
      <c r="E19" s="43"/>
      <c r="F19" s="44"/>
      <c r="G19" s="48"/>
      <c r="H19" s="46"/>
      <c r="I19" s="46"/>
      <c r="J19" s="22"/>
      <c r="K19" s="8"/>
    </row>
    <row r="20" spans="1:11" s="37" customFormat="1">
      <c r="B20" s="53" t="s">
        <v>945</v>
      </c>
      <c r="C20" s="53"/>
      <c r="D20" s="43"/>
      <c r="E20" s="43"/>
      <c r="F20" s="44"/>
      <c r="H20" s="46"/>
      <c r="I20" s="46"/>
      <c r="J20" s="22"/>
      <c r="K20" s="8"/>
    </row>
    <row r="21" spans="1:11" s="37" customFormat="1">
      <c r="B21" s="37" t="s">
        <v>946</v>
      </c>
      <c r="D21" s="43"/>
      <c r="E21" s="43"/>
      <c r="F21" s="44">
        <v>521.3099999999904</v>
      </c>
      <c r="G21" s="48">
        <v>1.3100000000000001E-2</v>
      </c>
      <c r="H21" s="46"/>
      <c r="I21" s="46"/>
      <c r="J21" s="22"/>
      <c r="K21" s="8"/>
    </row>
    <row r="22" spans="1:11" s="37" customFormat="1">
      <c r="A22" s="58"/>
      <c r="B22" s="60" t="s">
        <v>944</v>
      </c>
      <c r="C22" s="60"/>
      <c r="D22" s="59"/>
      <c r="E22" s="59"/>
      <c r="F22" s="61">
        <v>521.3099999999904</v>
      </c>
      <c r="G22" s="62">
        <v>1.3100000000000001E-2</v>
      </c>
      <c r="H22" s="46"/>
      <c r="I22" s="46"/>
      <c r="J22" s="22"/>
      <c r="K22" s="8"/>
    </row>
    <row r="23" spans="1:11" s="37" customFormat="1">
      <c r="A23" s="63"/>
      <c r="B23" s="65" t="s">
        <v>947</v>
      </c>
      <c r="C23" s="65"/>
      <c r="D23" s="64"/>
      <c r="E23" s="64"/>
      <c r="F23" s="66">
        <v>39555.68</v>
      </c>
      <c r="G23" s="68">
        <v>1</v>
      </c>
      <c r="H23" s="46"/>
      <c r="I23" s="46"/>
      <c r="J23" s="22"/>
      <c r="K23" s="8"/>
    </row>
    <row r="24" spans="1:11" s="37" customFormat="1">
      <c r="D24" s="43"/>
      <c r="E24" s="43"/>
      <c r="F24" s="44"/>
      <c r="G24" s="50"/>
      <c r="H24" s="46"/>
      <c r="I24" s="46"/>
      <c r="J24" s="22"/>
      <c r="K24" s="8"/>
    </row>
    <row r="25" spans="1:11" s="37" customFormat="1">
      <c r="D25" s="43"/>
      <c r="E25" s="43"/>
      <c r="F25" s="44"/>
      <c r="J25" s="22"/>
      <c r="K25" s="8"/>
    </row>
    <row r="26" spans="1:11" s="37" customFormat="1">
      <c r="D26" s="43"/>
      <c r="E26" s="43"/>
      <c r="F26" s="44"/>
      <c r="J26" s="22"/>
      <c r="K26" s="8"/>
    </row>
    <row r="27" spans="1:11" s="37" customFormat="1">
      <c r="D27" s="43"/>
      <c r="E27" s="43"/>
      <c r="F27" s="44"/>
      <c r="J27" s="22"/>
      <c r="K27" s="8"/>
    </row>
    <row r="28" spans="1:11" s="37" customFormat="1">
      <c r="D28" s="43"/>
      <c r="E28" s="43"/>
      <c r="F28" s="44"/>
      <c r="J28" s="22"/>
      <c r="K28" s="8"/>
    </row>
    <row r="29" spans="1:11" s="37" customFormat="1">
      <c r="A29" s="1"/>
      <c r="B29" s="1"/>
      <c r="C29" s="1"/>
      <c r="D29" s="1"/>
      <c r="E29" s="1"/>
      <c r="F29" s="1"/>
      <c r="G29" s="1"/>
      <c r="J29" s="22"/>
      <c r="K29" s="8"/>
    </row>
  </sheetData>
  <customSheetViews>
    <customSheetView guid="{CA130027-387C-4045-8D15-AA97F3BB319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1403DC94-D8BD-4DAF-99FE-19AB41C931F9}">
      <selection activeCell="F18" sqref="F18"/>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sheetPr codeName="Sheet8"/>
  <dimension ref="A1:L25"/>
  <sheetViews>
    <sheetView workbookViewId="0"/>
  </sheetViews>
  <sheetFormatPr defaultRowHeight="15"/>
  <cols>
    <col min="1" max="1" width="7.140625" style="1" bestFit="1" customWidth="1"/>
    <col min="2" max="2" width="61.140625" style="1" bestFit="1" customWidth="1"/>
    <col min="3" max="3" width="12.7109375" style="1" bestFit="1" customWidth="1"/>
    <col min="4" max="4" width="8.42578125" style="1" bestFit="1" customWidth="1"/>
    <col min="5" max="5" width="10.85546875" style="1" bestFit="1" customWidth="1"/>
    <col min="6" max="6" width="10.7109375" style="1" bestFit="1" customWidth="1"/>
    <col min="7" max="7" width="8.85546875" style="1" bestFit="1" customWidth="1"/>
    <col min="8" max="8" width="11.42578125" style="1" bestFit="1" customWidth="1"/>
    <col min="9" max="9" width="8" style="1" bestFit="1" customWidth="1"/>
    <col min="10" max="10" width="16.28515625" style="21" bestFit="1" customWidth="1"/>
    <col min="11" max="11" width="7.85546875" style="51" bestFit="1" customWidth="1"/>
    <col min="12" max="12" width="7.85546875" bestFit="1" customWidth="1"/>
    <col min="13" max="16384" width="9.140625" style="1"/>
  </cols>
  <sheetData>
    <row r="1" spans="1:12" ht="18.75" customHeight="1">
      <c r="A1" s="17"/>
      <c r="B1" s="87" t="s">
        <v>22</v>
      </c>
      <c r="C1" s="88"/>
      <c r="D1" s="88"/>
      <c r="E1" s="88"/>
      <c r="F1" s="88"/>
      <c r="G1" s="89"/>
      <c r="H1" s="13"/>
      <c r="I1" s="13"/>
    </row>
    <row r="2" spans="1:12" ht="14.25" customHeight="1">
      <c r="A2" s="14" t="s">
        <v>4</v>
      </c>
      <c r="B2" s="3" t="s">
        <v>951</v>
      </c>
      <c r="C2" s="3"/>
      <c r="D2" s="4"/>
      <c r="E2" s="4"/>
      <c r="F2" s="4"/>
      <c r="G2" s="4"/>
      <c r="H2" s="13"/>
      <c r="I2" s="13"/>
    </row>
    <row r="3" spans="1:12" ht="14.25" customHeight="1">
      <c r="A3" s="18"/>
      <c r="B3" s="5"/>
      <c r="C3" s="5"/>
      <c r="D3" s="2"/>
      <c r="E3" s="2"/>
      <c r="F3" s="2"/>
      <c r="G3" s="2"/>
      <c r="H3" s="13"/>
      <c r="I3" s="13"/>
    </row>
    <row r="4" spans="1:12" ht="45">
      <c r="A4" s="6" t="s">
        <v>0</v>
      </c>
      <c r="B4" s="19" t="s">
        <v>1</v>
      </c>
      <c r="C4" s="19" t="s">
        <v>953</v>
      </c>
      <c r="D4" s="19" t="s">
        <v>21</v>
      </c>
      <c r="E4" s="19" t="s">
        <v>952</v>
      </c>
      <c r="F4" s="15" t="s">
        <v>2</v>
      </c>
      <c r="G4" s="15" t="s">
        <v>3</v>
      </c>
      <c r="H4" s="15" t="s">
        <v>5</v>
      </c>
      <c r="I4" s="16" t="s">
        <v>6</v>
      </c>
    </row>
    <row r="5" spans="1:12">
      <c r="D5" s="9"/>
      <c r="E5" s="9"/>
      <c r="F5" s="10"/>
      <c r="G5" s="10"/>
      <c r="H5" s="12"/>
      <c r="I5" s="11"/>
      <c r="J5" s="22"/>
      <c r="K5" s="8"/>
      <c r="L5" s="1"/>
    </row>
    <row r="6" spans="1:12">
      <c r="B6" s="52" t="s">
        <v>933</v>
      </c>
      <c r="C6" s="52"/>
      <c r="D6" s="9"/>
      <c r="E6" s="9"/>
      <c r="F6" s="10"/>
      <c r="G6" s="10"/>
      <c r="H6" s="12"/>
      <c r="I6" s="11"/>
      <c r="J6" s="22"/>
      <c r="K6" s="8"/>
      <c r="L6" s="1"/>
    </row>
    <row r="7" spans="1:12">
      <c r="B7" s="52" t="s">
        <v>937</v>
      </c>
      <c r="C7" s="52"/>
      <c r="D7" s="9"/>
      <c r="E7" s="9"/>
      <c r="F7" s="10"/>
      <c r="G7" s="10"/>
      <c r="H7" s="12"/>
      <c r="I7" s="11"/>
      <c r="J7" s="22"/>
      <c r="K7" s="8"/>
      <c r="L7" s="1"/>
    </row>
    <row r="8" spans="1:12" s="37" customFormat="1">
      <c r="A8" s="37">
        <v>1</v>
      </c>
      <c r="B8" s="37" t="s">
        <v>530</v>
      </c>
      <c r="C8" s="37" t="s">
        <v>531</v>
      </c>
      <c r="D8" s="43" t="s">
        <v>513</v>
      </c>
      <c r="E8" s="43">
        <v>1500000</v>
      </c>
      <c r="F8" s="44">
        <v>1431.98</v>
      </c>
      <c r="G8" s="50">
        <v>0.39269999999999999</v>
      </c>
      <c r="H8" s="45">
        <v>42250</v>
      </c>
      <c r="I8" s="46"/>
      <c r="J8" s="22"/>
      <c r="K8" s="8"/>
    </row>
    <row r="9" spans="1:12" s="37" customFormat="1">
      <c r="A9" s="37">
        <v>2</v>
      </c>
      <c r="B9" s="37" t="s">
        <v>530</v>
      </c>
      <c r="C9" s="37" t="s">
        <v>532</v>
      </c>
      <c r="D9" s="43" t="s">
        <v>513</v>
      </c>
      <c r="E9" s="43">
        <v>800000</v>
      </c>
      <c r="F9" s="44">
        <v>761.52</v>
      </c>
      <c r="G9" s="48">
        <v>0.20880000000000001</v>
      </c>
      <c r="H9" s="46">
        <v>42264</v>
      </c>
      <c r="I9" s="46"/>
      <c r="J9" s="54" t="s">
        <v>30</v>
      </c>
      <c r="K9" s="57" t="s">
        <v>31</v>
      </c>
    </row>
    <row r="10" spans="1:12" s="37" customFormat="1">
      <c r="A10" s="37">
        <v>3</v>
      </c>
      <c r="B10" s="37" t="s">
        <v>530</v>
      </c>
      <c r="C10" s="37" t="s">
        <v>533</v>
      </c>
      <c r="D10" s="43" t="s">
        <v>513</v>
      </c>
      <c r="E10" s="43">
        <v>500000</v>
      </c>
      <c r="F10" s="44">
        <v>473.28</v>
      </c>
      <c r="G10" s="48">
        <v>0.1298</v>
      </c>
      <c r="H10" s="46">
        <v>42292</v>
      </c>
      <c r="I10" s="46"/>
      <c r="J10" s="22" t="s">
        <v>513</v>
      </c>
      <c r="K10" s="8">
        <v>0.8590000000000001</v>
      </c>
    </row>
    <row r="11" spans="1:12" s="37" customFormat="1">
      <c r="A11" s="37">
        <v>4</v>
      </c>
      <c r="B11" s="37" t="s">
        <v>534</v>
      </c>
      <c r="C11" s="37" t="s">
        <v>535</v>
      </c>
      <c r="D11" s="43" t="s">
        <v>513</v>
      </c>
      <c r="E11" s="43">
        <v>500000</v>
      </c>
      <c r="F11" s="44">
        <v>465.73</v>
      </c>
      <c r="G11" s="48">
        <v>0.12770000000000001</v>
      </c>
      <c r="H11" s="46">
        <v>42376</v>
      </c>
      <c r="I11" s="46"/>
      <c r="J11" s="22" t="s">
        <v>33</v>
      </c>
      <c r="K11" s="8">
        <v>0.14100000000000001</v>
      </c>
    </row>
    <row r="12" spans="1:12" s="37" customFormat="1">
      <c r="A12" s="58"/>
      <c r="B12" s="60" t="s">
        <v>944</v>
      </c>
      <c r="C12" s="60"/>
      <c r="D12" s="59"/>
      <c r="E12" s="59"/>
      <c r="F12" s="61">
        <v>3132.5099999999998</v>
      </c>
      <c r="G12" s="62">
        <v>0.8590000000000001</v>
      </c>
      <c r="H12" s="46"/>
      <c r="I12" s="46"/>
      <c r="J12" s="22"/>
      <c r="K12" s="22"/>
    </row>
    <row r="13" spans="1:12" s="37" customFormat="1">
      <c r="D13" s="43"/>
      <c r="E13" s="43"/>
      <c r="F13" s="44"/>
      <c r="G13" s="48"/>
      <c r="H13" s="46"/>
      <c r="I13" s="46"/>
      <c r="J13" s="22"/>
      <c r="K13" s="8"/>
    </row>
    <row r="14" spans="1:12" s="37" customFormat="1">
      <c r="A14" s="37">
        <v>5</v>
      </c>
      <c r="B14" s="53" t="s">
        <v>934</v>
      </c>
      <c r="D14" s="43"/>
      <c r="E14" s="43"/>
      <c r="F14" s="44">
        <v>434.72</v>
      </c>
      <c r="G14" s="48">
        <v>0.1192</v>
      </c>
      <c r="H14" s="46"/>
      <c r="I14" s="46"/>
      <c r="J14" s="22"/>
      <c r="K14" s="8"/>
    </row>
    <row r="15" spans="1:12" s="37" customFormat="1">
      <c r="A15" s="58"/>
      <c r="B15" s="60" t="s">
        <v>944</v>
      </c>
      <c r="C15" s="60"/>
      <c r="D15" s="59"/>
      <c r="E15" s="59"/>
      <c r="F15" s="61">
        <v>434.72</v>
      </c>
      <c r="G15" s="62">
        <v>0.1192</v>
      </c>
      <c r="H15" s="46">
        <v>42037</v>
      </c>
      <c r="I15" s="46"/>
      <c r="J15" s="22"/>
      <c r="K15" s="8"/>
    </row>
    <row r="16" spans="1:12" s="37" customFormat="1">
      <c r="D16" s="43"/>
      <c r="E16" s="43"/>
      <c r="F16" s="44"/>
      <c r="G16" s="48"/>
      <c r="H16" s="46"/>
      <c r="I16" s="46"/>
      <c r="J16" s="22"/>
      <c r="K16" s="8"/>
    </row>
    <row r="17" spans="1:11" s="37" customFormat="1">
      <c r="B17" s="53" t="s">
        <v>945</v>
      </c>
      <c r="C17" s="53"/>
      <c r="D17" s="43"/>
      <c r="E17" s="43"/>
      <c r="F17" s="44"/>
      <c r="G17" s="48"/>
      <c r="H17" s="46"/>
      <c r="I17" s="46"/>
      <c r="J17" s="22"/>
      <c r="K17" s="8"/>
    </row>
    <row r="18" spans="1:11" s="37" customFormat="1">
      <c r="B18" s="37" t="s">
        <v>946</v>
      </c>
      <c r="D18" s="43"/>
      <c r="E18" s="43"/>
      <c r="F18" s="44">
        <v>79.570000000000618</v>
      </c>
      <c r="G18" s="48">
        <v>2.18E-2</v>
      </c>
      <c r="H18" s="46"/>
      <c r="I18" s="46"/>
      <c r="J18" s="22"/>
      <c r="K18" s="8"/>
    </row>
    <row r="19" spans="1:11" s="37" customFormat="1">
      <c r="A19" s="58"/>
      <c r="B19" s="60" t="s">
        <v>944</v>
      </c>
      <c r="C19" s="60"/>
      <c r="D19" s="59"/>
      <c r="E19" s="59"/>
      <c r="F19" s="61">
        <v>79.570000000000618</v>
      </c>
      <c r="G19" s="62">
        <v>2.18E-2</v>
      </c>
      <c r="H19" s="46"/>
      <c r="I19" s="46"/>
      <c r="J19" s="22"/>
      <c r="K19" s="8"/>
    </row>
    <row r="20" spans="1:11" s="37" customFormat="1">
      <c r="A20" s="63"/>
      <c r="B20" s="65" t="s">
        <v>947</v>
      </c>
      <c r="C20" s="65"/>
      <c r="D20" s="64"/>
      <c r="E20" s="64"/>
      <c r="F20" s="66">
        <v>3646.8</v>
      </c>
      <c r="G20" s="68">
        <v>1</v>
      </c>
      <c r="H20" s="46"/>
      <c r="I20" s="46"/>
      <c r="J20" s="22"/>
      <c r="K20" s="8"/>
    </row>
    <row r="21" spans="1:11" s="37" customFormat="1">
      <c r="D21" s="43"/>
      <c r="E21" s="43"/>
      <c r="F21" s="44"/>
      <c r="H21" s="46"/>
      <c r="I21" s="46"/>
      <c r="J21" s="22"/>
      <c r="K21" s="8"/>
    </row>
    <row r="22" spans="1:11" s="37" customFormat="1">
      <c r="D22" s="43"/>
      <c r="E22" s="43"/>
      <c r="F22" s="44"/>
      <c r="G22" s="48"/>
      <c r="H22" s="46"/>
      <c r="I22" s="46"/>
      <c r="J22" s="22"/>
      <c r="K22" s="8"/>
    </row>
    <row r="23" spans="1:11" s="37" customFormat="1">
      <c r="D23" s="43"/>
      <c r="E23" s="43"/>
      <c r="F23" s="44"/>
      <c r="G23" s="48"/>
      <c r="H23" s="46"/>
      <c r="I23" s="46"/>
      <c r="J23" s="22"/>
      <c r="K23" s="8"/>
    </row>
    <row r="24" spans="1:11" s="37" customFormat="1">
      <c r="D24" s="43"/>
      <c r="E24" s="43"/>
      <c r="F24" s="44"/>
      <c r="H24" s="46"/>
      <c r="I24" s="46"/>
      <c r="J24" s="22"/>
      <c r="K24" s="8"/>
    </row>
    <row r="25" spans="1:11" s="37" customFormat="1">
      <c r="A25" s="1"/>
      <c r="B25" s="1"/>
      <c r="C25" s="1"/>
      <c r="D25" s="1"/>
      <c r="E25" s="1"/>
      <c r="F25" s="1"/>
      <c r="G25" s="1"/>
      <c r="H25" s="46"/>
      <c r="I25" s="46"/>
      <c r="J25" s="22"/>
      <c r="K25" s="8"/>
    </row>
  </sheetData>
  <customSheetViews>
    <customSheetView guid="{CA130027-387C-4045-8D15-AA97F3BB3197}">
      <pageMargins left="0.75" right="0.75" top="1" bottom="1" header="0.5" footer="0.5"/>
      <headerFooter alignWithMargins="0"/>
    </customSheetView>
    <customSheetView guid="{54B4DC61-12F1-4338-8E12-6C13727A6FE6}" showRuler="0">
      <pageMargins left="0.75" right="0.75" top="1" bottom="1" header="0.5" footer="0.5"/>
      <headerFooter alignWithMargins="0"/>
    </customSheetView>
    <customSheetView guid="{EB9601F8-7613-4FE0-99CC-A7A03E2A1D24}">
      <pageMargins left="0.75" right="0.75" top="1" bottom="1" header="0.5" footer="0.5"/>
      <headerFooter alignWithMargins="0"/>
    </customSheetView>
    <customSheetView guid="{1403DC94-D8BD-4DAF-99FE-19AB41C931F9}">
      <selection activeCell="K11" sqref="K11"/>
      <pageMargins left="0.75" right="0.75" top="1" bottom="1" header="0.5" footer="0.5"/>
      <headerFooter alignWithMargins="0"/>
    </customSheetView>
  </customSheetViews>
  <mergeCells count="1">
    <mergeCell ref="B1:G1"/>
  </mergeCells>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LIQUID</vt:lpstr>
      <vt:lpstr>MONEY M(LPLUS)</vt:lpstr>
      <vt:lpstr>INCOME OPP</vt:lpstr>
      <vt:lpstr>SHORT</vt:lpstr>
      <vt:lpstr>STR</vt:lpstr>
      <vt:lpstr>BOND</vt:lpstr>
      <vt:lpstr>BALANC</vt:lpstr>
      <vt:lpstr>GSEC</vt:lpstr>
      <vt:lpstr>TREASURY</vt:lpstr>
      <vt:lpstr>MIP</vt:lpstr>
      <vt:lpstr>EQUITY</vt:lpstr>
      <vt:lpstr>TOP100</vt:lpstr>
      <vt:lpstr>OPPORT</vt:lpstr>
      <vt:lpstr>TIGER</vt:lpstr>
      <vt:lpstr>TECHNO</vt:lpstr>
      <vt:lpstr>DSPSM</vt:lpstr>
      <vt:lpstr>TAX</vt:lpstr>
      <vt:lpstr>MCF</vt:lpstr>
      <vt:lpstr>DSPGF</vt:lpstr>
      <vt:lpstr>NRNEF</vt:lpstr>
      <vt:lpstr>WEF</vt:lpstr>
      <vt:lpstr>WMF</vt:lpstr>
      <vt:lpstr>FOCUS 25</vt:lpstr>
      <vt:lpstr>WAF</vt:lpstr>
      <vt:lpstr>USFEF</vt:lpstr>
      <vt:lpstr>BANKING &amp; PSU</vt:lpstr>
      <vt:lpstr>DAAF</vt:lpstr>
      <vt:lpstr>GAF</vt:lpstr>
      <vt:lpstr>DSPBRCM10YGF</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Rakesh Kumar</dc:creator>
  <cp:lastModifiedBy>doddayog</cp:lastModifiedBy>
  <cp:lastPrinted>2008-05-15T12:31:02Z</cp:lastPrinted>
  <dcterms:created xsi:type="dcterms:W3CDTF">2008-05-15T09:33:04Z</dcterms:created>
  <dcterms:modified xsi:type="dcterms:W3CDTF">2015-02-12T14:02:36Z</dcterms:modified>
</cp:coreProperties>
</file>