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<sst xmlns="http://schemas.openxmlformats.org/spreadsheetml/2006/main" count="216" uniqueCount="182">
  <si>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</si>
  <si>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</si>
  <si>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</si>
  <si>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</si>
  <si>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</si>
  <si>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</si>
  <si>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</si>
  <si>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</si>
  <si>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</si>
  <si>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</si>
  <si>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</si>
  <si>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</si>
  <si>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</si>
  <si>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</si>
  <si>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</si>
  <si>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</si>
  <si>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</si>
  <si>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</si>
  <si>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</si>
  <si>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</si>
  <si>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</si>
  <si>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</si>
  <si>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</si>
  <si>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</si>
  <si>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</si>
  <si>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</si>
  <si>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</si>
  <si>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</si>
  <si>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</si>
  <si>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</si>
  <si>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</si>
  <si>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</si>
  <si>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</si>
  <si>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</si>
  <si>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</si>
  <si>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</si>
  <si>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</si>
  <si>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</si>
  <si>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</si>
  <si>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</si>
  <si>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</si>
  <si>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</si>
  <si>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</si>
  <si>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</si>
  <si>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</si>
  <si>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</si>
  <si>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</si>
  <si>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</si>
  <si>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</si>
  <si>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</si>
  <si>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</si>
  <si>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</si>
  <si>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</si>
  <si>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</si>
  <si>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</si>
  <si>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</si>
  <si>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</si>
  <si>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</si>
  <si>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</si>
  <si>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</si>
  <si>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</si>
  <si>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</si>
  <si>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</si>
  <si>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</si>
  <si>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</si>
  <si>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</si>
  <si>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</si>
  <si>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</si>
  <si>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</si>
  <si>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</si>
  <si>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</si>
  <si>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</si>
  <si>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</si>
  <si>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</si>
  <si>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</si>
  <si>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</si>
  <si>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</si>
  <si>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</si>
  <si>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</si>
  <si>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</si>
  <si>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</si>
  <si>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</si>
  <si>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</si>
  <si>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</si>
  <si>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</si>
  <si>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</si>
  <si>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</si>
  <si>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</si>
  <si>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</si>
  <si>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</si>
  <si>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</si>
  <si>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</si>
  <si>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</si>
  <si>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</si>
  <si>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</si>
  <si>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</si>
  <si>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</si>
  <si>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</si>
  <si>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</si>
  <si>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</si>
  <si>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</si>
  <si>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</si>
  <si>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</si>
  <si>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</si>
  <si>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</si>
  <si>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</si>
  <si>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</si>
  <si>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</si>
  <si>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</si>
  <si>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</si>
  <si>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</si>
  <si>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</si>
  <si>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</si>
  <si>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</si>
  <si>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</si>
  <si>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</si>
  <si>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</si>
  <si>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</si>
  <si>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</si>
  <si>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</si>
  <si>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</si>
  <si>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</si>
  <si>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</si>
  <si>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</si>
  <si>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</si>
  <si>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</si>
  <si>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</si>
  <si>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</si>
  <si>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</si>
  <si>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</si>
  <si>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</si>
  <si>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</si>
  <si>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</si>
  <si>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</si>
  <si>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</si>
  <si>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</si>
  <si>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</si>
  <si>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</si>
  <si>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</si>
  <si>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</si>
  <si>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</si>
  <si>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</si>
  <si>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</si>
  <si>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</si>
  <si>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</si>
  <si>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</si>
  <si>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</si>
  <si>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</si>
  <si>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</si>
  <si>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</si>
  <si>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</si>
  <si>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</si>
  <si>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</si>
  <si>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</si>
  <si>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</si>
  <si>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</si>
  <si>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</si>
  <si>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</si>
  <si>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</si>
  <si>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</si>
  <si>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</si>
  <si>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</si>
  <si>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</si>
  <si>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</si>
  <si>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</si>
  <si>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</si>
  <si>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</si>
  <si>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</si>
  <si>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</si>
  <si>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</si>
  <si>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</si>
  <si>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</si>
  <si>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</si>
  <si>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</si>
  <si>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</si>
  <si>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Healthcare Fund</t>
  </si>
  <si>
    <t>DSP Overnight Fund</t>
  </si>
  <si>
    <t>DSP Mutual Fund: Average Assets Under Management (AAUM) as on 28.02.2019 (All figures in Rs. Crore)</t>
  </si>
  <si>
    <t>FMP - Series 250-39M</t>
  </si>
  <si>
    <t>DSP Nifty 50 Index Fund</t>
  </si>
  <si>
    <t>DSP Nifty Next 50 Index Fund</t>
  </si>
  <si>
    <t>Table showing State wise /Union Territory wise contribution to AAUM of category of schemes as on 28.02.2019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</si>
</sst>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46" t="s">
        <v>66</v>
      </c>
      <c r="B1" s="127" t="s">
        <v>28</v>
      </c>
      <c r="C1" s="132" t="s">
        <v>177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47"/>
      <c r="B2" s="128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47"/>
      <c r="B3" s="128"/>
      <c r="C3" s="121" t="s">
        <v>102</v>
      </c>
      <c r="D3" s="122"/>
      <c r="E3" s="122"/>
      <c r="F3" s="122"/>
      <c r="G3" s="122"/>
      <c r="H3" s="122"/>
      <c r="I3" s="122"/>
      <c r="J3" s="122"/>
      <c r="K3" s="122"/>
      <c r="L3" s="123"/>
      <c r="M3" s="121" t="s">
        <v>103</v>
      </c>
      <c r="N3" s="122"/>
      <c r="O3" s="122"/>
      <c r="P3" s="122"/>
      <c r="Q3" s="122"/>
      <c r="R3" s="122"/>
      <c r="S3" s="122"/>
      <c r="T3" s="122"/>
      <c r="U3" s="122"/>
      <c r="V3" s="123"/>
      <c r="W3" s="121" t="s">
        <v>102</v>
      </c>
      <c r="X3" s="122"/>
      <c r="Y3" s="122"/>
      <c r="Z3" s="122"/>
      <c r="AA3" s="122"/>
      <c r="AB3" s="122"/>
      <c r="AC3" s="122"/>
      <c r="AD3" s="122"/>
      <c r="AE3" s="122"/>
      <c r="AF3" s="123"/>
      <c r="AG3" s="121" t="s">
        <v>103</v>
      </c>
      <c r="AH3" s="122"/>
      <c r="AI3" s="122"/>
      <c r="AJ3" s="122"/>
      <c r="AK3" s="122"/>
      <c r="AL3" s="122"/>
      <c r="AM3" s="122"/>
      <c r="AN3" s="122"/>
      <c r="AO3" s="122"/>
      <c r="AP3" s="123"/>
      <c r="AQ3" s="121" t="s">
        <v>102</v>
      </c>
      <c r="AR3" s="122"/>
      <c r="AS3" s="122"/>
      <c r="AT3" s="122"/>
      <c r="AU3" s="122"/>
      <c r="AV3" s="122"/>
      <c r="AW3" s="122"/>
      <c r="AX3" s="122"/>
      <c r="AY3" s="122"/>
      <c r="AZ3" s="123"/>
      <c r="BA3" s="121" t="s">
        <v>103</v>
      </c>
      <c r="BB3" s="122"/>
      <c r="BC3" s="122"/>
      <c r="BD3" s="122"/>
      <c r="BE3" s="122"/>
      <c r="BF3" s="122"/>
      <c r="BG3" s="122"/>
      <c r="BH3" s="122"/>
      <c r="BI3" s="122"/>
      <c r="BJ3" s="123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47"/>
      <c r="B4" s="128"/>
      <c r="C4" s="112" t="s">
        <v>29</v>
      </c>
      <c r="D4" s="113"/>
      <c r="E4" s="113"/>
      <c r="F4" s="113"/>
      <c r="G4" s="114"/>
      <c r="H4" s="115" t="s">
        <v>30</v>
      </c>
      <c r="I4" s="116"/>
      <c r="J4" s="116"/>
      <c r="K4" s="116"/>
      <c r="L4" s="117"/>
      <c r="M4" s="112" t="s">
        <v>29</v>
      </c>
      <c r="N4" s="113"/>
      <c r="O4" s="113"/>
      <c r="P4" s="113"/>
      <c r="Q4" s="114"/>
      <c r="R4" s="115" t="s">
        <v>30</v>
      </c>
      <c r="S4" s="116"/>
      <c r="T4" s="116"/>
      <c r="U4" s="116"/>
      <c r="V4" s="117"/>
      <c r="W4" s="112" t="s">
        <v>29</v>
      </c>
      <c r="X4" s="113"/>
      <c r="Y4" s="113"/>
      <c r="Z4" s="113"/>
      <c r="AA4" s="114"/>
      <c r="AB4" s="115" t="s">
        <v>30</v>
      </c>
      <c r="AC4" s="116"/>
      <c r="AD4" s="116"/>
      <c r="AE4" s="116"/>
      <c r="AF4" s="117"/>
      <c r="AG4" s="112" t="s">
        <v>29</v>
      </c>
      <c r="AH4" s="113"/>
      <c r="AI4" s="113"/>
      <c r="AJ4" s="113"/>
      <c r="AK4" s="114"/>
      <c r="AL4" s="115" t="s">
        <v>30</v>
      </c>
      <c r="AM4" s="116"/>
      <c r="AN4" s="116"/>
      <c r="AO4" s="116"/>
      <c r="AP4" s="117"/>
      <c r="AQ4" s="112" t="s">
        <v>29</v>
      </c>
      <c r="AR4" s="113"/>
      <c r="AS4" s="113"/>
      <c r="AT4" s="113"/>
      <c r="AU4" s="114"/>
      <c r="AV4" s="115" t="s">
        <v>30</v>
      </c>
      <c r="AW4" s="116"/>
      <c r="AX4" s="116"/>
      <c r="AY4" s="116"/>
      <c r="AZ4" s="117"/>
      <c r="BA4" s="112" t="s">
        <v>29</v>
      </c>
      <c r="BB4" s="113"/>
      <c r="BC4" s="113"/>
      <c r="BD4" s="113"/>
      <c r="BE4" s="114"/>
      <c r="BF4" s="115" t="s">
        <v>30</v>
      </c>
      <c r="BG4" s="116"/>
      <c r="BH4" s="116"/>
      <c r="BI4" s="116"/>
      <c r="BJ4" s="117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47"/>
      <c r="B5" s="12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2.75">
      <c r="A7" s="11" t="s">
        <v>67</v>
      </c>
      <c r="B7" s="18" t="s">
        <v>12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2.75">
      <c r="A8" s="11"/>
      <c r="B8" s="47" t="s">
        <v>166</v>
      </c>
      <c r="C8" s="45">
        <v>0</v>
      </c>
      <c r="D8" s="53">
        <v>511.668372524</v>
      </c>
      <c r="E8" s="45">
        <v>0</v>
      </c>
      <c r="F8" s="45">
        <v>0</v>
      </c>
      <c r="G8" s="45">
        <v>0</v>
      </c>
      <c r="H8" s="45">
        <v>97.538408964</v>
      </c>
      <c r="I8" s="45">
        <v>7341.5838108997405</v>
      </c>
      <c r="J8" s="45">
        <v>2302.549747296</v>
      </c>
      <c r="K8" s="45">
        <v>0</v>
      </c>
      <c r="L8" s="45">
        <v>818.747042323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34.372135719999996</v>
      </c>
      <c r="S8" s="45">
        <v>130.795710559</v>
      </c>
      <c r="T8" s="45">
        <v>84.811044869</v>
      </c>
      <c r="U8" s="45">
        <v>0</v>
      </c>
      <c r="V8" s="45">
        <v>34.578106131000006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0.046335878000000004</v>
      </c>
      <c r="AC8" s="45">
        <v>0.101970384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0.07828194899999999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36.927357265</v>
      </c>
      <c r="AS8" s="45">
        <v>0</v>
      </c>
      <c r="AT8" s="45">
        <v>0</v>
      </c>
      <c r="AU8" s="45">
        <v>0</v>
      </c>
      <c r="AV8" s="45">
        <v>97.66666927600001</v>
      </c>
      <c r="AW8" s="45">
        <v>3342.174282474</v>
      </c>
      <c r="AX8" s="45">
        <v>163.883796109</v>
      </c>
      <c r="AY8" s="45">
        <v>0</v>
      </c>
      <c r="AZ8" s="45">
        <v>580.794827857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30.794773949</v>
      </c>
      <c r="BG8" s="53">
        <v>74.47432932500001</v>
      </c>
      <c r="BH8" s="45">
        <v>11.732421412999999</v>
      </c>
      <c r="BI8" s="45">
        <v>0</v>
      </c>
      <c r="BJ8" s="45">
        <v>47.793275658999995</v>
      </c>
      <c r="BK8" s="88">
        <v>15743.112700823738</v>
      </c>
    </row>
    <row r="9" spans="1:63" ht="12.75">
      <c r="A9" s="11"/>
      <c r="B9" s="47" t="s">
        <v>176</v>
      </c>
      <c r="C9" s="45">
        <v>0</v>
      </c>
      <c r="D9" s="53">
        <v>50.781609738</v>
      </c>
      <c r="E9" s="45">
        <v>0</v>
      </c>
      <c r="F9" s="45">
        <v>0</v>
      </c>
      <c r="G9" s="56">
        <v>0</v>
      </c>
      <c r="H9" s="55">
        <v>0.06447517</v>
      </c>
      <c r="I9" s="45">
        <v>35.043464502</v>
      </c>
      <c r="J9" s="45">
        <v>1.2107921480000001</v>
      </c>
      <c r="K9" s="56">
        <v>0</v>
      </c>
      <c r="L9" s="56">
        <v>25.174783583000004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0.045165316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0.173418729</v>
      </c>
      <c r="AW9" s="45">
        <v>5.78100552</v>
      </c>
      <c r="AX9" s="45">
        <v>0</v>
      </c>
      <c r="AY9" s="56">
        <v>0</v>
      </c>
      <c r="AZ9" s="56">
        <v>3.402744844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0.005210477999999999</v>
      </c>
      <c r="BG9" s="53">
        <v>0</v>
      </c>
      <c r="BH9" s="45">
        <v>0</v>
      </c>
      <c r="BI9" s="45">
        <v>0</v>
      </c>
      <c r="BJ9" s="45">
        <v>0</v>
      </c>
      <c r="BK9" s="88">
        <v>121.68267002799999</v>
      </c>
    </row>
    <row r="10" spans="1:63" ht="12.75">
      <c r="A10" s="11"/>
      <c r="B10" s="47" t="s">
        <v>167</v>
      </c>
      <c r="C10" s="45">
        <v>0</v>
      </c>
      <c r="D10" s="53">
        <v>89.679579761</v>
      </c>
      <c r="E10" s="45">
        <v>0</v>
      </c>
      <c r="F10" s="45">
        <v>0</v>
      </c>
      <c r="G10" s="54">
        <v>0</v>
      </c>
      <c r="H10" s="55">
        <v>15.916089447</v>
      </c>
      <c r="I10" s="45">
        <v>103.175092522</v>
      </c>
      <c r="J10" s="45">
        <v>38.964273788999996</v>
      </c>
      <c r="K10" s="56">
        <v>0</v>
      </c>
      <c r="L10" s="54">
        <v>42.785657135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3.8469046359999997</v>
      </c>
      <c r="S10" s="45">
        <v>6.338647639</v>
      </c>
      <c r="T10" s="45">
        <v>4.825202012</v>
      </c>
      <c r="U10" s="45">
        <v>0</v>
      </c>
      <c r="V10" s="54">
        <v>3.1789818220000003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9.358532917</v>
      </c>
      <c r="AW10" s="45">
        <v>120.12775309899999</v>
      </c>
      <c r="AX10" s="45">
        <v>0</v>
      </c>
      <c r="AY10" s="56">
        <v>0</v>
      </c>
      <c r="AZ10" s="54">
        <v>25.185732115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2.79169079</v>
      </c>
      <c r="BG10" s="53">
        <v>4.558441317</v>
      </c>
      <c r="BH10" s="45">
        <v>3.5318012920000004</v>
      </c>
      <c r="BI10" s="45">
        <v>0</v>
      </c>
      <c r="BJ10" s="45">
        <v>5.525715496</v>
      </c>
      <c r="BK10" s="88">
        <v>479.790095789</v>
      </c>
    </row>
    <row r="11" spans="1:65" ht="12.75">
      <c r="A11" s="36"/>
      <c r="B11" s="37" t="s">
        <v>76</v>
      </c>
      <c r="C11" s="89">
        <f>SUM(C8:C10)</f>
        <v>0</v>
      </c>
      <c r="D11" s="89">
        <f aca="true" t="shared" si="0" ref="D11:BJ11">SUM(D8:D10)</f>
        <v>652.1295620230001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89">
        <f t="shared" si="0"/>
        <v>113.518973581</v>
      </c>
      <c r="I11" s="89">
        <f t="shared" si="0"/>
        <v>7479.80236792374</v>
      </c>
      <c r="J11" s="89">
        <f t="shared" si="0"/>
        <v>2342.724813233</v>
      </c>
      <c r="K11" s="89">
        <f t="shared" si="0"/>
        <v>0</v>
      </c>
      <c r="L11" s="89">
        <f t="shared" si="0"/>
        <v>886.7074830409999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38.264205671999996</v>
      </c>
      <c r="S11" s="89">
        <f t="shared" si="0"/>
        <v>137.134358198</v>
      </c>
      <c r="T11" s="89">
        <f t="shared" si="0"/>
        <v>89.636246881</v>
      </c>
      <c r="U11" s="89">
        <f t="shared" si="0"/>
        <v>0</v>
      </c>
      <c r="V11" s="89">
        <f t="shared" si="0"/>
        <v>37.757087953</v>
      </c>
      <c r="W11" s="89">
        <f t="shared" si="0"/>
        <v>0</v>
      </c>
      <c r="X11" s="89">
        <f t="shared" si="0"/>
        <v>0</v>
      </c>
      <c r="Y11" s="89">
        <f t="shared" si="0"/>
        <v>0</v>
      </c>
      <c r="Z11" s="89">
        <f t="shared" si="0"/>
        <v>0</v>
      </c>
      <c r="AA11" s="89">
        <f t="shared" si="0"/>
        <v>0</v>
      </c>
      <c r="AB11" s="89">
        <f t="shared" si="0"/>
        <v>0.046335878000000004</v>
      </c>
      <c r="AC11" s="89">
        <f t="shared" si="0"/>
        <v>0.101970384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89">
        <f t="shared" si="0"/>
        <v>0.07828194899999999</v>
      </c>
      <c r="AM11" s="89">
        <f t="shared" si="0"/>
        <v>0</v>
      </c>
      <c r="AN11" s="89">
        <f t="shared" si="0"/>
        <v>0</v>
      </c>
      <c r="AO11" s="89">
        <f t="shared" si="0"/>
        <v>0</v>
      </c>
      <c r="AP11" s="89">
        <f t="shared" si="0"/>
        <v>0</v>
      </c>
      <c r="AQ11" s="89">
        <f t="shared" si="0"/>
        <v>0</v>
      </c>
      <c r="AR11" s="89">
        <f t="shared" si="0"/>
        <v>36.927357265</v>
      </c>
      <c r="AS11" s="89">
        <f t="shared" si="0"/>
        <v>0</v>
      </c>
      <c r="AT11" s="89">
        <f t="shared" si="0"/>
        <v>0</v>
      </c>
      <c r="AU11" s="89">
        <f t="shared" si="0"/>
        <v>0</v>
      </c>
      <c r="AV11" s="89">
        <f t="shared" si="0"/>
        <v>107.19862092200002</v>
      </c>
      <c r="AW11" s="89">
        <f t="shared" si="0"/>
        <v>3468.083041093</v>
      </c>
      <c r="AX11" s="89">
        <f t="shared" si="0"/>
        <v>163.883796109</v>
      </c>
      <c r="AY11" s="89">
        <f t="shared" si="0"/>
        <v>0</v>
      </c>
      <c r="AZ11" s="89">
        <f t="shared" si="0"/>
        <v>609.383304816</v>
      </c>
      <c r="BA11" s="89">
        <f t="shared" si="0"/>
        <v>0</v>
      </c>
      <c r="BB11" s="89">
        <f t="shared" si="0"/>
        <v>0</v>
      </c>
      <c r="BC11" s="89">
        <f t="shared" si="0"/>
        <v>0</v>
      </c>
      <c r="BD11" s="89">
        <f t="shared" si="0"/>
        <v>0</v>
      </c>
      <c r="BE11" s="89">
        <f t="shared" si="0"/>
        <v>0</v>
      </c>
      <c r="BF11" s="89">
        <f t="shared" si="0"/>
        <v>33.591675216999995</v>
      </c>
      <c r="BG11" s="89">
        <f t="shared" si="0"/>
        <v>79.03277064200002</v>
      </c>
      <c r="BH11" s="89">
        <f t="shared" si="0"/>
        <v>15.264222705</v>
      </c>
      <c r="BI11" s="89">
        <f t="shared" si="0"/>
        <v>0</v>
      </c>
      <c r="BJ11" s="89">
        <f t="shared" si="0"/>
        <v>53.31899115499999</v>
      </c>
      <c r="BK11" s="89">
        <f>SUM(BK8:BK10)</f>
        <v>16344.585466640738</v>
      </c>
      <c r="BL11" s="27"/>
      <c r="BM11" s="105"/>
    </row>
    <row r="12" spans="1:65" ht="12.75">
      <c r="A12" s="11" t="s">
        <v>68</v>
      </c>
      <c r="B12" s="18" t="s">
        <v>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M12" s="105"/>
    </row>
    <row r="13" spans="1:65" ht="12.75">
      <c r="A13" s="11"/>
      <c r="B13" s="46" t="s">
        <v>168</v>
      </c>
      <c r="C13" s="45">
        <v>0</v>
      </c>
      <c r="D13" s="53">
        <v>173.65844072635556</v>
      </c>
      <c r="E13" s="45">
        <v>0</v>
      </c>
      <c r="F13" s="45">
        <v>0</v>
      </c>
      <c r="G13" s="54">
        <v>0</v>
      </c>
      <c r="H13" s="55">
        <v>1.657014184</v>
      </c>
      <c r="I13" s="45">
        <v>55.216610101</v>
      </c>
      <c r="J13" s="45">
        <v>0</v>
      </c>
      <c r="K13" s="56">
        <v>0</v>
      </c>
      <c r="L13" s="54">
        <v>61.672015968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0.426518421</v>
      </c>
      <c r="S13" s="45">
        <v>0</v>
      </c>
      <c r="T13" s="45">
        <v>0</v>
      </c>
      <c r="U13" s="45">
        <v>0</v>
      </c>
      <c r="V13" s="54">
        <v>0.118744199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0.000129095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3.318285147</v>
      </c>
      <c r="AW13" s="45">
        <v>12.492044025</v>
      </c>
      <c r="AX13" s="45">
        <v>2.102006206</v>
      </c>
      <c r="AY13" s="56">
        <v>0</v>
      </c>
      <c r="AZ13" s="54">
        <v>17.296553059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0.539278469</v>
      </c>
      <c r="BG13" s="53">
        <v>0</v>
      </c>
      <c r="BH13" s="45">
        <v>0</v>
      </c>
      <c r="BI13" s="45">
        <v>0</v>
      </c>
      <c r="BJ13" s="45">
        <v>0.275564693</v>
      </c>
      <c r="BK13" s="88">
        <v>328.7732042933555</v>
      </c>
      <c r="BM13" s="105"/>
    </row>
    <row r="14" spans="1:65" ht="12.75">
      <c r="A14" s="11"/>
      <c r="B14" s="47" t="s">
        <v>169</v>
      </c>
      <c r="C14" s="45">
        <v>0</v>
      </c>
      <c r="D14" s="53">
        <v>8.582866163</v>
      </c>
      <c r="E14" s="45">
        <v>0</v>
      </c>
      <c r="F14" s="45">
        <v>0</v>
      </c>
      <c r="G14" s="54">
        <v>0</v>
      </c>
      <c r="H14" s="55">
        <v>2.963992121</v>
      </c>
      <c r="I14" s="45">
        <v>0</v>
      </c>
      <c r="J14" s="45">
        <v>0</v>
      </c>
      <c r="K14" s="56">
        <v>0</v>
      </c>
      <c r="L14" s="54">
        <v>0.701539126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0.6757442619999999</v>
      </c>
      <c r="S14" s="45">
        <v>0</v>
      </c>
      <c r="T14" s="45">
        <v>0</v>
      </c>
      <c r="U14" s="45">
        <v>0</v>
      </c>
      <c r="V14" s="54">
        <v>0.004990049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0.746264366</v>
      </c>
      <c r="AW14" s="45">
        <v>0.038065354</v>
      </c>
      <c r="AX14" s="45">
        <v>0</v>
      </c>
      <c r="AY14" s="56">
        <v>0</v>
      </c>
      <c r="AZ14" s="54">
        <v>5.139870544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0.08926777600000001</v>
      </c>
      <c r="BG14" s="53">
        <v>0</v>
      </c>
      <c r="BH14" s="45">
        <v>0</v>
      </c>
      <c r="BI14" s="45">
        <v>0</v>
      </c>
      <c r="BJ14" s="45">
        <v>0.000105321</v>
      </c>
      <c r="BK14" s="88">
        <v>18.942705082</v>
      </c>
      <c r="BL14" s="27"/>
      <c r="BM14" s="105"/>
    </row>
    <row r="15" spans="1:65" ht="12.75">
      <c r="A15" s="36"/>
      <c r="B15" s="37" t="s">
        <v>77</v>
      </c>
      <c r="C15" s="90">
        <f aca="true" t="shared" si="1" ref="C15:AH15">SUM(C13:C14)</f>
        <v>0</v>
      </c>
      <c r="D15" s="90">
        <f t="shared" si="1"/>
        <v>182.24130688935557</v>
      </c>
      <c r="E15" s="90">
        <f t="shared" si="1"/>
        <v>0</v>
      </c>
      <c r="F15" s="90">
        <f t="shared" si="1"/>
        <v>0</v>
      </c>
      <c r="G15" s="90">
        <f t="shared" si="1"/>
        <v>0</v>
      </c>
      <c r="H15" s="90">
        <f t="shared" si="1"/>
        <v>4.621006305</v>
      </c>
      <c r="I15" s="90">
        <f t="shared" si="1"/>
        <v>55.216610101</v>
      </c>
      <c r="J15" s="90">
        <f t="shared" si="1"/>
        <v>0</v>
      </c>
      <c r="K15" s="90">
        <f t="shared" si="1"/>
        <v>0</v>
      </c>
      <c r="L15" s="90">
        <f t="shared" si="1"/>
        <v>62.373555094</v>
      </c>
      <c r="M15" s="90">
        <f t="shared" si="1"/>
        <v>0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90">
        <f t="shared" si="1"/>
        <v>0</v>
      </c>
      <c r="R15" s="90">
        <f t="shared" si="1"/>
        <v>1.102262683</v>
      </c>
      <c r="S15" s="90">
        <f t="shared" si="1"/>
        <v>0</v>
      </c>
      <c r="T15" s="90">
        <f t="shared" si="1"/>
        <v>0</v>
      </c>
      <c r="U15" s="90">
        <f t="shared" si="1"/>
        <v>0</v>
      </c>
      <c r="V15" s="90">
        <f t="shared" si="1"/>
        <v>0.12373424799999999</v>
      </c>
      <c r="W15" s="90">
        <f t="shared" si="1"/>
        <v>0</v>
      </c>
      <c r="X15" s="90">
        <f t="shared" si="1"/>
        <v>0</v>
      </c>
      <c r="Y15" s="90">
        <f t="shared" si="1"/>
        <v>0</v>
      </c>
      <c r="Z15" s="90">
        <f t="shared" si="1"/>
        <v>0</v>
      </c>
      <c r="AA15" s="90">
        <f t="shared" si="1"/>
        <v>0</v>
      </c>
      <c r="AB15" s="90">
        <f t="shared" si="1"/>
        <v>0.000129095</v>
      </c>
      <c r="AC15" s="90">
        <f t="shared" si="1"/>
        <v>0</v>
      </c>
      <c r="AD15" s="90">
        <f t="shared" si="1"/>
        <v>0</v>
      </c>
      <c r="AE15" s="90">
        <f t="shared" si="1"/>
        <v>0</v>
      </c>
      <c r="AF15" s="90">
        <f t="shared" si="1"/>
        <v>0</v>
      </c>
      <c r="AG15" s="90">
        <f t="shared" si="1"/>
        <v>0</v>
      </c>
      <c r="AH15" s="90">
        <f t="shared" si="1"/>
        <v>0</v>
      </c>
      <c r="AI15" s="90">
        <f aca="true" t="shared" si="2" ref="AI15:BJ15">SUM(AI13:AI14)</f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  <c r="AR15" s="90">
        <f t="shared" si="2"/>
        <v>0</v>
      </c>
      <c r="AS15" s="90">
        <f t="shared" si="2"/>
        <v>0</v>
      </c>
      <c r="AT15" s="90">
        <f t="shared" si="2"/>
        <v>0</v>
      </c>
      <c r="AU15" s="90">
        <f t="shared" si="2"/>
        <v>0</v>
      </c>
      <c r="AV15" s="90">
        <f t="shared" si="2"/>
        <v>4.064549513</v>
      </c>
      <c r="AW15" s="90">
        <f t="shared" si="2"/>
        <v>12.530109379</v>
      </c>
      <c r="AX15" s="90">
        <f t="shared" si="2"/>
        <v>2.102006206</v>
      </c>
      <c r="AY15" s="90">
        <f t="shared" si="2"/>
        <v>0</v>
      </c>
      <c r="AZ15" s="90">
        <f t="shared" si="2"/>
        <v>22.436423603</v>
      </c>
      <c r="BA15" s="90">
        <f t="shared" si="2"/>
        <v>0</v>
      </c>
      <c r="BB15" s="90">
        <f t="shared" si="2"/>
        <v>0</v>
      </c>
      <c r="BC15" s="90">
        <f t="shared" si="2"/>
        <v>0</v>
      </c>
      <c r="BD15" s="90">
        <f t="shared" si="2"/>
        <v>0</v>
      </c>
      <c r="BE15" s="90">
        <f t="shared" si="2"/>
        <v>0</v>
      </c>
      <c r="BF15" s="90">
        <f t="shared" si="2"/>
        <v>0.628546245</v>
      </c>
      <c r="BG15" s="90">
        <f t="shared" si="2"/>
        <v>0</v>
      </c>
      <c r="BH15" s="90">
        <f t="shared" si="2"/>
        <v>0</v>
      </c>
      <c r="BI15" s="90">
        <f t="shared" si="2"/>
        <v>0</v>
      </c>
      <c r="BJ15" s="90">
        <f t="shared" si="2"/>
        <v>0.275670014</v>
      </c>
      <c r="BK15" s="90">
        <f>SUM(BK13:BK14)</f>
        <v>347.71590937535547</v>
      </c>
      <c r="BL15" s="27"/>
      <c r="BM15" s="105"/>
    </row>
    <row r="16" spans="1:65" ht="12.75">
      <c r="A16" s="11" t="s">
        <v>69</v>
      </c>
      <c r="B16" s="18" t="s">
        <v>10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1"/>
      <c r="BM16" s="105"/>
    </row>
    <row r="17" spans="1:65" ht="12.75">
      <c r="A17" s="93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0.332195402</v>
      </c>
      <c r="I17" s="45">
        <v>0.318843214</v>
      </c>
      <c r="J17" s="45">
        <v>0</v>
      </c>
      <c r="K17" s="45">
        <v>0</v>
      </c>
      <c r="L17" s="54">
        <v>0.478264821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0.0051014910000000005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9.034390652999999</v>
      </c>
      <c r="AW17" s="45">
        <v>3.289657485</v>
      </c>
      <c r="AX17" s="45">
        <v>0</v>
      </c>
      <c r="AY17" s="45">
        <v>0</v>
      </c>
      <c r="AZ17" s="54">
        <v>37.05745838399999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1.583035134</v>
      </c>
      <c r="BG17" s="53">
        <v>0.626940536</v>
      </c>
      <c r="BH17" s="45">
        <v>0</v>
      </c>
      <c r="BI17" s="45">
        <v>0</v>
      </c>
      <c r="BJ17" s="56">
        <v>3.8299855710000004</v>
      </c>
      <c r="BK17" s="61">
        <v>56.55587269099999</v>
      </c>
      <c r="BL17" s="105"/>
      <c r="BM17" s="105"/>
    </row>
    <row r="18" spans="1:65" ht="12.75">
      <c r="A18" s="93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0.352117915</v>
      </c>
      <c r="I18" s="45">
        <v>0.32250473199999996</v>
      </c>
      <c r="J18" s="45">
        <v>0</v>
      </c>
      <c r="K18" s="45">
        <v>0</v>
      </c>
      <c r="L18" s="54">
        <v>0.38700567799999996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0.012900188</v>
      </c>
      <c r="S18" s="45">
        <v>0</v>
      </c>
      <c r="T18" s="45">
        <v>0</v>
      </c>
      <c r="U18" s="45">
        <v>0</v>
      </c>
      <c r="V18" s="54">
        <v>0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10.960260819000002</v>
      </c>
      <c r="AW18" s="45">
        <v>1.7309472460000002</v>
      </c>
      <c r="AX18" s="45">
        <v>0</v>
      </c>
      <c r="AY18" s="45">
        <v>0</v>
      </c>
      <c r="AZ18" s="54">
        <v>42.009336684999994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1.472061945</v>
      </c>
      <c r="BG18" s="53">
        <v>0.207907192</v>
      </c>
      <c r="BH18" s="45">
        <v>0</v>
      </c>
      <c r="BI18" s="45">
        <v>0</v>
      </c>
      <c r="BJ18" s="56">
        <v>4.6163826310000005</v>
      </c>
      <c r="BK18" s="61">
        <v>62.071425031</v>
      </c>
      <c r="BL18" s="105"/>
      <c r="BM18" s="105"/>
    </row>
    <row r="19" spans="1:65" ht="12.75">
      <c r="A19" s="93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0.143904215</v>
      </c>
      <c r="I19" s="45">
        <v>0.570036429</v>
      </c>
      <c r="J19" s="45">
        <v>0</v>
      </c>
      <c r="K19" s="45">
        <v>0</v>
      </c>
      <c r="L19" s="54">
        <v>0.266207012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0.009120582</v>
      </c>
      <c r="S19" s="45">
        <v>0</v>
      </c>
      <c r="T19" s="45">
        <v>0</v>
      </c>
      <c r="U19" s="45">
        <v>0</v>
      </c>
      <c r="V19" s="54">
        <v>0.05700364300000001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7.847943824000001</v>
      </c>
      <c r="AW19" s="45">
        <v>3.854256511</v>
      </c>
      <c r="AX19" s="45">
        <v>0</v>
      </c>
      <c r="AY19" s="45">
        <v>0</v>
      </c>
      <c r="AZ19" s="54">
        <v>33.714814980999996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0.958359235</v>
      </c>
      <c r="BG19" s="53">
        <v>0.5621671429999999</v>
      </c>
      <c r="BH19" s="45">
        <v>0</v>
      </c>
      <c r="BI19" s="45">
        <v>0</v>
      </c>
      <c r="BJ19" s="56">
        <v>1.197416012</v>
      </c>
      <c r="BK19" s="61">
        <v>49.181229587</v>
      </c>
      <c r="BL19" s="105"/>
      <c r="BM19" s="105"/>
    </row>
    <row r="20" spans="1:65" ht="12.75">
      <c r="A20" s="93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0.43088603200000003</v>
      </c>
      <c r="I20" s="45">
        <v>0.610015554</v>
      </c>
      <c r="J20" s="45">
        <v>0</v>
      </c>
      <c r="K20" s="45">
        <v>0</v>
      </c>
      <c r="L20" s="54">
        <v>0.059805447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0.115697102</v>
      </c>
      <c r="S20" s="45">
        <v>0</v>
      </c>
      <c r="T20" s="45">
        <v>0</v>
      </c>
      <c r="U20" s="45">
        <v>0</v>
      </c>
      <c r="V20" s="54">
        <v>0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8.099457481</v>
      </c>
      <c r="AW20" s="45">
        <v>2.884178559</v>
      </c>
      <c r="AX20" s="45">
        <v>0</v>
      </c>
      <c r="AY20" s="45">
        <v>0</v>
      </c>
      <c r="AZ20" s="54">
        <v>39.076460541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1.311072098</v>
      </c>
      <c r="BG20" s="53">
        <v>0</v>
      </c>
      <c r="BH20" s="45">
        <v>0</v>
      </c>
      <c r="BI20" s="45">
        <v>0</v>
      </c>
      <c r="BJ20" s="56">
        <v>0.8641237519999999</v>
      </c>
      <c r="BK20" s="61">
        <v>53.451696565999995</v>
      </c>
      <c r="BL20" s="105"/>
      <c r="BM20" s="105"/>
    </row>
    <row r="21" spans="1:65" ht="12.75">
      <c r="A21" s="93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0.137729179</v>
      </c>
      <c r="I21" s="45">
        <v>1.241535139</v>
      </c>
      <c r="J21" s="45">
        <v>0</v>
      </c>
      <c r="K21" s="45">
        <v>0</v>
      </c>
      <c r="L21" s="54">
        <v>5.456238684000001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0.019725325</v>
      </c>
      <c r="S21" s="45">
        <v>0</v>
      </c>
      <c r="T21" s="45">
        <v>0</v>
      </c>
      <c r="U21" s="45">
        <v>0</v>
      </c>
      <c r="V21" s="54">
        <v>0.011603132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1.936417131</v>
      </c>
      <c r="AW21" s="45">
        <v>9.171888166</v>
      </c>
      <c r="AX21" s="45">
        <v>0</v>
      </c>
      <c r="AY21" s="45">
        <v>0</v>
      </c>
      <c r="AZ21" s="54">
        <v>31.84166362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0.199147799</v>
      </c>
      <c r="BG21" s="53">
        <v>0.577574822</v>
      </c>
      <c r="BH21" s="45">
        <v>0</v>
      </c>
      <c r="BI21" s="45">
        <v>0</v>
      </c>
      <c r="BJ21" s="56">
        <v>2.4633566140000003</v>
      </c>
      <c r="BK21" s="61">
        <v>53.05687961100001</v>
      </c>
      <c r="BL21" s="105"/>
      <c r="BM21" s="105"/>
    </row>
    <row r="22" spans="1:65" ht="12.75">
      <c r="A22" s="93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0.142348208</v>
      </c>
      <c r="I22" s="45">
        <v>33.795392139</v>
      </c>
      <c r="J22" s="45">
        <v>0</v>
      </c>
      <c r="K22" s="45">
        <v>0</v>
      </c>
      <c r="L22" s="54">
        <v>17.476095764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0.011448304</v>
      </c>
      <c r="S22" s="45">
        <v>5.724151785</v>
      </c>
      <c r="T22" s="45">
        <v>0</v>
      </c>
      <c r="U22" s="45">
        <v>0</v>
      </c>
      <c r="V22" s="54">
        <v>1.144830357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0.36145788399999995</v>
      </c>
      <c r="AW22" s="45">
        <v>81.410875319</v>
      </c>
      <c r="AX22" s="45">
        <v>0</v>
      </c>
      <c r="AY22" s="45">
        <v>0</v>
      </c>
      <c r="AZ22" s="54">
        <v>129.87459606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</v>
      </c>
      <c r="BG22" s="53">
        <v>1.1288503570000001</v>
      </c>
      <c r="BH22" s="45">
        <v>0</v>
      </c>
      <c r="BI22" s="45">
        <v>0</v>
      </c>
      <c r="BJ22" s="56">
        <v>0.259624294</v>
      </c>
      <c r="BK22" s="61">
        <v>271.32967047099993</v>
      </c>
      <c r="BL22" s="105"/>
      <c r="BM22" s="105"/>
    </row>
    <row r="23" spans="1:65" ht="12.75">
      <c r="A23" s="93"/>
      <c r="B23" s="3" t="s">
        <v>108</v>
      </c>
      <c r="C23" s="55">
        <v>0</v>
      </c>
      <c r="D23" s="53">
        <v>22.75017858</v>
      </c>
      <c r="E23" s="45">
        <v>0</v>
      </c>
      <c r="F23" s="45">
        <v>0</v>
      </c>
      <c r="G23" s="54">
        <v>0</v>
      </c>
      <c r="H23" s="72">
        <v>0.179043905</v>
      </c>
      <c r="I23" s="45">
        <v>122.85096433199999</v>
      </c>
      <c r="J23" s="45">
        <v>0</v>
      </c>
      <c r="K23" s="45">
        <v>0</v>
      </c>
      <c r="L23" s="54">
        <v>4.263684805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0.027553879</v>
      </c>
      <c r="S23" s="45">
        <v>0</v>
      </c>
      <c r="T23" s="45">
        <v>0</v>
      </c>
      <c r="U23" s="45">
        <v>0</v>
      </c>
      <c r="V23" s="54">
        <v>0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0.233078556</v>
      </c>
      <c r="AW23" s="45">
        <v>18.164914288</v>
      </c>
      <c r="AX23" s="45">
        <v>0</v>
      </c>
      <c r="AY23" s="45">
        <v>0</v>
      </c>
      <c r="AZ23" s="54">
        <v>0.477962831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0.032923907</v>
      </c>
      <c r="BG23" s="53">
        <v>0</v>
      </c>
      <c r="BH23" s="45">
        <v>0</v>
      </c>
      <c r="BI23" s="45">
        <v>0</v>
      </c>
      <c r="BJ23" s="56">
        <v>0</v>
      </c>
      <c r="BK23" s="61">
        <v>168.98030508300002</v>
      </c>
      <c r="BL23" s="105"/>
      <c r="BM23" s="105"/>
    </row>
    <row r="24" spans="1:65" ht="12.75">
      <c r="A24" s="93"/>
      <c r="B24" s="3" t="s">
        <v>109</v>
      </c>
      <c r="C24" s="55">
        <v>0</v>
      </c>
      <c r="D24" s="53">
        <v>19.341974638</v>
      </c>
      <c r="E24" s="45">
        <v>0</v>
      </c>
      <c r="F24" s="45">
        <v>0</v>
      </c>
      <c r="G24" s="54">
        <v>0</v>
      </c>
      <c r="H24" s="72">
        <v>0.009784763</v>
      </c>
      <c r="I24" s="45">
        <v>71.679082482</v>
      </c>
      <c r="J24" s="45">
        <v>0</v>
      </c>
      <c r="K24" s="45">
        <v>0</v>
      </c>
      <c r="L24" s="54">
        <v>3.6982993270000004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</v>
      </c>
      <c r="S24" s="45">
        <v>5.688816070000001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0.145838669</v>
      </c>
      <c r="AW24" s="45">
        <v>3.9066848899999997</v>
      </c>
      <c r="AX24" s="45">
        <v>0</v>
      </c>
      <c r="AY24" s="45">
        <v>0</v>
      </c>
      <c r="AZ24" s="54">
        <v>11.158985151000001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0.021515139000000003</v>
      </c>
      <c r="BG24" s="53">
        <v>0</v>
      </c>
      <c r="BH24" s="45">
        <v>0</v>
      </c>
      <c r="BI24" s="45">
        <v>0</v>
      </c>
      <c r="BJ24" s="56">
        <v>0</v>
      </c>
      <c r="BK24" s="61">
        <v>115.65098112899999</v>
      </c>
      <c r="BL24" s="105"/>
      <c r="BM24" s="105"/>
    </row>
    <row r="25" spans="1:65" ht="12.75">
      <c r="A25" s="93"/>
      <c r="B25" s="3" t="s">
        <v>110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2">
        <v>0.346322396</v>
      </c>
      <c r="I25" s="45">
        <v>35.470859151999996</v>
      </c>
      <c r="J25" s="45">
        <v>0</v>
      </c>
      <c r="K25" s="45">
        <v>0</v>
      </c>
      <c r="L25" s="54">
        <v>13.847685144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0.018592169</v>
      </c>
      <c r="S25" s="45">
        <v>0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0.518627634</v>
      </c>
      <c r="AW25" s="45">
        <v>10.941035324</v>
      </c>
      <c r="AX25" s="45">
        <v>0</v>
      </c>
      <c r="AY25" s="45">
        <v>0</v>
      </c>
      <c r="AZ25" s="54">
        <v>19.66002533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0.035812152</v>
      </c>
      <c r="BG25" s="53">
        <v>0</v>
      </c>
      <c r="BH25" s="45">
        <v>0</v>
      </c>
      <c r="BI25" s="45">
        <v>0</v>
      </c>
      <c r="BJ25" s="56">
        <v>0.09023534300000001</v>
      </c>
      <c r="BK25" s="61">
        <v>80.92919464399999</v>
      </c>
      <c r="BL25" s="105"/>
      <c r="BM25" s="105"/>
    </row>
    <row r="26" spans="1:65" ht="12.75">
      <c r="A26" s="93"/>
      <c r="B26" s="3" t="s">
        <v>111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2">
        <v>0.222245889</v>
      </c>
      <c r="I26" s="45">
        <v>50.521916888</v>
      </c>
      <c r="J26" s="45">
        <v>0</v>
      </c>
      <c r="K26" s="45">
        <v>0</v>
      </c>
      <c r="L26" s="54">
        <v>0.728286682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0.053680988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0.8005699159999999</v>
      </c>
      <c r="AW26" s="45">
        <v>2.306501857</v>
      </c>
      <c r="AX26" s="45">
        <v>0</v>
      </c>
      <c r="AY26" s="45">
        <v>0</v>
      </c>
      <c r="AZ26" s="54">
        <v>6.941996778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0.12246472</v>
      </c>
      <c r="BG26" s="53">
        <v>0</v>
      </c>
      <c r="BH26" s="45">
        <v>0</v>
      </c>
      <c r="BI26" s="45">
        <v>0</v>
      </c>
      <c r="BJ26" s="56">
        <v>0</v>
      </c>
      <c r="BK26" s="61">
        <v>61.69766371800001</v>
      </c>
      <c r="BL26" s="105"/>
      <c r="BM26" s="105"/>
    </row>
    <row r="27" spans="1:65" ht="12.75">
      <c r="A27" s="93"/>
      <c r="B27" s="3" t="s">
        <v>112</v>
      </c>
      <c r="C27" s="55">
        <v>0</v>
      </c>
      <c r="D27" s="53">
        <v>5.643360715</v>
      </c>
      <c r="E27" s="45">
        <v>0</v>
      </c>
      <c r="F27" s="45">
        <v>0</v>
      </c>
      <c r="G27" s="54">
        <v>0</v>
      </c>
      <c r="H27" s="72">
        <v>0.3356764769999999</v>
      </c>
      <c r="I27" s="45">
        <v>5.643360715</v>
      </c>
      <c r="J27" s="45">
        <v>0</v>
      </c>
      <c r="K27" s="45">
        <v>0</v>
      </c>
      <c r="L27" s="54">
        <v>7.683208066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0.038939189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0.383298363</v>
      </c>
      <c r="AW27" s="45">
        <v>3.16866883</v>
      </c>
      <c r="AX27" s="45">
        <v>0</v>
      </c>
      <c r="AY27" s="45">
        <v>0</v>
      </c>
      <c r="AZ27" s="54">
        <v>5.684788009000001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0.015730979</v>
      </c>
      <c r="BG27" s="53">
        <v>0</v>
      </c>
      <c r="BH27" s="45">
        <v>0</v>
      </c>
      <c r="BI27" s="45">
        <v>0</v>
      </c>
      <c r="BJ27" s="56">
        <v>0</v>
      </c>
      <c r="BK27" s="61">
        <v>28.597031343000005</v>
      </c>
      <c r="BL27" s="105"/>
      <c r="BM27" s="105"/>
    </row>
    <row r="28" spans="1:65" ht="12.75">
      <c r="A28" s="93"/>
      <c r="B28" s="3" t="s">
        <v>113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2">
        <v>0.885940736</v>
      </c>
      <c r="I28" s="45">
        <v>88.074618548</v>
      </c>
      <c r="J28" s="45">
        <v>0</v>
      </c>
      <c r="K28" s="45">
        <v>0</v>
      </c>
      <c r="L28" s="54">
        <v>7.555620783000001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0.20380802199999998</v>
      </c>
      <c r="S28" s="45">
        <v>5.370403570000001</v>
      </c>
      <c r="T28" s="45">
        <v>0</v>
      </c>
      <c r="U28" s="45">
        <v>0</v>
      </c>
      <c r="V28" s="54">
        <v>0.268520179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0.917756885</v>
      </c>
      <c r="AW28" s="45">
        <v>19.770664563999997</v>
      </c>
      <c r="AX28" s="45">
        <v>0</v>
      </c>
      <c r="AY28" s="45">
        <v>0</v>
      </c>
      <c r="AZ28" s="54">
        <v>9.64819693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0.096904095</v>
      </c>
      <c r="BG28" s="53">
        <v>0.428447428</v>
      </c>
      <c r="BH28" s="45">
        <v>0</v>
      </c>
      <c r="BI28" s="45">
        <v>0</v>
      </c>
      <c r="BJ28" s="56">
        <v>0.043736579</v>
      </c>
      <c r="BK28" s="61">
        <v>133.26461831900005</v>
      </c>
      <c r="BL28" s="105"/>
      <c r="BM28" s="105"/>
    </row>
    <row r="29" spans="1:65" ht="12.75">
      <c r="A29" s="93"/>
      <c r="B29" s="3" t="s">
        <v>114</v>
      </c>
      <c r="C29" s="55">
        <v>0</v>
      </c>
      <c r="D29" s="53">
        <v>3.2245296420000003</v>
      </c>
      <c r="E29" s="45">
        <v>0</v>
      </c>
      <c r="F29" s="45">
        <v>0</v>
      </c>
      <c r="G29" s="54">
        <v>0</v>
      </c>
      <c r="H29" s="72">
        <v>0.274654688</v>
      </c>
      <c r="I29" s="45">
        <v>1.0748432140000002</v>
      </c>
      <c r="J29" s="45">
        <v>0</v>
      </c>
      <c r="K29" s="45">
        <v>0</v>
      </c>
      <c r="L29" s="54">
        <v>11.307350611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0.029784979000000003</v>
      </c>
      <c r="S29" s="45">
        <v>0</v>
      </c>
      <c r="T29" s="45">
        <v>0</v>
      </c>
      <c r="U29" s="45">
        <v>0</v>
      </c>
      <c r="V29" s="54">
        <v>0.322452964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0.732021742</v>
      </c>
      <c r="AW29" s="45">
        <v>3.215840358</v>
      </c>
      <c r="AX29" s="45">
        <v>0</v>
      </c>
      <c r="AY29" s="45">
        <v>0</v>
      </c>
      <c r="AZ29" s="54">
        <v>8.940025476999999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0.064852781</v>
      </c>
      <c r="BG29" s="53">
        <v>0</v>
      </c>
      <c r="BH29" s="45">
        <v>0</v>
      </c>
      <c r="BI29" s="45">
        <v>0</v>
      </c>
      <c r="BJ29" s="56">
        <v>0.107194678</v>
      </c>
      <c r="BK29" s="61">
        <v>29.293551133999998</v>
      </c>
      <c r="BL29" s="105"/>
      <c r="BM29" s="105"/>
    </row>
    <row r="30" spans="1:65" ht="12.75">
      <c r="A30" s="93"/>
      <c r="B30" s="3" t="s">
        <v>115</v>
      </c>
      <c r="C30" s="55">
        <v>0</v>
      </c>
      <c r="D30" s="53">
        <v>10.72308929</v>
      </c>
      <c r="E30" s="45">
        <v>0</v>
      </c>
      <c r="F30" s="45">
        <v>0</v>
      </c>
      <c r="G30" s="54">
        <v>0</v>
      </c>
      <c r="H30" s="72">
        <v>0.264184749</v>
      </c>
      <c r="I30" s="45">
        <v>163.795188905</v>
      </c>
      <c r="J30" s="45">
        <v>0</v>
      </c>
      <c r="K30" s="45">
        <v>0</v>
      </c>
      <c r="L30" s="54">
        <v>19.049280253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0.025199259</v>
      </c>
      <c r="S30" s="45">
        <v>5.361544645</v>
      </c>
      <c r="T30" s="45">
        <v>0</v>
      </c>
      <c r="U30" s="45">
        <v>0</v>
      </c>
      <c r="V30" s="54">
        <v>0.321692679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0.628758902</v>
      </c>
      <c r="AW30" s="45">
        <v>26.737839275</v>
      </c>
      <c r="AX30" s="45">
        <v>0</v>
      </c>
      <c r="AY30" s="45">
        <v>0</v>
      </c>
      <c r="AZ30" s="54">
        <v>16.323450879000003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0.04758266</v>
      </c>
      <c r="BG30" s="53">
        <v>0</v>
      </c>
      <c r="BH30" s="45">
        <v>0</v>
      </c>
      <c r="BI30" s="45">
        <v>0</v>
      </c>
      <c r="BJ30" s="56">
        <v>0.053475679000000005</v>
      </c>
      <c r="BK30" s="61">
        <v>243.331287175</v>
      </c>
      <c r="BL30" s="105"/>
      <c r="BM30" s="105"/>
    </row>
    <row r="31" spans="1:65" ht="12.75">
      <c r="A31" s="93"/>
      <c r="B31" s="3" t="s">
        <v>116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2">
        <v>0.239767619</v>
      </c>
      <c r="I31" s="45">
        <v>194.569709439</v>
      </c>
      <c r="J31" s="45">
        <v>0</v>
      </c>
      <c r="K31" s="45">
        <v>0</v>
      </c>
      <c r="L31" s="54">
        <v>9.731154468000002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0.005925169</v>
      </c>
      <c r="S31" s="45">
        <v>5.337989285</v>
      </c>
      <c r="T31" s="45">
        <v>0</v>
      </c>
      <c r="U31" s="45">
        <v>0</v>
      </c>
      <c r="V31" s="54">
        <v>0.117435765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0.260386736</v>
      </c>
      <c r="AW31" s="45">
        <v>6.0708758640000005</v>
      </c>
      <c r="AX31" s="45">
        <v>0</v>
      </c>
      <c r="AY31" s="45">
        <v>0</v>
      </c>
      <c r="AZ31" s="54">
        <v>30.359813886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0.065496049</v>
      </c>
      <c r="BG31" s="53">
        <v>0</v>
      </c>
      <c r="BH31" s="45">
        <v>0</v>
      </c>
      <c r="BI31" s="45">
        <v>0</v>
      </c>
      <c r="BJ31" s="56">
        <v>0.053248820999999995</v>
      </c>
      <c r="BK31" s="61">
        <v>246.81180310099998</v>
      </c>
      <c r="BL31" s="105"/>
      <c r="BM31" s="105"/>
    </row>
    <row r="32" spans="1:65" ht="12.75">
      <c r="A32" s="93"/>
      <c r="B32" s="3" t="s">
        <v>117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2">
        <v>0.168505827</v>
      </c>
      <c r="I32" s="45">
        <v>202.87480717100001</v>
      </c>
      <c r="J32" s="45">
        <v>0</v>
      </c>
      <c r="K32" s="45">
        <v>0</v>
      </c>
      <c r="L32" s="54">
        <v>6.903082254000001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0.026427112</v>
      </c>
      <c r="S32" s="45">
        <v>11.745383573</v>
      </c>
      <c r="T32" s="45">
        <v>0</v>
      </c>
      <c r="U32" s="45">
        <v>0</v>
      </c>
      <c r="V32" s="54">
        <v>0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0.280869299</v>
      </c>
      <c r="AW32" s="45">
        <v>10.6519</v>
      </c>
      <c r="AX32" s="45">
        <v>0</v>
      </c>
      <c r="AY32" s="45">
        <v>0</v>
      </c>
      <c r="AZ32" s="54">
        <v>16.912554225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0.00532595</v>
      </c>
      <c r="BG32" s="53">
        <v>0</v>
      </c>
      <c r="BH32" s="45">
        <v>0</v>
      </c>
      <c r="BI32" s="45">
        <v>0</v>
      </c>
      <c r="BJ32" s="56">
        <v>0</v>
      </c>
      <c r="BK32" s="61">
        <v>249.56885541100002</v>
      </c>
      <c r="BL32" s="105"/>
      <c r="BM32" s="105"/>
    </row>
    <row r="33" spans="1:65" ht="12.75">
      <c r="A33" s="93"/>
      <c r="B33" s="3" t="s">
        <v>118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2">
        <v>0.16782548900000002</v>
      </c>
      <c r="I33" s="45">
        <v>267.1574975</v>
      </c>
      <c r="J33" s="45">
        <v>0</v>
      </c>
      <c r="K33" s="45">
        <v>0</v>
      </c>
      <c r="L33" s="54">
        <v>8.020046788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0.021798348999999998</v>
      </c>
      <c r="S33" s="45">
        <v>5.3218625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0.298343094</v>
      </c>
      <c r="AW33" s="45">
        <v>9.232240613</v>
      </c>
      <c r="AX33" s="45">
        <v>0</v>
      </c>
      <c r="AY33" s="45">
        <v>0</v>
      </c>
      <c r="AZ33" s="54">
        <v>15.470241565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0.026016812</v>
      </c>
      <c r="BG33" s="53">
        <v>0</v>
      </c>
      <c r="BH33" s="45">
        <v>0</v>
      </c>
      <c r="BI33" s="45">
        <v>0</v>
      </c>
      <c r="BJ33" s="56">
        <v>0.001061911</v>
      </c>
      <c r="BK33" s="61">
        <v>305.716934621</v>
      </c>
      <c r="BL33" s="105"/>
      <c r="BM33" s="105"/>
    </row>
    <row r="34" spans="1:65" ht="12.75">
      <c r="A34" s="93"/>
      <c r="B34" s="3" t="s">
        <v>119</v>
      </c>
      <c r="C34" s="55">
        <v>0</v>
      </c>
      <c r="D34" s="53">
        <v>21.22979286</v>
      </c>
      <c r="E34" s="45">
        <v>0</v>
      </c>
      <c r="F34" s="45">
        <v>0</v>
      </c>
      <c r="G34" s="54">
        <v>0</v>
      </c>
      <c r="H34" s="72">
        <v>0.081628553</v>
      </c>
      <c r="I34" s="45">
        <v>196.375583955</v>
      </c>
      <c r="J34" s="45">
        <v>0</v>
      </c>
      <c r="K34" s="45">
        <v>0</v>
      </c>
      <c r="L34" s="54">
        <v>21.754699488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0.012207131999999999</v>
      </c>
      <c r="S34" s="45">
        <v>0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0.282679093</v>
      </c>
      <c r="AW34" s="45">
        <v>14.551277054</v>
      </c>
      <c r="AX34" s="45">
        <v>0</v>
      </c>
      <c r="AY34" s="45">
        <v>0</v>
      </c>
      <c r="AZ34" s="54">
        <v>12.675759348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0.016840046</v>
      </c>
      <c r="BG34" s="53">
        <v>0</v>
      </c>
      <c r="BH34" s="45">
        <v>0</v>
      </c>
      <c r="BI34" s="45">
        <v>0</v>
      </c>
      <c r="BJ34" s="56">
        <v>0.052952786</v>
      </c>
      <c r="BK34" s="61">
        <v>267.033420315</v>
      </c>
      <c r="BL34" s="105"/>
      <c r="BM34" s="105"/>
    </row>
    <row r="35" spans="1:65" ht="12.75">
      <c r="A35" s="93"/>
      <c r="B35" s="3" t="s">
        <v>120</v>
      </c>
      <c r="C35" s="55">
        <v>0</v>
      </c>
      <c r="D35" s="53">
        <v>5.29302143</v>
      </c>
      <c r="E35" s="45">
        <v>0</v>
      </c>
      <c r="F35" s="45">
        <v>0</v>
      </c>
      <c r="G35" s="54">
        <v>0</v>
      </c>
      <c r="H35" s="72">
        <v>0.179298488</v>
      </c>
      <c r="I35" s="45">
        <v>347.328066238</v>
      </c>
      <c r="J35" s="45">
        <v>0</v>
      </c>
      <c r="K35" s="45">
        <v>0</v>
      </c>
      <c r="L35" s="54">
        <v>26.331586102000003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0.025406501999999997</v>
      </c>
      <c r="S35" s="45">
        <v>6.351625716</v>
      </c>
      <c r="T35" s="45">
        <v>0</v>
      </c>
      <c r="U35" s="45">
        <v>0</v>
      </c>
      <c r="V35" s="54">
        <v>0.105860429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1.2690412249999998</v>
      </c>
      <c r="AW35" s="45">
        <v>11.988406667</v>
      </c>
      <c r="AX35" s="45">
        <v>0</v>
      </c>
      <c r="AY35" s="45">
        <v>0</v>
      </c>
      <c r="AZ35" s="54">
        <v>51.622614387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0.044890548</v>
      </c>
      <c r="BG35" s="53">
        <v>0</v>
      </c>
      <c r="BH35" s="45">
        <v>0</v>
      </c>
      <c r="BI35" s="45">
        <v>0</v>
      </c>
      <c r="BJ35" s="56">
        <v>0.633748929</v>
      </c>
      <c r="BK35" s="61">
        <v>451.17356666100005</v>
      </c>
      <c r="BL35" s="105"/>
      <c r="BM35" s="105"/>
    </row>
    <row r="36" spans="1:65" ht="12.75">
      <c r="A36" s="93"/>
      <c r="B36" s="3" t="s">
        <v>121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2">
        <v>0.5314799619999999</v>
      </c>
      <c r="I36" s="45">
        <v>76.352884583</v>
      </c>
      <c r="J36" s="45">
        <v>0</v>
      </c>
      <c r="K36" s="45">
        <v>0</v>
      </c>
      <c r="L36" s="54">
        <v>44.540547095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0.05498181</v>
      </c>
      <c r="S36" s="45">
        <v>0</v>
      </c>
      <c r="T36" s="45">
        <v>0</v>
      </c>
      <c r="U36" s="45">
        <v>0</v>
      </c>
      <c r="V36" s="54">
        <v>0.21126535800000001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0.979727735</v>
      </c>
      <c r="AW36" s="45">
        <v>5.143481657</v>
      </c>
      <c r="AX36" s="45">
        <v>0</v>
      </c>
      <c r="AY36" s="45">
        <v>0</v>
      </c>
      <c r="AZ36" s="54">
        <v>21.862835212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0.059023559</v>
      </c>
      <c r="BG36" s="53">
        <v>0</v>
      </c>
      <c r="BH36" s="45">
        <v>0</v>
      </c>
      <c r="BI36" s="45">
        <v>0</v>
      </c>
      <c r="BJ36" s="56">
        <v>1.524395184</v>
      </c>
      <c r="BK36" s="61">
        <v>151.26062215500002</v>
      </c>
      <c r="BL36" s="105"/>
      <c r="BM36" s="105"/>
    </row>
    <row r="37" spans="1:65" ht="12.75">
      <c r="A37" s="93"/>
      <c r="B37" s="3" t="s">
        <v>122</v>
      </c>
      <c r="C37" s="55">
        <v>0</v>
      </c>
      <c r="D37" s="53">
        <v>10.61087857</v>
      </c>
      <c r="E37" s="45">
        <v>0</v>
      </c>
      <c r="F37" s="45">
        <v>0</v>
      </c>
      <c r="G37" s="54">
        <v>0</v>
      </c>
      <c r="H37" s="72">
        <v>0.45182227799999997</v>
      </c>
      <c r="I37" s="45">
        <v>102.161538872</v>
      </c>
      <c r="J37" s="45">
        <v>15.916317855</v>
      </c>
      <c r="K37" s="45">
        <v>0</v>
      </c>
      <c r="L37" s="54">
        <v>1.7399595970000001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0.047218409999999995</v>
      </c>
      <c r="S37" s="45">
        <v>0.005305439</v>
      </c>
      <c r="T37" s="45">
        <v>0.318326357</v>
      </c>
      <c r="U37" s="45">
        <v>0</v>
      </c>
      <c r="V37" s="54">
        <v>0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0.35768384300000006</v>
      </c>
      <c r="AW37" s="45">
        <v>16.56048032</v>
      </c>
      <c r="AX37" s="45">
        <v>0</v>
      </c>
      <c r="AY37" s="45">
        <v>0</v>
      </c>
      <c r="AZ37" s="54">
        <v>2.785393429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0.16779482499999998</v>
      </c>
      <c r="BG37" s="53">
        <v>2.118385714</v>
      </c>
      <c r="BH37" s="45">
        <v>1.0595797359999999</v>
      </c>
      <c r="BI37" s="45">
        <v>0</v>
      </c>
      <c r="BJ37" s="56">
        <v>0.752026928</v>
      </c>
      <c r="BK37" s="61">
        <v>155.05271217299997</v>
      </c>
      <c r="BL37" s="105"/>
      <c r="BM37" s="105"/>
    </row>
    <row r="38" spans="1:65" ht="12.75">
      <c r="A38" s="93"/>
      <c r="B38" s="3" t="s">
        <v>123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2">
        <v>0.904656714</v>
      </c>
      <c r="I38" s="45">
        <v>169.737228781</v>
      </c>
      <c r="J38" s="45">
        <v>0</v>
      </c>
      <c r="K38" s="45">
        <v>0</v>
      </c>
      <c r="L38" s="54">
        <v>41.688453049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0.023382392999999998</v>
      </c>
      <c r="S38" s="45">
        <v>0</v>
      </c>
      <c r="T38" s="45">
        <v>0</v>
      </c>
      <c r="U38" s="45">
        <v>0</v>
      </c>
      <c r="V38" s="54">
        <v>11.21292055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0.625988831</v>
      </c>
      <c r="AW38" s="45">
        <v>32.090970706</v>
      </c>
      <c r="AX38" s="45">
        <v>0</v>
      </c>
      <c r="AY38" s="45">
        <v>0</v>
      </c>
      <c r="AZ38" s="54">
        <v>38.853423528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0.02652583</v>
      </c>
      <c r="BG38" s="53">
        <v>1.591549821</v>
      </c>
      <c r="BH38" s="45">
        <v>0</v>
      </c>
      <c r="BI38" s="45">
        <v>0</v>
      </c>
      <c r="BJ38" s="56">
        <v>0.5941786</v>
      </c>
      <c r="BK38" s="61">
        <v>297.34927880300006</v>
      </c>
      <c r="BL38" s="105"/>
      <c r="BM38" s="105"/>
    </row>
    <row r="39" spans="1:65" ht="12.75">
      <c r="A39" s="93"/>
      <c r="B39" s="3" t="s">
        <v>124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2">
        <v>0.31858096</v>
      </c>
      <c r="I39" s="45">
        <v>188.84566288099998</v>
      </c>
      <c r="J39" s="45">
        <v>0</v>
      </c>
      <c r="K39" s="45">
        <v>0</v>
      </c>
      <c r="L39" s="54">
        <v>29.231943988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0.039239333</v>
      </c>
      <c r="S39" s="45">
        <v>0</v>
      </c>
      <c r="T39" s="45">
        <v>0</v>
      </c>
      <c r="U39" s="45">
        <v>0</v>
      </c>
      <c r="V39" s="54">
        <v>11.400616875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0.750347558</v>
      </c>
      <c r="AW39" s="45">
        <v>4.658636712</v>
      </c>
      <c r="AX39" s="45">
        <v>0</v>
      </c>
      <c r="AY39" s="45">
        <v>0</v>
      </c>
      <c r="AZ39" s="54">
        <v>19.385618694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0.085736016</v>
      </c>
      <c r="BG39" s="53">
        <v>31.789786362</v>
      </c>
      <c r="BH39" s="45">
        <v>0</v>
      </c>
      <c r="BI39" s="45">
        <v>0</v>
      </c>
      <c r="BJ39" s="56">
        <v>0.5929174</v>
      </c>
      <c r="BK39" s="61">
        <v>287.09908677899995</v>
      </c>
      <c r="BL39" s="105"/>
      <c r="BM39" s="105"/>
    </row>
    <row r="40" spans="1:65" ht="12.75">
      <c r="A40" s="93"/>
      <c r="B40" s="3" t="s">
        <v>125</v>
      </c>
      <c r="C40" s="55">
        <v>0</v>
      </c>
      <c r="D40" s="53">
        <v>10.55325</v>
      </c>
      <c r="E40" s="45">
        <v>0</v>
      </c>
      <c r="F40" s="45">
        <v>0</v>
      </c>
      <c r="G40" s="54">
        <v>0</v>
      </c>
      <c r="H40" s="72">
        <v>0.10595463100000001</v>
      </c>
      <c r="I40" s="45">
        <v>314.848080659</v>
      </c>
      <c r="J40" s="45">
        <v>0</v>
      </c>
      <c r="K40" s="45">
        <v>0</v>
      </c>
      <c r="L40" s="54">
        <v>9.771182067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0.071234439</v>
      </c>
      <c r="S40" s="45">
        <v>0</v>
      </c>
      <c r="T40" s="45">
        <v>0</v>
      </c>
      <c r="U40" s="45">
        <v>0</v>
      </c>
      <c r="V40" s="54">
        <v>0.1055325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0.375728916</v>
      </c>
      <c r="AW40" s="45">
        <v>1.58046375</v>
      </c>
      <c r="AX40" s="45">
        <v>0</v>
      </c>
      <c r="AY40" s="45">
        <v>0</v>
      </c>
      <c r="AZ40" s="54">
        <v>21.339588886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0.066906298</v>
      </c>
      <c r="BG40" s="53">
        <v>0.03231431</v>
      </c>
      <c r="BH40" s="45">
        <v>0</v>
      </c>
      <c r="BI40" s="45">
        <v>0</v>
      </c>
      <c r="BJ40" s="56">
        <v>0.684867625</v>
      </c>
      <c r="BK40" s="61">
        <v>359.535104081</v>
      </c>
      <c r="BL40" s="105"/>
      <c r="BM40" s="105"/>
    </row>
    <row r="41" spans="1:65" ht="12.75">
      <c r="A41" s="93"/>
      <c r="B41" s="3" t="s">
        <v>126</v>
      </c>
      <c r="C41" s="55">
        <v>0</v>
      </c>
      <c r="D41" s="53">
        <v>4.210655716</v>
      </c>
      <c r="E41" s="45">
        <v>0</v>
      </c>
      <c r="F41" s="45">
        <v>0</v>
      </c>
      <c r="G41" s="54">
        <v>0</v>
      </c>
      <c r="H41" s="72">
        <v>0.352116085</v>
      </c>
      <c r="I41" s="45">
        <v>106.302438736</v>
      </c>
      <c r="J41" s="45">
        <v>0</v>
      </c>
      <c r="K41" s="45">
        <v>0</v>
      </c>
      <c r="L41" s="54">
        <v>72.017686903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0.010000308</v>
      </c>
      <c r="S41" s="45">
        <v>0</v>
      </c>
      <c r="T41" s="45">
        <v>0</v>
      </c>
      <c r="U41" s="45">
        <v>0</v>
      </c>
      <c r="V41" s="54">
        <v>0.305272538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1.0163600659999998</v>
      </c>
      <c r="AW41" s="45">
        <v>9.522758915999999</v>
      </c>
      <c r="AX41" s="45">
        <v>0</v>
      </c>
      <c r="AY41" s="45">
        <v>0</v>
      </c>
      <c r="AZ41" s="54">
        <v>18.962566565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0.083035097</v>
      </c>
      <c r="BG41" s="53">
        <v>0.27328005699999997</v>
      </c>
      <c r="BH41" s="45">
        <v>0</v>
      </c>
      <c r="BI41" s="45">
        <v>0</v>
      </c>
      <c r="BJ41" s="56">
        <v>3.671663342</v>
      </c>
      <c r="BK41" s="61">
        <v>216.72783432899996</v>
      </c>
      <c r="BL41" s="105"/>
      <c r="BM41" s="105"/>
    </row>
    <row r="42" spans="1:65" ht="12.75">
      <c r="A42" s="93"/>
      <c r="B42" s="3" t="s">
        <v>127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2">
        <v>0.195207484</v>
      </c>
      <c r="I42" s="45">
        <v>89.757205509</v>
      </c>
      <c r="J42" s="45">
        <v>0</v>
      </c>
      <c r="K42" s="45">
        <v>0</v>
      </c>
      <c r="L42" s="54">
        <v>5.198882426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0.0063004029999999996</v>
      </c>
      <c r="S42" s="45">
        <v>0</v>
      </c>
      <c r="T42" s="45">
        <v>0</v>
      </c>
      <c r="U42" s="45">
        <v>0</v>
      </c>
      <c r="V42" s="54">
        <v>0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0.42442867500000003</v>
      </c>
      <c r="AW42" s="45">
        <v>8.224378458</v>
      </c>
      <c r="AX42" s="45">
        <v>0</v>
      </c>
      <c r="AY42" s="45">
        <v>0</v>
      </c>
      <c r="AZ42" s="54">
        <v>10.867332679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0.055571333</v>
      </c>
      <c r="BG42" s="53">
        <v>0</v>
      </c>
      <c r="BH42" s="45">
        <v>0</v>
      </c>
      <c r="BI42" s="45">
        <v>0</v>
      </c>
      <c r="BJ42" s="56">
        <v>0</v>
      </c>
      <c r="BK42" s="61">
        <v>114.729306967</v>
      </c>
      <c r="BL42" s="105"/>
      <c r="BM42" s="105"/>
    </row>
    <row r="43" spans="1:65" ht="12.75">
      <c r="A43" s="93"/>
      <c r="B43" s="3" t="s">
        <v>128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2">
        <v>0.715149157</v>
      </c>
      <c r="I43" s="45">
        <v>54.8272155</v>
      </c>
      <c r="J43" s="45">
        <v>0</v>
      </c>
      <c r="K43" s="45">
        <v>0</v>
      </c>
      <c r="L43" s="54">
        <v>35.526534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0.014592794999999999</v>
      </c>
      <c r="S43" s="45">
        <v>5.2117125</v>
      </c>
      <c r="T43" s="45">
        <v>0</v>
      </c>
      <c r="U43" s="45">
        <v>0</v>
      </c>
      <c r="V43" s="54">
        <v>2.574585975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0.041607457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3.22545847</v>
      </c>
      <c r="AW43" s="45">
        <v>63.879470371000004</v>
      </c>
      <c r="AX43" s="45">
        <v>0</v>
      </c>
      <c r="AY43" s="45">
        <v>0</v>
      </c>
      <c r="AZ43" s="54">
        <v>187.754856023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1.4651323139999999</v>
      </c>
      <c r="BG43" s="53">
        <v>15.251608358000002</v>
      </c>
      <c r="BH43" s="45">
        <v>3.1205592870000003</v>
      </c>
      <c r="BI43" s="45">
        <v>0</v>
      </c>
      <c r="BJ43" s="56">
        <v>8.899324203</v>
      </c>
      <c r="BK43" s="61">
        <v>382.50780641000006</v>
      </c>
      <c r="BL43" s="105"/>
      <c r="BM43" s="105"/>
    </row>
    <row r="44" spans="1:65" ht="12.75">
      <c r="A44" s="93"/>
      <c r="B44" s="3" t="s">
        <v>129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0.209278328</v>
      </c>
      <c r="I44" s="45">
        <v>9.479006331999999</v>
      </c>
      <c r="J44" s="45">
        <v>0</v>
      </c>
      <c r="K44" s="45">
        <v>0</v>
      </c>
      <c r="L44" s="54">
        <v>22.974613005000002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0.063536489</v>
      </c>
      <c r="S44" s="45">
        <v>0</v>
      </c>
      <c r="T44" s="45">
        <v>0</v>
      </c>
      <c r="U44" s="45">
        <v>0</v>
      </c>
      <c r="V44" s="54">
        <v>3.7666727140000003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1.286068247</v>
      </c>
      <c r="AW44" s="45">
        <v>7.9756992</v>
      </c>
      <c r="AX44" s="45">
        <v>0</v>
      </c>
      <c r="AY44" s="45">
        <v>0</v>
      </c>
      <c r="AZ44" s="54">
        <v>51.89721148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0.23677857</v>
      </c>
      <c r="BG44" s="53">
        <v>0</v>
      </c>
      <c r="BH44" s="45">
        <v>0</v>
      </c>
      <c r="BI44" s="45">
        <v>0</v>
      </c>
      <c r="BJ44" s="56">
        <v>3.05319735</v>
      </c>
      <c r="BK44" s="61">
        <v>100.94206171500001</v>
      </c>
      <c r="BL44" s="105"/>
      <c r="BM44" s="105"/>
    </row>
    <row r="45" spans="1:65" ht="12.75">
      <c r="A45" s="93"/>
      <c r="B45" s="3" t="s">
        <v>134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0.317931339</v>
      </c>
      <c r="I45" s="45">
        <v>53.803180182000006</v>
      </c>
      <c r="J45" s="45">
        <v>0</v>
      </c>
      <c r="K45" s="45">
        <v>0</v>
      </c>
      <c r="L45" s="54">
        <v>63.854551198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0.015579306</v>
      </c>
      <c r="S45" s="45">
        <v>10.67853118</v>
      </c>
      <c r="T45" s="45">
        <v>0</v>
      </c>
      <c r="U45" s="45">
        <v>0</v>
      </c>
      <c r="V45" s="54">
        <v>9.915041993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0.238496093</v>
      </c>
      <c r="AW45" s="45">
        <v>92.829616492</v>
      </c>
      <c r="AX45" s="45">
        <v>0</v>
      </c>
      <c r="AY45" s="45">
        <v>0</v>
      </c>
      <c r="AZ45" s="54">
        <v>169.20830471300002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0.007195028</v>
      </c>
      <c r="BG45" s="53">
        <v>0.360266</v>
      </c>
      <c r="BH45" s="45">
        <v>0</v>
      </c>
      <c r="BI45" s="45">
        <v>0</v>
      </c>
      <c r="BJ45" s="56">
        <v>0.308799428</v>
      </c>
      <c r="BK45" s="61">
        <v>401.53749295200004</v>
      </c>
      <c r="BL45" s="105"/>
      <c r="BM45" s="105"/>
    </row>
    <row r="46" spans="1:65" ht="12.75">
      <c r="A46" s="93"/>
      <c r="B46" s="3" t="s">
        <v>135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0.6036064919999999</v>
      </c>
      <c r="I46" s="45">
        <v>14.073215</v>
      </c>
      <c r="J46" s="45">
        <v>0</v>
      </c>
      <c r="K46" s="45">
        <v>0</v>
      </c>
      <c r="L46" s="54">
        <v>114.662548308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0.784077127</v>
      </c>
      <c r="S46" s="45">
        <v>0</v>
      </c>
      <c r="T46" s="45">
        <v>1.03025</v>
      </c>
      <c r="U46" s="45">
        <v>0</v>
      </c>
      <c r="V46" s="54">
        <v>2.632295665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2.5038058990000005</v>
      </c>
      <c r="AW46" s="45">
        <v>14.46936886</v>
      </c>
      <c r="AX46" s="45">
        <v>0</v>
      </c>
      <c r="AY46" s="45">
        <v>0</v>
      </c>
      <c r="AZ46" s="54">
        <v>53.602252794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0.6880318460000001</v>
      </c>
      <c r="BG46" s="53">
        <v>0.411511</v>
      </c>
      <c r="BH46" s="45">
        <v>0</v>
      </c>
      <c r="BI46" s="45">
        <v>0</v>
      </c>
      <c r="BJ46" s="56">
        <v>6.691752209000001</v>
      </c>
      <c r="BK46" s="61">
        <v>212.1527152</v>
      </c>
      <c r="BL46" s="105"/>
      <c r="BM46" s="105"/>
    </row>
    <row r="47" spans="1:65" ht="12.75">
      <c r="A47" s="93"/>
      <c r="B47" s="3" t="s">
        <v>136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2">
        <v>0.126512485</v>
      </c>
      <c r="I47" s="45">
        <v>32.487156</v>
      </c>
      <c r="J47" s="45">
        <v>0</v>
      </c>
      <c r="K47" s="45">
        <v>0</v>
      </c>
      <c r="L47" s="54">
        <v>15.00448455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0.032278906</v>
      </c>
      <c r="S47" s="45">
        <v>0</v>
      </c>
      <c r="T47" s="45">
        <v>0</v>
      </c>
      <c r="U47" s="45">
        <v>0</v>
      </c>
      <c r="V47" s="54">
        <v>0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0.45310377600000007</v>
      </c>
      <c r="AW47" s="45">
        <v>24.669501809</v>
      </c>
      <c r="AX47" s="45">
        <v>0</v>
      </c>
      <c r="AY47" s="45">
        <v>0</v>
      </c>
      <c r="AZ47" s="54">
        <v>11.182989415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0.006760414</v>
      </c>
      <c r="BG47" s="53">
        <v>0</v>
      </c>
      <c r="BH47" s="45">
        <v>0</v>
      </c>
      <c r="BI47" s="45">
        <v>0</v>
      </c>
      <c r="BJ47" s="56">
        <v>0.15288934499999998</v>
      </c>
      <c r="BK47" s="61">
        <v>84.1156767</v>
      </c>
      <c r="BL47" s="105"/>
      <c r="BM47" s="105"/>
    </row>
    <row r="48" spans="1:65" ht="12.75">
      <c r="A48" s="93"/>
      <c r="B48" s="3" t="s">
        <v>178</v>
      </c>
      <c r="C48" s="55">
        <v>0</v>
      </c>
      <c r="D48" s="53">
        <v>1.4292035710000002</v>
      </c>
      <c r="E48" s="45">
        <v>0</v>
      </c>
      <c r="F48" s="45">
        <v>0</v>
      </c>
      <c r="G48" s="54">
        <v>0</v>
      </c>
      <c r="H48" s="72">
        <v>0.036629058</v>
      </c>
      <c r="I48" s="45">
        <v>3.331532535</v>
      </c>
      <c r="J48" s="45">
        <v>0</v>
      </c>
      <c r="K48" s="45">
        <v>0</v>
      </c>
      <c r="L48" s="54">
        <v>0.364951834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0.004287610000000001</v>
      </c>
      <c r="S48" s="45">
        <v>0</v>
      </c>
      <c r="T48" s="45">
        <v>0</v>
      </c>
      <c r="U48" s="45">
        <v>0</v>
      </c>
      <c r="V48" s="54">
        <v>0.267132439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0.037637605000000005</v>
      </c>
      <c r="AW48" s="45">
        <v>0.309465626</v>
      </c>
      <c r="AX48" s="45">
        <v>0</v>
      </c>
      <c r="AY48" s="45">
        <v>0</v>
      </c>
      <c r="AZ48" s="54">
        <v>1.049737589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0.0026762599999999998</v>
      </c>
      <c r="BG48" s="53">
        <v>0</v>
      </c>
      <c r="BH48" s="45">
        <v>0</v>
      </c>
      <c r="BI48" s="45">
        <v>0</v>
      </c>
      <c r="BJ48" s="56">
        <v>0.014291857000000002</v>
      </c>
      <c r="BK48" s="61">
        <v>6.847545984000001</v>
      </c>
      <c r="BL48" s="105"/>
      <c r="BM48" s="105"/>
    </row>
    <row r="49" spans="1:65" ht="12.75">
      <c r="A49" s="36"/>
      <c r="B49" s="37" t="s">
        <v>98</v>
      </c>
      <c r="C49" s="91">
        <f aca="true" t="shared" si="3" ref="C49:AH49">SUM(C17:C48)</f>
        <v>0</v>
      </c>
      <c r="D49" s="91">
        <f t="shared" si="3"/>
        <v>115.00993501200001</v>
      </c>
      <c r="E49" s="91">
        <f t="shared" si="3"/>
        <v>0</v>
      </c>
      <c r="F49" s="91">
        <f t="shared" si="3"/>
        <v>0</v>
      </c>
      <c r="G49" s="91">
        <f t="shared" si="3"/>
        <v>0</v>
      </c>
      <c r="H49" s="91">
        <f t="shared" si="3"/>
        <v>9.762985502999998</v>
      </c>
      <c r="I49" s="91">
        <f t="shared" si="3"/>
        <v>3000.281171316</v>
      </c>
      <c r="J49" s="91">
        <f t="shared" si="3"/>
        <v>15.916317855</v>
      </c>
      <c r="K49" s="91">
        <f t="shared" si="3"/>
        <v>0</v>
      </c>
      <c r="L49" s="91">
        <f t="shared" si="3"/>
        <v>621.573940197</v>
      </c>
      <c r="M49" s="91">
        <f t="shared" si="3"/>
        <v>0</v>
      </c>
      <c r="N49" s="91">
        <f t="shared" si="3"/>
        <v>0</v>
      </c>
      <c r="O49" s="91">
        <f t="shared" si="3"/>
        <v>0</v>
      </c>
      <c r="P49" s="91">
        <f t="shared" si="3"/>
        <v>0</v>
      </c>
      <c r="Q49" s="91">
        <f t="shared" si="3"/>
        <v>0</v>
      </c>
      <c r="R49" s="91">
        <f t="shared" si="3"/>
        <v>1.8300250699999998</v>
      </c>
      <c r="S49" s="91">
        <f t="shared" si="3"/>
        <v>66.797326263</v>
      </c>
      <c r="T49" s="91">
        <f t="shared" si="3"/>
        <v>1.3485763570000002</v>
      </c>
      <c r="U49" s="91">
        <f t="shared" si="3"/>
        <v>0</v>
      </c>
      <c r="V49" s="91">
        <f t="shared" si="3"/>
        <v>44.740735755</v>
      </c>
      <c r="W49" s="91">
        <f t="shared" si="3"/>
        <v>0</v>
      </c>
      <c r="X49" s="91">
        <f t="shared" si="3"/>
        <v>0</v>
      </c>
      <c r="Y49" s="91">
        <f t="shared" si="3"/>
        <v>0</v>
      </c>
      <c r="Z49" s="91">
        <f t="shared" si="3"/>
        <v>0</v>
      </c>
      <c r="AA49" s="91">
        <f t="shared" si="3"/>
        <v>0</v>
      </c>
      <c r="AB49" s="91">
        <f t="shared" si="3"/>
        <v>0.041607457</v>
      </c>
      <c r="AC49" s="91">
        <f t="shared" si="3"/>
        <v>0</v>
      </c>
      <c r="AD49" s="91">
        <f t="shared" si="3"/>
        <v>0</v>
      </c>
      <c r="AE49" s="91">
        <f t="shared" si="3"/>
        <v>0</v>
      </c>
      <c r="AF49" s="91">
        <f t="shared" si="3"/>
        <v>0</v>
      </c>
      <c r="AG49" s="91">
        <f t="shared" si="3"/>
        <v>0</v>
      </c>
      <c r="AH49" s="91">
        <f t="shared" si="3"/>
        <v>0</v>
      </c>
      <c r="AI49" s="91">
        <f aca="true" t="shared" si="4" ref="AI49:BK49">SUM(AI17:AI48)</f>
        <v>0</v>
      </c>
      <c r="AJ49" s="91">
        <f t="shared" si="4"/>
        <v>0</v>
      </c>
      <c r="AK49" s="91">
        <f t="shared" si="4"/>
        <v>0</v>
      </c>
      <c r="AL49" s="91">
        <f t="shared" si="4"/>
        <v>0</v>
      </c>
      <c r="AM49" s="91">
        <f t="shared" si="4"/>
        <v>0</v>
      </c>
      <c r="AN49" s="91">
        <f t="shared" si="4"/>
        <v>0</v>
      </c>
      <c r="AO49" s="91">
        <f t="shared" si="4"/>
        <v>0</v>
      </c>
      <c r="AP49" s="91">
        <f t="shared" si="4"/>
        <v>0</v>
      </c>
      <c r="AQ49" s="91">
        <f t="shared" si="4"/>
        <v>0</v>
      </c>
      <c r="AR49" s="91">
        <f t="shared" si="4"/>
        <v>0</v>
      </c>
      <c r="AS49" s="91">
        <f t="shared" si="4"/>
        <v>0</v>
      </c>
      <c r="AT49" s="91">
        <f t="shared" si="4"/>
        <v>0</v>
      </c>
      <c r="AU49" s="91">
        <f t="shared" si="4"/>
        <v>0</v>
      </c>
      <c r="AV49" s="91">
        <f t="shared" si="4"/>
        <v>57.26603362000001</v>
      </c>
      <c r="AW49" s="91">
        <f t="shared" si="4"/>
        <v>524.9629457469999</v>
      </c>
      <c r="AX49" s="91">
        <f t="shared" si="4"/>
        <v>0</v>
      </c>
      <c r="AY49" s="91">
        <f t="shared" si="4"/>
        <v>0</v>
      </c>
      <c r="AZ49" s="91">
        <f t="shared" si="4"/>
        <v>1128.202856074</v>
      </c>
      <c r="BA49" s="91">
        <f t="shared" si="4"/>
        <v>0</v>
      </c>
      <c r="BB49" s="91">
        <f t="shared" si="4"/>
        <v>0</v>
      </c>
      <c r="BC49" s="91">
        <f t="shared" si="4"/>
        <v>0</v>
      </c>
      <c r="BD49" s="91">
        <f t="shared" si="4"/>
        <v>0</v>
      </c>
      <c r="BE49" s="91">
        <f t="shared" si="4"/>
        <v>0</v>
      </c>
      <c r="BF49" s="91">
        <f t="shared" si="4"/>
        <v>9.071199438999997</v>
      </c>
      <c r="BG49" s="91">
        <f t="shared" si="4"/>
        <v>55.3605891</v>
      </c>
      <c r="BH49" s="91">
        <f t="shared" si="4"/>
        <v>4.180139023000001</v>
      </c>
      <c r="BI49" s="91">
        <f t="shared" si="4"/>
        <v>0</v>
      </c>
      <c r="BJ49" s="91">
        <f t="shared" si="4"/>
        <v>41.206847071</v>
      </c>
      <c r="BK49" s="102">
        <f t="shared" si="4"/>
        <v>5697.553230859001</v>
      </c>
      <c r="BM49" s="105"/>
    </row>
    <row r="50" spans="1:65" ht="12.75">
      <c r="A50" s="11" t="s">
        <v>70</v>
      </c>
      <c r="B50" s="18" t="s">
        <v>13</v>
      </c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42"/>
      <c r="BM50" s="105"/>
    </row>
    <row r="51" spans="1:65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M51" s="105"/>
    </row>
    <row r="52" spans="1:65" ht="12.75">
      <c r="A52" s="36"/>
      <c r="B52" s="37" t="s">
        <v>83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M52" s="105"/>
    </row>
    <row r="53" spans="1:65" ht="12.75">
      <c r="A53" s="11" t="s">
        <v>72</v>
      </c>
      <c r="B53" s="24" t="s">
        <v>87</v>
      </c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6"/>
      <c r="BM53" s="105"/>
    </row>
    <row r="54" spans="1:65" ht="12.75">
      <c r="A54" s="11"/>
      <c r="B54" s="19" t="s">
        <v>31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  <c r="BM54" s="105"/>
    </row>
    <row r="55" spans="1:65" ht="12.75">
      <c r="A55" s="36"/>
      <c r="B55" s="37" t="s">
        <v>82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  <c r="BM55" s="105"/>
    </row>
    <row r="56" spans="1:65" ht="12.75">
      <c r="A56" s="11" t="s">
        <v>73</v>
      </c>
      <c r="B56" s="18" t="s">
        <v>14</v>
      </c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6"/>
      <c r="BM56" s="105"/>
    </row>
    <row r="57" spans="1:65" ht="12.75">
      <c r="A57" s="11"/>
      <c r="B57" s="24" t="s">
        <v>137</v>
      </c>
      <c r="C57" s="72">
        <v>0</v>
      </c>
      <c r="D57" s="53">
        <v>260.36969926999996</v>
      </c>
      <c r="E57" s="45">
        <v>0</v>
      </c>
      <c r="F57" s="45">
        <v>0</v>
      </c>
      <c r="G57" s="54">
        <v>0</v>
      </c>
      <c r="H57" s="72">
        <v>3.4008443789999996</v>
      </c>
      <c r="I57" s="45">
        <v>746.5332596869999</v>
      </c>
      <c r="J57" s="45">
        <v>0.00941261</v>
      </c>
      <c r="K57" s="45">
        <v>0</v>
      </c>
      <c r="L57" s="54">
        <v>200.67459551600004</v>
      </c>
      <c r="M57" s="72">
        <v>0</v>
      </c>
      <c r="N57" s="53">
        <v>0</v>
      </c>
      <c r="O57" s="45">
        <v>0</v>
      </c>
      <c r="P57" s="45">
        <v>0</v>
      </c>
      <c r="Q57" s="54">
        <v>0</v>
      </c>
      <c r="R57" s="72">
        <v>0.7145275270000001</v>
      </c>
      <c r="S57" s="45">
        <v>0.041388023999999995</v>
      </c>
      <c r="T57" s="45">
        <v>0</v>
      </c>
      <c r="U57" s="45">
        <v>0</v>
      </c>
      <c r="V57" s="54">
        <v>14.883669421000002</v>
      </c>
      <c r="W57" s="72">
        <v>0</v>
      </c>
      <c r="X57" s="45">
        <v>0</v>
      </c>
      <c r="Y57" s="45">
        <v>0</v>
      </c>
      <c r="Z57" s="45">
        <v>0</v>
      </c>
      <c r="AA57" s="54">
        <v>0</v>
      </c>
      <c r="AB57" s="72">
        <v>0</v>
      </c>
      <c r="AC57" s="45">
        <v>0</v>
      </c>
      <c r="AD57" s="45">
        <v>0</v>
      </c>
      <c r="AE57" s="45">
        <v>0</v>
      </c>
      <c r="AF57" s="54">
        <v>0</v>
      </c>
      <c r="AG57" s="72">
        <v>0</v>
      </c>
      <c r="AH57" s="45">
        <v>0</v>
      </c>
      <c r="AI57" s="45">
        <v>0</v>
      </c>
      <c r="AJ57" s="45">
        <v>0</v>
      </c>
      <c r="AK57" s="54">
        <v>0</v>
      </c>
      <c r="AL57" s="72">
        <v>0</v>
      </c>
      <c r="AM57" s="45">
        <v>0</v>
      </c>
      <c r="AN57" s="45">
        <v>0</v>
      </c>
      <c r="AO57" s="45">
        <v>0</v>
      </c>
      <c r="AP57" s="54">
        <v>0</v>
      </c>
      <c r="AQ57" s="72">
        <v>0</v>
      </c>
      <c r="AR57" s="53">
        <v>0</v>
      </c>
      <c r="AS57" s="45">
        <v>0</v>
      </c>
      <c r="AT57" s="45">
        <v>0</v>
      </c>
      <c r="AU57" s="54">
        <v>0</v>
      </c>
      <c r="AV57" s="72">
        <v>9.455149491999999</v>
      </c>
      <c r="AW57" s="45">
        <v>83.687837866</v>
      </c>
      <c r="AX57" s="45">
        <v>0</v>
      </c>
      <c r="AY57" s="45">
        <v>0</v>
      </c>
      <c r="AZ57" s="54">
        <v>188.72012527500002</v>
      </c>
      <c r="BA57" s="72">
        <v>0</v>
      </c>
      <c r="BB57" s="53">
        <v>0</v>
      </c>
      <c r="BC57" s="45">
        <v>0</v>
      </c>
      <c r="BD57" s="45">
        <v>0</v>
      </c>
      <c r="BE57" s="54">
        <v>0</v>
      </c>
      <c r="BF57" s="72">
        <v>1.7916236369999998</v>
      </c>
      <c r="BG57" s="53">
        <v>0.602250186</v>
      </c>
      <c r="BH57" s="45">
        <v>1.514567987</v>
      </c>
      <c r="BI57" s="45">
        <v>0</v>
      </c>
      <c r="BJ57" s="54">
        <v>7.95024361</v>
      </c>
      <c r="BK57" s="49">
        <v>1520.3491944869997</v>
      </c>
      <c r="BL57" s="105"/>
      <c r="BM57" s="105"/>
    </row>
    <row r="58" spans="1:65" ht="12.75">
      <c r="A58" s="11"/>
      <c r="B58" s="24" t="s">
        <v>138</v>
      </c>
      <c r="C58" s="72">
        <v>0</v>
      </c>
      <c r="D58" s="53">
        <v>32.805552191000004</v>
      </c>
      <c r="E58" s="45">
        <v>0</v>
      </c>
      <c r="F58" s="45">
        <v>0</v>
      </c>
      <c r="G58" s="54">
        <v>0</v>
      </c>
      <c r="H58" s="72">
        <v>2.5194426009999997</v>
      </c>
      <c r="I58" s="45">
        <v>41.973490727999994</v>
      </c>
      <c r="J58" s="45">
        <v>0</v>
      </c>
      <c r="K58" s="45">
        <v>0</v>
      </c>
      <c r="L58" s="54">
        <v>42.106834152000005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0.48743235199999996</v>
      </c>
      <c r="S58" s="45">
        <v>11.020649084999999</v>
      </c>
      <c r="T58" s="45">
        <v>0</v>
      </c>
      <c r="U58" s="45">
        <v>0</v>
      </c>
      <c r="V58" s="54">
        <v>0.7194994219999999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17.131223257000002</v>
      </c>
      <c r="AW58" s="45">
        <v>159.943573879</v>
      </c>
      <c r="AX58" s="45">
        <v>0</v>
      </c>
      <c r="AY58" s="45">
        <v>0</v>
      </c>
      <c r="AZ58" s="54">
        <v>164.84329996000002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2.458459139</v>
      </c>
      <c r="BG58" s="53">
        <v>9.208663326</v>
      </c>
      <c r="BH58" s="45">
        <v>1.534624038</v>
      </c>
      <c r="BI58" s="45">
        <v>0</v>
      </c>
      <c r="BJ58" s="54">
        <v>11.191589710999999</v>
      </c>
      <c r="BK58" s="49">
        <v>497.9443338410001</v>
      </c>
      <c r="BL58" s="105"/>
      <c r="BM58" s="105"/>
    </row>
    <row r="59" spans="1:65" ht="12.75">
      <c r="A59" s="11"/>
      <c r="B59" s="24" t="s">
        <v>139</v>
      </c>
      <c r="C59" s="72">
        <v>0</v>
      </c>
      <c r="D59" s="53">
        <v>1.761262618</v>
      </c>
      <c r="E59" s="45">
        <v>0</v>
      </c>
      <c r="F59" s="45">
        <v>0</v>
      </c>
      <c r="G59" s="54">
        <v>0</v>
      </c>
      <c r="H59" s="72">
        <v>20.0513992</v>
      </c>
      <c r="I59" s="45">
        <v>187.63940048600003</v>
      </c>
      <c r="J59" s="45">
        <v>0</v>
      </c>
      <c r="K59" s="45">
        <v>0</v>
      </c>
      <c r="L59" s="54">
        <v>258.33889833800004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3.85373729</v>
      </c>
      <c r="S59" s="45">
        <v>6.557555355</v>
      </c>
      <c r="T59" s="45">
        <v>0</v>
      </c>
      <c r="U59" s="45">
        <v>0</v>
      </c>
      <c r="V59" s="54">
        <v>20.6257691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0.007666316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0.000106846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251.525558864</v>
      </c>
      <c r="AW59" s="45">
        <v>1105.379237111686</v>
      </c>
      <c r="AX59" s="45">
        <v>8.429490792000001</v>
      </c>
      <c r="AY59" s="45">
        <v>0</v>
      </c>
      <c r="AZ59" s="54">
        <v>2279.850756356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58.98699057</v>
      </c>
      <c r="BG59" s="53">
        <v>113.837839908</v>
      </c>
      <c r="BH59" s="45">
        <v>33.669770588999995</v>
      </c>
      <c r="BI59" s="45">
        <v>0</v>
      </c>
      <c r="BJ59" s="54">
        <v>227.871350069</v>
      </c>
      <c r="BK59" s="49">
        <v>4578.386789808686</v>
      </c>
      <c r="BL59" s="105"/>
      <c r="BM59" s="105"/>
    </row>
    <row r="60" spans="1:65" ht="12.75">
      <c r="A60" s="11"/>
      <c r="B60" s="24" t="s">
        <v>140</v>
      </c>
      <c r="C60" s="72">
        <v>0</v>
      </c>
      <c r="D60" s="53">
        <v>448.83763087499995</v>
      </c>
      <c r="E60" s="45">
        <v>0</v>
      </c>
      <c r="F60" s="45">
        <v>0</v>
      </c>
      <c r="G60" s="54">
        <v>0</v>
      </c>
      <c r="H60" s="72">
        <v>17.721550374</v>
      </c>
      <c r="I60" s="45">
        <v>709.1474154489999</v>
      </c>
      <c r="J60" s="45">
        <v>2.1978531059999997</v>
      </c>
      <c r="K60" s="45">
        <v>0</v>
      </c>
      <c r="L60" s="54">
        <v>711.767938389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4.624556236000001</v>
      </c>
      <c r="S60" s="45">
        <v>0.08882471</v>
      </c>
      <c r="T60" s="45">
        <v>0</v>
      </c>
      <c r="U60" s="45">
        <v>0</v>
      </c>
      <c r="V60" s="54">
        <v>6.427763296999999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0.025947528</v>
      </c>
      <c r="AC60" s="45">
        <v>0</v>
      </c>
      <c r="AD60" s="45">
        <v>0</v>
      </c>
      <c r="AE60" s="45">
        <v>0</v>
      </c>
      <c r="AF60" s="54">
        <v>0.27323747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</v>
      </c>
      <c r="AM60" s="45">
        <v>0</v>
      </c>
      <c r="AN60" s="45">
        <v>0</v>
      </c>
      <c r="AO60" s="45">
        <v>0</v>
      </c>
      <c r="AP60" s="54">
        <v>0.064266201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41.26094228200001</v>
      </c>
      <c r="AW60" s="45">
        <v>561.1756343229999</v>
      </c>
      <c r="AX60" s="45">
        <v>10.652702814</v>
      </c>
      <c r="AY60" s="45">
        <v>0</v>
      </c>
      <c r="AZ60" s="54">
        <v>394.52816314600005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13.968869299000001</v>
      </c>
      <c r="BG60" s="53">
        <v>76.322210202</v>
      </c>
      <c r="BH60" s="45">
        <v>0.48321928399999997</v>
      </c>
      <c r="BI60" s="45">
        <v>0</v>
      </c>
      <c r="BJ60" s="54">
        <v>45.066424196</v>
      </c>
      <c r="BK60" s="49">
        <v>3044.635149180999</v>
      </c>
      <c r="BL60" s="105"/>
      <c r="BM60" s="105"/>
    </row>
    <row r="61" spans="1:65" ht="12.75">
      <c r="A61" s="11"/>
      <c r="B61" s="24" t="s">
        <v>141</v>
      </c>
      <c r="C61" s="72">
        <v>0</v>
      </c>
      <c r="D61" s="53">
        <v>10.484727048</v>
      </c>
      <c r="E61" s="45">
        <v>0</v>
      </c>
      <c r="F61" s="45">
        <v>0</v>
      </c>
      <c r="G61" s="54">
        <v>0</v>
      </c>
      <c r="H61" s="72">
        <v>25.391302683000003</v>
      </c>
      <c r="I61" s="45">
        <v>407.715137674</v>
      </c>
      <c r="J61" s="45">
        <v>1.049426269</v>
      </c>
      <c r="K61" s="45">
        <v>0</v>
      </c>
      <c r="L61" s="54">
        <v>540.7126100849999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8.139573333</v>
      </c>
      <c r="S61" s="45">
        <v>0.596503368</v>
      </c>
      <c r="T61" s="45">
        <v>1.608686985</v>
      </c>
      <c r="U61" s="45">
        <v>0</v>
      </c>
      <c r="V61" s="54">
        <v>9.843820016000002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0.050492601</v>
      </c>
      <c r="AC61" s="45">
        <v>0.002044343</v>
      </c>
      <c r="AD61" s="45">
        <v>0</v>
      </c>
      <c r="AE61" s="45">
        <v>0</v>
      </c>
      <c r="AF61" s="54">
        <v>0.039309588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0.02267131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230.95862265300002</v>
      </c>
      <c r="AW61" s="45">
        <v>557.7961863129999</v>
      </c>
      <c r="AX61" s="45">
        <v>1.5117972210000001</v>
      </c>
      <c r="AY61" s="45">
        <v>0</v>
      </c>
      <c r="AZ61" s="54">
        <v>667.7030350180002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73.327453901</v>
      </c>
      <c r="BG61" s="53">
        <v>29.711690732999994</v>
      </c>
      <c r="BH61" s="45">
        <v>3.0526079399999997</v>
      </c>
      <c r="BI61" s="45">
        <v>0</v>
      </c>
      <c r="BJ61" s="54">
        <v>71.48435878600002</v>
      </c>
      <c r="BK61" s="49">
        <v>2641.2020578680003</v>
      </c>
      <c r="BL61" s="105"/>
      <c r="BM61" s="105"/>
    </row>
    <row r="62" spans="1:65" ht="12.75">
      <c r="A62" s="11"/>
      <c r="B62" s="24" t="s">
        <v>142</v>
      </c>
      <c r="C62" s="72">
        <v>0</v>
      </c>
      <c r="D62" s="53">
        <v>0.64084284</v>
      </c>
      <c r="E62" s="45">
        <v>0</v>
      </c>
      <c r="F62" s="45">
        <v>0</v>
      </c>
      <c r="G62" s="54">
        <v>0</v>
      </c>
      <c r="H62" s="72">
        <v>2.4344919529999998</v>
      </c>
      <c r="I62" s="45">
        <v>1.1503209159999999</v>
      </c>
      <c r="J62" s="45">
        <v>0</v>
      </c>
      <c r="K62" s="45">
        <v>0</v>
      </c>
      <c r="L62" s="54">
        <v>2.4578535390000007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0.8062468269999999</v>
      </c>
      <c r="S62" s="45">
        <v>0</v>
      </c>
      <c r="T62" s="45">
        <v>0</v>
      </c>
      <c r="U62" s="45">
        <v>0</v>
      </c>
      <c r="V62" s="54">
        <v>0.10217004599999999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</v>
      </c>
      <c r="AC62" s="45">
        <v>0</v>
      </c>
      <c r="AD62" s="45">
        <v>0</v>
      </c>
      <c r="AE62" s="45">
        <v>0</v>
      </c>
      <c r="AF62" s="54">
        <v>0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61.932378794</v>
      </c>
      <c r="AW62" s="45">
        <v>26.97965799</v>
      </c>
      <c r="AX62" s="45">
        <v>0</v>
      </c>
      <c r="AY62" s="45">
        <v>0</v>
      </c>
      <c r="AZ62" s="54">
        <v>181.60118258700004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11.070213808999998</v>
      </c>
      <c r="BG62" s="53">
        <v>0.8747267019999999</v>
      </c>
      <c r="BH62" s="45">
        <v>0</v>
      </c>
      <c r="BI62" s="45">
        <v>0</v>
      </c>
      <c r="BJ62" s="54">
        <v>18.990940259</v>
      </c>
      <c r="BK62" s="49">
        <v>309.041026262</v>
      </c>
      <c r="BL62" s="105"/>
      <c r="BM62" s="105"/>
    </row>
    <row r="63" spans="1:65" ht="12.75">
      <c r="A63" s="11"/>
      <c r="B63" s="24" t="s">
        <v>143</v>
      </c>
      <c r="C63" s="72">
        <v>0</v>
      </c>
      <c r="D63" s="53">
        <v>236.57542851</v>
      </c>
      <c r="E63" s="45">
        <v>0</v>
      </c>
      <c r="F63" s="45">
        <v>0</v>
      </c>
      <c r="G63" s="54">
        <v>0</v>
      </c>
      <c r="H63" s="72">
        <v>8.889628147</v>
      </c>
      <c r="I63" s="45">
        <v>1492.294000442</v>
      </c>
      <c r="J63" s="45">
        <v>0</v>
      </c>
      <c r="K63" s="45">
        <v>16.919240808</v>
      </c>
      <c r="L63" s="54">
        <v>211.47162238899998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1.530351698</v>
      </c>
      <c r="S63" s="45">
        <v>0.980913317</v>
      </c>
      <c r="T63" s="45">
        <v>0</v>
      </c>
      <c r="U63" s="45">
        <v>0</v>
      </c>
      <c r="V63" s="54">
        <v>6.783123345000001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2.8000000000000003E-08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32.506959855000005</v>
      </c>
      <c r="AW63" s="45">
        <v>189.530288668</v>
      </c>
      <c r="AX63" s="45">
        <v>6.294297524</v>
      </c>
      <c r="AY63" s="45">
        <v>0</v>
      </c>
      <c r="AZ63" s="54">
        <v>281.635352326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5.777065771</v>
      </c>
      <c r="BG63" s="53">
        <v>1.336330798</v>
      </c>
      <c r="BH63" s="45">
        <v>2.235827911</v>
      </c>
      <c r="BI63" s="45">
        <v>0</v>
      </c>
      <c r="BJ63" s="54">
        <v>14.266496066999999</v>
      </c>
      <c r="BK63" s="49">
        <v>2509.0269276039994</v>
      </c>
      <c r="BL63" s="105"/>
      <c r="BM63" s="105"/>
    </row>
    <row r="64" spans="1:65" ht="12.75">
      <c r="A64" s="11"/>
      <c r="B64" s="24" t="s">
        <v>174</v>
      </c>
      <c r="C64" s="72">
        <v>0</v>
      </c>
      <c r="D64" s="53">
        <v>17.375017944</v>
      </c>
      <c r="E64" s="45">
        <v>0</v>
      </c>
      <c r="F64" s="45">
        <v>0</v>
      </c>
      <c r="G64" s="54">
        <v>0</v>
      </c>
      <c r="H64" s="72">
        <v>0.715702028</v>
      </c>
      <c r="I64" s="45">
        <v>40.284030158</v>
      </c>
      <c r="J64" s="45">
        <v>0.9775078580000001</v>
      </c>
      <c r="K64" s="45">
        <v>0</v>
      </c>
      <c r="L64" s="54">
        <v>14.653222916999999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0.206899546</v>
      </c>
      <c r="S64" s="45">
        <v>0</v>
      </c>
      <c r="T64" s="45">
        <v>0</v>
      </c>
      <c r="U64" s="45">
        <v>0</v>
      </c>
      <c r="V64" s="54">
        <v>0.379465501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0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1.5207676359999998</v>
      </c>
      <c r="AW64" s="45">
        <v>18.628335106</v>
      </c>
      <c r="AX64" s="45">
        <v>1.0517757140000001</v>
      </c>
      <c r="AY64" s="45">
        <v>0</v>
      </c>
      <c r="AZ64" s="54">
        <v>46.649468813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0.39263889599999996</v>
      </c>
      <c r="BG64" s="53">
        <v>0</v>
      </c>
      <c r="BH64" s="45">
        <v>0.157338954</v>
      </c>
      <c r="BI64" s="45">
        <v>0</v>
      </c>
      <c r="BJ64" s="54">
        <v>0.649760146</v>
      </c>
      <c r="BK64" s="49">
        <v>143.641931217</v>
      </c>
      <c r="BL64" s="105"/>
      <c r="BM64" s="105"/>
    </row>
    <row r="65" spans="1:65" ht="12.75">
      <c r="A65" s="11"/>
      <c r="B65" s="24" t="s">
        <v>144</v>
      </c>
      <c r="C65" s="72">
        <v>0</v>
      </c>
      <c r="D65" s="53">
        <v>343.683788459</v>
      </c>
      <c r="E65" s="45">
        <v>0</v>
      </c>
      <c r="F65" s="45">
        <v>0</v>
      </c>
      <c r="G65" s="54">
        <v>0</v>
      </c>
      <c r="H65" s="72">
        <v>4.209223333000001</v>
      </c>
      <c r="I65" s="45">
        <v>1.5604255390000001</v>
      </c>
      <c r="J65" s="45">
        <v>0</v>
      </c>
      <c r="K65" s="45">
        <v>0</v>
      </c>
      <c r="L65" s="54">
        <v>192.82573440000002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0.8980348699999999</v>
      </c>
      <c r="S65" s="45">
        <v>0</v>
      </c>
      <c r="T65" s="45">
        <v>0</v>
      </c>
      <c r="U65" s="45">
        <v>0</v>
      </c>
      <c r="V65" s="54">
        <v>0.537860846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0.081645469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11.071549631</v>
      </c>
      <c r="AW65" s="45">
        <v>88.825844176</v>
      </c>
      <c r="AX65" s="45">
        <v>7.361644587000001</v>
      </c>
      <c r="AY65" s="45">
        <v>0</v>
      </c>
      <c r="AZ65" s="54">
        <v>219.646332053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1.21810241</v>
      </c>
      <c r="BG65" s="53">
        <v>0.0006099359999999999</v>
      </c>
      <c r="BH65" s="45">
        <v>1.2716611960000002</v>
      </c>
      <c r="BI65" s="45">
        <v>0</v>
      </c>
      <c r="BJ65" s="54">
        <v>1.1353428429999999</v>
      </c>
      <c r="BK65" s="49">
        <v>874.3277997480001</v>
      </c>
      <c r="BL65" s="105"/>
      <c r="BM65" s="105"/>
    </row>
    <row r="66" spans="1:66" ht="12.75">
      <c r="A66" s="36"/>
      <c r="B66" s="37" t="s">
        <v>81</v>
      </c>
      <c r="C66" s="81">
        <f aca="true" t="shared" si="5" ref="C66:AH66">SUM(C57:C65)</f>
        <v>0</v>
      </c>
      <c r="D66" s="81">
        <f t="shared" si="5"/>
        <v>1352.5339497549999</v>
      </c>
      <c r="E66" s="81">
        <f t="shared" si="5"/>
        <v>0</v>
      </c>
      <c r="F66" s="81">
        <f t="shared" si="5"/>
        <v>0</v>
      </c>
      <c r="G66" s="81">
        <f t="shared" si="5"/>
        <v>0</v>
      </c>
      <c r="H66" s="81">
        <f t="shared" si="5"/>
        <v>85.333584698</v>
      </c>
      <c r="I66" s="81">
        <f t="shared" si="5"/>
        <v>3628.297481078999</v>
      </c>
      <c r="J66" s="81">
        <f t="shared" si="5"/>
        <v>4.234199843</v>
      </c>
      <c r="K66" s="81">
        <f t="shared" si="5"/>
        <v>16.919240808</v>
      </c>
      <c r="L66" s="81">
        <f t="shared" si="5"/>
        <v>2175.009309725</v>
      </c>
      <c r="M66" s="81">
        <f t="shared" si="5"/>
        <v>0</v>
      </c>
      <c r="N66" s="81">
        <f t="shared" si="5"/>
        <v>0</v>
      </c>
      <c r="O66" s="81">
        <f t="shared" si="5"/>
        <v>0</v>
      </c>
      <c r="P66" s="81">
        <f t="shared" si="5"/>
        <v>0</v>
      </c>
      <c r="Q66" s="81">
        <f t="shared" si="5"/>
        <v>0</v>
      </c>
      <c r="R66" s="81">
        <f t="shared" si="5"/>
        <v>21.261359679</v>
      </c>
      <c r="S66" s="81">
        <f t="shared" si="5"/>
        <v>19.285833859</v>
      </c>
      <c r="T66" s="81">
        <f t="shared" si="5"/>
        <v>1.608686985</v>
      </c>
      <c r="U66" s="81">
        <f t="shared" si="5"/>
        <v>0</v>
      </c>
      <c r="V66" s="81">
        <f t="shared" si="5"/>
        <v>60.303140994</v>
      </c>
      <c r="W66" s="81">
        <f t="shared" si="5"/>
        <v>0</v>
      </c>
      <c r="X66" s="81">
        <f t="shared" si="5"/>
        <v>0</v>
      </c>
      <c r="Y66" s="81">
        <f t="shared" si="5"/>
        <v>0</v>
      </c>
      <c r="Z66" s="81">
        <f t="shared" si="5"/>
        <v>0</v>
      </c>
      <c r="AA66" s="81">
        <f t="shared" si="5"/>
        <v>0</v>
      </c>
      <c r="AB66" s="81">
        <f t="shared" si="5"/>
        <v>0.165751914</v>
      </c>
      <c r="AC66" s="81">
        <f t="shared" si="5"/>
        <v>0.002044343</v>
      </c>
      <c r="AD66" s="81">
        <f t="shared" si="5"/>
        <v>0</v>
      </c>
      <c r="AE66" s="81">
        <f t="shared" si="5"/>
        <v>0</v>
      </c>
      <c r="AF66" s="81">
        <f t="shared" si="5"/>
        <v>0.312547058</v>
      </c>
      <c r="AG66" s="81">
        <f t="shared" si="5"/>
        <v>0</v>
      </c>
      <c r="AH66" s="81">
        <f t="shared" si="5"/>
        <v>0</v>
      </c>
      <c r="AI66" s="81">
        <f aca="true" t="shared" si="6" ref="AI66:BJ66">SUM(AI57:AI65)</f>
        <v>0</v>
      </c>
      <c r="AJ66" s="81">
        <f t="shared" si="6"/>
        <v>0</v>
      </c>
      <c r="AK66" s="81">
        <f t="shared" si="6"/>
        <v>0</v>
      </c>
      <c r="AL66" s="81">
        <f t="shared" si="6"/>
        <v>0.022778184</v>
      </c>
      <c r="AM66" s="81">
        <f t="shared" si="6"/>
        <v>0</v>
      </c>
      <c r="AN66" s="81">
        <f t="shared" si="6"/>
        <v>0</v>
      </c>
      <c r="AO66" s="81">
        <f t="shared" si="6"/>
        <v>0</v>
      </c>
      <c r="AP66" s="81">
        <f t="shared" si="6"/>
        <v>0.064266201</v>
      </c>
      <c r="AQ66" s="81">
        <f t="shared" si="6"/>
        <v>0</v>
      </c>
      <c r="AR66" s="81">
        <f t="shared" si="6"/>
        <v>0</v>
      </c>
      <c r="AS66" s="81">
        <f t="shared" si="6"/>
        <v>0</v>
      </c>
      <c r="AT66" s="81">
        <f t="shared" si="6"/>
        <v>0</v>
      </c>
      <c r="AU66" s="81">
        <f t="shared" si="6"/>
        <v>0</v>
      </c>
      <c r="AV66" s="81">
        <f t="shared" si="6"/>
        <v>657.3631524640001</v>
      </c>
      <c r="AW66" s="81">
        <f t="shared" si="6"/>
        <v>2791.9465954326856</v>
      </c>
      <c r="AX66" s="81">
        <f t="shared" si="6"/>
        <v>35.301708652</v>
      </c>
      <c r="AY66" s="81">
        <f t="shared" si="6"/>
        <v>0</v>
      </c>
      <c r="AZ66" s="81">
        <f t="shared" si="6"/>
        <v>4425.1777155340005</v>
      </c>
      <c r="BA66" s="81">
        <f t="shared" si="6"/>
        <v>0</v>
      </c>
      <c r="BB66" s="81">
        <f t="shared" si="6"/>
        <v>0</v>
      </c>
      <c r="BC66" s="81">
        <f t="shared" si="6"/>
        <v>0</v>
      </c>
      <c r="BD66" s="81">
        <f t="shared" si="6"/>
        <v>0</v>
      </c>
      <c r="BE66" s="81">
        <f t="shared" si="6"/>
        <v>0</v>
      </c>
      <c r="BF66" s="81">
        <f t="shared" si="6"/>
        <v>168.991417432</v>
      </c>
      <c r="BG66" s="81">
        <f t="shared" si="6"/>
        <v>231.89432179099998</v>
      </c>
      <c r="BH66" s="81">
        <f t="shared" si="6"/>
        <v>43.91961789899999</v>
      </c>
      <c r="BI66" s="81">
        <f t="shared" si="6"/>
        <v>0</v>
      </c>
      <c r="BJ66" s="81">
        <f t="shared" si="6"/>
        <v>398.60650568700004</v>
      </c>
      <c r="BK66" s="66">
        <f>SUM(BK57:BK65)</f>
        <v>16118.555210016688</v>
      </c>
      <c r="BL66" s="105"/>
      <c r="BM66" s="105"/>
      <c r="BN66" s="105"/>
    </row>
    <row r="67" spans="1:65" ht="12.75">
      <c r="A67" s="36"/>
      <c r="B67" s="38" t="s">
        <v>71</v>
      </c>
      <c r="C67" s="66">
        <f aca="true" t="shared" si="7" ref="C67:AH67">+C66+C49+C15+C11</f>
        <v>0</v>
      </c>
      <c r="D67" s="73">
        <f t="shared" si="7"/>
        <v>2301.9147536793553</v>
      </c>
      <c r="E67" s="73">
        <f t="shared" si="7"/>
        <v>0</v>
      </c>
      <c r="F67" s="73">
        <f t="shared" si="7"/>
        <v>0</v>
      </c>
      <c r="G67" s="74">
        <f t="shared" si="7"/>
        <v>0</v>
      </c>
      <c r="H67" s="66">
        <f t="shared" si="7"/>
        <v>213.23655008699998</v>
      </c>
      <c r="I67" s="73">
        <f t="shared" si="7"/>
        <v>14163.59763041974</v>
      </c>
      <c r="J67" s="73">
        <f t="shared" si="7"/>
        <v>2362.875330931</v>
      </c>
      <c r="K67" s="73">
        <f t="shared" si="7"/>
        <v>16.919240808</v>
      </c>
      <c r="L67" s="74">
        <f t="shared" si="7"/>
        <v>3745.664288057</v>
      </c>
      <c r="M67" s="66">
        <f t="shared" si="7"/>
        <v>0</v>
      </c>
      <c r="N67" s="73">
        <f t="shared" si="7"/>
        <v>0</v>
      </c>
      <c r="O67" s="73">
        <f t="shared" si="7"/>
        <v>0</v>
      </c>
      <c r="P67" s="73">
        <f t="shared" si="7"/>
        <v>0</v>
      </c>
      <c r="Q67" s="74">
        <f t="shared" si="7"/>
        <v>0</v>
      </c>
      <c r="R67" s="66">
        <f t="shared" si="7"/>
        <v>62.457853103999994</v>
      </c>
      <c r="S67" s="73">
        <f t="shared" si="7"/>
        <v>223.21751832</v>
      </c>
      <c r="T67" s="73">
        <f t="shared" si="7"/>
        <v>92.59351022300001</v>
      </c>
      <c r="U67" s="73">
        <f t="shared" si="7"/>
        <v>0</v>
      </c>
      <c r="V67" s="74">
        <f t="shared" si="7"/>
        <v>142.92469895000002</v>
      </c>
      <c r="W67" s="66">
        <f t="shared" si="7"/>
        <v>0</v>
      </c>
      <c r="X67" s="66">
        <f t="shared" si="7"/>
        <v>0</v>
      </c>
      <c r="Y67" s="66">
        <f t="shared" si="7"/>
        <v>0</v>
      </c>
      <c r="Z67" s="66">
        <f t="shared" si="7"/>
        <v>0</v>
      </c>
      <c r="AA67" s="66">
        <f t="shared" si="7"/>
        <v>0</v>
      </c>
      <c r="AB67" s="66">
        <f t="shared" si="7"/>
        <v>0.25382434400000004</v>
      </c>
      <c r="AC67" s="73">
        <f t="shared" si="7"/>
        <v>0.104014727</v>
      </c>
      <c r="AD67" s="73">
        <f t="shared" si="7"/>
        <v>0</v>
      </c>
      <c r="AE67" s="73">
        <f t="shared" si="7"/>
        <v>0</v>
      </c>
      <c r="AF67" s="74">
        <f t="shared" si="7"/>
        <v>0.312547058</v>
      </c>
      <c r="AG67" s="66">
        <f t="shared" si="7"/>
        <v>0</v>
      </c>
      <c r="AH67" s="73">
        <f t="shared" si="7"/>
        <v>0</v>
      </c>
      <c r="AI67" s="73">
        <f aca="true" t="shared" si="8" ref="AI67:BK67">+AI66+AI49+AI15+AI11</f>
        <v>0</v>
      </c>
      <c r="AJ67" s="73">
        <f t="shared" si="8"/>
        <v>0</v>
      </c>
      <c r="AK67" s="74">
        <f t="shared" si="8"/>
        <v>0</v>
      </c>
      <c r="AL67" s="66">
        <f t="shared" si="8"/>
        <v>0.101060133</v>
      </c>
      <c r="AM67" s="73">
        <f t="shared" si="8"/>
        <v>0</v>
      </c>
      <c r="AN67" s="73">
        <f t="shared" si="8"/>
        <v>0</v>
      </c>
      <c r="AO67" s="73">
        <f t="shared" si="8"/>
        <v>0</v>
      </c>
      <c r="AP67" s="74">
        <f t="shared" si="8"/>
        <v>0.064266201</v>
      </c>
      <c r="AQ67" s="66">
        <f t="shared" si="8"/>
        <v>0</v>
      </c>
      <c r="AR67" s="73">
        <f t="shared" si="8"/>
        <v>36.927357265</v>
      </c>
      <c r="AS67" s="73">
        <f t="shared" si="8"/>
        <v>0</v>
      </c>
      <c r="AT67" s="73">
        <f t="shared" si="8"/>
        <v>0</v>
      </c>
      <c r="AU67" s="74">
        <f t="shared" si="8"/>
        <v>0</v>
      </c>
      <c r="AV67" s="66">
        <f t="shared" si="8"/>
        <v>825.8923565190001</v>
      </c>
      <c r="AW67" s="73">
        <f t="shared" si="8"/>
        <v>6797.522691651686</v>
      </c>
      <c r="AX67" s="73">
        <f t="shared" si="8"/>
        <v>201.287510967</v>
      </c>
      <c r="AY67" s="73">
        <f t="shared" si="8"/>
        <v>0</v>
      </c>
      <c r="AZ67" s="74">
        <f t="shared" si="8"/>
        <v>6185.200300027</v>
      </c>
      <c r="BA67" s="66">
        <f t="shared" si="8"/>
        <v>0</v>
      </c>
      <c r="BB67" s="73">
        <f t="shared" si="8"/>
        <v>0</v>
      </c>
      <c r="BC67" s="73">
        <f t="shared" si="8"/>
        <v>0</v>
      </c>
      <c r="BD67" s="73">
        <f t="shared" si="8"/>
        <v>0</v>
      </c>
      <c r="BE67" s="74">
        <f t="shared" si="8"/>
        <v>0</v>
      </c>
      <c r="BF67" s="66">
        <f t="shared" si="8"/>
        <v>212.28283833299997</v>
      </c>
      <c r="BG67" s="73">
        <f t="shared" si="8"/>
        <v>366.287681533</v>
      </c>
      <c r="BH67" s="73">
        <f t="shared" si="8"/>
        <v>63.36397962699999</v>
      </c>
      <c r="BI67" s="73">
        <f t="shared" si="8"/>
        <v>0</v>
      </c>
      <c r="BJ67" s="74">
        <f t="shared" si="8"/>
        <v>493.40801392700007</v>
      </c>
      <c r="BK67" s="66">
        <f t="shared" si="8"/>
        <v>38508.40981689178</v>
      </c>
      <c r="BM67" s="105"/>
    </row>
    <row r="68" spans="1:65" ht="3.75" customHeight="1">
      <c r="A68" s="11"/>
      <c r="B68" s="20"/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40"/>
      <c r="BM68" s="105"/>
    </row>
    <row r="69" spans="1:65" ht="3.75" customHeight="1">
      <c r="A69" s="11"/>
      <c r="B69" s="20"/>
      <c r="C69" s="25"/>
      <c r="D69" s="33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33"/>
      <c r="AS69" s="26"/>
      <c r="AT69" s="26"/>
      <c r="AU69" s="26"/>
      <c r="AV69" s="26"/>
      <c r="AW69" s="26"/>
      <c r="AX69" s="26"/>
      <c r="AY69" s="26"/>
      <c r="AZ69" s="26"/>
      <c r="BA69" s="26"/>
      <c r="BB69" s="33"/>
      <c r="BC69" s="26"/>
      <c r="BD69" s="26"/>
      <c r="BE69" s="26"/>
      <c r="BF69" s="26"/>
      <c r="BG69" s="33"/>
      <c r="BH69" s="26"/>
      <c r="BI69" s="26"/>
      <c r="BJ69" s="26"/>
      <c r="BK69" s="29"/>
      <c r="BM69" s="105"/>
    </row>
    <row r="70" spans="1:65" ht="12.75">
      <c r="A70" s="11" t="s">
        <v>1</v>
      </c>
      <c r="B70" s="17" t="s">
        <v>7</v>
      </c>
      <c r="C70" s="138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40"/>
      <c r="BM70" s="105"/>
    </row>
    <row r="71" spans="1:255" s="4" customFormat="1" ht="12.75">
      <c r="A71" s="11" t="s">
        <v>67</v>
      </c>
      <c r="B71" s="24" t="s">
        <v>2</v>
      </c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5"/>
      <c r="BL71" s="2"/>
      <c r="BM71" s="105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11"/>
      <c r="B72" s="24" t="s">
        <v>170</v>
      </c>
      <c r="C72" s="76">
        <v>0</v>
      </c>
      <c r="D72" s="53">
        <v>0.765734638</v>
      </c>
      <c r="E72" s="77">
        <v>0</v>
      </c>
      <c r="F72" s="77">
        <v>0</v>
      </c>
      <c r="G72" s="78">
        <v>0</v>
      </c>
      <c r="H72" s="76">
        <v>412.33490054900005</v>
      </c>
      <c r="I72" s="77">
        <v>0.018966729999999998</v>
      </c>
      <c r="J72" s="77">
        <v>0</v>
      </c>
      <c r="K72" s="77">
        <v>0</v>
      </c>
      <c r="L72" s="78">
        <v>17.904745567</v>
      </c>
      <c r="M72" s="67">
        <v>0</v>
      </c>
      <c r="N72" s="68">
        <v>0</v>
      </c>
      <c r="O72" s="67">
        <v>0</v>
      </c>
      <c r="P72" s="67">
        <v>0</v>
      </c>
      <c r="Q72" s="67">
        <v>0</v>
      </c>
      <c r="R72" s="76">
        <v>215.84722212100002</v>
      </c>
      <c r="S72" s="77">
        <v>0.003996891000000001</v>
      </c>
      <c r="T72" s="77">
        <v>0</v>
      </c>
      <c r="U72" s="77">
        <v>0</v>
      </c>
      <c r="V72" s="78">
        <v>3.426484404</v>
      </c>
      <c r="W72" s="76">
        <v>0</v>
      </c>
      <c r="X72" s="77">
        <v>0</v>
      </c>
      <c r="Y72" s="77">
        <v>0</v>
      </c>
      <c r="Z72" s="77">
        <v>0</v>
      </c>
      <c r="AA72" s="78">
        <v>0</v>
      </c>
      <c r="AB72" s="76">
        <v>1.773627782</v>
      </c>
      <c r="AC72" s="77">
        <v>0</v>
      </c>
      <c r="AD72" s="77">
        <v>0</v>
      </c>
      <c r="AE72" s="77">
        <v>0</v>
      </c>
      <c r="AF72" s="78">
        <v>0.01115613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76">
        <v>0.671674119</v>
      </c>
      <c r="AM72" s="77">
        <v>0</v>
      </c>
      <c r="AN72" s="77">
        <v>0</v>
      </c>
      <c r="AO72" s="77">
        <v>0</v>
      </c>
      <c r="AP72" s="78">
        <v>0</v>
      </c>
      <c r="AQ72" s="76">
        <v>0</v>
      </c>
      <c r="AR72" s="79">
        <v>0</v>
      </c>
      <c r="AS72" s="77">
        <v>0</v>
      </c>
      <c r="AT72" s="77">
        <v>0</v>
      </c>
      <c r="AU72" s="78">
        <v>0</v>
      </c>
      <c r="AV72" s="76">
        <v>2600.400175301109</v>
      </c>
      <c r="AW72" s="77">
        <v>12.016580237</v>
      </c>
      <c r="AX72" s="77">
        <v>1.664099539</v>
      </c>
      <c r="AY72" s="77">
        <v>0</v>
      </c>
      <c r="AZ72" s="78">
        <v>357.60243696300006</v>
      </c>
      <c r="BA72" s="76">
        <v>0</v>
      </c>
      <c r="BB72" s="79">
        <v>0</v>
      </c>
      <c r="BC72" s="77">
        <v>0</v>
      </c>
      <c r="BD72" s="77">
        <v>0</v>
      </c>
      <c r="BE72" s="78">
        <v>0</v>
      </c>
      <c r="BF72" s="76">
        <v>974.1519183880001</v>
      </c>
      <c r="BG72" s="79">
        <v>3.119191294</v>
      </c>
      <c r="BH72" s="77">
        <v>0</v>
      </c>
      <c r="BI72" s="77">
        <v>0</v>
      </c>
      <c r="BJ72" s="78">
        <v>74.75117224300001</v>
      </c>
      <c r="BK72" s="94">
        <v>4676.464082896109</v>
      </c>
      <c r="BL72" s="27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36"/>
      <c r="B73" s="37" t="s">
        <v>76</v>
      </c>
      <c r="C73" s="50">
        <f>SUM(C72)</f>
        <v>0</v>
      </c>
      <c r="D73" s="70">
        <f>SUM(D72)</f>
        <v>0.765734638</v>
      </c>
      <c r="E73" s="70">
        <f aca="true" t="shared" si="9" ref="E73:BJ73">SUM(E72)</f>
        <v>0</v>
      </c>
      <c r="F73" s="70">
        <f t="shared" si="9"/>
        <v>0</v>
      </c>
      <c r="G73" s="69">
        <f t="shared" si="9"/>
        <v>0</v>
      </c>
      <c r="H73" s="50">
        <f t="shared" si="9"/>
        <v>412.33490054900005</v>
      </c>
      <c r="I73" s="70">
        <f t="shared" si="9"/>
        <v>0.018966729999999998</v>
      </c>
      <c r="J73" s="70">
        <f t="shared" si="9"/>
        <v>0</v>
      </c>
      <c r="K73" s="70">
        <f t="shared" si="9"/>
        <v>0</v>
      </c>
      <c r="L73" s="69">
        <f t="shared" si="9"/>
        <v>17.904745567</v>
      </c>
      <c r="M73" s="51">
        <f t="shared" si="9"/>
        <v>0</v>
      </c>
      <c r="N73" s="51">
        <f t="shared" si="9"/>
        <v>0</v>
      </c>
      <c r="O73" s="51">
        <f t="shared" si="9"/>
        <v>0</v>
      </c>
      <c r="P73" s="51">
        <f t="shared" si="9"/>
        <v>0</v>
      </c>
      <c r="Q73" s="75">
        <f t="shared" si="9"/>
        <v>0</v>
      </c>
      <c r="R73" s="50">
        <f t="shared" si="9"/>
        <v>215.84722212100002</v>
      </c>
      <c r="S73" s="70">
        <f t="shared" si="9"/>
        <v>0.003996891000000001</v>
      </c>
      <c r="T73" s="70">
        <f t="shared" si="9"/>
        <v>0</v>
      </c>
      <c r="U73" s="70">
        <f t="shared" si="9"/>
        <v>0</v>
      </c>
      <c r="V73" s="69">
        <f t="shared" si="9"/>
        <v>3.426484404</v>
      </c>
      <c r="W73" s="50">
        <f t="shared" si="9"/>
        <v>0</v>
      </c>
      <c r="X73" s="70">
        <f t="shared" si="9"/>
        <v>0</v>
      </c>
      <c r="Y73" s="70">
        <f t="shared" si="9"/>
        <v>0</v>
      </c>
      <c r="Z73" s="70">
        <f t="shared" si="9"/>
        <v>0</v>
      </c>
      <c r="AA73" s="69">
        <f t="shared" si="9"/>
        <v>0</v>
      </c>
      <c r="AB73" s="50">
        <f t="shared" si="9"/>
        <v>1.773627782</v>
      </c>
      <c r="AC73" s="70">
        <f t="shared" si="9"/>
        <v>0</v>
      </c>
      <c r="AD73" s="70">
        <f t="shared" si="9"/>
        <v>0</v>
      </c>
      <c r="AE73" s="70">
        <f t="shared" si="9"/>
        <v>0</v>
      </c>
      <c r="AF73" s="69">
        <f t="shared" si="9"/>
        <v>0.01115613</v>
      </c>
      <c r="AG73" s="51">
        <f t="shared" si="9"/>
        <v>0</v>
      </c>
      <c r="AH73" s="51">
        <f t="shared" si="9"/>
        <v>0</v>
      </c>
      <c r="AI73" s="51">
        <f t="shared" si="9"/>
        <v>0</v>
      </c>
      <c r="AJ73" s="51">
        <f t="shared" si="9"/>
        <v>0</v>
      </c>
      <c r="AK73" s="75">
        <f t="shared" si="9"/>
        <v>0</v>
      </c>
      <c r="AL73" s="50">
        <f t="shared" si="9"/>
        <v>0.671674119</v>
      </c>
      <c r="AM73" s="70">
        <f t="shared" si="9"/>
        <v>0</v>
      </c>
      <c r="AN73" s="70">
        <f t="shared" si="9"/>
        <v>0</v>
      </c>
      <c r="AO73" s="70">
        <f t="shared" si="9"/>
        <v>0</v>
      </c>
      <c r="AP73" s="69">
        <f t="shared" si="9"/>
        <v>0</v>
      </c>
      <c r="AQ73" s="50">
        <f t="shared" si="9"/>
        <v>0</v>
      </c>
      <c r="AR73" s="70">
        <f t="shared" si="9"/>
        <v>0</v>
      </c>
      <c r="AS73" s="70">
        <f t="shared" si="9"/>
        <v>0</v>
      </c>
      <c r="AT73" s="70">
        <f t="shared" si="9"/>
        <v>0</v>
      </c>
      <c r="AU73" s="69">
        <f t="shared" si="9"/>
        <v>0</v>
      </c>
      <c r="AV73" s="50">
        <f t="shared" si="9"/>
        <v>2600.400175301109</v>
      </c>
      <c r="AW73" s="70">
        <f t="shared" si="9"/>
        <v>12.016580237</v>
      </c>
      <c r="AX73" s="70">
        <f t="shared" si="9"/>
        <v>1.664099539</v>
      </c>
      <c r="AY73" s="70">
        <f t="shared" si="9"/>
        <v>0</v>
      </c>
      <c r="AZ73" s="69">
        <f t="shared" si="9"/>
        <v>357.60243696300006</v>
      </c>
      <c r="BA73" s="50">
        <f t="shared" si="9"/>
        <v>0</v>
      </c>
      <c r="BB73" s="70">
        <f t="shared" si="9"/>
        <v>0</v>
      </c>
      <c r="BC73" s="70">
        <f t="shared" si="9"/>
        <v>0</v>
      </c>
      <c r="BD73" s="70">
        <f t="shared" si="9"/>
        <v>0</v>
      </c>
      <c r="BE73" s="69">
        <f t="shared" si="9"/>
        <v>0</v>
      </c>
      <c r="BF73" s="50">
        <f t="shared" si="9"/>
        <v>974.1519183880001</v>
      </c>
      <c r="BG73" s="70">
        <f t="shared" si="9"/>
        <v>3.119191294</v>
      </c>
      <c r="BH73" s="70">
        <f t="shared" si="9"/>
        <v>0</v>
      </c>
      <c r="BI73" s="70">
        <f t="shared" si="9"/>
        <v>0</v>
      </c>
      <c r="BJ73" s="69">
        <f t="shared" si="9"/>
        <v>74.75117224300001</v>
      </c>
      <c r="BK73" s="52">
        <f>SUM(BK72:BK72)</f>
        <v>4676.464082896109</v>
      </c>
      <c r="BL73" s="2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65" ht="12.75">
      <c r="A74" s="11" t="s">
        <v>68</v>
      </c>
      <c r="B74" s="18" t="s">
        <v>15</v>
      </c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6"/>
      <c r="BM74" s="105"/>
    </row>
    <row r="75" spans="1:65" ht="12.75">
      <c r="A75" s="11"/>
      <c r="B75" s="24" t="s">
        <v>145</v>
      </c>
      <c r="C75" s="72">
        <v>0</v>
      </c>
      <c r="D75" s="53">
        <v>0</v>
      </c>
      <c r="E75" s="45">
        <v>0</v>
      </c>
      <c r="F75" s="45">
        <v>0</v>
      </c>
      <c r="G75" s="54">
        <v>0</v>
      </c>
      <c r="H75" s="72">
        <v>0.358030849</v>
      </c>
      <c r="I75" s="45">
        <v>0</v>
      </c>
      <c r="J75" s="45">
        <v>0</v>
      </c>
      <c r="K75" s="45">
        <v>0</v>
      </c>
      <c r="L75" s="54">
        <v>0.1135825</v>
      </c>
      <c r="M75" s="72">
        <v>0</v>
      </c>
      <c r="N75" s="53">
        <v>0</v>
      </c>
      <c r="O75" s="45">
        <v>0</v>
      </c>
      <c r="P75" s="45">
        <v>0</v>
      </c>
      <c r="Q75" s="54">
        <v>0</v>
      </c>
      <c r="R75" s="72">
        <v>0.025942604</v>
      </c>
      <c r="S75" s="45">
        <v>0</v>
      </c>
      <c r="T75" s="45">
        <v>0</v>
      </c>
      <c r="U75" s="45">
        <v>0</v>
      </c>
      <c r="V75" s="54">
        <v>0</v>
      </c>
      <c r="W75" s="72">
        <v>0</v>
      </c>
      <c r="X75" s="45">
        <v>0</v>
      </c>
      <c r="Y75" s="45">
        <v>0</v>
      </c>
      <c r="Z75" s="45">
        <v>0</v>
      </c>
      <c r="AA75" s="54">
        <v>0</v>
      </c>
      <c r="AB75" s="72">
        <v>0</v>
      </c>
      <c r="AC75" s="45">
        <v>0</v>
      </c>
      <c r="AD75" s="45">
        <v>0</v>
      </c>
      <c r="AE75" s="45">
        <v>0</v>
      </c>
      <c r="AF75" s="54">
        <v>0</v>
      </c>
      <c r="AG75" s="72">
        <v>0</v>
      </c>
      <c r="AH75" s="45">
        <v>0</v>
      </c>
      <c r="AI75" s="45">
        <v>0</v>
      </c>
      <c r="AJ75" s="45">
        <v>0</v>
      </c>
      <c r="AK75" s="54">
        <v>0</v>
      </c>
      <c r="AL75" s="72">
        <v>0</v>
      </c>
      <c r="AM75" s="45">
        <v>0</v>
      </c>
      <c r="AN75" s="45">
        <v>0</v>
      </c>
      <c r="AO75" s="45">
        <v>0</v>
      </c>
      <c r="AP75" s="54">
        <v>0</v>
      </c>
      <c r="AQ75" s="72">
        <v>0</v>
      </c>
      <c r="AR75" s="53">
        <v>0</v>
      </c>
      <c r="AS75" s="45">
        <v>0</v>
      </c>
      <c r="AT75" s="45">
        <v>0</v>
      </c>
      <c r="AU75" s="54">
        <v>0</v>
      </c>
      <c r="AV75" s="72">
        <v>6.189291754999999</v>
      </c>
      <c r="AW75" s="45">
        <v>1.364858404</v>
      </c>
      <c r="AX75" s="45">
        <v>0</v>
      </c>
      <c r="AY75" s="45">
        <v>0</v>
      </c>
      <c r="AZ75" s="54">
        <v>20.361256048999998</v>
      </c>
      <c r="BA75" s="72">
        <v>0</v>
      </c>
      <c r="BB75" s="53">
        <v>0</v>
      </c>
      <c r="BC75" s="45">
        <v>0</v>
      </c>
      <c r="BD75" s="45">
        <v>0</v>
      </c>
      <c r="BE75" s="54">
        <v>0</v>
      </c>
      <c r="BF75" s="72">
        <v>0.560675899</v>
      </c>
      <c r="BG75" s="53">
        <v>0</v>
      </c>
      <c r="BH75" s="45">
        <v>0</v>
      </c>
      <c r="BI75" s="45">
        <v>0</v>
      </c>
      <c r="BJ75" s="54">
        <v>0.16078547299999998</v>
      </c>
      <c r="BK75" s="49">
        <v>29.134423532999996</v>
      </c>
      <c r="BL75" s="27"/>
      <c r="BM75" s="105"/>
    </row>
    <row r="76" spans="1:65" ht="12.75">
      <c r="A76" s="11"/>
      <c r="B76" s="24" t="s">
        <v>146</v>
      </c>
      <c r="C76" s="72">
        <v>0</v>
      </c>
      <c r="D76" s="53">
        <v>18.815</v>
      </c>
      <c r="E76" s="45">
        <v>0</v>
      </c>
      <c r="F76" s="45">
        <v>0</v>
      </c>
      <c r="G76" s="54">
        <v>0</v>
      </c>
      <c r="H76" s="72">
        <v>9.055881739</v>
      </c>
      <c r="I76" s="45">
        <v>10.663344355</v>
      </c>
      <c r="J76" s="45">
        <v>0</v>
      </c>
      <c r="K76" s="45">
        <v>0</v>
      </c>
      <c r="L76" s="54">
        <v>17.770545363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2.9762179710000005</v>
      </c>
      <c r="S76" s="45">
        <v>18.91377875</v>
      </c>
      <c r="T76" s="45">
        <v>0</v>
      </c>
      <c r="U76" s="45">
        <v>0</v>
      </c>
      <c r="V76" s="54">
        <v>1.68047769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110.451014823</v>
      </c>
      <c r="AW76" s="45">
        <v>55.573945339999995</v>
      </c>
      <c r="AX76" s="45">
        <v>0</v>
      </c>
      <c r="AY76" s="45">
        <v>0</v>
      </c>
      <c r="AZ76" s="54">
        <v>207.268951143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43.078306180000006</v>
      </c>
      <c r="BG76" s="53">
        <v>6.139730526</v>
      </c>
      <c r="BH76" s="45">
        <v>0</v>
      </c>
      <c r="BI76" s="45">
        <v>0</v>
      </c>
      <c r="BJ76" s="54">
        <v>34.74393809</v>
      </c>
      <c r="BK76" s="49">
        <v>537.1311319700001</v>
      </c>
      <c r="BL76" s="27"/>
      <c r="BM76" s="105"/>
    </row>
    <row r="77" spans="1:65" ht="12.75">
      <c r="A77" s="11"/>
      <c r="B77" s="24" t="s">
        <v>147</v>
      </c>
      <c r="C77" s="72">
        <v>0</v>
      </c>
      <c r="D77" s="53">
        <v>0</v>
      </c>
      <c r="E77" s="45">
        <v>0</v>
      </c>
      <c r="F77" s="45">
        <v>0</v>
      </c>
      <c r="G77" s="54">
        <v>0</v>
      </c>
      <c r="H77" s="72">
        <v>1.9517805529999999</v>
      </c>
      <c r="I77" s="45">
        <v>0.027822964000000002</v>
      </c>
      <c r="J77" s="45">
        <v>0</v>
      </c>
      <c r="K77" s="45">
        <v>0</v>
      </c>
      <c r="L77" s="54">
        <v>1.9305594739999998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0.568793023</v>
      </c>
      <c r="S77" s="45">
        <v>0</v>
      </c>
      <c r="T77" s="45">
        <v>0</v>
      </c>
      <c r="U77" s="45">
        <v>0</v>
      </c>
      <c r="V77" s="54">
        <v>0.348249873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0.0009177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18.582601414</v>
      </c>
      <c r="AW77" s="45">
        <v>4.732509787</v>
      </c>
      <c r="AX77" s="45">
        <v>0</v>
      </c>
      <c r="AY77" s="45">
        <v>0</v>
      </c>
      <c r="AZ77" s="54">
        <v>37.345507567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4.187036443</v>
      </c>
      <c r="BG77" s="53">
        <v>0</v>
      </c>
      <c r="BH77" s="45">
        <v>0</v>
      </c>
      <c r="BI77" s="45">
        <v>0</v>
      </c>
      <c r="BJ77" s="54">
        <v>2.766394408</v>
      </c>
      <c r="BK77" s="49">
        <v>72.44217320599999</v>
      </c>
      <c r="BL77" s="27"/>
      <c r="BM77" s="105"/>
    </row>
    <row r="78" spans="1:65" ht="12.75">
      <c r="A78" s="11"/>
      <c r="B78" s="100" t="s">
        <v>148</v>
      </c>
      <c r="C78" s="72">
        <v>0</v>
      </c>
      <c r="D78" s="53">
        <v>53.934888868</v>
      </c>
      <c r="E78" s="45">
        <v>0</v>
      </c>
      <c r="F78" s="45">
        <v>0</v>
      </c>
      <c r="G78" s="54">
        <v>0</v>
      </c>
      <c r="H78" s="72">
        <v>4.452510445</v>
      </c>
      <c r="I78" s="45">
        <v>16.741809487999998</v>
      </c>
      <c r="J78" s="45">
        <v>4.4730270899999995</v>
      </c>
      <c r="K78" s="45">
        <v>0</v>
      </c>
      <c r="L78" s="54">
        <v>44.076185295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0.7280983870000001</v>
      </c>
      <c r="S78" s="45">
        <v>5.057525149</v>
      </c>
      <c r="T78" s="45">
        <v>0</v>
      </c>
      <c r="U78" s="45">
        <v>0</v>
      </c>
      <c r="V78" s="54">
        <v>0.709789563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8.007374377</v>
      </c>
      <c r="AW78" s="45">
        <v>23.440530793</v>
      </c>
      <c r="AX78" s="45">
        <v>0</v>
      </c>
      <c r="AY78" s="45">
        <v>0</v>
      </c>
      <c r="AZ78" s="54">
        <v>63.469355238999995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1.877538929</v>
      </c>
      <c r="BG78" s="53">
        <v>9.728522781999999</v>
      </c>
      <c r="BH78" s="45">
        <v>0</v>
      </c>
      <c r="BI78" s="45">
        <v>0</v>
      </c>
      <c r="BJ78" s="54">
        <v>26.238006435000003</v>
      </c>
      <c r="BK78" s="49">
        <v>262.93516284</v>
      </c>
      <c r="BL78" s="27"/>
      <c r="BM78" s="105"/>
    </row>
    <row r="79" spans="1:65" ht="12.75">
      <c r="A79" s="11"/>
      <c r="B79" s="24" t="s">
        <v>149</v>
      </c>
      <c r="C79" s="72">
        <v>0</v>
      </c>
      <c r="D79" s="53">
        <v>0.696754185</v>
      </c>
      <c r="E79" s="45">
        <v>0</v>
      </c>
      <c r="F79" s="45">
        <v>0</v>
      </c>
      <c r="G79" s="54">
        <v>0</v>
      </c>
      <c r="H79" s="72">
        <v>7.709841525</v>
      </c>
      <c r="I79" s="45">
        <v>7.487938570999999</v>
      </c>
      <c r="J79" s="45">
        <v>0</v>
      </c>
      <c r="K79" s="45">
        <v>0</v>
      </c>
      <c r="L79" s="54">
        <v>21.715546907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1.819273663</v>
      </c>
      <c r="S79" s="45">
        <v>0.155366429</v>
      </c>
      <c r="T79" s="45">
        <v>0</v>
      </c>
      <c r="U79" s="45">
        <v>0</v>
      </c>
      <c r="V79" s="54">
        <v>2.8697720589999998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0.000610746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0.006995868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157.56004181599997</v>
      </c>
      <c r="AW79" s="45">
        <v>145.405679175</v>
      </c>
      <c r="AX79" s="45">
        <v>0</v>
      </c>
      <c r="AY79" s="45">
        <v>0</v>
      </c>
      <c r="AZ79" s="54">
        <v>383.979992113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46.554153330999995</v>
      </c>
      <c r="BG79" s="53">
        <v>22.641492456</v>
      </c>
      <c r="BH79" s="45">
        <v>0</v>
      </c>
      <c r="BI79" s="45">
        <v>0</v>
      </c>
      <c r="BJ79" s="54">
        <v>86.47608418700001</v>
      </c>
      <c r="BK79" s="49">
        <v>885.0795430309998</v>
      </c>
      <c r="BM79" s="105"/>
    </row>
    <row r="80" spans="1:65" ht="12.75">
      <c r="A80" s="11"/>
      <c r="B80" s="24" t="s">
        <v>150</v>
      </c>
      <c r="C80" s="72">
        <v>0</v>
      </c>
      <c r="D80" s="53">
        <v>5.190181073</v>
      </c>
      <c r="E80" s="45">
        <v>0</v>
      </c>
      <c r="F80" s="45">
        <v>0</v>
      </c>
      <c r="G80" s="54">
        <v>0</v>
      </c>
      <c r="H80" s="72">
        <v>18.515144836000005</v>
      </c>
      <c r="I80" s="45">
        <v>9.359083574</v>
      </c>
      <c r="J80" s="45">
        <v>0</v>
      </c>
      <c r="K80" s="45">
        <v>0</v>
      </c>
      <c r="L80" s="54">
        <v>8.620378401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6.4432908509999995</v>
      </c>
      <c r="S80" s="45">
        <v>0</v>
      </c>
      <c r="T80" s="45">
        <v>0</v>
      </c>
      <c r="U80" s="45">
        <v>0</v>
      </c>
      <c r="V80" s="54">
        <v>0.7409662710000001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0.003142003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0.038044344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29.230297692</v>
      </c>
      <c r="AW80" s="45">
        <v>8.772999735</v>
      </c>
      <c r="AX80" s="45">
        <v>0</v>
      </c>
      <c r="AY80" s="45">
        <v>0</v>
      </c>
      <c r="AZ80" s="54">
        <v>19.629489859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9.815718783</v>
      </c>
      <c r="BG80" s="53">
        <v>0.010290078999999999</v>
      </c>
      <c r="BH80" s="45">
        <v>0</v>
      </c>
      <c r="BI80" s="45">
        <v>0</v>
      </c>
      <c r="BJ80" s="54">
        <v>2.580640927</v>
      </c>
      <c r="BK80" s="49">
        <v>118.949668428</v>
      </c>
      <c r="BL80" s="27"/>
      <c r="BM80" s="105"/>
    </row>
    <row r="81" spans="1:65" ht="12.75">
      <c r="A81" s="11"/>
      <c r="B81" s="24" t="s">
        <v>151</v>
      </c>
      <c r="C81" s="72">
        <v>0</v>
      </c>
      <c r="D81" s="53">
        <v>0.704461666</v>
      </c>
      <c r="E81" s="45">
        <v>0</v>
      </c>
      <c r="F81" s="45">
        <v>0</v>
      </c>
      <c r="G81" s="54">
        <v>0</v>
      </c>
      <c r="H81" s="72">
        <v>79.843724509</v>
      </c>
      <c r="I81" s="45">
        <v>40.609003048999995</v>
      </c>
      <c r="J81" s="45">
        <v>0</v>
      </c>
      <c r="K81" s="45">
        <v>0</v>
      </c>
      <c r="L81" s="54">
        <v>55.831132984999996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17.984108104</v>
      </c>
      <c r="S81" s="45">
        <v>0.7780208670000001</v>
      </c>
      <c r="T81" s="45">
        <v>0</v>
      </c>
      <c r="U81" s="45">
        <v>0</v>
      </c>
      <c r="V81" s="54">
        <v>2.551494139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0.313136443</v>
      </c>
      <c r="AC81" s="45">
        <v>0</v>
      </c>
      <c r="AD81" s="45">
        <v>0</v>
      </c>
      <c r="AE81" s="45">
        <v>0</v>
      </c>
      <c r="AF81" s="54">
        <v>3.5663E-05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0.099956773</v>
      </c>
      <c r="AM81" s="45">
        <v>0</v>
      </c>
      <c r="AN81" s="45">
        <v>0</v>
      </c>
      <c r="AO81" s="45">
        <v>0</v>
      </c>
      <c r="AP81" s="54">
        <v>0.076955333</v>
      </c>
      <c r="AQ81" s="72">
        <v>0</v>
      </c>
      <c r="AR81" s="53">
        <v>0.224976071</v>
      </c>
      <c r="AS81" s="45">
        <v>0</v>
      </c>
      <c r="AT81" s="45">
        <v>0</v>
      </c>
      <c r="AU81" s="54">
        <v>0</v>
      </c>
      <c r="AV81" s="72">
        <v>1118.254202313</v>
      </c>
      <c r="AW81" s="45">
        <v>248.640114502</v>
      </c>
      <c r="AX81" s="45">
        <v>0</v>
      </c>
      <c r="AY81" s="45">
        <v>0</v>
      </c>
      <c r="AZ81" s="54">
        <v>567.0136753270001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216.480287947</v>
      </c>
      <c r="BG81" s="53">
        <v>33.130383218</v>
      </c>
      <c r="BH81" s="45">
        <v>0</v>
      </c>
      <c r="BI81" s="45">
        <v>0</v>
      </c>
      <c r="BJ81" s="54">
        <v>84.510228185</v>
      </c>
      <c r="BK81" s="49">
        <v>2467.045897094</v>
      </c>
      <c r="BL81" s="27"/>
      <c r="BM81" s="105"/>
    </row>
    <row r="82" spans="1:65" ht="12.75">
      <c r="A82" s="11"/>
      <c r="B82" s="24" t="s">
        <v>152</v>
      </c>
      <c r="C82" s="72">
        <v>0</v>
      </c>
      <c r="D82" s="53">
        <v>70.349863673</v>
      </c>
      <c r="E82" s="45">
        <v>0</v>
      </c>
      <c r="F82" s="45">
        <v>0</v>
      </c>
      <c r="G82" s="54">
        <v>0</v>
      </c>
      <c r="H82" s="72">
        <v>150.658930719</v>
      </c>
      <c r="I82" s="45">
        <v>132.76995605899998</v>
      </c>
      <c r="J82" s="45">
        <v>0</v>
      </c>
      <c r="K82" s="45">
        <v>0</v>
      </c>
      <c r="L82" s="54">
        <v>312.317152009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39.114538378</v>
      </c>
      <c r="S82" s="45">
        <v>24.983316143</v>
      </c>
      <c r="T82" s="45">
        <v>0</v>
      </c>
      <c r="U82" s="45">
        <v>0</v>
      </c>
      <c r="V82" s="54">
        <v>20.987775425000002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0.310576757</v>
      </c>
      <c r="AC82" s="45">
        <v>0</v>
      </c>
      <c r="AD82" s="45">
        <v>0</v>
      </c>
      <c r="AE82" s="45">
        <v>0</v>
      </c>
      <c r="AF82" s="54">
        <v>3.5649000000000004E-05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0.26667055300000003</v>
      </c>
      <c r="AM82" s="45">
        <v>0</v>
      </c>
      <c r="AN82" s="45">
        <v>0</v>
      </c>
      <c r="AO82" s="45">
        <v>0</v>
      </c>
      <c r="AP82" s="54">
        <v>0</v>
      </c>
      <c r="AQ82" s="72">
        <v>0</v>
      </c>
      <c r="AR82" s="53">
        <v>0</v>
      </c>
      <c r="AS82" s="45">
        <v>0</v>
      </c>
      <c r="AT82" s="45">
        <v>0</v>
      </c>
      <c r="AU82" s="54">
        <v>0</v>
      </c>
      <c r="AV82" s="72">
        <v>1609.4040649790002</v>
      </c>
      <c r="AW82" s="45">
        <v>336.073211819</v>
      </c>
      <c r="AX82" s="45">
        <v>0</v>
      </c>
      <c r="AY82" s="45">
        <v>0</v>
      </c>
      <c r="AZ82" s="54">
        <v>1968.910364379427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469.569971584</v>
      </c>
      <c r="BG82" s="53">
        <v>37.571403793</v>
      </c>
      <c r="BH82" s="45">
        <v>0</v>
      </c>
      <c r="BI82" s="45">
        <v>0</v>
      </c>
      <c r="BJ82" s="54">
        <v>196.796835355</v>
      </c>
      <c r="BK82" s="49">
        <v>5370.084667274427</v>
      </c>
      <c r="BM82" s="105"/>
    </row>
    <row r="83" spans="1:65" ht="12.75">
      <c r="A83" s="11"/>
      <c r="B83" s="24" t="s">
        <v>153</v>
      </c>
      <c r="C83" s="72">
        <v>0</v>
      </c>
      <c r="D83" s="53">
        <v>264.341420494</v>
      </c>
      <c r="E83" s="45">
        <v>0</v>
      </c>
      <c r="F83" s="45">
        <v>0</v>
      </c>
      <c r="G83" s="54">
        <v>0</v>
      </c>
      <c r="H83" s="72">
        <v>5.9593197060000005</v>
      </c>
      <c r="I83" s="45">
        <v>66.612334392</v>
      </c>
      <c r="J83" s="45">
        <v>0</v>
      </c>
      <c r="K83" s="45">
        <v>0</v>
      </c>
      <c r="L83" s="54">
        <v>184.823602006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1.9061192839999999</v>
      </c>
      <c r="S83" s="45">
        <v>1.774700875</v>
      </c>
      <c r="T83" s="45">
        <v>0</v>
      </c>
      <c r="U83" s="45">
        <v>0</v>
      </c>
      <c r="V83" s="54">
        <v>2.809946043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0.039870889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0.001395646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0</v>
      </c>
      <c r="AS83" s="45">
        <v>0</v>
      </c>
      <c r="AT83" s="45">
        <v>0</v>
      </c>
      <c r="AU83" s="54">
        <v>0</v>
      </c>
      <c r="AV83" s="72">
        <v>129.707256169</v>
      </c>
      <c r="AW83" s="45">
        <v>113.74914021</v>
      </c>
      <c r="AX83" s="45">
        <v>0</v>
      </c>
      <c r="AY83" s="45">
        <v>0</v>
      </c>
      <c r="AZ83" s="54">
        <v>520.7630742069999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35.257046336</v>
      </c>
      <c r="BG83" s="53">
        <v>20.943067356</v>
      </c>
      <c r="BH83" s="45">
        <v>0</v>
      </c>
      <c r="BI83" s="45">
        <v>0</v>
      </c>
      <c r="BJ83" s="54">
        <v>59.366527635999994</v>
      </c>
      <c r="BK83" s="49">
        <v>1408.0548212489998</v>
      </c>
      <c r="BL83" s="27"/>
      <c r="BM83" s="105"/>
    </row>
    <row r="84" spans="1:65" ht="12.75">
      <c r="A84" s="11"/>
      <c r="B84" s="24" t="s">
        <v>154</v>
      </c>
      <c r="C84" s="72">
        <v>0</v>
      </c>
      <c r="D84" s="53">
        <v>66.521265216</v>
      </c>
      <c r="E84" s="45">
        <v>0</v>
      </c>
      <c r="F84" s="45">
        <v>0</v>
      </c>
      <c r="G84" s="54">
        <v>0</v>
      </c>
      <c r="H84" s="72">
        <v>58.613511909</v>
      </c>
      <c r="I84" s="45">
        <v>171.488895278</v>
      </c>
      <c r="J84" s="45">
        <v>0.9623652570000001</v>
      </c>
      <c r="K84" s="45">
        <v>0</v>
      </c>
      <c r="L84" s="54">
        <v>129.44684958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15.430155694000002</v>
      </c>
      <c r="S84" s="45">
        <v>5.346810123</v>
      </c>
      <c r="T84" s="45">
        <v>0</v>
      </c>
      <c r="U84" s="45">
        <v>0</v>
      </c>
      <c r="V84" s="54">
        <v>5.218777128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0.112582906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0.075921619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20.995124097</v>
      </c>
      <c r="AS84" s="45">
        <v>0</v>
      </c>
      <c r="AT84" s="45">
        <v>0</v>
      </c>
      <c r="AU84" s="54">
        <v>0</v>
      </c>
      <c r="AV84" s="72">
        <v>581.209523404</v>
      </c>
      <c r="AW84" s="45">
        <v>153.529387031</v>
      </c>
      <c r="AX84" s="45">
        <v>0</v>
      </c>
      <c r="AY84" s="45">
        <v>0</v>
      </c>
      <c r="AZ84" s="54">
        <v>655.721133589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123.706519417</v>
      </c>
      <c r="BG84" s="53">
        <v>10.859005605</v>
      </c>
      <c r="BH84" s="45">
        <v>0</v>
      </c>
      <c r="BI84" s="45">
        <v>0</v>
      </c>
      <c r="BJ84" s="54">
        <v>42.398909699</v>
      </c>
      <c r="BK84" s="49">
        <v>2041.6367375519999</v>
      </c>
      <c r="BM84" s="105"/>
    </row>
    <row r="85" spans="1:65" ht="12.75">
      <c r="A85" s="11"/>
      <c r="B85" s="24" t="s">
        <v>175</v>
      </c>
      <c r="C85" s="72">
        <v>0</v>
      </c>
      <c r="D85" s="53">
        <v>0.499783929</v>
      </c>
      <c r="E85" s="45">
        <v>0</v>
      </c>
      <c r="F85" s="45">
        <v>0</v>
      </c>
      <c r="G85" s="54">
        <v>0</v>
      </c>
      <c r="H85" s="72">
        <v>2.6313777439999995</v>
      </c>
      <c r="I85" s="45">
        <v>7.106365482</v>
      </c>
      <c r="J85" s="45">
        <v>0</v>
      </c>
      <c r="K85" s="45">
        <v>0</v>
      </c>
      <c r="L85" s="54">
        <v>3.176076637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1.117822053</v>
      </c>
      <c r="S85" s="45">
        <v>0</v>
      </c>
      <c r="T85" s="45">
        <v>0</v>
      </c>
      <c r="U85" s="45">
        <v>0</v>
      </c>
      <c r="V85" s="54">
        <v>4.959010074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0.001326462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0.0033006370000000004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0</v>
      </c>
      <c r="AS85" s="45">
        <v>0</v>
      </c>
      <c r="AT85" s="45">
        <v>0</v>
      </c>
      <c r="AU85" s="54">
        <v>0</v>
      </c>
      <c r="AV85" s="72">
        <v>42.23240091700001</v>
      </c>
      <c r="AW85" s="45">
        <v>14.651552169</v>
      </c>
      <c r="AX85" s="45">
        <v>0</v>
      </c>
      <c r="AY85" s="45">
        <v>0</v>
      </c>
      <c r="AZ85" s="54">
        <v>47.431287611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22.788614067999998</v>
      </c>
      <c r="BG85" s="53">
        <v>1.30677734</v>
      </c>
      <c r="BH85" s="45">
        <v>0</v>
      </c>
      <c r="BI85" s="45">
        <v>0</v>
      </c>
      <c r="BJ85" s="54">
        <v>18.882887807000003</v>
      </c>
      <c r="BK85" s="49">
        <v>166.78858293</v>
      </c>
      <c r="BM85" s="105"/>
    </row>
    <row r="86" spans="1:65" ht="12.75">
      <c r="A86" s="11"/>
      <c r="B86" s="24" t="s">
        <v>155</v>
      </c>
      <c r="C86" s="72">
        <v>0</v>
      </c>
      <c r="D86" s="53">
        <v>0.814825457</v>
      </c>
      <c r="E86" s="45">
        <v>0</v>
      </c>
      <c r="F86" s="45">
        <v>0</v>
      </c>
      <c r="G86" s="54">
        <v>0</v>
      </c>
      <c r="H86" s="72">
        <v>264.720925535</v>
      </c>
      <c r="I86" s="45">
        <v>72.658354499</v>
      </c>
      <c r="J86" s="45">
        <v>0</v>
      </c>
      <c r="K86" s="45">
        <v>0</v>
      </c>
      <c r="L86" s="54">
        <v>257.313815393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93.366387047</v>
      </c>
      <c r="S86" s="45">
        <v>3.134017945</v>
      </c>
      <c r="T86" s="45">
        <v>0</v>
      </c>
      <c r="U86" s="45">
        <v>0</v>
      </c>
      <c r="V86" s="54">
        <v>18.010524302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1.412294118</v>
      </c>
      <c r="AC86" s="45">
        <v>0</v>
      </c>
      <c r="AD86" s="45">
        <v>0</v>
      </c>
      <c r="AE86" s="45">
        <v>0</v>
      </c>
      <c r="AF86" s="54">
        <v>0.07896218199999999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0.969792958</v>
      </c>
      <c r="AM86" s="45">
        <v>0</v>
      </c>
      <c r="AN86" s="45">
        <v>0</v>
      </c>
      <c r="AO86" s="45">
        <v>0</v>
      </c>
      <c r="AP86" s="54">
        <v>0.0014935229999999999</v>
      </c>
      <c r="AQ86" s="72">
        <v>0</v>
      </c>
      <c r="AR86" s="53">
        <v>0</v>
      </c>
      <c r="AS86" s="45">
        <v>0</v>
      </c>
      <c r="AT86" s="45">
        <v>0</v>
      </c>
      <c r="AU86" s="54">
        <v>0</v>
      </c>
      <c r="AV86" s="72">
        <v>2417.0454755469996</v>
      </c>
      <c r="AW86" s="45">
        <v>233.048812548</v>
      </c>
      <c r="AX86" s="45">
        <v>0</v>
      </c>
      <c r="AY86" s="45">
        <v>0</v>
      </c>
      <c r="AZ86" s="54">
        <v>1228.485523829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735.5458293900001</v>
      </c>
      <c r="BG86" s="53">
        <v>31.838733639999997</v>
      </c>
      <c r="BH86" s="45">
        <v>0</v>
      </c>
      <c r="BI86" s="45">
        <v>0</v>
      </c>
      <c r="BJ86" s="54">
        <v>143.412583039</v>
      </c>
      <c r="BK86" s="49">
        <v>5501.858350952</v>
      </c>
      <c r="BL86" s="27"/>
      <c r="BM86" s="105"/>
    </row>
    <row r="87" spans="1:65" ht="12" customHeight="1">
      <c r="A87" s="11"/>
      <c r="B87" s="24" t="s">
        <v>156</v>
      </c>
      <c r="C87" s="72">
        <v>0</v>
      </c>
      <c r="D87" s="53">
        <v>0.8056424759999999</v>
      </c>
      <c r="E87" s="45">
        <v>0</v>
      </c>
      <c r="F87" s="45">
        <v>0</v>
      </c>
      <c r="G87" s="54">
        <v>0</v>
      </c>
      <c r="H87" s="72">
        <v>71.035536352</v>
      </c>
      <c r="I87" s="45">
        <v>2.899063559</v>
      </c>
      <c r="J87" s="45">
        <v>0</v>
      </c>
      <c r="K87" s="45">
        <v>0</v>
      </c>
      <c r="L87" s="54">
        <v>36.605199849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28.833156623</v>
      </c>
      <c r="S87" s="45">
        <v>0.011609186</v>
      </c>
      <c r="T87" s="45">
        <v>0</v>
      </c>
      <c r="U87" s="45">
        <v>0</v>
      </c>
      <c r="V87" s="54">
        <v>3.300071059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0.088860022</v>
      </c>
      <c r="AC87" s="45">
        <v>0</v>
      </c>
      <c r="AD87" s="45">
        <v>0</v>
      </c>
      <c r="AE87" s="45">
        <v>0</v>
      </c>
      <c r="AF87" s="54">
        <v>0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0.046876477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</v>
      </c>
      <c r="AS87" s="45">
        <v>0</v>
      </c>
      <c r="AT87" s="45">
        <v>0</v>
      </c>
      <c r="AU87" s="54">
        <v>0</v>
      </c>
      <c r="AV87" s="72">
        <v>130.398724552</v>
      </c>
      <c r="AW87" s="45">
        <v>5.852321098</v>
      </c>
      <c r="AX87" s="45">
        <v>0</v>
      </c>
      <c r="AY87" s="45">
        <v>0</v>
      </c>
      <c r="AZ87" s="54">
        <v>37.525077952000004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47.421196763000005</v>
      </c>
      <c r="BG87" s="53">
        <v>0.81414034</v>
      </c>
      <c r="BH87" s="45">
        <v>0</v>
      </c>
      <c r="BI87" s="45">
        <v>0</v>
      </c>
      <c r="BJ87" s="54">
        <v>7.983526116</v>
      </c>
      <c r="BK87" s="49">
        <v>373.62100242400004</v>
      </c>
      <c r="BL87" s="27"/>
      <c r="BM87" s="105"/>
    </row>
    <row r="88" spans="1:65" ht="12" customHeight="1">
      <c r="A88" s="11"/>
      <c r="B88" s="24" t="s">
        <v>179</v>
      </c>
      <c r="C88" s="72">
        <v>0</v>
      </c>
      <c r="D88" s="53">
        <v>0.14307125</v>
      </c>
      <c r="E88" s="45">
        <v>0</v>
      </c>
      <c r="F88" s="45">
        <v>0</v>
      </c>
      <c r="G88" s="54">
        <v>0</v>
      </c>
      <c r="H88" s="72">
        <v>0.258511918</v>
      </c>
      <c r="I88" s="45">
        <v>0.636002043</v>
      </c>
      <c r="J88" s="45">
        <v>0</v>
      </c>
      <c r="K88" s="45">
        <v>0</v>
      </c>
      <c r="L88" s="54">
        <v>0.803478825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0.05784634</v>
      </c>
      <c r="S88" s="45">
        <v>0</v>
      </c>
      <c r="T88" s="45">
        <v>0</v>
      </c>
      <c r="U88" s="45">
        <v>0</v>
      </c>
      <c r="V88" s="54">
        <v>0.21689639900000002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0</v>
      </c>
      <c r="AC88" s="45">
        <v>0</v>
      </c>
      <c r="AD88" s="45">
        <v>0</v>
      </c>
      <c r="AE88" s="45">
        <v>0</v>
      </c>
      <c r="AF88" s="54">
        <v>0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0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0</v>
      </c>
      <c r="AS88" s="45">
        <v>0</v>
      </c>
      <c r="AT88" s="45">
        <v>0</v>
      </c>
      <c r="AU88" s="54">
        <v>0</v>
      </c>
      <c r="AV88" s="72">
        <v>0.6103736089999999</v>
      </c>
      <c r="AW88" s="45">
        <v>0.27761959199999997</v>
      </c>
      <c r="AX88" s="45">
        <v>0</v>
      </c>
      <c r="AY88" s="45">
        <v>0</v>
      </c>
      <c r="AZ88" s="54">
        <v>0.9592476650000001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0.234737975</v>
      </c>
      <c r="BG88" s="53">
        <v>7.137999999999999E-06</v>
      </c>
      <c r="BH88" s="45">
        <v>0</v>
      </c>
      <c r="BI88" s="45">
        <v>0</v>
      </c>
      <c r="BJ88" s="54">
        <v>0.281863841</v>
      </c>
      <c r="BK88" s="49">
        <v>4.479656595</v>
      </c>
      <c r="BL88" s="27"/>
      <c r="BM88" s="105"/>
    </row>
    <row r="89" spans="1:65" ht="12" customHeight="1">
      <c r="A89" s="11"/>
      <c r="B89" s="24" t="s">
        <v>180</v>
      </c>
      <c r="C89" s="72">
        <v>0</v>
      </c>
      <c r="D89" s="53">
        <v>0.14395517900000002</v>
      </c>
      <c r="E89" s="45">
        <v>0</v>
      </c>
      <c r="F89" s="45">
        <v>0</v>
      </c>
      <c r="G89" s="54">
        <v>0</v>
      </c>
      <c r="H89" s="72">
        <v>0.223775182</v>
      </c>
      <c r="I89" s="45">
        <v>0.090115941</v>
      </c>
      <c r="J89" s="45">
        <v>0</v>
      </c>
      <c r="K89" s="45">
        <v>0</v>
      </c>
      <c r="L89" s="54">
        <v>0.677805409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0.063789656</v>
      </c>
      <c r="S89" s="45">
        <v>0.057582071</v>
      </c>
      <c r="T89" s="45">
        <v>0</v>
      </c>
      <c r="U89" s="45">
        <v>0</v>
      </c>
      <c r="V89" s="54">
        <v>0.092260874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5.7580999999999996E-05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5.7580999999999996E-05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0</v>
      </c>
      <c r="AS89" s="45">
        <v>0</v>
      </c>
      <c r="AT89" s="45">
        <v>0</v>
      </c>
      <c r="AU89" s="54">
        <v>0</v>
      </c>
      <c r="AV89" s="72">
        <v>0.46285124899999996</v>
      </c>
      <c r="AW89" s="45">
        <v>1.414074726</v>
      </c>
      <c r="AX89" s="45">
        <v>0</v>
      </c>
      <c r="AY89" s="45">
        <v>0</v>
      </c>
      <c r="AZ89" s="54">
        <v>1.210421241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0.20738225200000002</v>
      </c>
      <c r="BG89" s="53">
        <v>0.071975625</v>
      </c>
      <c r="BH89" s="45">
        <v>0</v>
      </c>
      <c r="BI89" s="45">
        <v>0</v>
      </c>
      <c r="BJ89" s="54">
        <v>0.20129053500000002</v>
      </c>
      <c r="BK89" s="49">
        <v>4.917395102</v>
      </c>
      <c r="BL89" s="27"/>
      <c r="BM89" s="105"/>
    </row>
    <row r="90" spans="1:65" ht="12.75">
      <c r="A90" s="11"/>
      <c r="B90" s="24" t="s">
        <v>157</v>
      </c>
      <c r="C90" s="72">
        <v>0</v>
      </c>
      <c r="D90" s="53">
        <v>0.677805632</v>
      </c>
      <c r="E90" s="45">
        <v>0</v>
      </c>
      <c r="F90" s="45">
        <v>0</v>
      </c>
      <c r="G90" s="54">
        <v>0</v>
      </c>
      <c r="H90" s="72">
        <v>448.206030565</v>
      </c>
      <c r="I90" s="45">
        <v>12.215344446000001</v>
      </c>
      <c r="J90" s="45">
        <v>0</v>
      </c>
      <c r="K90" s="45">
        <v>0</v>
      </c>
      <c r="L90" s="54">
        <v>108.17132563300001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136.486933859</v>
      </c>
      <c r="S90" s="45">
        <v>2.1855696489999996</v>
      </c>
      <c r="T90" s="45">
        <v>0</v>
      </c>
      <c r="U90" s="45">
        <v>0</v>
      </c>
      <c r="V90" s="54">
        <v>11.061095749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2.335818232</v>
      </c>
      <c r="AC90" s="45">
        <v>0</v>
      </c>
      <c r="AD90" s="45">
        <v>0</v>
      </c>
      <c r="AE90" s="45">
        <v>0</v>
      </c>
      <c r="AF90" s="54">
        <v>0.004562030999999999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1.622737058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5.004914286</v>
      </c>
      <c r="AS90" s="45">
        <v>0</v>
      </c>
      <c r="AT90" s="45">
        <v>0</v>
      </c>
      <c r="AU90" s="54">
        <v>0</v>
      </c>
      <c r="AV90" s="72">
        <v>2432.49129468</v>
      </c>
      <c r="AW90" s="45">
        <v>91.147249381</v>
      </c>
      <c r="AX90" s="45">
        <v>0</v>
      </c>
      <c r="AY90" s="45">
        <v>0</v>
      </c>
      <c r="AZ90" s="54">
        <v>571.859210799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761.45163112</v>
      </c>
      <c r="BG90" s="53">
        <v>9.993305615</v>
      </c>
      <c r="BH90" s="45">
        <v>0</v>
      </c>
      <c r="BI90" s="45">
        <v>0</v>
      </c>
      <c r="BJ90" s="54">
        <v>42.496439562</v>
      </c>
      <c r="BK90" s="49">
        <v>4637.411268297</v>
      </c>
      <c r="BL90" s="27"/>
      <c r="BM90" s="105"/>
    </row>
    <row r="91" spans="1:65" ht="12.75">
      <c r="A91" s="11"/>
      <c r="B91" s="24" t="s">
        <v>158</v>
      </c>
      <c r="C91" s="72">
        <v>0</v>
      </c>
      <c r="D91" s="53">
        <v>9.195382255</v>
      </c>
      <c r="E91" s="45">
        <v>0</v>
      </c>
      <c r="F91" s="45">
        <v>0</v>
      </c>
      <c r="G91" s="54">
        <v>0</v>
      </c>
      <c r="H91" s="72">
        <v>29.157445519</v>
      </c>
      <c r="I91" s="45">
        <v>1.9442695689999998</v>
      </c>
      <c r="J91" s="45">
        <v>0</v>
      </c>
      <c r="K91" s="45">
        <v>0</v>
      </c>
      <c r="L91" s="54">
        <v>44.848604465</v>
      </c>
      <c r="M91" s="72">
        <v>0</v>
      </c>
      <c r="N91" s="53">
        <v>0</v>
      </c>
      <c r="O91" s="45">
        <v>0</v>
      </c>
      <c r="P91" s="45">
        <v>0</v>
      </c>
      <c r="Q91" s="54">
        <v>0</v>
      </c>
      <c r="R91" s="72">
        <v>6.392535487</v>
      </c>
      <c r="S91" s="45">
        <v>0.8508286519999999</v>
      </c>
      <c r="T91" s="45">
        <v>0</v>
      </c>
      <c r="U91" s="45">
        <v>0</v>
      </c>
      <c r="V91" s="54">
        <v>0.7033211549999999</v>
      </c>
      <c r="W91" s="72">
        <v>0</v>
      </c>
      <c r="X91" s="45">
        <v>0</v>
      </c>
      <c r="Y91" s="45">
        <v>0</v>
      </c>
      <c r="Z91" s="45">
        <v>0</v>
      </c>
      <c r="AA91" s="54">
        <v>0</v>
      </c>
      <c r="AB91" s="72">
        <v>0.6962695849999999</v>
      </c>
      <c r="AC91" s="45">
        <v>0</v>
      </c>
      <c r="AD91" s="45">
        <v>0</v>
      </c>
      <c r="AE91" s="45">
        <v>0</v>
      </c>
      <c r="AF91" s="54">
        <v>0</v>
      </c>
      <c r="AG91" s="72">
        <v>0</v>
      </c>
      <c r="AH91" s="45">
        <v>0</v>
      </c>
      <c r="AI91" s="45">
        <v>0</v>
      </c>
      <c r="AJ91" s="45">
        <v>0</v>
      </c>
      <c r="AK91" s="54">
        <v>0</v>
      </c>
      <c r="AL91" s="72">
        <v>0.26303707499999995</v>
      </c>
      <c r="AM91" s="45">
        <v>0</v>
      </c>
      <c r="AN91" s="45">
        <v>0</v>
      </c>
      <c r="AO91" s="45">
        <v>0</v>
      </c>
      <c r="AP91" s="54">
        <v>0</v>
      </c>
      <c r="AQ91" s="72">
        <v>0</v>
      </c>
      <c r="AR91" s="53">
        <v>0</v>
      </c>
      <c r="AS91" s="45">
        <v>0</v>
      </c>
      <c r="AT91" s="45">
        <v>0</v>
      </c>
      <c r="AU91" s="54">
        <v>0</v>
      </c>
      <c r="AV91" s="72">
        <v>586.6223749730001</v>
      </c>
      <c r="AW91" s="45">
        <v>42.680915418</v>
      </c>
      <c r="AX91" s="45">
        <v>0</v>
      </c>
      <c r="AY91" s="45">
        <v>0</v>
      </c>
      <c r="AZ91" s="54">
        <v>193.438393565</v>
      </c>
      <c r="BA91" s="72">
        <v>0</v>
      </c>
      <c r="BB91" s="53">
        <v>0</v>
      </c>
      <c r="BC91" s="45">
        <v>0</v>
      </c>
      <c r="BD91" s="45">
        <v>0</v>
      </c>
      <c r="BE91" s="54">
        <v>0</v>
      </c>
      <c r="BF91" s="72">
        <v>105.745666356</v>
      </c>
      <c r="BG91" s="53">
        <v>6.552726971</v>
      </c>
      <c r="BH91" s="45">
        <v>0.01865253</v>
      </c>
      <c r="BI91" s="45">
        <v>0</v>
      </c>
      <c r="BJ91" s="54">
        <v>28.910449094</v>
      </c>
      <c r="BK91" s="49">
        <v>1058.0208726690003</v>
      </c>
      <c r="BL91" s="27"/>
      <c r="BM91" s="105"/>
    </row>
    <row r="92" spans="1:65" ht="12.75">
      <c r="A92" s="11"/>
      <c r="B92" s="24" t="s">
        <v>159</v>
      </c>
      <c r="C92" s="72">
        <v>0</v>
      </c>
      <c r="D92" s="53">
        <v>75.952950525</v>
      </c>
      <c r="E92" s="45">
        <v>0</v>
      </c>
      <c r="F92" s="45">
        <v>0</v>
      </c>
      <c r="G92" s="54">
        <v>0</v>
      </c>
      <c r="H92" s="72">
        <v>95.28480898400001</v>
      </c>
      <c r="I92" s="45">
        <v>30.804950451999996</v>
      </c>
      <c r="J92" s="45">
        <v>0</v>
      </c>
      <c r="K92" s="45">
        <v>0</v>
      </c>
      <c r="L92" s="54">
        <v>169.99530540799998</v>
      </c>
      <c r="M92" s="72">
        <v>0</v>
      </c>
      <c r="N92" s="53">
        <v>0</v>
      </c>
      <c r="O92" s="45">
        <v>0</v>
      </c>
      <c r="P92" s="45">
        <v>0</v>
      </c>
      <c r="Q92" s="54">
        <v>0</v>
      </c>
      <c r="R92" s="72">
        <v>24.653735405</v>
      </c>
      <c r="S92" s="45">
        <v>0</v>
      </c>
      <c r="T92" s="45">
        <v>0</v>
      </c>
      <c r="U92" s="45">
        <v>0</v>
      </c>
      <c r="V92" s="54">
        <v>1.4620204709999998</v>
      </c>
      <c r="W92" s="72">
        <v>0</v>
      </c>
      <c r="X92" s="45">
        <v>0</v>
      </c>
      <c r="Y92" s="45">
        <v>0</v>
      </c>
      <c r="Z92" s="45">
        <v>0</v>
      </c>
      <c r="AA92" s="54">
        <v>0</v>
      </c>
      <c r="AB92" s="72">
        <v>0.735979732</v>
      </c>
      <c r="AC92" s="45">
        <v>0</v>
      </c>
      <c r="AD92" s="45">
        <v>0</v>
      </c>
      <c r="AE92" s="45">
        <v>0</v>
      </c>
      <c r="AF92" s="54">
        <v>0.008333498</v>
      </c>
      <c r="AG92" s="72">
        <v>0</v>
      </c>
      <c r="AH92" s="45">
        <v>0</v>
      </c>
      <c r="AI92" s="45">
        <v>0</v>
      </c>
      <c r="AJ92" s="45">
        <v>0</v>
      </c>
      <c r="AK92" s="54">
        <v>0</v>
      </c>
      <c r="AL92" s="72">
        <v>0.245503691</v>
      </c>
      <c r="AM92" s="45">
        <v>0</v>
      </c>
      <c r="AN92" s="45">
        <v>0</v>
      </c>
      <c r="AO92" s="45">
        <v>0</v>
      </c>
      <c r="AP92" s="54">
        <v>0</v>
      </c>
      <c r="AQ92" s="72">
        <v>0</v>
      </c>
      <c r="AR92" s="53">
        <v>54.026586383</v>
      </c>
      <c r="AS92" s="45">
        <v>0</v>
      </c>
      <c r="AT92" s="45">
        <v>0</v>
      </c>
      <c r="AU92" s="54">
        <v>0</v>
      </c>
      <c r="AV92" s="72">
        <v>1336.565390831</v>
      </c>
      <c r="AW92" s="45">
        <v>74.938263582</v>
      </c>
      <c r="AX92" s="45">
        <v>0.090546166</v>
      </c>
      <c r="AY92" s="45">
        <v>0</v>
      </c>
      <c r="AZ92" s="54">
        <v>410.967551998</v>
      </c>
      <c r="BA92" s="72">
        <v>0</v>
      </c>
      <c r="BB92" s="53">
        <v>0</v>
      </c>
      <c r="BC92" s="45">
        <v>0</v>
      </c>
      <c r="BD92" s="45">
        <v>0</v>
      </c>
      <c r="BE92" s="54">
        <v>0</v>
      </c>
      <c r="BF92" s="72">
        <v>257.53230676899994</v>
      </c>
      <c r="BG92" s="53">
        <v>10.913775699</v>
      </c>
      <c r="BH92" s="45">
        <v>0</v>
      </c>
      <c r="BI92" s="45">
        <v>0</v>
      </c>
      <c r="BJ92" s="54">
        <v>28.803951961000003</v>
      </c>
      <c r="BK92" s="49">
        <v>2572.981961555</v>
      </c>
      <c r="BL92" s="27"/>
      <c r="BM92" s="105"/>
    </row>
    <row r="93" spans="1:65" ht="12.75">
      <c r="A93" s="36"/>
      <c r="B93" s="37" t="s">
        <v>77</v>
      </c>
      <c r="C93" s="80">
        <f>SUM(C75:C92)</f>
        <v>0</v>
      </c>
      <c r="D93" s="80">
        <f>SUM(D75:D92)</f>
        <v>568.787251878</v>
      </c>
      <c r="E93" s="80">
        <f aca="true" t="shared" si="10" ref="E93:BJ93">SUM(E75:E92)</f>
        <v>0</v>
      </c>
      <c r="F93" s="80">
        <f t="shared" si="10"/>
        <v>0</v>
      </c>
      <c r="G93" s="80">
        <f t="shared" si="10"/>
        <v>0</v>
      </c>
      <c r="H93" s="80">
        <f t="shared" si="10"/>
        <v>1248.6370885889999</v>
      </c>
      <c r="I93" s="80">
        <f t="shared" si="10"/>
        <v>584.1146537209999</v>
      </c>
      <c r="J93" s="80">
        <f t="shared" si="10"/>
        <v>5.435392347</v>
      </c>
      <c r="K93" s="80">
        <f t="shared" si="10"/>
        <v>0</v>
      </c>
      <c r="L93" s="80">
        <f t="shared" si="10"/>
        <v>1398.2371461389998</v>
      </c>
      <c r="M93" s="80">
        <f t="shared" si="10"/>
        <v>0</v>
      </c>
      <c r="N93" s="80">
        <f t="shared" si="10"/>
        <v>0</v>
      </c>
      <c r="O93" s="80">
        <f t="shared" si="10"/>
        <v>0</v>
      </c>
      <c r="P93" s="80">
        <f t="shared" si="10"/>
        <v>0</v>
      </c>
      <c r="Q93" s="80">
        <f t="shared" si="10"/>
        <v>0</v>
      </c>
      <c r="R93" s="80">
        <f t="shared" si="10"/>
        <v>377.968744429</v>
      </c>
      <c r="S93" s="80">
        <f t="shared" si="10"/>
        <v>63.249125838999994</v>
      </c>
      <c r="T93" s="80">
        <f t="shared" si="10"/>
        <v>0</v>
      </c>
      <c r="U93" s="80">
        <f t="shared" si="10"/>
        <v>0</v>
      </c>
      <c r="V93" s="80">
        <f t="shared" si="10"/>
        <v>77.72244827400002</v>
      </c>
      <c r="W93" s="80">
        <f t="shared" si="10"/>
        <v>0</v>
      </c>
      <c r="X93" s="80">
        <f t="shared" si="10"/>
        <v>0</v>
      </c>
      <c r="Y93" s="80">
        <f t="shared" si="10"/>
        <v>0</v>
      </c>
      <c r="Z93" s="80">
        <f t="shared" si="10"/>
        <v>0</v>
      </c>
      <c r="AA93" s="80">
        <f t="shared" si="10"/>
        <v>0</v>
      </c>
      <c r="AB93" s="80">
        <f t="shared" si="10"/>
        <v>6.050525475999999</v>
      </c>
      <c r="AC93" s="80">
        <f t="shared" si="10"/>
        <v>0</v>
      </c>
      <c r="AD93" s="80">
        <f t="shared" si="10"/>
        <v>0</v>
      </c>
      <c r="AE93" s="80">
        <f t="shared" si="10"/>
        <v>0</v>
      </c>
      <c r="AF93" s="80">
        <f t="shared" si="10"/>
        <v>0.09192902299999998</v>
      </c>
      <c r="AG93" s="80">
        <f t="shared" si="10"/>
        <v>0</v>
      </c>
      <c r="AH93" s="80">
        <f t="shared" si="10"/>
        <v>0</v>
      </c>
      <c r="AI93" s="80">
        <f t="shared" si="10"/>
        <v>0</v>
      </c>
      <c r="AJ93" s="80">
        <f t="shared" si="10"/>
        <v>0</v>
      </c>
      <c r="AK93" s="80">
        <f t="shared" si="10"/>
        <v>0</v>
      </c>
      <c r="AL93" s="80">
        <f t="shared" si="10"/>
        <v>3.6412079800000003</v>
      </c>
      <c r="AM93" s="80">
        <f t="shared" si="10"/>
        <v>0</v>
      </c>
      <c r="AN93" s="80">
        <f t="shared" si="10"/>
        <v>0</v>
      </c>
      <c r="AO93" s="80">
        <f t="shared" si="10"/>
        <v>0</v>
      </c>
      <c r="AP93" s="80">
        <f t="shared" si="10"/>
        <v>0.078448856</v>
      </c>
      <c r="AQ93" s="80">
        <f t="shared" si="10"/>
        <v>0</v>
      </c>
      <c r="AR93" s="80">
        <f t="shared" si="10"/>
        <v>80.25160083700001</v>
      </c>
      <c r="AS93" s="80">
        <f t="shared" si="10"/>
        <v>0</v>
      </c>
      <c r="AT93" s="80">
        <f t="shared" si="10"/>
        <v>0</v>
      </c>
      <c r="AU93" s="80">
        <f t="shared" si="10"/>
        <v>0</v>
      </c>
      <c r="AV93" s="80">
        <f t="shared" si="10"/>
        <v>10715.024555099999</v>
      </c>
      <c r="AW93" s="80">
        <f t="shared" si="10"/>
        <v>1555.29318531</v>
      </c>
      <c r="AX93" s="80">
        <f t="shared" si="10"/>
        <v>0.090546166</v>
      </c>
      <c r="AY93" s="80">
        <f t="shared" si="10"/>
        <v>0</v>
      </c>
      <c r="AZ93" s="80">
        <f t="shared" si="10"/>
        <v>6936.339514132427</v>
      </c>
      <c r="BA93" s="80">
        <f t="shared" si="10"/>
        <v>0</v>
      </c>
      <c r="BB93" s="80">
        <f t="shared" si="10"/>
        <v>0</v>
      </c>
      <c r="BC93" s="80">
        <f t="shared" si="10"/>
        <v>0</v>
      </c>
      <c r="BD93" s="80">
        <f t="shared" si="10"/>
        <v>0</v>
      </c>
      <c r="BE93" s="80">
        <f t="shared" si="10"/>
        <v>0</v>
      </c>
      <c r="BF93" s="80">
        <f t="shared" si="10"/>
        <v>2882.014619542</v>
      </c>
      <c r="BG93" s="80">
        <f t="shared" si="10"/>
        <v>202.51533818299998</v>
      </c>
      <c r="BH93" s="80">
        <f t="shared" si="10"/>
        <v>0.01865253</v>
      </c>
      <c r="BI93" s="80">
        <f t="shared" si="10"/>
        <v>0</v>
      </c>
      <c r="BJ93" s="80">
        <f t="shared" si="10"/>
        <v>807.0113423500001</v>
      </c>
      <c r="BK93" s="101">
        <f>SUM(C93:BJ93)</f>
        <v>27512.57331670143</v>
      </c>
      <c r="BL93" s="27"/>
      <c r="BM93" s="105"/>
    </row>
    <row r="94" spans="1:65" ht="12.75">
      <c r="A94" s="36"/>
      <c r="B94" s="38" t="s">
        <v>75</v>
      </c>
      <c r="C94" s="50">
        <f aca="true" t="shared" si="11" ref="C94:AH94">+C93+C73</f>
        <v>0</v>
      </c>
      <c r="D94" s="70">
        <f t="shared" si="11"/>
        <v>569.552986516</v>
      </c>
      <c r="E94" s="70">
        <f t="shared" si="11"/>
        <v>0</v>
      </c>
      <c r="F94" s="70">
        <f t="shared" si="11"/>
        <v>0</v>
      </c>
      <c r="G94" s="69">
        <f t="shared" si="11"/>
        <v>0</v>
      </c>
      <c r="H94" s="50">
        <f t="shared" si="11"/>
        <v>1660.971989138</v>
      </c>
      <c r="I94" s="70">
        <f t="shared" si="11"/>
        <v>584.1336204509998</v>
      </c>
      <c r="J94" s="70">
        <f t="shared" si="11"/>
        <v>5.435392347</v>
      </c>
      <c r="K94" s="70">
        <f t="shared" si="11"/>
        <v>0</v>
      </c>
      <c r="L94" s="69">
        <f t="shared" si="11"/>
        <v>1416.1418917059998</v>
      </c>
      <c r="M94" s="50">
        <f t="shared" si="11"/>
        <v>0</v>
      </c>
      <c r="N94" s="70">
        <f t="shared" si="11"/>
        <v>0</v>
      </c>
      <c r="O94" s="70">
        <f t="shared" si="11"/>
        <v>0</v>
      </c>
      <c r="P94" s="70">
        <f t="shared" si="11"/>
        <v>0</v>
      </c>
      <c r="Q94" s="69">
        <f t="shared" si="11"/>
        <v>0</v>
      </c>
      <c r="R94" s="50">
        <f t="shared" si="11"/>
        <v>593.81596655</v>
      </c>
      <c r="S94" s="70">
        <f t="shared" si="11"/>
        <v>63.253122729999994</v>
      </c>
      <c r="T94" s="70">
        <f t="shared" si="11"/>
        <v>0</v>
      </c>
      <c r="U94" s="70">
        <f t="shared" si="11"/>
        <v>0</v>
      </c>
      <c r="V94" s="69">
        <f t="shared" si="11"/>
        <v>81.14893267800002</v>
      </c>
      <c r="W94" s="50">
        <f t="shared" si="11"/>
        <v>0</v>
      </c>
      <c r="X94" s="70">
        <f t="shared" si="11"/>
        <v>0</v>
      </c>
      <c r="Y94" s="70">
        <f t="shared" si="11"/>
        <v>0</v>
      </c>
      <c r="Z94" s="70">
        <f t="shared" si="11"/>
        <v>0</v>
      </c>
      <c r="AA94" s="69">
        <f t="shared" si="11"/>
        <v>0</v>
      </c>
      <c r="AB94" s="50">
        <f t="shared" si="11"/>
        <v>7.824153257999999</v>
      </c>
      <c r="AC94" s="70">
        <f t="shared" si="11"/>
        <v>0</v>
      </c>
      <c r="AD94" s="70">
        <f t="shared" si="11"/>
        <v>0</v>
      </c>
      <c r="AE94" s="70">
        <f t="shared" si="11"/>
        <v>0</v>
      </c>
      <c r="AF94" s="69">
        <f t="shared" si="11"/>
        <v>0.10308515299999998</v>
      </c>
      <c r="AG94" s="50">
        <f t="shared" si="11"/>
        <v>0</v>
      </c>
      <c r="AH94" s="70">
        <f t="shared" si="11"/>
        <v>0</v>
      </c>
      <c r="AI94" s="70">
        <f aca="true" t="shared" si="12" ref="AI94:BK94">+AI93+AI73</f>
        <v>0</v>
      </c>
      <c r="AJ94" s="70">
        <f t="shared" si="12"/>
        <v>0</v>
      </c>
      <c r="AK94" s="69">
        <f t="shared" si="12"/>
        <v>0</v>
      </c>
      <c r="AL94" s="50">
        <f t="shared" si="12"/>
        <v>4.312882099</v>
      </c>
      <c r="AM94" s="70">
        <f t="shared" si="12"/>
        <v>0</v>
      </c>
      <c r="AN94" s="70">
        <f t="shared" si="12"/>
        <v>0</v>
      </c>
      <c r="AO94" s="70">
        <f t="shared" si="12"/>
        <v>0</v>
      </c>
      <c r="AP94" s="69">
        <f t="shared" si="12"/>
        <v>0.078448856</v>
      </c>
      <c r="AQ94" s="50">
        <f t="shared" si="12"/>
        <v>0</v>
      </c>
      <c r="AR94" s="70">
        <f t="shared" si="12"/>
        <v>80.25160083700001</v>
      </c>
      <c r="AS94" s="70">
        <f t="shared" si="12"/>
        <v>0</v>
      </c>
      <c r="AT94" s="70">
        <f t="shared" si="12"/>
        <v>0</v>
      </c>
      <c r="AU94" s="69">
        <f t="shared" si="12"/>
        <v>0</v>
      </c>
      <c r="AV94" s="50">
        <f t="shared" si="12"/>
        <v>13315.424730401108</v>
      </c>
      <c r="AW94" s="70">
        <f t="shared" si="12"/>
        <v>1567.3097655469999</v>
      </c>
      <c r="AX94" s="70">
        <f t="shared" si="12"/>
        <v>1.754645705</v>
      </c>
      <c r="AY94" s="70">
        <f t="shared" si="12"/>
        <v>0</v>
      </c>
      <c r="AZ94" s="69">
        <f t="shared" si="12"/>
        <v>7293.941951095428</v>
      </c>
      <c r="BA94" s="50">
        <f t="shared" si="12"/>
        <v>0</v>
      </c>
      <c r="BB94" s="70">
        <f t="shared" si="12"/>
        <v>0</v>
      </c>
      <c r="BC94" s="70">
        <f t="shared" si="12"/>
        <v>0</v>
      </c>
      <c r="BD94" s="70">
        <f t="shared" si="12"/>
        <v>0</v>
      </c>
      <c r="BE94" s="69">
        <f t="shared" si="12"/>
        <v>0</v>
      </c>
      <c r="BF94" s="50">
        <f t="shared" si="12"/>
        <v>3856.1665379300002</v>
      </c>
      <c r="BG94" s="70">
        <f t="shared" si="12"/>
        <v>205.63452947699997</v>
      </c>
      <c r="BH94" s="70">
        <f t="shared" si="12"/>
        <v>0.01865253</v>
      </c>
      <c r="BI94" s="70">
        <f t="shared" si="12"/>
        <v>0</v>
      </c>
      <c r="BJ94" s="69">
        <f t="shared" si="12"/>
        <v>881.7625145930001</v>
      </c>
      <c r="BK94" s="52">
        <f t="shared" si="12"/>
        <v>32189.03739959754</v>
      </c>
      <c r="BL94" s="27"/>
      <c r="BM94" s="105"/>
    </row>
    <row r="95" spans="1:65" ht="3" customHeight="1">
      <c r="A95" s="11"/>
      <c r="B95" s="18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6"/>
      <c r="BM95" s="105"/>
    </row>
    <row r="96" spans="1:65" ht="12.75">
      <c r="A96" s="11" t="s">
        <v>16</v>
      </c>
      <c r="B96" s="17" t="s">
        <v>8</v>
      </c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M96" s="105"/>
    </row>
    <row r="97" spans="1:65" ht="12.75">
      <c r="A97" s="11" t="s">
        <v>67</v>
      </c>
      <c r="B97" s="18" t="s">
        <v>17</v>
      </c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M97" s="105"/>
    </row>
    <row r="98" spans="1:65" ht="12.75">
      <c r="A98" s="11"/>
      <c r="B98" s="24" t="s">
        <v>171</v>
      </c>
      <c r="C98" s="72">
        <v>0</v>
      </c>
      <c r="D98" s="53">
        <v>78.35193481799999</v>
      </c>
      <c r="E98" s="45">
        <v>0</v>
      </c>
      <c r="F98" s="45">
        <v>0</v>
      </c>
      <c r="G98" s="54">
        <v>0</v>
      </c>
      <c r="H98" s="72">
        <v>68.651079182</v>
      </c>
      <c r="I98" s="45">
        <v>65.858975127</v>
      </c>
      <c r="J98" s="45">
        <v>0.019551694</v>
      </c>
      <c r="K98" s="45">
        <v>0</v>
      </c>
      <c r="L98" s="54">
        <v>189.736146927</v>
      </c>
      <c r="M98" s="72">
        <v>0</v>
      </c>
      <c r="N98" s="53">
        <v>0</v>
      </c>
      <c r="O98" s="45">
        <v>0</v>
      </c>
      <c r="P98" s="45">
        <v>0</v>
      </c>
      <c r="Q98" s="54">
        <v>0</v>
      </c>
      <c r="R98" s="72">
        <v>17.506769093</v>
      </c>
      <c r="S98" s="45">
        <v>0.402677508</v>
      </c>
      <c r="T98" s="45">
        <v>0</v>
      </c>
      <c r="U98" s="45">
        <v>0</v>
      </c>
      <c r="V98" s="54">
        <v>10.815535781000001</v>
      </c>
      <c r="W98" s="72">
        <v>0</v>
      </c>
      <c r="X98" s="45">
        <v>0</v>
      </c>
      <c r="Y98" s="45">
        <v>0</v>
      </c>
      <c r="Z98" s="45">
        <v>0</v>
      </c>
      <c r="AA98" s="54">
        <v>0</v>
      </c>
      <c r="AB98" s="72">
        <v>0.317189234</v>
      </c>
      <c r="AC98" s="45">
        <v>0</v>
      </c>
      <c r="AD98" s="45">
        <v>0</v>
      </c>
      <c r="AE98" s="45">
        <v>0</v>
      </c>
      <c r="AF98" s="54">
        <v>0.7858551730000001</v>
      </c>
      <c r="AG98" s="72">
        <v>0</v>
      </c>
      <c r="AH98" s="45">
        <v>0</v>
      </c>
      <c r="AI98" s="45">
        <v>0</v>
      </c>
      <c r="AJ98" s="45">
        <v>0</v>
      </c>
      <c r="AK98" s="54">
        <v>0</v>
      </c>
      <c r="AL98" s="72">
        <v>0.023323500999999996</v>
      </c>
      <c r="AM98" s="45">
        <v>0</v>
      </c>
      <c r="AN98" s="45">
        <v>0</v>
      </c>
      <c r="AO98" s="45">
        <v>0</v>
      </c>
      <c r="AP98" s="54">
        <v>0</v>
      </c>
      <c r="AQ98" s="72">
        <v>0</v>
      </c>
      <c r="AR98" s="53">
        <v>0</v>
      </c>
      <c r="AS98" s="45">
        <v>0</v>
      </c>
      <c r="AT98" s="45">
        <v>0</v>
      </c>
      <c r="AU98" s="54">
        <v>0</v>
      </c>
      <c r="AV98" s="72">
        <v>1399.9212387080004</v>
      </c>
      <c r="AW98" s="45">
        <v>415.61047281899994</v>
      </c>
      <c r="AX98" s="45">
        <v>0</v>
      </c>
      <c r="AY98" s="45">
        <v>0</v>
      </c>
      <c r="AZ98" s="54">
        <v>2974.688030251049</v>
      </c>
      <c r="BA98" s="72">
        <v>0</v>
      </c>
      <c r="BB98" s="53">
        <v>0</v>
      </c>
      <c r="BC98" s="45">
        <v>0</v>
      </c>
      <c r="BD98" s="45">
        <v>0</v>
      </c>
      <c r="BE98" s="54">
        <v>0</v>
      </c>
      <c r="BF98" s="72">
        <v>422.51399946099997</v>
      </c>
      <c r="BG98" s="53">
        <v>43.91022629</v>
      </c>
      <c r="BH98" s="45">
        <v>4.1337707539999995</v>
      </c>
      <c r="BI98" s="45">
        <v>0</v>
      </c>
      <c r="BJ98" s="54">
        <v>414.56768092100003</v>
      </c>
      <c r="BK98" s="61">
        <v>6107.814457242049</v>
      </c>
      <c r="BL98" s="27"/>
      <c r="BM98" s="105"/>
    </row>
    <row r="99" spans="1:65" ht="12.75">
      <c r="A99" s="36"/>
      <c r="B99" s="38" t="s">
        <v>74</v>
      </c>
      <c r="C99" s="50">
        <f aca="true" t="shared" si="13" ref="C99:AH99">SUM(C98:C98)</f>
        <v>0</v>
      </c>
      <c r="D99" s="70">
        <f t="shared" si="13"/>
        <v>78.35193481799999</v>
      </c>
      <c r="E99" s="70">
        <f t="shared" si="13"/>
        <v>0</v>
      </c>
      <c r="F99" s="70">
        <f t="shared" si="13"/>
        <v>0</v>
      </c>
      <c r="G99" s="69">
        <f t="shared" si="13"/>
        <v>0</v>
      </c>
      <c r="H99" s="50">
        <f t="shared" si="13"/>
        <v>68.651079182</v>
      </c>
      <c r="I99" s="70">
        <f t="shared" si="13"/>
        <v>65.858975127</v>
      </c>
      <c r="J99" s="70">
        <f t="shared" si="13"/>
        <v>0.019551694</v>
      </c>
      <c r="K99" s="70">
        <f t="shared" si="13"/>
        <v>0</v>
      </c>
      <c r="L99" s="69">
        <f t="shared" si="13"/>
        <v>189.736146927</v>
      </c>
      <c r="M99" s="50">
        <f t="shared" si="13"/>
        <v>0</v>
      </c>
      <c r="N99" s="70">
        <f t="shared" si="13"/>
        <v>0</v>
      </c>
      <c r="O99" s="70">
        <f t="shared" si="13"/>
        <v>0</v>
      </c>
      <c r="P99" s="70">
        <f t="shared" si="13"/>
        <v>0</v>
      </c>
      <c r="Q99" s="69">
        <f t="shared" si="13"/>
        <v>0</v>
      </c>
      <c r="R99" s="50">
        <f t="shared" si="13"/>
        <v>17.506769093</v>
      </c>
      <c r="S99" s="70">
        <f t="shared" si="13"/>
        <v>0.402677508</v>
      </c>
      <c r="T99" s="70">
        <f t="shared" si="13"/>
        <v>0</v>
      </c>
      <c r="U99" s="70">
        <f t="shared" si="13"/>
        <v>0</v>
      </c>
      <c r="V99" s="69">
        <f t="shared" si="13"/>
        <v>10.815535781000001</v>
      </c>
      <c r="W99" s="50">
        <f t="shared" si="13"/>
        <v>0</v>
      </c>
      <c r="X99" s="70">
        <f t="shared" si="13"/>
        <v>0</v>
      </c>
      <c r="Y99" s="70">
        <f t="shared" si="13"/>
        <v>0</v>
      </c>
      <c r="Z99" s="70">
        <f t="shared" si="13"/>
        <v>0</v>
      </c>
      <c r="AA99" s="69">
        <f t="shared" si="13"/>
        <v>0</v>
      </c>
      <c r="AB99" s="50">
        <f t="shared" si="13"/>
        <v>0.317189234</v>
      </c>
      <c r="AC99" s="70">
        <f t="shared" si="13"/>
        <v>0</v>
      </c>
      <c r="AD99" s="70">
        <f t="shared" si="13"/>
        <v>0</v>
      </c>
      <c r="AE99" s="70">
        <f t="shared" si="13"/>
        <v>0</v>
      </c>
      <c r="AF99" s="69">
        <f t="shared" si="13"/>
        <v>0.7858551730000001</v>
      </c>
      <c r="AG99" s="50">
        <f t="shared" si="13"/>
        <v>0</v>
      </c>
      <c r="AH99" s="70">
        <f t="shared" si="13"/>
        <v>0</v>
      </c>
      <c r="AI99" s="70">
        <f aca="true" t="shared" si="14" ref="AI99:BJ99">SUM(AI98:AI98)</f>
        <v>0</v>
      </c>
      <c r="AJ99" s="70">
        <f t="shared" si="14"/>
        <v>0</v>
      </c>
      <c r="AK99" s="69">
        <f t="shared" si="14"/>
        <v>0</v>
      </c>
      <c r="AL99" s="50">
        <f t="shared" si="14"/>
        <v>0.023323500999999996</v>
      </c>
      <c r="AM99" s="70">
        <f t="shared" si="14"/>
        <v>0</v>
      </c>
      <c r="AN99" s="70">
        <f t="shared" si="14"/>
        <v>0</v>
      </c>
      <c r="AO99" s="70">
        <f t="shared" si="14"/>
        <v>0</v>
      </c>
      <c r="AP99" s="69">
        <f t="shared" si="14"/>
        <v>0</v>
      </c>
      <c r="AQ99" s="50">
        <f t="shared" si="14"/>
        <v>0</v>
      </c>
      <c r="AR99" s="70">
        <f>SUM(AR98:AR98)</f>
        <v>0</v>
      </c>
      <c r="AS99" s="70">
        <f t="shared" si="14"/>
        <v>0</v>
      </c>
      <c r="AT99" s="70">
        <f t="shared" si="14"/>
        <v>0</v>
      </c>
      <c r="AU99" s="69">
        <f t="shared" si="14"/>
        <v>0</v>
      </c>
      <c r="AV99" s="50">
        <f t="shared" si="14"/>
        <v>1399.9212387080004</v>
      </c>
      <c r="AW99" s="70">
        <f t="shared" si="14"/>
        <v>415.61047281899994</v>
      </c>
      <c r="AX99" s="70">
        <f t="shared" si="14"/>
        <v>0</v>
      </c>
      <c r="AY99" s="70">
        <f t="shared" si="14"/>
        <v>0</v>
      </c>
      <c r="AZ99" s="69">
        <f t="shared" si="14"/>
        <v>2974.688030251049</v>
      </c>
      <c r="BA99" s="50">
        <f t="shared" si="14"/>
        <v>0</v>
      </c>
      <c r="BB99" s="70">
        <f t="shared" si="14"/>
        <v>0</v>
      </c>
      <c r="BC99" s="70">
        <f t="shared" si="14"/>
        <v>0</v>
      </c>
      <c r="BD99" s="70">
        <f t="shared" si="14"/>
        <v>0</v>
      </c>
      <c r="BE99" s="69">
        <f t="shared" si="14"/>
        <v>0</v>
      </c>
      <c r="BF99" s="50">
        <f t="shared" si="14"/>
        <v>422.51399946099997</v>
      </c>
      <c r="BG99" s="70">
        <f t="shared" si="14"/>
        <v>43.91022629</v>
      </c>
      <c r="BH99" s="70">
        <f t="shared" si="14"/>
        <v>4.1337707539999995</v>
      </c>
      <c r="BI99" s="70">
        <f t="shared" si="14"/>
        <v>0</v>
      </c>
      <c r="BJ99" s="69">
        <f t="shared" si="14"/>
        <v>414.56768092100003</v>
      </c>
      <c r="BK99" s="98">
        <f>SUM(BK98:BK98)</f>
        <v>6107.814457242049</v>
      </c>
      <c r="BM99" s="105"/>
    </row>
    <row r="100" spans="1:65" ht="2.25" customHeight="1">
      <c r="A100" s="11"/>
      <c r="B100" s="18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6"/>
      <c r="BM100" s="105"/>
    </row>
    <row r="101" spans="1:65" ht="12.75">
      <c r="A101" s="11" t="s">
        <v>4</v>
      </c>
      <c r="B101" s="17" t="s">
        <v>9</v>
      </c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M101" s="105"/>
    </row>
    <row r="102" spans="1:65" ht="12.75">
      <c r="A102" s="11" t="s">
        <v>67</v>
      </c>
      <c r="B102" s="18" t="s">
        <v>18</v>
      </c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6"/>
      <c r="BM102" s="105"/>
    </row>
    <row r="103" spans="1:65" ht="12.75">
      <c r="A103" s="11"/>
      <c r="B103" s="19" t="s">
        <v>31</v>
      </c>
      <c r="C103" s="57"/>
      <c r="D103" s="58"/>
      <c r="E103" s="59"/>
      <c r="F103" s="59"/>
      <c r="G103" s="60"/>
      <c r="H103" s="57"/>
      <c r="I103" s="59"/>
      <c r="J103" s="59"/>
      <c r="K103" s="59"/>
      <c r="L103" s="60"/>
      <c r="M103" s="57"/>
      <c r="N103" s="58"/>
      <c r="O103" s="59"/>
      <c r="P103" s="59"/>
      <c r="Q103" s="60"/>
      <c r="R103" s="57"/>
      <c r="S103" s="59"/>
      <c r="T103" s="59"/>
      <c r="U103" s="59"/>
      <c r="V103" s="60"/>
      <c r="W103" s="57"/>
      <c r="X103" s="59"/>
      <c r="Y103" s="59"/>
      <c r="Z103" s="59"/>
      <c r="AA103" s="60"/>
      <c r="AB103" s="57"/>
      <c r="AC103" s="59"/>
      <c r="AD103" s="59"/>
      <c r="AE103" s="59"/>
      <c r="AF103" s="60"/>
      <c r="AG103" s="57"/>
      <c r="AH103" s="59"/>
      <c r="AI103" s="59"/>
      <c r="AJ103" s="59"/>
      <c r="AK103" s="60"/>
      <c r="AL103" s="57"/>
      <c r="AM103" s="59"/>
      <c r="AN103" s="59"/>
      <c r="AO103" s="59"/>
      <c r="AP103" s="60"/>
      <c r="AQ103" s="57"/>
      <c r="AR103" s="58"/>
      <c r="AS103" s="59"/>
      <c r="AT103" s="59"/>
      <c r="AU103" s="60"/>
      <c r="AV103" s="57"/>
      <c r="AW103" s="59"/>
      <c r="AX103" s="59"/>
      <c r="AY103" s="59"/>
      <c r="AZ103" s="60"/>
      <c r="BA103" s="57"/>
      <c r="BB103" s="58"/>
      <c r="BC103" s="59"/>
      <c r="BD103" s="59"/>
      <c r="BE103" s="60"/>
      <c r="BF103" s="57"/>
      <c r="BG103" s="58"/>
      <c r="BH103" s="59"/>
      <c r="BI103" s="59"/>
      <c r="BJ103" s="60"/>
      <c r="BK103" s="61"/>
      <c r="BM103" s="105"/>
    </row>
    <row r="104" spans="1:255" s="39" customFormat="1" ht="12.75">
      <c r="A104" s="36"/>
      <c r="B104" s="37" t="s">
        <v>76</v>
      </c>
      <c r="C104" s="62"/>
      <c r="D104" s="63"/>
      <c r="E104" s="63"/>
      <c r="F104" s="63"/>
      <c r="G104" s="64"/>
      <c r="H104" s="62"/>
      <c r="I104" s="63"/>
      <c r="J104" s="63"/>
      <c r="K104" s="63"/>
      <c r="L104" s="64"/>
      <c r="M104" s="62"/>
      <c r="N104" s="63"/>
      <c r="O104" s="63"/>
      <c r="P104" s="63"/>
      <c r="Q104" s="64"/>
      <c r="R104" s="62"/>
      <c r="S104" s="63"/>
      <c r="T104" s="63"/>
      <c r="U104" s="63"/>
      <c r="V104" s="64"/>
      <c r="W104" s="62"/>
      <c r="X104" s="63"/>
      <c r="Y104" s="63"/>
      <c r="Z104" s="63"/>
      <c r="AA104" s="64"/>
      <c r="AB104" s="62"/>
      <c r="AC104" s="63"/>
      <c r="AD104" s="63"/>
      <c r="AE104" s="63"/>
      <c r="AF104" s="64"/>
      <c r="AG104" s="62"/>
      <c r="AH104" s="63"/>
      <c r="AI104" s="63"/>
      <c r="AJ104" s="63"/>
      <c r="AK104" s="64"/>
      <c r="AL104" s="62"/>
      <c r="AM104" s="63"/>
      <c r="AN104" s="63"/>
      <c r="AO104" s="63"/>
      <c r="AP104" s="64"/>
      <c r="AQ104" s="62"/>
      <c r="AR104" s="63"/>
      <c r="AS104" s="63"/>
      <c r="AT104" s="63"/>
      <c r="AU104" s="64"/>
      <c r="AV104" s="62"/>
      <c r="AW104" s="63"/>
      <c r="AX104" s="63"/>
      <c r="AY104" s="63"/>
      <c r="AZ104" s="64"/>
      <c r="BA104" s="62"/>
      <c r="BB104" s="63"/>
      <c r="BC104" s="63"/>
      <c r="BD104" s="63"/>
      <c r="BE104" s="64"/>
      <c r="BF104" s="62"/>
      <c r="BG104" s="63"/>
      <c r="BH104" s="63"/>
      <c r="BI104" s="63"/>
      <c r="BJ104" s="64"/>
      <c r="BK104" s="65"/>
      <c r="BL104" s="2"/>
      <c r="BM104" s="105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65" ht="12.75">
      <c r="A105" s="11" t="s">
        <v>68</v>
      </c>
      <c r="B105" s="18" t="s">
        <v>19</v>
      </c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6"/>
      <c r="BM105" s="105"/>
    </row>
    <row r="106" spans="1:65" ht="12.75">
      <c r="A106" s="11"/>
      <c r="B106" s="111" t="s">
        <v>172</v>
      </c>
      <c r="C106" s="57">
        <v>0</v>
      </c>
      <c r="D106" s="58">
        <v>0</v>
      </c>
      <c r="E106" s="59">
        <v>0</v>
      </c>
      <c r="F106" s="59">
        <v>0</v>
      </c>
      <c r="G106" s="60">
        <v>0</v>
      </c>
      <c r="H106" s="57">
        <v>0</v>
      </c>
      <c r="I106" s="59">
        <v>0</v>
      </c>
      <c r="J106" s="59">
        <v>0</v>
      </c>
      <c r="K106" s="59">
        <v>0</v>
      </c>
      <c r="L106" s="60">
        <v>0</v>
      </c>
      <c r="M106" s="57">
        <v>0</v>
      </c>
      <c r="N106" s="58">
        <v>0</v>
      </c>
      <c r="O106" s="59">
        <v>0</v>
      </c>
      <c r="P106" s="59">
        <v>0</v>
      </c>
      <c r="Q106" s="60">
        <v>0</v>
      </c>
      <c r="R106" s="57">
        <v>0</v>
      </c>
      <c r="S106" s="59">
        <v>0</v>
      </c>
      <c r="T106" s="59">
        <v>0</v>
      </c>
      <c r="U106" s="59">
        <v>0</v>
      </c>
      <c r="V106" s="60">
        <v>0</v>
      </c>
      <c r="W106" s="57">
        <v>0</v>
      </c>
      <c r="X106" s="59">
        <v>0</v>
      </c>
      <c r="Y106" s="59">
        <v>0</v>
      </c>
      <c r="Z106" s="59">
        <v>0</v>
      </c>
      <c r="AA106" s="60">
        <v>0</v>
      </c>
      <c r="AB106" s="57">
        <v>0</v>
      </c>
      <c r="AC106" s="59">
        <v>0</v>
      </c>
      <c r="AD106" s="59">
        <v>0</v>
      </c>
      <c r="AE106" s="59">
        <v>0</v>
      </c>
      <c r="AF106" s="60">
        <v>0</v>
      </c>
      <c r="AG106" s="57">
        <v>0</v>
      </c>
      <c r="AH106" s="59">
        <v>0</v>
      </c>
      <c r="AI106" s="59">
        <v>0</v>
      </c>
      <c r="AJ106" s="59">
        <v>0</v>
      </c>
      <c r="AK106" s="60">
        <v>0</v>
      </c>
      <c r="AL106" s="57">
        <v>0</v>
      </c>
      <c r="AM106" s="59">
        <v>0</v>
      </c>
      <c r="AN106" s="59">
        <v>0</v>
      </c>
      <c r="AO106" s="59">
        <v>0</v>
      </c>
      <c r="AP106" s="60">
        <v>0</v>
      </c>
      <c r="AQ106" s="57">
        <v>0</v>
      </c>
      <c r="AR106" s="58">
        <v>0</v>
      </c>
      <c r="AS106" s="59">
        <v>0</v>
      </c>
      <c r="AT106" s="59">
        <v>0</v>
      </c>
      <c r="AU106" s="60">
        <v>0</v>
      </c>
      <c r="AV106" s="57">
        <v>0</v>
      </c>
      <c r="AW106" s="59">
        <v>32.458438713999996</v>
      </c>
      <c r="AX106" s="59">
        <v>0</v>
      </c>
      <c r="AY106" s="59">
        <v>0</v>
      </c>
      <c r="AZ106" s="60">
        <v>41.128826261</v>
      </c>
      <c r="BA106" s="57">
        <v>0</v>
      </c>
      <c r="BB106" s="58">
        <v>0</v>
      </c>
      <c r="BC106" s="59">
        <v>0</v>
      </c>
      <c r="BD106" s="59">
        <v>0</v>
      </c>
      <c r="BE106" s="60">
        <v>0</v>
      </c>
      <c r="BF106" s="57">
        <v>0</v>
      </c>
      <c r="BG106" s="58">
        <v>0</v>
      </c>
      <c r="BH106" s="59">
        <v>0</v>
      </c>
      <c r="BI106" s="59">
        <v>0</v>
      </c>
      <c r="BJ106" s="60">
        <v>0</v>
      </c>
      <c r="BK106" s="61">
        <v>73.587264975</v>
      </c>
      <c r="BM106" s="105"/>
    </row>
    <row r="107" spans="1:255" s="39" customFormat="1" ht="12.75">
      <c r="A107" s="36"/>
      <c r="B107" s="38" t="s">
        <v>77</v>
      </c>
      <c r="C107" s="50">
        <f aca="true" t="shared" si="15" ref="C107:BJ107">SUM(C106:C106)</f>
        <v>0</v>
      </c>
      <c r="D107" s="70">
        <f t="shared" si="15"/>
        <v>0</v>
      </c>
      <c r="E107" s="70">
        <f t="shared" si="15"/>
        <v>0</v>
      </c>
      <c r="F107" s="70">
        <f t="shared" si="15"/>
        <v>0</v>
      </c>
      <c r="G107" s="69">
        <f t="shared" si="15"/>
        <v>0</v>
      </c>
      <c r="H107" s="50">
        <f t="shared" si="15"/>
        <v>0</v>
      </c>
      <c r="I107" s="70">
        <f t="shared" si="15"/>
        <v>0</v>
      </c>
      <c r="J107" s="70">
        <f t="shared" si="15"/>
        <v>0</v>
      </c>
      <c r="K107" s="70">
        <f t="shared" si="15"/>
        <v>0</v>
      </c>
      <c r="L107" s="69">
        <f t="shared" si="15"/>
        <v>0</v>
      </c>
      <c r="M107" s="50">
        <f t="shared" si="15"/>
        <v>0</v>
      </c>
      <c r="N107" s="70">
        <f t="shared" si="15"/>
        <v>0</v>
      </c>
      <c r="O107" s="70">
        <f t="shared" si="15"/>
        <v>0</v>
      </c>
      <c r="P107" s="70">
        <f t="shared" si="15"/>
        <v>0</v>
      </c>
      <c r="Q107" s="69">
        <f t="shared" si="15"/>
        <v>0</v>
      </c>
      <c r="R107" s="50">
        <f t="shared" si="15"/>
        <v>0</v>
      </c>
      <c r="S107" s="70">
        <f t="shared" si="15"/>
        <v>0</v>
      </c>
      <c r="T107" s="70">
        <f t="shared" si="15"/>
        <v>0</v>
      </c>
      <c r="U107" s="70">
        <f t="shared" si="15"/>
        <v>0</v>
      </c>
      <c r="V107" s="69">
        <f t="shared" si="15"/>
        <v>0</v>
      </c>
      <c r="W107" s="50">
        <f t="shared" si="15"/>
        <v>0</v>
      </c>
      <c r="X107" s="70">
        <f t="shared" si="15"/>
        <v>0</v>
      </c>
      <c r="Y107" s="70">
        <f t="shared" si="15"/>
        <v>0</v>
      </c>
      <c r="Z107" s="70">
        <f t="shared" si="15"/>
        <v>0</v>
      </c>
      <c r="AA107" s="69">
        <f t="shared" si="15"/>
        <v>0</v>
      </c>
      <c r="AB107" s="50">
        <f t="shared" si="15"/>
        <v>0</v>
      </c>
      <c r="AC107" s="70">
        <f t="shared" si="15"/>
        <v>0</v>
      </c>
      <c r="AD107" s="70">
        <f t="shared" si="15"/>
        <v>0</v>
      </c>
      <c r="AE107" s="70">
        <f t="shared" si="15"/>
        <v>0</v>
      </c>
      <c r="AF107" s="69">
        <f t="shared" si="15"/>
        <v>0</v>
      </c>
      <c r="AG107" s="50">
        <f t="shared" si="15"/>
        <v>0</v>
      </c>
      <c r="AH107" s="70">
        <f t="shared" si="15"/>
        <v>0</v>
      </c>
      <c r="AI107" s="70">
        <f t="shared" si="15"/>
        <v>0</v>
      </c>
      <c r="AJ107" s="70">
        <f t="shared" si="15"/>
        <v>0</v>
      </c>
      <c r="AK107" s="69">
        <f t="shared" si="15"/>
        <v>0</v>
      </c>
      <c r="AL107" s="50">
        <f t="shared" si="15"/>
        <v>0</v>
      </c>
      <c r="AM107" s="70">
        <f t="shared" si="15"/>
        <v>0</v>
      </c>
      <c r="AN107" s="70">
        <f t="shared" si="15"/>
        <v>0</v>
      </c>
      <c r="AO107" s="70">
        <f t="shared" si="15"/>
        <v>0</v>
      </c>
      <c r="AP107" s="69">
        <f t="shared" si="15"/>
        <v>0</v>
      </c>
      <c r="AQ107" s="50">
        <f t="shared" si="15"/>
        <v>0</v>
      </c>
      <c r="AR107" s="70">
        <f>SUM(AR106:AR106)</f>
        <v>0</v>
      </c>
      <c r="AS107" s="70">
        <f t="shared" si="15"/>
        <v>0</v>
      </c>
      <c r="AT107" s="70">
        <f t="shared" si="15"/>
        <v>0</v>
      </c>
      <c r="AU107" s="69">
        <f t="shared" si="15"/>
        <v>0</v>
      </c>
      <c r="AV107" s="50">
        <f t="shared" si="15"/>
        <v>0</v>
      </c>
      <c r="AW107" s="70">
        <f t="shared" si="15"/>
        <v>32.458438713999996</v>
      </c>
      <c r="AX107" s="70">
        <f t="shared" si="15"/>
        <v>0</v>
      </c>
      <c r="AY107" s="70">
        <f t="shared" si="15"/>
        <v>0</v>
      </c>
      <c r="AZ107" s="69">
        <f t="shared" si="15"/>
        <v>41.128826261</v>
      </c>
      <c r="BA107" s="50">
        <f t="shared" si="15"/>
        <v>0</v>
      </c>
      <c r="BB107" s="70">
        <f t="shared" si="15"/>
        <v>0</v>
      </c>
      <c r="BC107" s="70">
        <f t="shared" si="15"/>
        <v>0</v>
      </c>
      <c r="BD107" s="70">
        <f t="shared" si="15"/>
        <v>0</v>
      </c>
      <c r="BE107" s="69">
        <f t="shared" si="15"/>
        <v>0</v>
      </c>
      <c r="BF107" s="50">
        <f t="shared" si="15"/>
        <v>0</v>
      </c>
      <c r="BG107" s="70">
        <f t="shared" si="15"/>
        <v>0</v>
      </c>
      <c r="BH107" s="70">
        <f t="shared" si="15"/>
        <v>0</v>
      </c>
      <c r="BI107" s="70">
        <f t="shared" si="15"/>
        <v>0</v>
      </c>
      <c r="BJ107" s="69">
        <f t="shared" si="15"/>
        <v>0</v>
      </c>
      <c r="BK107" s="98">
        <f>SUM(BK106:BK106)</f>
        <v>73.587264975</v>
      </c>
      <c r="BL107" s="2"/>
      <c r="BM107" s="105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39" customFormat="1" ht="12.75">
      <c r="A108" s="36"/>
      <c r="B108" s="38" t="s">
        <v>75</v>
      </c>
      <c r="C108" s="50">
        <f aca="true" t="shared" si="16" ref="C108:AR108">SUM(C107,C104)</f>
        <v>0</v>
      </c>
      <c r="D108" s="70">
        <f t="shared" si="16"/>
        <v>0</v>
      </c>
      <c r="E108" s="70">
        <f t="shared" si="16"/>
        <v>0</v>
      </c>
      <c r="F108" s="70">
        <f t="shared" si="16"/>
        <v>0</v>
      </c>
      <c r="G108" s="69">
        <f t="shared" si="16"/>
        <v>0</v>
      </c>
      <c r="H108" s="50">
        <f t="shared" si="16"/>
        <v>0</v>
      </c>
      <c r="I108" s="70">
        <f t="shared" si="16"/>
        <v>0</v>
      </c>
      <c r="J108" s="70">
        <f t="shared" si="16"/>
        <v>0</v>
      </c>
      <c r="K108" s="70">
        <f t="shared" si="16"/>
        <v>0</v>
      </c>
      <c r="L108" s="69">
        <f t="shared" si="16"/>
        <v>0</v>
      </c>
      <c r="M108" s="50">
        <f t="shared" si="16"/>
        <v>0</v>
      </c>
      <c r="N108" s="70">
        <f t="shared" si="16"/>
        <v>0</v>
      </c>
      <c r="O108" s="70">
        <f t="shared" si="16"/>
        <v>0</v>
      </c>
      <c r="P108" s="70">
        <f t="shared" si="16"/>
        <v>0</v>
      </c>
      <c r="Q108" s="69">
        <f t="shared" si="16"/>
        <v>0</v>
      </c>
      <c r="R108" s="50">
        <f t="shared" si="16"/>
        <v>0</v>
      </c>
      <c r="S108" s="70">
        <f t="shared" si="16"/>
        <v>0</v>
      </c>
      <c r="T108" s="70">
        <f t="shared" si="16"/>
        <v>0</v>
      </c>
      <c r="U108" s="70">
        <f t="shared" si="16"/>
        <v>0</v>
      </c>
      <c r="V108" s="69">
        <f t="shared" si="16"/>
        <v>0</v>
      </c>
      <c r="W108" s="50">
        <f t="shared" si="16"/>
        <v>0</v>
      </c>
      <c r="X108" s="70">
        <f t="shared" si="16"/>
        <v>0</v>
      </c>
      <c r="Y108" s="70">
        <f t="shared" si="16"/>
        <v>0</v>
      </c>
      <c r="Z108" s="70">
        <f t="shared" si="16"/>
        <v>0</v>
      </c>
      <c r="AA108" s="69">
        <f t="shared" si="16"/>
        <v>0</v>
      </c>
      <c r="AB108" s="50">
        <f t="shared" si="16"/>
        <v>0</v>
      </c>
      <c r="AC108" s="70">
        <f t="shared" si="16"/>
        <v>0</v>
      </c>
      <c r="AD108" s="70">
        <f t="shared" si="16"/>
        <v>0</v>
      </c>
      <c r="AE108" s="70">
        <f t="shared" si="16"/>
        <v>0</v>
      </c>
      <c r="AF108" s="69">
        <f t="shared" si="16"/>
        <v>0</v>
      </c>
      <c r="AG108" s="50">
        <f t="shared" si="16"/>
        <v>0</v>
      </c>
      <c r="AH108" s="70">
        <f t="shared" si="16"/>
        <v>0</v>
      </c>
      <c r="AI108" s="70">
        <f t="shared" si="16"/>
        <v>0</v>
      </c>
      <c r="AJ108" s="70">
        <f t="shared" si="16"/>
        <v>0</v>
      </c>
      <c r="AK108" s="69">
        <f t="shared" si="16"/>
        <v>0</v>
      </c>
      <c r="AL108" s="50">
        <f t="shared" si="16"/>
        <v>0</v>
      </c>
      <c r="AM108" s="70">
        <f t="shared" si="16"/>
        <v>0</v>
      </c>
      <c r="AN108" s="70">
        <f t="shared" si="16"/>
        <v>0</v>
      </c>
      <c r="AO108" s="70">
        <f t="shared" si="16"/>
        <v>0</v>
      </c>
      <c r="AP108" s="69">
        <f t="shared" si="16"/>
        <v>0</v>
      </c>
      <c r="AQ108" s="50">
        <f t="shared" si="16"/>
        <v>0</v>
      </c>
      <c r="AR108" s="70">
        <f t="shared" si="16"/>
        <v>0</v>
      </c>
      <c r="AS108" s="70">
        <f aca="true" t="shared" si="17" ref="AS108:BK108">SUM(AS107,AS104)</f>
        <v>0</v>
      </c>
      <c r="AT108" s="70">
        <f t="shared" si="17"/>
        <v>0</v>
      </c>
      <c r="AU108" s="69">
        <f t="shared" si="17"/>
        <v>0</v>
      </c>
      <c r="AV108" s="50">
        <f t="shared" si="17"/>
        <v>0</v>
      </c>
      <c r="AW108" s="70">
        <f t="shared" si="17"/>
        <v>32.458438713999996</v>
      </c>
      <c r="AX108" s="70">
        <f t="shared" si="17"/>
        <v>0</v>
      </c>
      <c r="AY108" s="70">
        <f t="shared" si="17"/>
        <v>0</v>
      </c>
      <c r="AZ108" s="69">
        <f t="shared" si="17"/>
        <v>41.128826261</v>
      </c>
      <c r="BA108" s="50">
        <f t="shared" si="17"/>
        <v>0</v>
      </c>
      <c r="BB108" s="70">
        <f t="shared" si="17"/>
        <v>0</v>
      </c>
      <c r="BC108" s="70">
        <f t="shared" si="17"/>
        <v>0</v>
      </c>
      <c r="BD108" s="70">
        <f t="shared" si="17"/>
        <v>0</v>
      </c>
      <c r="BE108" s="69">
        <f t="shared" si="17"/>
        <v>0</v>
      </c>
      <c r="BF108" s="50">
        <f t="shared" si="17"/>
        <v>0</v>
      </c>
      <c r="BG108" s="70">
        <f t="shared" si="17"/>
        <v>0</v>
      </c>
      <c r="BH108" s="70">
        <f t="shared" si="17"/>
        <v>0</v>
      </c>
      <c r="BI108" s="70">
        <f t="shared" si="17"/>
        <v>0</v>
      </c>
      <c r="BJ108" s="69">
        <f t="shared" si="17"/>
        <v>0</v>
      </c>
      <c r="BK108" s="98">
        <f t="shared" si="17"/>
        <v>73.587264975</v>
      </c>
      <c r="BL108" s="2"/>
      <c r="BM108" s="105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65" ht="4.5" customHeight="1">
      <c r="A109" s="11"/>
      <c r="B109" s="18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6"/>
      <c r="BM109" s="105"/>
    </row>
    <row r="110" spans="1:65" ht="12.75">
      <c r="A110" s="11" t="s">
        <v>20</v>
      </c>
      <c r="B110" s="17" t="s">
        <v>21</v>
      </c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6"/>
      <c r="BM110" s="105"/>
    </row>
    <row r="111" spans="1:65" ht="12.75">
      <c r="A111" s="11" t="s">
        <v>67</v>
      </c>
      <c r="B111" s="18" t="s">
        <v>22</v>
      </c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6"/>
      <c r="BM111" s="105"/>
    </row>
    <row r="112" spans="1:65" ht="12.75">
      <c r="A112" s="11"/>
      <c r="B112" s="24" t="s">
        <v>160</v>
      </c>
      <c r="C112" s="72">
        <v>0</v>
      </c>
      <c r="D112" s="53">
        <v>80.958767373</v>
      </c>
      <c r="E112" s="45">
        <v>0</v>
      </c>
      <c r="F112" s="45">
        <v>0</v>
      </c>
      <c r="G112" s="54">
        <v>0</v>
      </c>
      <c r="H112" s="72">
        <v>12.38502693</v>
      </c>
      <c r="I112" s="45">
        <v>4.667239686</v>
      </c>
      <c r="J112" s="45">
        <v>0</v>
      </c>
      <c r="K112" s="45">
        <v>0</v>
      </c>
      <c r="L112" s="54">
        <v>8.79525847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3.346144362</v>
      </c>
      <c r="S112" s="45">
        <v>0</v>
      </c>
      <c r="T112" s="45">
        <v>0</v>
      </c>
      <c r="U112" s="45">
        <v>0</v>
      </c>
      <c r="V112" s="54">
        <v>0.325738668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0.001286696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16.60694742</v>
      </c>
      <c r="AW112" s="45">
        <v>38.569939944706206</v>
      </c>
      <c r="AX112" s="45">
        <v>0</v>
      </c>
      <c r="AY112" s="45">
        <v>0</v>
      </c>
      <c r="AZ112" s="54">
        <v>42.320417276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2.4561347479999998</v>
      </c>
      <c r="BG112" s="53">
        <v>1.5001154359999997</v>
      </c>
      <c r="BH112" s="45">
        <v>0</v>
      </c>
      <c r="BI112" s="45">
        <v>0</v>
      </c>
      <c r="BJ112" s="54">
        <v>0.8993251329999999</v>
      </c>
      <c r="BK112" s="61">
        <v>212.83234214270618</v>
      </c>
      <c r="BL112" s="27"/>
      <c r="BM112" s="105"/>
    </row>
    <row r="113" spans="1:65" ht="12.75">
      <c r="A113" s="11"/>
      <c r="B113" s="24" t="s">
        <v>161</v>
      </c>
      <c r="C113" s="72">
        <v>0</v>
      </c>
      <c r="D113" s="53">
        <v>0.42156575999999996</v>
      </c>
      <c r="E113" s="45">
        <v>0</v>
      </c>
      <c r="F113" s="45">
        <v>0</v>
      </c>
      <c r="G113" s="54">
        <v>0</v>
      </c>
      <c r="H113" s="72">
        <v>0.7595113040000001</v>
      </c>
      <c r="I113" s="45">
        <v>1.37968407</v>
      </c>
      <c r="J113" s="45">
        <v>0</v>
      </c>
      <c r="K113" s="45">
        <v>0</v>
      </c>
      <c r="L113" s="54">
        <v>0.412885032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0.201206044</v>
      </c>
      <c r="S113" s="45">
        <v>0</v>
      </c>
      <c r="T113" s="45">
        <v>0</v>
      </c>
      <c r="U113" s="45">
        <v>0</v>
      </c>
      <c r="V113" s="54">
        <v>0.084153357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12.133366073000001</v>
      </c>
      <c r="AS113" s="45">
        <v>0</v>
      </c>
      <c r="AT113" s="45">
        <v>0</v>
      </c>
      <c r="AU113" s="54">
        <v>0</v>
      </c>
      <c r="AV113" s="72">
        <v>2.593715944</v>
      </c>
      <c r="AW113" s="45">
        <v>1.106326379</v>
      </c>
      <c r="AX113" s="45">
        <v>0</v>
      </c>
      <c r="AY113" s="45">
        <v>0</v>
      </c>
      <c r="AZ113" s="54">
        <v>9.848650769999999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0.38268656</v>
      </c>
      <c r="BG113" s="53">
        <v>0</v>
      </c>
      <c r="BH113" s="45">
        <v>0</v>
      </c>
      <c r="BI113" s="45">
        <v>0</v>
      </c>
      <c r="BJ113" s="54">
        <v>0.074945199</v>
      </c>
      <c r="BK113" s="61">
        <v>29.398696491999996</v>
      </c>
      <c r="BL113" s="27"/>
      <c r="BM113" s="105"/>
    </row>
    <row r="114" spans="1:65" ht="12.75">
      <c r="A114" s="11"/>
      <c r="B114" s="24" t="s">
        <v>162</v>
      </c>
      <c r="C114" s="72">
        <v>0</v>
      </c>
      <c r="D114" s="53">
        <v>0.489651263</v>
      </c>
      <c r="E114" s="45">
        <v>0</v>
      </c>
      <c r="F114" s="45">
        <v>0</v>
      </c>
      <c r="G114" s="54">
        <v>0</v>
      </c>
      <c r="H114" s="72">
        <v>1.9595589660000001</v>
      </c>
      <c r="I114" s="45">
        <v>0</v>
      </c>
      <c r="J114" s="45">
        <v>0</v>
      </c>
      <c r="K114" s="45">
        <v>0</v>
      </c>
      <c r="L114" s="54">
        <v>1.3619715869999998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0.49654116400000003</v>
      </c>
      <c r="S114" s="45">
        <v>0.103450584</v>
      </c>
      <c r="T114" s="45">
        <v>0</v>
      </c>
      <c r="U114" s="45">
        <v>0</v>
      </c>
      <c r="V114" s="54">
        <v>0.11670789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0.0006424930000000001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7.0196162090000005</v>
      </c>
      <c r="AW114" s="45">
        <v>0.7114579409999999</v>
      </c>
      <c r="AX114" s="45">
        <v>0</v>
      </c>
      <c r="AY114" s="45">
        <v>0</v>
      </c>
      <c r="AZ114" s="54">
        <v>5.222820204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1.536006027</v>
      </c>
      <c r="BG114" s="53">
        <v>0.012836558</v>
      </c>
      <c r="BH114" s="45">
        <v>0</v>
      </c>
      <c r="BI114" s="45">
        <v>0</v>
      </c>
      <c r="BJ114" s="54">
        <v>0.281913351</v>
      </c>
      <c r="BK114" s="61">
        <v>19.313174237000002</v>
      </c>
      <c r="BL114" s="27"/>
      <c r="BM114" s="105"/>
    </row>
    <row r="115" spans="1:65" ht="12.75">
      <c r="A115" s="11"/>
      <c r="B115" s="24" t="s">
        <v>163</v>
      </c>
      <c r="C115" s="72">
        <v>0</v>
      </c>
      <c r="D115" s="53">
        <v>0.653956846</v>
      </c>
      <c r="E115" s="45">
        <v>0</v>
      </c>
      <c r="F115" s="45">
        <v>0</v>
      </c>
      <c r="G115" s="54">
        <v>0</v>
      </c>
      <c r="H115" s="72">
        <v>11.616840266999999</v>
      </c>
      <c r="I115" s="45">
        <v>10.506717333000001</v>
      </c>
      <c r="J115" s="45">
        <v>0</v>
      </c>
      <c r="K115" s="45">
        <v>0</v>
      </c>
      <c r="L115" s="54">
        <v>27.800537747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1.69220402</v>
      </c>
      <c r="S115" s="45">
        <v>0</v>
      </c>
      <c r="T115" s="45">
        <v>0</v>
      </c>
      <c r="U115" s="45">
        <v>0</v>
      </c>
      <c r="V115" s="54">
        <v>0.176270666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0.098310065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0.024055762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61.362885315999996</v>
      </c>
      <c r="AW115" s="45">
        <v>7.75364367</v>
      </c>
      <c r="AX115" s="45">
        <v>0</v>
      </c>
      <c r="AY115" s="45">
        <v>0</v>
      </c>
      <c r="AZ115" s="54">
        <v>93.299479869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12.072733301000001</v>
      </c>
      <c r="BG115" s="53">
        <v>1.152184636</v>
      </c>
      <c r="BH115" s="45">
        <v>0</v>
      </c>
      <c r="BI115" s="45">
        <v>0</v>
      </c>
      <c r="BJ115" s="54">
        <v>2.600194059</v>
      </c>
      <c r="BK115" s="61">
        <v>230.810013557</v>
      </c>
      <c r="BL115" s="27"/>
      <c r="BM115" s="105"/>
    </row>
    <row r="116" spans="1:65" ht="12.75">
      <c r="A116" s="11"/>
      <c r="B116" s="24" t="s">
        <v>164</v>
      </c>
      <c r="C116" s="72">
        <v>0</v>
      </c>
      <c r="D116" s="53">
        <v>8.491842283</v>
      </c>
      <c r="E116" s="45">
        <v>0</v>
      </c>
      <c r="F116" s="45">
        <v>0</v>
      </c>
      <c r="G116" s="54">
        <v>0</v>
      </c>
      <c r="H116" s="72">
        <v>2.395202206</v>
      </c>
      <c r="I116" s="45">
        <v>0.020271494</v>
      </c>
      <c r="J116" s="45">
        <v>0</v>
      </c>
      <c r="K116" s="45">
        <v>0</v>
      </c>
      <c r="L116" s="54">
        <v>6.722051854999999</v>
      </c>
      <c r="M116" s="72">
        <v>0</v>
      </c>
      <c r="N116" s="53">
        <v>0</v>
      </c>
      <c r="O116" s="45">
        <v>0</v>
      </c>
      <c r="P116" s="45">
        <v>0</v>
      </c>
      <c r="Q116" s="54">
        <v>0</v>
      </c>
      <c r="R116" s="72">
        <v>0.90500225</v>
      </c>
      <c r="S116" s="45">
        <v>0</v>
      </c>
      <c r="T116" s="45">
        <v>0</v>
      </c>
      <c r="U116" s="45">
        <v>0</v>
      </c>
      <c r="V116" s="54">
        <v>0.060252331000000006</v>
      </c>
      <c r="W116" s="72">
        <v>0</v>
      </c>
      <c r="X116" s="45">
        <v>0</v>
      </c>
      <c r="Y116" s="45">
        <v>0</v>
      </c>
      <c r="Z116" s="45">
        <v>0</v>
      </c>
      <c r="AA116" s="54">
        <v>0</v>
      </c>
      <c r="AB116" s="72">
        <v>0</v>
      </c>
      <c r="AC116" s="45">
        <v>0</v>
      </c>
      <c r="AD116" s="45">
        <v>0</v>
      </c>
      <c r="AE116" s="45">
        <v>0</v>
      </c>
      <c r="AF116" s="54">
        <v>0</v>
      </c>
      <c r="AG116" s="72">
        <v>0</v>
      </c>
      <c r="AH116" s="45">
        <v>0</v>
      </c>
      <c r="AI116" s="45">
        <v>0</v>
      </c>
      <c r="AJ116" s="45">
        <v>0</v>
      </c>
      <c r="AK116" s="54">
        <v>0</v>
      </c>
      <c r="AL116" s="72">
        <v>0.00020401099999999998</v>
      </c>
      <c r="AM116" s="45">
        <v>0</v>
      </c>
      <c r="AN116" s="45">
        <v>0</v>
      </c>
      <c r="AO116" s="45">
        <v>0</v>
      </c>
      <c r="AP116" s="54">
        <v>0</v>
      </c>
      <c r="AQ116" s="72">
        <v>0</v>
      </c>
      <c r="AR116" s="53">
        <v>0</v>
      </c>
      <c r="AS116" s="45">
        <v>0</v>
      </c>
      <c r="AT116" s="45">
        <v>0</v>
      </c>
      <c r="AU116" s="54">
        <v>0</v>
      </c>
      <c r="AV116" s="72">
        <v>5.899000257</v>
      </c>
      <c r="AW116" s="45">
        <v>0.032288216</v>
      </c>
      <c r="AX116" s="45">
        <v>0</v>
      </c>
      <c r="AY116" s="45">
        <v>0</v>
      </c>
      <c r="AZ116" s="54">
        <v>7.447121213</v>
      </c>
      <c r="BA116" s="72">
        <v>0</v>
      </c>
      <c r="BB116" s="53">
        <v>0</v>
      </c>
      <c r="BC116" s="45">
        <v>0</v>
      </c>
      <c r="BD116" s="45">
        <v>0</v>
      </c>
      <c r="BE116" s="54">
        <v>0</v>
      </c>
      <c r="BF116" s="72">
        <v>1.5223757199999999</v>
      </c>
      <c r="BG116" s="53">
        <v>0.0008357799999999999</v>
      </c>
      <c r="BH116" s="45">
        <v>0</v>
      </c>
      <c r="BI116" s="45">
        <v>0</v>
      </c>
      <c r="BJ116" s="54">
        <v>0.14824383200000002</v>
      </c>
      <c r="BK116" s="61">
        <v>33.644691448</v>
      </c>
      <c r="BL116" s="27"/>
      <c r="BM116" s="105"/>
    </row>
    <row r="117" spans="1:65" ht="12.75">
      <c r="A117" s="11"/>
      <c r="B117" s="24" t="s">
        <v>165</v>
      </c>
      <c r="C117" s="72">
        <v>0</v>
      </c>
      <c r="D117" s="53">
        <v>6.819571787</v>
      </c>
      <c r="E117" s="45">
        <v>0</v>
      </c>
      <c r="F117" s="45">
        <v>0</v>
      </c>
      <c r="G117" s="54">
        <v>0</v>
      </c>
      <c r="H117" s="72">
        <v>1.113026914</v>
      </c>
      <c r="I117" s="45">
        <v>0.723722772</v>
      </c>
      <c r="J117" s="45">
        <v>0</v>
      </c>
      <c r="K117" s="45">
        <v>0</v>
      </c>
      <c r="L117" s="54">
        <v>0.53735875</v>
      </c>
      <c r="M117" s="72">
        <v>0</v>
      </c>
      <c r="N117" s="53">
        <v>0</v>
      </c>
      <c r="O117" s="45">
        <v>0</v>
      </c>
      <c r="P117" s="45">
        <v>0</v>
      </c>
      <c r="Q117" s="54">
        <v>0</v>
      </c>
      <c r="R117" s="72">
        <v>0.115376332</v>
      </c>
      <c r="S117" s="45">
        <v>0</v>
      </c>
      <c r="T117" s="45">
        <v>0</v>
      </c>
      <c r="U117" s="45">
        <v>0</v>
      </c>
      <c r="V117" s="54">
        <v>0.22980086</v>
      </c>
      <c r="W117" s="72">
        <v>0</v>
      </c>
      <c r="X117" s="45">
        <v>0</v>
      </c>
      <c r="Y117" s="45">
        <v>0</v>
      </c>
      <c r="Z117" s="45">
        <v>0</v>
      </c>
      <c r="AA117" s="54">
        <v>0</v>
      </c>
      <c r="AB117" s="72">
        <v>0</v>
      </c>
      <c r="AC117" s="45">
        <v>0</v>
      </c>
      <c r="AD117" s="45">
        <v>0</v>
      </c>
      <c r="AE117" s="45">
        <v>0</v>
      </c>
      <c r="AF117" s="54">
        <v>0</v>
      </c>
      <c r="AG117" s="72">
        <v>0</v>
      </c>
      <c r="AH117" s="45">
        <v>0</v>
      </c>
      <c r="AI117" s="45">
        <v>0</v>
      </c>
      <c r="AJ117" s="45">
        <v>0</v>
      </c>
      <c r="AK117" s="54">
        <v>0</v>
      </c>
      <c r="AL117" s="72">
        <v>0</v>
      </c>
      <c r="AM117" s="45">
        <v>0</v>
      </c>
      <c r="AN117" s="45">
        <v>0</v>
      </c>
      <c r="AO117" s="45">
        <v>0</v>
      </c>
      <c r="AP117" s="54">
        <v>0</v>
      </c>
      <c r="AQ117" s="72">
        <v>0</v>
      </c>
      <c r="AR117" s="53">
        <v>0</v>
      </c>
      <c r="AS117" s="45">
        <v>0</v>
      </c>
      <c r="AT117" s="45">
        <v>0</v>
      </c>
      <c r="AU117" s="54">
        <v>0</v>
      </c>
      <c r="AV117" s="72">
        <v>4.045431386000001</v>
      </c>
      <c r="AW117" s="45">
        <v>1.1065516869999998</v>
      </c>
      <c r="AX117" s="45">
        <v>0</v>
      </c>
      <c r="AY117" s="45">
        <v>0</v>
      </c>
      <c r="AZ117" s="54">
        <v>12.169286784</v>
      </c>
      <c r="BA117" s="72">
        <v>0</v>
      </c>
      <c r="BB117" s="53">
        <v>0</v>
      </c>
      <c r="BC117" s="45">
        <v>0</v>
      </c>
      <c r="BD117" s="45">
        <v>0</v>
      </c>
      <c r="BE117" s="54">
        <v>0</v>
      </c>
      <c r="BF117" s="72">
        <v>0.450572153</v>
      </c>
      <c r="BG117" s="53">
        <v>0</v>
      </c>
      <c r="BH117" s="45">
        <v>0</v>
      </c>
      <c r="BI117" s="45">
        <v>0</v>
      </c>
      <c r="BJ117" s="54">
        <v>0.036646706</v>
      </c>
      <c r="BK117" s="61">
        <v>27.347346131</v>
      </c>
      <c r="BL117" s="27"/>
      <c r="BM117" s="105"/>
    </row>
    <row r="118" spans="1:65" ht="12.75">
      <c r="A118" s="36"/>
      <c r="B118" s="38" t="s">
        <v>74</v>
      </c>
      <c r="C118" s="80">
        <f aca="true" t="shared" si="18" ref="C118:AH118">SUM(C112:C117)</f>
        <v>0</v>
      </c>
      <c r="D118" s="80">
        <f t="shared" si="18"/>
        <v>97.83535531199999</v>
      </c>
      <c r="E118" s="80">
        <f t="shared" si="18"/>
        <v>0</v>
      </c>
      <c r="F118" s="80">
        <f t="shared" si="18"/>
        <v>0</v>
      </c>
      <c r="G118" s="80">
        <f t="shared" si="18"/>
        <v>0</v>
      </c>
      <c r="H118" s="80">
        <f t="shared" si="18"/>
        <v>30.229166586999998</v>
      </c>
      <c r="I118" s="80">
        <f t="shared" si="18"/>
        <v>17.297635355</v>
      </c>
      <c r="J118" s="80">
        <f t="shared" si="18"/>
        <v>0</v>
      </c>
      <c r="K118" s="80">
        <f t="shared" si="18"/>
        <v>0</v>
      </c>
      <c r="L118" s="80">
        <f t="shared" si="18"/>
        <v>45.630063441</v>
      </c>
      <c r="M118" s="80">
        <f t="shared" si="18"/>
        <v>0</v>
      </c>
      <c r="N118" s="80">
        <f t="shared" si="18"/>
        <v>0</v>
      </c>
      <c r="O118" s="80">
        <f t="shared" si="18"/>
        <v>0</v>
      </c>
      <c r="P118" s="80">
        <f t="shared" si="18"/>
        <v>0</v>
      </c>
      <c r="Q118" s="80">
        <f t="shared" si="18"/>
        <v>0</v>
      </c>
      <c r="R118" s="80">
        <f t="shared" si="18"/>
        <v>6.756474172000001</v>
      </c>
      <c r="S118" s="80">
        <f t="shared" si="18"/>
        <v>0.103450584</v>
      </c>
      <c r="T118" s="80">
        <f t="shared" si="18"/>
        <v>0</v>
      </c>
      <c r="U118" s="80">
        <f t="shared" si="18"/>
        <v>0</v>
      </c>
      <c r="V118" s="80">
        <f t="shared" si="18"/>
        <v>0.992923772</v>
      </c>
      <c r="W118" s="80">
        <f t="shared" si="18"/>
        <v>0</v>
      </c>
      <c r="X118" s="80">
        <f t="shared" si="18"/>
        <v>0</v>
      </c>
      <c r="Y118" s="80">
        <f t="shared" si="18"/>
        <v>0</v>
      </c>
      <c r="Z118" s="80">
        <f t="shared" si="18"/>
        <v>0</v>
      </c>
      <c r="AA118" s="80">
        <f t="shared" si="18"/>
        <v>0</v>
      </c>
      <c r="AB118" s="80">
        <f t="shared" si="18"/>
        <v>0.098310065</v>
      </c>
      <c r="AC118" s="80">
        <f t="shared" si="18"/>
        <v>0</v>
      </c>
      <c r="AD118" s="80">
        <f t="shared" si="18"/>
        <v>0</v>
      </c>
      <c r="AE118" s="80">
        <f t="shared" si="18"/>
        <v>0</v>
      </c>
      <c r="AF118" s="80">
        <f t="shared" si="18"/>
        <v>0</v>
      </c>
      <c r="AG118" s="80">
        <f t="shared" si="18"/>
        <v>0</v>
      </c>
      <c r="AH118" s="80">
        <f t="shared" si="18"/>
        <v>0</v>
      </c>
      <c r="AI118" s="80">
        <f aca="true" t="shared" si="19" ref="AI118:BK118">SUM(AI112:AI117)</f>
        <v>0</v>
      </c>
      <c r="AJ118" s="80">
        <f t="shared" si="19"/>
        <v>0</v>
      </c>
      <c r="AK118" s="80">
        <f t="shared" si="19"/>
        <v>0</v>
      </c>
      <c r="AL118" s="80">
        <f t="shared" si="19"/>
        <v>0.026188962000000003</v>
      </c>
      <c r="AM118" s="80">
        <f t="shared" si="19"/>
        <v>0</v>
      </c>
      <c r="AN118" s="80">
        <f t="shared" si="19"/>
        <v>0</v>
      </c>
      <c r="AO118" s="80">
        <f t="shared" si="19"/>
        <v>0</v>
      </c>
      <c r="AP118" s="80">
        <f t="shared" si="19"/>
        <v>0</v>
      </c>
      <c r="AQ118" s="80">
        <f t="shared" si="19"/>
        <v>0</v>
      </c>
      <c r="AR118" s="80">
        <f t="shared" si="19"/>
        <v>12.133366073000001</v>
      </c>
      <c r="AS118" s="80">
        <f t="shared" si="19"/>
        <v>0</v>
      </c>
      <c r="AT118" s="80">
        <f t="shared" si="19"/>
        <v>0</v>
      </c>
      <c r="AU118" s="80">
        <f t="shared" si="19"/>
        <v>0</v>
      </c>
      <c r="AV118" s="80">
        <f t="shared" si="19"/>
        <v>97.52759653199999</v>
      </c>
      <c r="AW118" s="80">
        <f t="shared" si="19"/>
        <v>49.28020783770621</v>
      </c>
      <c r="AX118" s="80">
        <f t="shared" si="19"/>
        <v>0</v>
      </c>
      <c r="AY118" s="80">
        <f t="shared" si="19"/>
        <v>0</v>
      </c>
      <c r="AZ118" s="80">
        <f t="shared" si="19"/>
        <v>170.307776116</v>
      </c>
      <c r="BA118" s="80">
        <f t="shared" si="19"/>
        <v>0</v>
      </c>
      <c r="BB118" s="80">
        <f t="shared" si="19"/>
        <v>0</v>
      </c>
      <c r="BC118" s="80">
        <f t="shared" si="19"/>
        <v>0</v>
      </c>
      <c r="BD118" s="80">
        <f t="shared" si="19"/>
        <v>0</v>
      </c>
      <c r="BE118" s="80">
        <f t="shared" si="19"/>
        <v>0</v>
      </c>
      <c r="BF118" s="80">
        <f t="shared" si="19"/>
        <v>18.420508509</v>
      </c>
      <c r="BG118" s="80">
        <f t="shared" si="19"/>
        <v>2.66597241</v>
      </c>
      <c r="BH118" s="80">
        <f t="shared" si="19"/>
        <v>0</v>
      </c>
      <c r="BI118" s="80">
        <f t="shared" si="19"/>
        <v>0</v>
      </c>
      <c r="BJ118" s="80">
        <f t="shared" si="19"/>
        <v>4.041268280000001</v>
      </c>
      <c r="BK118" s="95">
        <f t="shared" si="19"/>
        <v>553.3462640077062</v>
      </c>
      <c r="BL118" s="27"/>
      <c r="BM118" s="105"/>
    </row>
    <row r="119" spans="1:65" ht="4.5" customHeight="1">
      <c r="A119" s="11"/>
      <c r="B119" s="21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6"/>
      <c r="BM119" s="105"/>
    </row>
    <row r="120" spans="1:65" ht="12.75">
      <c r="A120" s="36"/>
      <c r="B120" s="82" t="s">
        <v>88</v>
      </c>
      <c r="C120" s="83">
        <f aca="true" t="shared" si="20" ref="C120:AH120">+C118++C99+C94+C67+C108</f>
        <v>0</v>
      </c>
      <c r="D120" s="83">
        <f t="shared" si="20"/>
        <v>3047.6550303253553</v>
      </c>
      <c r="E120" s="83">
        <f t="shared" si="20"/>
        <v>0</v>
      </c>
      <c r="F120" s="83">
        <f t="shared" si="20"/>
        <v>0</v>
      </c>
      <c r="G120" s="83">
        <f t="shared" si="20"/>
        <v>0</v>
      </c>
      <c r="H120" s="83">
        <f t="shared" si="20"/>
        <v>1973.088784994</v>
      </c>
      <c r="I120" s="83">
        <f t="shared" si="20"/>
        <v>14830.88786135274</v>
      </c>
      <c r="J120" s="83">
        <f t="shared" si="20"/>
        <v>2368.330274972</v>
      </c>
      <c r="K120" s="83">
        <f t="shared" si="20"/>
        <v>16.919240808</v>
      </c>
      <c r="L120" s="83">
        <f t="shared" si="20"/>
        <v>5397.172390131</v>
      </c>
      <c r="M120" s="83">
        <f t="shared" si="20"/>
        <v>0</v>
      </c>
      <c r="N120" s="83">
        <f t="shared" si="20"/>
        <v>0</v>
      </c>
      <c r="O120" s="83">
        <f t="shared" si="20"/>
        <v>0</v>
      </c>
      <c r="P120" s="83">
        <f t="shared" si="20"/>
        <v>0</v>
      </c>
      <c r="Q120" s="83">
        <f t="shared" si="20"/>
        <v>0</v>
      </c>
      <c r="R120" s="83">
        <f t="shared" si="20"/>
        <v>680.537062919</v>
      </c>
      <c r="S120" s="83">
        <f t="shared" si="20"/>
        <v>286.976769142</v>
      </c>
      <c r="T120" s="83">
        <f t="shared" si="20"/>
        <v>92.59351022300001</v>
      </c>
      <c r="U120" s="83">
        <f t="shared" si="20"/>
        <v>0</v>
      </c>
      <c r="V120" s="83">
        <f t="shared" si="20"/>
        <v>235.88209118100005</v>
      </c>
      <c r="W120" s="83">
        <f t="shared" si="20"/>
        <v>0</v>
      </c>
      <c r="X120" s="83">
        <f t="shared" si="20"/>
        <v>0</v>
      </c>
      <c r="Y120" s="83">
        <f t="shared" si="20"/>
        <v>0</v>
      </c>
      <c r="Z120" s="83">
        <f t="shared" si="20"/>
        <v>0</v>
      </c>
      <c r="AA120" s="83">
        <f t="shared" si="20"/>
        <v>0</v>
      </c>
      <c r="AB120" s="83">
        <f t="shared" si="20"/>
        <v>8.493476901</v>
      </c>
      <c r="AC120" s="83">
        <f t="shared" si="20"/>
        <v>0.104014727</v>
      </c>
      <c r="AD120" s="83">
        <f t="shared" si="20"/>
        <v>0</v>
      </c>
      <c r="AE120" s="83">
        <f t="shared" si="20"/>
        <v>0</v>
      </c>
      <c r="AF120" s="83">
        <f t="shared" si="20"/>
        <v>1.201487384</v>
      </c>
      <c r="AG120" s="83">
        <f t="shared" si="20"/>
        <v>0</v>
      </c>
      <c r="AH120" s="83">
        <f t="shared" si="20"/>
        <v>0</v>
      </c>
      <c r="AI120" s="83">
        <f aca="true" t="shared" si="21" ref="AI120:BK120">+AI118++AI99+AI94+AI67+AI108</f>
        <v>0</v>
      </c>
      <c r="AJ120" s="83">
        <f t="shared" si="21"/>
        <v>0</v>
      </c>
      <c r="AK120" s="83">
        <f t="shared" si="21"/>
        <v>0</v>
      </c>
      <c r="AL120" s="83">
        <f t="shared" si="21"/>
        <v>4.463454695</v>
      </c>
      <c r="AM120" s="83">
        <f t="shared" si="21"/>
        <v>0</v>
      </c>
      <c r="AN120" s="83">
        <f t="shared" si="21"/>
        <v>0</v>
      </c>
      <c r="AO120" s="83">
        <f t="shared" si="21"/>
        <v>0</v>
      </c>
      <c r="AP120" s="83">
        <f t="shared" si="21"/>
        <v>0.14271505699999998</v>
      </c>
      <c r="AQ120" s="83">
        <f t="shared" si="21"/>
        <v>0</v>
      </c>
      <c r="AR120" s="83">
        <f t="shared" si="21"/>
        <v>129.31232417500001</v>
      </c>
      <c r="AS120" s="83">
        <f t="shared" si="21"/>
        <v>0</v>
      </c>
      <c r="AT120" s="83">
        <f t="shared" si="21"/>
        <v>0</v>
      </c>
      <c r="AU120" s="83">
        <f t="shared" si="21"/>
        <v>0</v>
      </c>
      <c r="AV120" s="83">
        <f t="shared" si="21"/>
        <v>15638.765922160108</v>
      </c>
      <c r="AW120" s="83">
        <f t="shared" si="21"/>
        <v>8862.181576569392</v>
      </c>
      <c r="AX120" s="83">
        <f t="shared" si="21"/>
        <v>203.042156672</v>
      </c>
      <c r="AY120" s="83">
        <f t="shared" si="21"/>
        <v>0</v>
      </c>
      <c r="AZ120" s="83">
        <f t="shared" si="21"/>
        <v>16665.26688375048</v>
      </c>
      <c r="BA120" s="83">
        <f t="shared" si="21"/>
        <v>0</v>
      </c>
      <c r="BB120" s="83">
        <f t="shared" si="21"/>
        <v>0</v>
      </c>
      <c r="BC120" s="83">
        <f t="shared" si="21"/>
        <v>0</v>
      </c>
      <c r="BD120" s="83">
        <f t="shared" si="21"/>
        <v>0</v>
      </c>
      <c r="BE120" s="83">
        <f t="shared" si="21"/>
        <v>0</v>
      </c>
      <c r="BF120" s="83">
        <f t="shared" si="21"/>
        <v>4509.383884233</v>
      </c>
      <c r="BG120" s="83">
        <f t="shared" si="21"/>
        <v>618.49840971</v>
      </c>
      <c r="BH120" s="83">
        <f t="shared" si="21"/>
        <v>67.51640291099999</v>
      </c>
      <c r="BI120" s="83">
        <f t="shared" si="21"/>
        <v>0</v>
      </c>
      <c r="BJ120" s="83">
        <f t="shared" si="21"/>
        <v>1793.7794777210001</v>
      </c>
      <c r="BK120" s="83">
        <f t="shared" si="21"/>
        <v>77432.19520271407</v>
      </c>
      <c r="BL120" s="27"/>
      <c r="BM120" s="105"/>
    </row>
    <row r="121" spans="1:63" ht="4.5" customHeight="1">
      <c r="A121" s="11"/>
      <c r="B121" s="22"/>
      <c r="C121" s="148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49"/>
    </row>
    <row r="122" spans="1:63" ht="14.25" customHeight="1">
      <c r="A122" s="11" t="s">
        <v>5</v>
      </c>
      <c r="B122" s="23" t="s">
        <v>24</v>
      </c>
      <c r="C122" s="148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49"/>
    </row>
    <row r="123" spans="1:64" ht="14.25" customHeight="1">
      <c r="A123" s="32"/>
      <c r="B123" s="28"/>
      <c r="C123" s="72">
        <v>0</v>
      </c>
      <c r="D123" s="53">
        <v>0</v>
      </c>
      <c r="E123" s="45">
        <v>0</v>
      </c>
      <c r="F123" s="45">
        <v>0</v>
      </c>
      <c r="G123" s="54">
        <v>0</v>
      </c>
      <c r="H123" s="72">
        <v>0</v>
      </c>
      <c r="I123" s="45">
        <v>0</v>
      </c>
      <c r="J123" s="45">
        <v>0</v>
      </c>
      <c r="K123" s="45">
        <v>0</v>
      </c>
      <c r="L123" s="54">
        <v>0</v>
      </c>
      <c r="M123" s="72">
        <v>0</v>
      </c>
      <c r="N123" s="53">
        <v>0</v>
      </c>
      <c r="O123" s="45">
        <v>0</v>
      </c>
      <c r="P123" s="45">
        <v>0</v>
      </c>
      <c r="Q123" s="54">
        <v>0</v>
      </c>
      <c r="R123" s="72">
        <v>0</v>
      </c>
      <c r="S123" s="45">
        <v>0</v>
      </c>
      <c r="T123" s="45">
        <v>0</v>
      </c>
      <c r="U123" s="45">
        <v>0</v>
      </c>
      <c r="V123" s="54">
        <v>0</v>
      </c>
      <c r="W123" s="72">
        <v>0</v>
      </c>
      <c r="X123" s="45">
        <v>0</v>
      </c>
      <c r="Y123" s="45">
        <v>0</v>
      </c>
      <c r="Z123" s="45">
        <v>0</v>
      </c>
      <c r="AA123" s="54">
        <v>0</v>
      </c>
      <c r="AB123" s="72">
        <v>0</v>
      </c>
      <c r="AC123" s="45">
        <v>0</v>
      </c>
      <c r="AD123" s="45">
        <v>0</v>
      </c>
      <c r="AE123" s="45">
        <v>0</v>
      </c>
      <c r="AF123" s="54">
        <v>0</v>
      </c>
      <c r="AG123" s="72">
        <v>0</v>
      </c>
      <c r="AH123" s="45">
        <v>0</v>
      </c>
      <c r="AI123" s="45">
        <v>0</v>
      </c>
      <c r="AJ123" s="45">
        <v>0</v>
      </c>
      <c r="AK123" s="54">
        <v>0</v>
      </c>
      <c r="AL123" s="72">
        <v>0</v>
      </c>
      <c r="AM123" s="45">
        <v>0</v>
      </c>
      <c r="AN123" s="45">
        <v>0</v>
      </c>
      <c r="AO123" s="45">
        <v>0</v>
      </c>
      <c r="AP123" s="54">
        <v>0</v>
      </c>
      <c r="AQ123" s="72">
        <v>0</v>
      </c>
      <c r="AR123" s="53">
        <v>0</v>
      </c>
      <c r="AS123" s="45">
        <v>0</v>
      </c>
      <c r="AT123" s="45">
        <v>0</v>
      </c>
      <c r="AU123" s="54">
        <v>0</v>
      </c>
      <c r="AV123" s="72">
        <v>0</v>
      </c>
      <c r="AW123" s="45">
        <v>0</v>
      </c>
      <c r="AX123" s="45">
        <v>0</v>
      </c>
      <c r="AY123" s="45">
        <v>0</v>
      </c>
      <c r="AZ123" s="54">
        <v>0</v>
      </c>
      <c r="BA123" s="43">
        <v>0</v>
      </c>
      <c r="BB123" s="44">
        <v>0</v>
      </c>
      <c r="BC123" s="43">
        <v>0</v>
      </c>
      <c r="BD123" s="43">
        <v>0</v>
      </c>
      <c r="BE123" s="48">
        <v>0</v>
      </c>
      <c r="BF123" s="43">
        <v>0</v>
      </c>
      <c r="BG123" s="44">
        <v>0</v>
      </c>
      <c r="BH123" s="43">
        <v>0</v>
      </c>
      <c r="BI123" s="43">
        <v>0</v>
      </c>
      <c r="BJ123" s="48">
        <v>0</v>
      </c>
      <c r="BK123" s="96">
        <f>SUM(C123:BJ123)</f>
        <v>0</v>
      </c>
      <c r="BL123" s="105"/>
    </row>
    <row r="124" spans="1:63" ht="13.5" thickBot="1">
      <c r="A124" s="40"/>
      <c r="B124" s="84" t="s">
        <v>74</v>
      </c>
      <c r="C124" s="50">
        <f>SUM(C123)</f>
        <v>0</v>
      </c>
      <c r="D124" s="70">
        <f aca="true" t="shared" si="22" ref="D124:BK124">SUM(D123)</f>
        <v>0</v>
      </c>
      <c r="E124" s="70">
        <f t="shared" si="22"/>
        <v>0</v>
      </c>
      <c r="F124" s="70">
        <f t="shared" si="22"/>
        <v>0</v>
      </c>
      <c r="G124" s="69">
        <f t="shared" si="22"/>
        <v>0</v>
      </c>
      <c r="H124" s="50">
        <f t="shared" si="22"/>
        <v>0</v>
      </c>
      <c r="I124" s="70">
        <f t="shared" si="22"/>
        <v>0</v>
      </c>
      <c r="J124" s="70">
        <f t="shared" si="22"/>
        <v>0</v>
      </c>
      <c r="K124" s="70">
        <f t="shared" si="22"/>
        <v>0</v>
      </c>
      <c r="L124" s="69">
        <f t="shared" si="22"/>
        <v>0</v>
      </c>
      <c r="M124" s="50">
        <f t="shared" si="22"/>
        <v>0</v>
      </c>
      <c r="N124" s="70">
        <f t="shared" si="22"/>
        <v>0</v>
      </c>
      <c r="O124" s="70">
        <f t="shared" si="22"/>
        <v>0</v>
      </c>
      <c r="P124" s="70">
        <f t="shared" si="22"/>
        <v>0</v>
      </c>
      <c r="Q124" s="69">
        <f t="shared" si="22"/>
        <v>0</v>
      </c>
      <c r="R124" s="50">
        <f t="shared" si="22"/>
        <v>0</v>
      </c>
      <c r="S124" s="70">
        <f t="shared" si="22"/>
        <v>0</v>
      </c>
      <c r="T124" s="70">
        <f t="shared" si="22"/>
        <v>0</v>
      </c>
      <c r="U124" s="70">
        <f t="shared" si="22"/>
        <v>0</v>
      </c>
      <c r="V124" s="69">
        <f t="shared" si="22"/>
        <v>0</v>
      </c>
      <c r="W124" s="50">
        <f t="shared" si="22"/>
        <v>0</v>
      </c>
      <c r="X124" s="70">
        <f t="shared" si="22"/>
        <v>0</v>
      </c>
      <c r="Y124" s="70">
        <f t="shared" si="22"/>
        <v>0</v>
      </c>
      <c r="Z124" s="70">
        <f t="shared" si="22"/>
        <v>0</v>
      </c>
      <c r="AA124" s="69">
        <f t="shared" si="22"/>
        <v>0</v>
      </c>
      <c r="AB124" s="50">
        <f t="shared" si="22"/>
        <v>0</v>
      </c>
      <c r="AC124" s="70">
        <f t="shared" si="22"/>
        <v>0</v>
      </c>
      <c r="AD124" s="70">
        <f t="shared" si="22"/>
        <v>0</v>
      </c>
      <c r="AE124" s="70">
        <f t="shared" si="22"/>
        <v>0</v>
      </c>
      <c r="AF124" s="69">
        <f t="shared" si="22"/>
        <v>0</v>
      </c>
      <c r="AG124" s="50">
        <f t="shared" si="22"/>
        <v>0</v>
      </c>
      <c r="AH124" s="70">
        <f t="shared" si="22"/>
        <v>0</v>
      </c>
      <c r="AI124" s="70">
        <f t="shared" si="22"/>
        <v>0</v>
      </c>
      <c r="AJ124" s="70">
        <f t="shared" si="22"/>
        <v>0</v>
      </c>
      <c r="AK124" s="69">
        <f t="shared" si="22"/>
        <v>0</v>
      </c>
      <c r="AL124" s="50">
        <f t="shared" si="22"/>
        <v>0</v>
      </c>
      <c r="AM124" s="70">
        <f t="shared" si="22"/>
        <v>0</v>
      </c>
      <c r="AN124" s="70">
        <f t="shared" si="22"/>
        <v>0</v>
      </c>
      <c r="AO124" s="70">
        <f t="shared" si="22"/>
        <v>0</v>
      </c>
      <c r="AP124" s="69">
        <f t="shared" si="22"/>
        <v>0</v>
      </c>
      <c r="AQ124" s="50">
        <f t="shared" si="22"/>
        <v>0</v>
      </c>
      <c r="AR124" s="70">
        <f t="shared" si="22"/>
        <v>0</v>
      </c>
      <c r="AS124" s="70">
        <f t="shared" si="22"/>
        <v>0</v>
      </c>
      <c r="AT124" s="70">
        <f t="shared" si="22"/>
        <v>0</v>
      </c>
      <c r="AU124" s="69">
        <f t="shared" si="22"/>
        <v>0</v>
      </c>
      <c r="AV124" s="50">
        <f t="shared" si="22"/>
        <v>0</v>
      </c>
      <c r="AW124" s="70">
        <f t="shared" si="22"/>
        <v>0</v>
      </c>
      <c r="AX124" s="70">
        <f t="shared" si="22"/>
        <v>0</v>
      </c>
      <c r="AY124" s="70">
        <f t="shared" si="22"/>
        <v>0</v>
      </c>
      <c r="AZ124" s="69">
        <f t="shared" si="22"/>
        <v>0</v>
      </c>
      <c r="BA124" s="51">
        <f t="shared" si="22"/>
        <v>0</v>
      </c>
      <c r="BB124" s="70">
        <f t="shared" si="22"/>
        <v>0</v>
      </c>
      <c r="BC124" s="70">
        <f t="shared" si="22"/>
        <v>0</v>
      </c>
      <c r="BD124" s="70">
        <f t="shared" si="22"/>
        <v>0</v>
      </c>
      <c r="BE124" s="85">
        <f t="shared" si="22"/>
        <v>0</v>
      </c>
      <c r="BF124" s="50">
        <f t="shared" si="22"/>
        <v>0</v>
      </c>
      <c r="BG124" s="70">
        <f t="shared" si="22"/>
        <v>0</v>
      </c>
      <c r="BH124" s="70">
        <f t="shared" si="22"/>
        <v>0</v>
      </c>
      <c r="BI124" s="70">
        <f t="shared" si="22"/>
        <v>0</v>
      </c>
      <c r="BJ124" s="69">
        <f t="shared" si="22"/>
        <v>0</v>
      </c>
      <c r="BK124" s="97">
        <f t="shared" si="22"/>
        <v>0</v>
      </c>
    </row>
    <row r="125" spans="1:63" ht="6" customHeight="1">
      <c r="A125" s="4"/>
      <c r="B125" s="16"/>
      <c r="C125" s="27"/>
      <c r="D125" s="34"/>
      <c r="E125" s="27"/>
      <c r="F125" s="27"/>
      <c r="G125" s="27"/>
      <c r="H125" s="27"/>
      <c r="I125" s="27"/>
      <c r="J125" s="27"/>
      <c r="K125" s="27"/>
      <c r="L125" s="27"/>
      <c r="M125" s="27"/>
      <c r="N125" s="3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34"/>
      <c r="AS125" s="27"/>
      <c r="AT125" s="27"/>
      <c r="AU125" s="27"/>
      <c r="AV125" s="27"/>
      <c r="AW125" s="27"/>
      <c r="AX125" s="27"/>
      <c r="AY125" s="27"/>
      <c r="AZ125" s="27"/>
      <c r="BA125" s="27"/>
      <c r="BB125" s="34"/>
      <c r="BC125" s="27"/>
      <c r="BD125" s="27"/>
      <c r="BE125" s="27"/>
      <c r="BF125" s="27"/>
      <c r="BG125" s="34"/>
      <c r="BH125" s="27"/>
      <c r="BI125" s="27"/>
      <c r="BJ125" s="27"/>
      <c r="BK125" s="30"/>
    </row>
    <row r="126" spans="1:63" ht="12.75">
      <c r="A126" s="4"/>
      <c r="B126" s="4" t="s">
        <v>104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1" t="s">
        <v>89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1:63" ht="12.75">
      <c r="A127" s="4"/>
      <c r="B127" s="4" t="s">
        <v>105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90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3:63" ht="12.75"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91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 t="s">
        <v>96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92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 t="s">
        <v>97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93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1" spans="2:63" ht="12.75">
      <c r="B131" s="4"/>
      <c r="C131" s="27"/>
      <c r="D131" s="27"/>
      <c r="E131" s="27"/>
      <c r="F131" s="27"/>
      <c r="G131" s="27"/>
      <c r="H131" s="27"/>
      <c r="I131" s="27"/>
      <c r="J131" s="27"/>
      <c r="K131" s="27"/>
      <c r="L131" s="42" t="s">
        <v>94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30"/>
    </row>
  </sheetData>
  <sheetProtection/>
  <mergeCells count="49">
    <mergeCell ref="C119:BK119"/>
    <mergeCell ref="A1:A5"/>
    <mergeCell ref="C97:BK97"/>
    <mergeCell ref="C121:BK121"/>
    <mergeCell ref="C122:BK122"/>
    <mergeCell ref="C101:BK101"/>
    <mergeCell ref="C102:BK102"/>
    <mergeCell ref="C105:BK105"/>
    <mergeCell ref="C109:BK109"/>
    <mergeCell ref="C110:BK110"/>
    <mergeCell ref="C111:BK111"/>
    <mergeCell ref="C71:BK71"/>
    <mergeCell ref="C68:BK68"/>
    <mergeCell ref="C74:BK74"/>
    <mergeCell ref="C95:BK95"/>
    <mergeCell ref="C96:BK96"/>
    <mergeCell ref="C100:BK100"/>
    <mergeCell ref="C1:BK1"/>
    <mergeCell ref="BA3:BJ3"/>
    <mergeCell ref="BK2:BK5"/>
    <mergeCell ref="W3:AF3"/>
    <mergeCell ref="AG3:AP3"/>
    <mergeCell ref="C70:BK70"/>
    <mergeCell ref="M3:V3"/>
    <mergeCell ref="C12:BK12"/>
    <mergeCell ref="C16:BK16"/>
    <mergeCell ref="C50:BK50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8">
      <selection activeCell="D42" sqref="D4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181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173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0.019386376</v>
      </c>
      <c r="E5" s="103">
        <v>0.703842382</v>
      </c>
      <c r="F5" s="103">
        <v>2.836725659</v>
      </c>
      <c r="G5" s="103">
        <v>0.15138796100000002</v>
      </c>
      <c r="H5" s="103">
        <v>0.0075973460000000005</v>
      </c>
      <c r="I5" s="71"/>
      <c r="J5" s="86">
        <v>0</v>
      </c>
      <c r="K5" s="92">
        <f>SUM(D5:J5)</f>
        <v>3.718939724</v>
      </c>
      <c r="L5" s="103">
        <v>0</v>
      </c>
    </row>
    <row r="6" spans="2:12" ht="12.75">
      <c r="B6" s="12">
        <v>2</v>
      </c>
      <c r="C6" s="14" t="s">
        <v>34</v>
      </c>
      <c r="D6" s="103">
        <v>205.407023553</v>
      </c>
      <c r="E6" s="103">
        <v>132.880787691</v>
      </c>
      <c r="F6" s="103">
        <v>716.310821498</v>
      </c>
      <c r="G6" s="103">
        <v>96.578597989</v>
      </c>
      <c r="H6" s="103">
        <v>5.788584409</v>
      </c>
      <c r="I6" s="71"/>
      <c r="J6" s="86">
        <v>0.029612785954666966</v>
      </c>
      <c r="K6" s="92">
        <f aca="true" t="shared" si="0" ref="K6:K41">SUM(D6:J6)</f>
        <v>1156.9954279259546</v>
      </c>
      <c r="L6" s="103">
        <v>0</v>
      </c>
    </row>
    <row r="7" spans="2:12" ht="12.75">
      <c r="B7" s="12">
        <v>3</v>
      </c>
      <c r="C7" s="13" t="s">
        <v>35</v>
      </c>
      <c r="D7" s="103">
        <v>0.45113130700000004</v>
      </c>
      <c r="E7" s="103">
        <v>0.083564795</v>
      </c>
      <c r="F7" s="103">
        <v>3.992700284</v>
      </c>
      <c r="G7" s="103">
        <v>0.121396906</v>
      </c>
      <c r="H7" s="103">
        <v>0.024595154</v>
      </c>
      <c r="I7" s="71"/>
      <c r="J7" s="86">
        <v>0</v>
      </c>
      <c r="K7" s="92">
        <f t="shared" si="0"/>
        <v>4.673388446000001</v>
      </c>
      <c r="L7" s="103">
        <v>0</v>
      </c>
    </row>
    <row r="8" spans="2:12" ht="12.75">
      <c r="B8" s="12">
        <v>4</v>
      </c>
      <c r="C8" s="14" t="s">
        <v>36</v>
      </c>
      <c r="D8" s="103">
        <v>38.06897045</v>
      </c>
      <c r="E8" s="103">
        <v>82.321272224</v>
      </c>
      <c r="F8" s="103">
        <v>214.60764855300002</v>
      </c>
      <c r="G8" s="103">
        <v>28.490262794</v>
      </c>
      <c r="H8" s="103">
        <v>0.8335570360000001</v>
      </c>
      <c r="I8" s="71"/>
      <c r="J8" s="86">
        <v>0.009004704692852025</v>
      </c>
      <c r="K8" s="92">
        <f t="shared" si="0"/>
        <v>364.3307157616929</v>
      </c>
      <c r="L8" s="103">
        <v>0</v>
      </c>
    </row>
    <row r="9" spans="2:12" ht="12.75">
      <c r="B9" s="12">
        <v>5</v>
      </c>
      <c r="C9" s="14" t="s">
        <v>37</v>
      </c>
      <c r="D9" s="103">
        <v>44.872748425</v>
      </c>
      <c r="E9" s="103">
        <v>43.167020336</v>
      </c>
      <c r="F9" s="103">
        <v>300.187781942</v>
      </c>
      <c r="G9" s="103">
        <v>45.41258633</v>
      </c>
      <c r="H9" s="103">
        <v>1.202088951</v>
      </c>
      <c r="I9" s="71"/>
      <c r="J9" s="86">
        <v>0.0044687082258134956</v>
      </c>
      <c r="K9" s="92">
        <f t="shared" si="0"/>
        <v>434.84669469222587</v>
      </c>
      <c r="L9" s="103">
        <v>0</v>
      </c>
    </row>
    <row r="10" spans="2:12" ht="12.75">
      <c r="B10" s="12">
        <v>6</v>
      </c>
      <c r="C10" s="14" t="s">
        <v>38</v>
      </c>
      <c r="D10" s="103">
        <v>4.721157562</v>
      </c>
      <c r="E10" s="103">
        <v>42.446780784</v>
      </c>
      <c r="F10" s="103">
        <v>154.038237922</v>
      </c>
      <c r="G10" s="103">
        <v>31.705980643</v>
      </c>
      <c r="H10" s="103">
        <v>1.4614787679999999</v>
      </c>
      <c r="I10" s="71"/>
      <c r="J10" s="86">
        <v>0.011949814885212932</v>
      </c>
      <c r="K10" s="92">
        <f t="shared" si="0"/>
        <v>234.38558549388523</v>
      </c>
      <c r="L10" s="103">
        <v>0</v>
      </c>
    </row>
    <row r="11" spans="2:12" ht="12.75">
      <c r="B11" s="12">
        <v>7</v>
      </c>
      <c r="C11" s="14" t="s">
        <v>39</v>
      </c>
      <c r="D11" s="103">
        <v>17.753837871</v>
      </c>
      <c r="E11" s="103">
        <v>81.432882975</v>
      </c>
      <c r="F11" s="103">
        <v>213.063706696</v>
      </c>
      <c r="G11" s="103">
        <v>32.118971630000004</v>
      </c>
      <c r="H11" s="103">
        <v>2.551165624</v>
      </c>
      <c r="I11" s="71"/>
      <c r="J11" s="86">
        <v>0.00020695940479643037</v>
      </c>
      <c r="K11" s="92">
        <f t="shared" si="0"/>
        <v>346.92077175540487</v>
      </c>
      <c r="L11" s="103">
        <v>0</v>
      </c>
    </row>
    <row r="12" spans="2:12" ht="12.75">
      <c r="B12" s="12">
        <v>8</v>
      </c>
      <c r="C12" s="13" t="s">
        <v>40</v>
      </c>
      <c r="D12" s="103">
        <v>0.024216405</v>
      </c>
      <c r="E12" s="103">
        <v>0.110598129</v>
      </c>
      <c r="F12" s="103">
        <v>10.654334356</v>
      </c>
      <c r="G12" s="103">
        <v>0.932872232</v>
      </c>
      <c r="H12" s="103">
        <v>0.005179829</v>
      </c>
      <c r="I12" s="71"/>
      <c r="J12" s="86">
        <v>0</v>
      </c>
      <c r="K12" s="92">
        <f t="shared" si="0"/>
        <v>11.727200950999999</v>
      </c>
      <c r="L12" s="103">
        <v>0</v>
      </c>
    </row>
    <row r="13" spans="2:12" ht="12.75">
      <c r="B13" s="12">
        <v>9</v>
      </c>
      <c r="C13" s="13" t="s">
        <v>41</v>
      </c>
      <c r="D13" s="103">
        <v>0.293211637</v>
      </c>
      <c r="E13" s="103">
        <v>0.317993531</v>
      </c>
      <c r="F13" s="103">
        <v>6.380251251999999</v>
      </c>
      <c r="G13" s="103">
        <v>0.502970085</v>
      </c>
      <c r="H13" s="103">
        <v>0.016184376</v>
      </c>
      <c r="I13" s="71"/>
      <c r="J13" s="86">
        <v>0</v>
      </c>
      <c r="K13" s="92">
        <f t="shared" si="0"/>
        <v>7.510610880999999</v>
      </c>
      <c r="L13" s="103">
        <v>0</v>
      </c>
    </row>
    <row r="14" spans="2:12" ht="12.75">
      <c r="B14" s="12">
        <v>10</v>
      </c>
      <c r="C14" s="14" t="s">
        <v>42</v>
      </c>
      <c r="D14" s="103">
        <v>32.129491168</v>
      </c>
      <c r="E14" s="103">
        <v>194.58118566500002</v>
      </c>
      <c r="F14" s="103">
        <v>355.732793471</v>
      </c>
      <c r="G14" s="103">
        <v>93.778379378</v>
      </c>
      <c r="H14" s="103">
        <v>1.796701716</v>
      </c>
      <c r="I14" s="71"/>
      <c r="J14" s="86">
        <v>0.013423715746217885</v>
      </c>
      <c r="K14" s="92">
        <f t="shared" si="0"/>
        <v>678.0319751137462</v>
      </c>
      <c r="L14" s="103">
        <v>0</v>
      </c>
    </row>
    <row r="15" spans="2:12" ht="12.75">
      <c r="B15" s="12">
        <v>11</v>
      </c>
      <c r="C15" s="14" t="s">
        <v>43</v>
      </c>
      <c r="D15" s="103">
        <v>406.758224371</v>
      </c>
      <c r="E15" s="103">
        <v>660.299081691</v>
      </c>
      <c r="F15" s="103">
        <v>3021.510767464</v>
      </c>
      <c r="G15" s="103">
        <v>617.266394188</v>
      </c>
      <c r="H15" s="103">
        <v>22.269382121</v>
      </c>
      <c r="I15" s="71"/>
      <c r="J15" s="86">
        <v>1.2735157096283272</v>
      </c>
      <c r="K15" s="92">
        <f t="shared" si="0"/>
        <v>4729.3773655446275</v>
      </c>
      <c r="L15" s="103">
        <v>0</v>
      </c>
    </row>
    <row r="16" spans="2:12" ht="12.75">
      <c r="B16" s="12">
        <v>12</v>
      </c>
      <c r="C16" s="14" t="s">
        <v>44</v>
      </c>
      <c r="D16" s="103">
        <v>396.66683113600004</v>
      </c>
      <c r="E16" s="103">
        <v>1546.034769566</v>
      </c>
      <c r="F16" s="103">
        <v>869.619401789</v>
      </c>
      <c r="G16" s="103">
        <v>111.52100569000001</v>
      </c>
      <c r="H16" s="103">
        <v>10.020398292</v>
      </c>
      <c r="I16" s="71"/>
      <c r="J16" s="86">
        <v>0.04956653713359784</v>
      </c>
      <c r="K16" s="92">
        <f t="shared" si="0"/>
        <v>2933.9119730101343</v>
      </c>
      <c r="L16" s="103">
        <v>0</v>
      </c>
    </row>
    <row r="17" spans="2:12" ht="12.75">
      <c r="B17" s="12">
        <v>13</v>
      </c>
      <c r="C17" s="14" t="s">
        <v>45</v>
      </c>
      <c r="D17" s="103">
        <v>1.713817103</v>
      </c>
      <c r="E17" s="103">
        <v>6.032983649</v>
      </c>
      <c r="F17" s="103">
        <v>46.6514871</v>
      </c>
      <c r="G17" s="103">
        <v>6.389279035</v>
      </c>
      <c r="H17" s="103">
        <v>0.324605635</v>
      </c>
      <c r="I17" s="71"/>
      <c r="J17" s="86">
        <v>0</v>
      </c>
      <c r="K17" s="92">
        <f t="shared" si="0"/>
        <v>61.112172521999995</v>
      </c>
      <c r="L17" s="103">
        <v>0</v>
      </c>
    </row>
    <row r="18" spans="2:12" ht="12.75">
      <c r="B18" s="12">
        <v>14</v>
      </c>
      <c r="C18" s="14" t="s">
        <v>46</v>
      </c>
      <c r="D18" s="103">
        <v>1.002682603</v>
      </c>
      <c r="E18" s="103">
        <v>2.191916832</v>
      </c>
      <c r="F18" s="103">
        <v>24.925550875000003</v>
      </c>
      <c r="G18" s="103">
        <v>0.972653583</v>
      </c>
      <c r="H18" s="103">
        <v>0.359776629</v>
      </c>
      <c r="I18" s="71"/>
      <c r="J18" s="86">
        <v>4.710176885752479E-06</v>
      </c>
      <c r="K18" s="92">
        <f t="shared" si="0"/>
        <v>29.452585232176887</v>
      </c>
      <c r="L18" s="103">
        <v>0</v>
      </c>
    </row>
    <row r="19" spans="2:12" ht="12.75">
      <c r="B19" s="12">
        <v>15</v>
      </c>
      <c r="C19" s="14" t="s">
        <v>47</v>
      </c>
      <c r="D19" s="103">
        <v>17.8565575</v>
      </c>
      <c r="E19" s="103">
        <v>46.127781188</v>
      </c>
      <c r="F19" s="103">
        <v>350.51738386700004</v>
      </c>
      <c r="G19" s="103">
        <v>99.670787648</v>
      </c>
      <c r="H19" s="103">
        <v>2.875955147</v>
      </c>
      <c r="I19" s="71"/>
      <c r="J19" s="86">
        <v>0.042675067719447506</v>
      </c>
      <c r="K19" s="92">
        <f t="shared" si="0"/>
        <v>517.0911404177194</v>
      </c>
      <c r="L19" s="103">
        <v>0</v>
      </c>
    </row>
    <row r="20" spans="2:12" ht="12.75">
      <c r="B20" s="12">
        <v>16</v>
      </c>
      <c r="C20" s="14" t="s">
        <v>48</v>
      </c>
      <c r="D20" s="103">
        <v>632.083511301</v>
      </c>
      <c r="E20" s="103">
        <v>1735.6531401839998</v>
      </c>
      <c r="F20" s="103">
        <v>2375.782010019</v>
      </c>
      <c r="G20" s="103">
        <v>313.623566506</v>
      </c>
      <c r="H20" s="103">
        <v>31.889544061000002</v>
      </c>
      <c r="I20" s="71"/>
      <c r="J20" s="86">
        <v>2.692029216129481</v>
      </c>
      <c r="K20" s="92">
        <f t="shared" si="0"/>
        <v>5091.72380128713</v>
      </c>
      <c r="L20" s="103">
        <v>0</v>
      </c>
    </row>
    <row r="21" spans="2:12" ht="12.75">
      <c r="B21" s="12">
        <v>17</v>
      </c>
      <c r="C21" s="14" t="s">
        <v>49</v>
      </c>
      <c r="D21" s="103">
        <v>60.894536839</v>
      </c>
      <c r="E21" s="103">
        <v>119.74318699899999</v>
      </c>
      <c r="F21" s="103">
        <v>557.36217044</v>
      </c>
      <c r="G21" s="103">
        <v>89.15934277999999</v>
      </c>
      <c r="H21" s="103">
        <v>5.6098484420000005</v>
      </c>
      <c r="I21" s="71"/>
      <c r="J21" s="86">
        <v>0.8179783538293115</v>
      </c>
      <c r="K21" s="92">
        <f t="shared" si="0"/>
        <v>833.5870638538294</v>
      </c>
      <c r="L21" s="103">
        <v>0</v>
      </c>
    </row>
    <row r="22" spans="2:12" ht="12.75">
      <c r="B22" s="12">
        <v>18</v>
      </c>
      <c r="C22" s="13" t="s">
        <v>50</v>
      </c>
      <c r="D22" s="103">
        <v>6.8946E-05</v>
      </c>
      <c r="E22" s="103">
        <v>0.010732891</v>
      </c>
      <c r="F22" s="103">
        <v>0.25313026</v>
      </c>
      <c r="G22" s="103">
        <v>0</v>
      </c>
      <c r="H22" s="103">
        <v>0</v>
      </c>
      <c r="I22" s="71"/>
      <c r="J22" s="86">
        <v>0</v>
      </c>
      <c r="K22" s="92">
        <f t="shared" si="0"/>
        <v>0.263932097</v>
      </c>
      <c r="L22" s="103">
        <v>0</v>
      </c>
    </row>
    <row r="23" spans="2:12" ht="12.75">
      <c r="B23" s="12">
        <v>19</v>
      </c>
      <c r="C23" s="14" t="s">
        <v>51</v>
      </c>
      <c r="D23" s="103">
        <v>29.401454311000002</v>
      </c>
      <c r="E23" s="103">
        <v>93.02879930099999</v>
      </c>
      <c r="F23" s="103">
        <v>608.237343578</v>
      </c>
      <c r="G23" s="103">
        <v>100.46161195900001</v>
      </c>
      <c r="H23" s="103">
        <v>3.9406740380000005</v>
      </c>
      <c r="I23" s="71"/>
      <c r="J23" s="86">
        <v>0.08490516791227973</v>
      </c>
      <c r="K23" s="92">
        <f t="shared" si="0"/>
        <v>835.1547883549124</v>
      </c>
      <c r="L23" s="103">
        <v>0</v>
      </c>
    </row>
    <row r="24" spans="2:12" ht="12.75">
      <c r="B24" s="12">
        <v>20</v>
      </c>
      <c r="C24" s="14" t="s">
        <v>52</v>
      </c>
      <c r="D24" s="103">
        <v>9901.75307874074</v>
      </c>
      <c r="E24" s="103">
        <v>10938.151919126</v>
      </c>
      <c r="F24" s="103">
        <v>10800.979803065573</v>
      </c>
      <c r="G24" s="103">
        <v>2470.713157293048</v>
      </c>
      <c r="H24" s="103">
        <v>323.09437149570607</v>
      </c>
      <c r="I24" s="71"/>
      <c r="J24" s="86">
        <v>63.1492920984892</v>
      </c>
      <c r="K24" s="92">
        <f t="shared" si="0"/>
        <v>34497.84162181955</v>
      </c>
      <c r="L24" s="103">
        <v>0</v>
      </c>
    </row>
    <row r="25" spans="2:12" ht="12.75">
      <c r="B25" s="12">
        <v>21</v>
      </c>
      <c r="C25" s="13" t="s">
        <v>53</v>
      </c>
      <c r="D25" s="103">
        <v>0.276391069</v>
      </c>
      <c r="E25" s="103">
        <v>0.329881586</v>
      </c>
      <c r="F25" s="103">
        <v>3.680341557</v>
      </c>
      <c r="G25" s="103">
        <v>0.378168985</v>
      </c>
      <c r="H25" s="103">
        <v>0.05872985</v>
      </c>
      <c r="I25" s="71"/>
      <c r="J25" s="86">
        <v>0</v>
      </c>
      <c r="K25" s="92">
        <f t="shared" si="0"/>
        <v>4.723513047</v>
      </c>
      <c r="L25" s="103">
        <v>0</v>
      </c>
    </row>
    <row r="26" spans="2:12" ht="12.75">
      <c r="B26" s="12">
        <v>22</v>
      </c>
      <c r="C26" s="14" t="s">
        <v>54</v>
      </c>
      <c r="D26" s="103">
        <v>0.801001961</v>
      </c>
      <c r="E26" s="103">
        <v>5.305525214</v>
      </c>
      <c r="F26" s="103">
        <v>10.262766964999999</v>
      </c>
      <c r="G26" s="103">
        <v>0.43242023099999993</v>
      </c>
      <c r="H26" s="103">
        <v>0.137075644</v>
      </c>
      <c r="I26" s="71"/>
      <c r="J26" s="86">
        <v>7.786210770325526E-05</v>
      </c>
      <c r="K26" s="92">
        <f t="shared" si="0"/>
        <v>16.9388678771077</v>
      </c>
      <c r="L26" s="103">
        <v>0</v>
      </c>
    </row>
    <row r="27" spans="2:12" ht="12.75">
      <c r="B27" s="12">
        <v>23</v>
      </c>
      <c r="C27" s="13" t="s">
        <v>55</v>
      </c>
      <c r="D27" s="103">
        <v>0.001504333</v>
      </c>
      <c r="E27" s="103">
        <v>0.286423132</v>
      </c>
      <c r="F27" s="103">
        <v>1.667783117</v>
      </c>
      <c r="G27" s="103">
        <v>0.15221796299999998</v>
      </c>
      <c r="H27" s="103">
        <v>5.5976E-05</v>
      </c>
      <c r="I27" s="71"/>
      <c r="J27" s="86">
        <v>0</v>
      </c>
      <c r="K27" s="92">
        <f t="shared" si="0"/>
        <v>2.107984521</v>
      </c>
      <c r="L27" s="103">
        <v>0</v>
      </c>
    </row>
    <row r="28" spans="2:12" ht="12.75">
      <c r="B28" s="12">
        <v>24</v>
      </c>
      <c r="C28" s="13" t="s">
        <v>56</v>
      </c>
      <c r="D28" s="103">
        <v>0.059250592000000005</v>
      </c>
      <c r="E28" s="103">
        <v>0.444142574</v>
      </c>
      <c r="F28" s="103">
        <v>5.07717887</v>
      </c>
      <c r="G28" s="103">
        <v>0.11967841200000001</v>
      </c>
      <c r="H28" s="103">
        <v>0.037437372</v>
      </c>
      <c r="I28" s="71"/>
      <c r="J28" s="86">
        <v>0.00690896435686885</v>
      </c>
      <c r="K28" s="92">
        <f t="shared" si="0"/>
        <v>5.74459678435687</v>
      </c>
      <c r="L28" s="103">
        <v>0</v>
      </c>
    </row>
    <row r="29" spans="2:12" ht="12.75">
      <c r="B29" s="12">
        <v>25</v>
      </c>
      <c r="C29" s="14" t="s">
        <v>99</v>
      </c>
      <c r="D29" s="103">
        <v>2157.099912221</v>
      </c>
      <c r="E29" s="103">
        <v>2287.817408647341</v>
      </c>
      <c r="F29" s="103">
        <v>2537.031257885</v>
      </c>
      <c r="G29" s="103">
        <v>346.100075186</v>
      </c>
      <c r="H29" s="103">
        <v>40.481414986000004</v>
      </c>
      <c r="I29" s="71"/>
      <c r="J29" s="86">
        <v>3.077386089843497</v>
      </c>
      <c r="K29" s="92">
        <f t="shared" si="0"/>
        <v>7371.607455015184</v>
      </c>
      <c r="L29" s="103">
        <v>0</v>
      </c>
    </row>
    <row r="30" spans="2:12" ht="12.75">
      <c r="B30" s="12">
        <v>26</v>
      </c>
      <c r="C30" s="14" t="s">
        <v>100</v>
      </c>
      <c r="D30" s="103">
        <v>44.018632402</v>
      </c>
      <c r="E30" s="103">
        <v>53.544632101</v>
      </c>
      <c r="F30" s="103">
        <v>275.302132249</v>
      </c>
      <c r="G30" s="103">
        <v>66.570367292</v>
      </c>
      <c r="H30" s="103">
        <v>1.472429848</v>
      </c>
      <c r="I30" s="71"/>
      <c r="J30" s="86">
        <v>0.006153317407911703</v>
      </c>
      <c r="K30" s="92">
        <f t="shared" si="0"/>
        <v>440.91434720940794</v>
      </c>
      <c r="L30" s="103">
        <v>0</v>
      </c>
    </row>
    <row r="31" spans="2:12" ht="12.75">
      <c r="B31" s="12">
        <v>27</v>
      </c>
      <c r="C31" s="14" t="s">
        <v>15</v>
      </c>
      <c r="D31" s="103">
        <v>392.833868499</v>
      </c>
      <c r="E31" s="103">
        <v>693.492816245</v>
      </c>
      <c r="F31" s="103">
        <v>1939.038460732</v>
      </c>
      <c r="G31" s="103">
        <v>310.03828431799997</v>
      </c>
      <c r="H31" s="103">
        <v>21.148563092</v>
      </c>
      <c r="I31" s="71"/>
      <c r="J31" s="86">
        <v>0</v>
      </c>
      <c r="K31" s="92">
        <f t="shared" si="0"/>
        <v>3356.5519928860003</v>
      </c>
      <c r="L31" s="103">
        <v>0</v>
      </c>
    </row>
    <row r="32" spans="2:12" ht="12.75">
      <c r="B32" s="12">
        <v>28</v>
      </c>
      <c r="C32" s="14" t="s">
        <v>101</v>
      </c>
      <c r="D32" s="103">
        <v>0.201837971</v>
      </c>
      <c r="E32" s="103">
        <v>2.920238956</v>
      </c>
      <c r="F32" s="103">
        <v>19.994031974000002</v>
      </c>
      <c r="G32" s="103">
        <v>1.75985785</v>
      </c>
      <c r="H32" s="103">
        <v>1.126112717</v>
      </c>
      <c r="I32" s="71"/>
      <c r="J32" s="86">
        <v>0.00021762939733354313</v>
      </c>
      <c r="K32" s="92">
        <f t="shared" si="0"/>
        <v>26.00229709739734</v>
      </c>
      <c r="L32" s="103">
        <v>0</v>
      </c>
    </row>
    <row r="33" spans="2:12" ht="12.75">
      <c r="B33" s="12">
        <v>29</v>
      </c>
      <c r="C33" s="14" t="s">
        <v>57</v>
      </c>
      <c r="D33" s="103">
        <v>42.721394373</v>
      </c>
      <c r="E33" s="103">
        <v>222.350187888</v>
      </c>
      <c r="F33" s="103">
        <v>585.523895657</v>
      </c>
      <c r="G33" s="103">
        <v>59.87977605</v>
      </c>
      <c r="H33" s="103">
        <v>4.443075983</v>
      </c>
      <c r="I33" s="71"/>
      <c r="J33" s="86">
        <v>0.0039302100438954254</v>
      </c>
      <c r="K33" s="92">
        <f t="shared" si="0"/>
        <v>914.9222601610439</v>
      </c>
      <c r="L33" s="103">
        <v>0</v>
      </c>
    </row>
    <row r="34" spans="2:12" ht="12.75">
      <c r="B34" s="12">
        <v>30</v>
      </c>
      <c r="C34" s="14" t="s">
        <v>58</v>
      </c>
      <c r="D34" s="103">
        <v>32.464199644</v>
      </c>
      <c r="E34" s="103">
        <v>485.44020561599996</v>
      </c>
      <c r="F34" s="103">
        <v>875.068837464</v>
      </c>
      <c r="G34" s="103">
        <v>115.83006121199999</v>
      </c>
      <c r="H34" s="103">
        <v>3.334318599</v>
      </c>
      <c r="I34" s="71"/>
      <c r="J34" s="86">
        <v>0.03154914928500568</v>
      </c>
      <c r="K34" s="92">
        <f t="shared" si="0"/>
        <v>1512.169171684285</v>
      </c>
      <c r="L34" s="103">
        <v>0</v>
      </c>
    </row>
    <row r="35" spans="2:12" ht="12.75">
      <c r="B35" s="12">
        <v>31</v>
      </c>
      <c r="C35" s="13" t="s">
        <v>59</v>
      </c>
      <c r="D35" s="103">
        <v>0.114544368</v>
      </c>
      <c r="E35" s="103">
        <v>0.3286451</v>
      </c>
      <c r="F35" s="103">
        <v>25.526781304</v>
      </c>
      <c r="G35" s="103">
        <v>4.197357370000001</v>
      </c>
      <c r="H35" s="103">
        <v>0.019703341</v>
      </c>
      <c r="I35" s="71"/>
      <c r="J35" s="86">
        <v>0</v>
      </c>
      <c r="K35" s="92">
        <f t="shared" si="0"/>
        <v>30.187031483000002</v>
      </c>
      <c r="L35" s="103">
        <v>0</v>
      </c>
    </row>
    <row r="36" spans="2:12" ht="12.75">
      <c r="B36" s="12">
        <v>32</v>
      </c>
      <c r="C36" s="14" t="s">
        <v>60</v>
      </c>
      <c r="D36" s="103">
        <v>326.10269640900003</v>
      </c>
      <c r="E36" s="103">
        <v>629.6619068200001</v>
      </c>
      <c r="F36" s="103">
        <v>1496.244284231</v>
      </c>
      <c r="G36" s="103">
        <v>359.084695967</v>
      </c>
      <c r="H36" s="103">
        <v>27.051706693</v>
      </c>
      <c r="I36" s="71"/>
      <c r="J36" s="86">
        <v>0.7889305968488165</v>
      </c>
      <c r="K36" s="92">
        <f t="shared" si="0"/>
        <v>2838.9342207168493</v>
      </c>
      <c r="L36" s="103">
        <v>0</v>
      </c>
    </row>
    <row r="37" spans="2:12" ht="12.75">
      <c r="B37" s="12">
        <v>33</v>
      </c>
      <c r="C37" s="14" t="s">
        <v>95</v>
      </c>
      <c r="D37" s="103">
        <v>1.485928836</v>
      </c>
      <c r="E37" s="103">
        <v>4.56557513</v>
      </c>
      <c r="F37" s="103">
        <v>45.243443743</v>
      </c>
      <c r="G37" s="104">
        <v>5.087390695000001</v>
      </c>
      <c r="H37" s="104">
        <v>0.439957008</v>
      </c>
      <c r="I37" s="71"/>
      <c r="J37" s="86">
        <v>1.047854787822164</v>
      </c>
      <c r="K37" s="92">
        <f t="shared" si="0"/>
        <v>57.87015019982216</v>
      </c>
      <c r="L37" s="103">
        <v>0</v>
      </c>
    </row>
    <row r="38" spans="2:12" ht="12.75">
      <c r="B38" s="12">
        <v>34</v>
      </c>
      <c r="C38" s="14" t="s">
        <v>61</v>
      </c>
      <c r="D38" s="103">
        <v>12.951046031999999</v>
      </c>
      <c r="E38" s="103">
        <v>0.20716743999999998</v>
      </c>
      <c r="F38" s="103">
        <v>3.590289855</v>
      </c>
      <c r="G38" s="103">
        <v>0.141777098</v>
      </c>
      <c r="H38" s="103">
        <v>0.011459432</v>
      </c>
      <c r="I38" s="71"/>
      <c r="J38" s="86">
        <v>0.0007610300082551505</v>
      </c>
      <c r="K38" s="92">
        <f t="shared" si="0"/>
        <v>16.90250088700825</v>
      </c>
      <c r="L38" s="103">
        <v>0</v>
      </c>
    </row>
    <row r="39" spans="2:12" ht="12.75">
      <c r="B39" s="12">
        <v>35</v>
      </c>
      <c r="C39" s="14" t="s">
        <v>62</v>
      </c>
      <c r="D39" s="103">
        <v>428.681300011</v>
      </c>
      <c r="E39" s="103">
        <v>592.087296896</v>
      </c>
      <c r="F39" s="103">
        <v>1716.031775767</v>
      </c>
      <c r="G39" s="103">
        <v>309.867093807</v>
      </c>
      <c r="H39" s="103">
        <v>10.605863033</v>
      </c>
      <c r="I39" s="71"/>
      <c r="J39" s="86">
        <v>0.09940770641745272</v>
      </c>
      <c r="K39" s="92">
        <f t="shared" si="0"/>
        <v>3057.372737220417</v>
      </c>
      <c r="L39" s="103">
        <v>0</v>
      </c>
    </row>
    <row r="40" spans="2:12" ht="12.75">
      <c r="B40" s="12">
        <v>36</v>
      </c>
      <c r="C40" s="14" t="s">
        <v>63</v>
      </c>
      <c r="D40" s="103">
        <v>5.993078663</v>
      </c>
      <c r="E40" s="103">
        <v>67.340025954</v>
      </c>
      <c r="F40" s="103">
        <v>216.236546146</v>
      </c>
      <c r="G40" s="103">
        <v>30.063498698000004</v>
      </c>
      <c r="H40" s="103">
        <v>0.723820407</v>
      </c>
      <c r="I40" s="71"/>
      <c r="J40" s="86">
        <v>0.027876557078943244</v>
      </c>
      <c r="K40" s="92">
        <f t="shared" si="0"/>
        <v>320.384846425079</v>
      </c>
      <c r="L40" s="103">
        <v>0</v>
      </c>
    </row>
    <row r="41" spans="2:12" ht="12.75">
      <c r="B41" s="12">
        <v>37</v>
      </c>
      <c r="C41" s="14" t="s">
        <v>64</v>
      </c>
      <c r="D41" s="103">
        <v>1106.9069416520001</v>
      </c>
      <c r="E41" s="103">
        <v>1392.382031046</v>
      </c>
      <c r="F41" s="103">
        <v>1799.873541991</v>
      </c>
      <c r="G41" s="103">
        <v>358.54053147800005</v>
      </c>
      <c r="H41" s="103">
        <v>28.182850957</v>
      </c>
      <c r="I41" s="71"/>
      <c r="J41" s="86">
        <v>0.31757752445409176</v>
      </c>
      <c r="K41" s="92">
        <f t="shared" si="0"/>
        <v>4686.203474648454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16344.585466640736</v>
      </c>
      <c r="E42" s="107">
        <f t="shared" si="1"/>
        <v>22163.824350284343</v>
      </c>
      <c r="F42" s="107">
        <f t="shared" si="1"/>
        <v>32189.037399597575</v>
      </c>
      <c r="G42" s="107">
        <f t="shared" si="1"/>
        <v>6107.814457242048</v>
      </c>
      <c r="H42" s="107">
        <f t="shared" si="1"/>
        <v>553.3462640077062</v>
      </c>
      <c r="I42" s="107">
        <f t="shared" si="1"/>
        <v>0</v>
      </c>
      <c r="J42" s="107">
        <f t="shared" si="1"/>
        <v>73.58726497500001</v>
      </c>
      <c r="K42" s="107">
        <f t="shared" si="1"/>
        <v>77432.1952027474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2" ht="12.75">
      <c r="D45" s="106"/>
      <c r="E45" s="106"/>
      <c r="F45" s="106"/>
      <c r="G45" s="106"/>
      <c r="H45" s="106"/>
      <c r="I45" s="106"/>
      <c r="J45" s="106"/>
      <c r="K45" s="106"/>
      <c r="L45" s="106"/>
    </row>
    <row r="46" spans="4:11" ht="12.75">
      <c r="D46" s="106"/>
      <c r="E46" s="106"/>
      <c r="F46" s="106"/>
      <c r="G46" s="106"/>
      <c r="H46" s="106"/>
      <c r="J46" s="106"/>
      <c r="K46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2019-03-05T10:09:23Z</dcterms:modified>
  <cp:category/>
  <cp:version/>
  <cp:contentType/>
  <cp:contentStatus/>
</cp:coreProperties>
</file>