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<sst xmlns="http://schemas.openxmlformats.org/spreadsheetml/2006/main" count="199" uniqueCount="164">
  <si>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</si>
  <si>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</si>
  <si>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</si>
  <si>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</si>
  <si>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</si>
  <si>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</si>
  <si>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</si>
  <si>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</si>
  <si>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</si>
  <si>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</si>
  <si>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</si>
  <si>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</si>
  <si>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</si>
  <si>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</si>
  <si>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</si>
  <si>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</si>
  <si>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</si>
  <si>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</si>
  <si>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</si>
  <si>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</si>
  <si>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</si>
  <si>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</si>
  <si>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</si>
  <si>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</si>
  <si>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</si>
  <si>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</si>
  <si>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</si>
  <si>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</si>
  <si>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</si>
  <si>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</si>
  <si>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</si>
  <si>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</si>
  <si>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</si>
  <si>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</si>
  <si>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</si>
  <si>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</si>
  <si>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</si>
  <si>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</si>
  <si>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</si>
  <si>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</si>
  <si>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</si>
  <si>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</si>
  <si>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</si>
  <si>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</si>
  <si>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</si>
  <si>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</si>
  <si>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</si>
  <si>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</si>
  <si>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</si>
  <si>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</si>
  <si>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</si>
  <si>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</si>
  <si>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</si>
  <si>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</si>
  <si>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</si>
  <si>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</si>
  <si>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</si>
  <si>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</si>
  <si>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</si>
  <si>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</si>
  <si>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</si>
  <si>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</si>
  <si>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</si>
  <si>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</si>
  <si>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</si>
  <si>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</si>
  <si>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</si>
  <si>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</si>
  <si>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</si>
  <si>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</si>
  <si>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</si>
  <si>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</si>
  <si>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</si>
  <si>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</si>
  <si>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</si>
  <si>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</si>
  <si>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</si>
  <si>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</si>
  <si>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</si>
  <si>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</si>
  <si>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</si>
  <si>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</si>
  <si>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</si>
  <si>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</si>
  <si>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</si>
  <si>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</si>
  <si>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</si>
  <si>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</si>
  <si>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</si>
  <si>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</si>
  <si>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</si>
  <si>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DSPBR LIQUIDITY FUND</t>
  </si>
  <si>
    <t>DSPBR GOVT SEC FUND</t>
  </si>
  <si>
    <t>DSPBR TREASURY BILL FUND</t>
  </si>
  <si>
    <t>DSPBR BANKING AND PSU DEBT FUND</t>
  </si>
  <si>
    <t>DSPBR BOND FUND</t>
  </si>
  <si>
    <t>DSPBR SHORT TERM FUND</t>
  </si>
  <si>
    <t>DSPBR STRATEGIC BOND FUND</t>
  </si>
  <si>
    <t>DSPBR Money Manager Fund</t>
  </si>
  <si>
    <t>DSPBR MIP Fund</t>
  </si>
  <si>
    <t>DSPBR Income Opportunities Fund</t>
  </si>
  <si>
    <t>DSPBR TAX SAVER FUND</t>
  </si>
  <si>
    <t>DSPBR EQUITY FUND</t>
  </si>
  <si>
    <t>DSP BLACKROCK FOCUS 25 FUND</t>
  </si>
  <si>
    <t>DSPBR MICRO CAP FUND</t>
  </si>
  <si>
    <t>DSPBR NATURAL RESOURCES&amp; NEW ENERGY FUND</t>
  </si>
  <si>
    <t>DSPBR OPPORTUNITIES FUND</t>
  </si>
  <si>
    <t>DSPBR SMALL AND MID CAP FUND</t>
  </si>
  <si>
    <t>DSPBR INDIA T.I.G.E.R FUND</t>
  </si>
  <si>
    <t>DSPBR TOP 100 EQUITY FUND</t>
  </si>
  <si>
    <t>DSPBR BALANCED FUND</t>
  </si>
  <si>
    <t>DSPBR US Flexible Equity Fund</t>
  </si>
  <si>
    <t>DSPBR WORLD AGRICULTURE FUND</t>
  </si>
  <si>
    <t>DSPBR WORLD ENERGY FUND</t>
  </si>
  <si>
    <t>DSPBR WORLD GOLD FUND</t>
  </si>
  <si>
    <t>DSPBR WORLD MINING FUND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</si>
  <si>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</si>
  <si>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</si>
  <si>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</si>
  <si>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</si>
  <si>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</si>
  <si>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3 : Banks/FIs</t>
  </si>
  <si>
    <t>4 : FIIs/FPIs</t>
  </si>
  <si>
    <t>5 : High Networth Individuals</t>
  </si>
  <si>
    <t>DSP BlackRock Mutual Fund (All figures in Rs. Crore)</t>
  </si>
  <si>
    <t>DSPBR GLOBAL ALLOCATION FUND</t>
  </si>
  <si>
    <t>DSPBR CONSTANT Maturity 10Y G-Sec Fund</t>
  </si>
  <si>
    <t>DSPBR 3 Years Close Ended Equity Fund</t>
  </si>
  <si>
    <t>Telangana</t>
  </si>
  <si>
    <t>I : Contribution of sponsor and its associates in AAUM</t>
  </si>
  <si>
    <t>II : Contribution of other than sponsor and its associates in AAUM</t>
  </si>
  <si>
    <t>DSPBR DAF - S34 - 36M</t>
  </si>
  <si>
    <t>DSPBR DAF - S35 - 36M</t>
  </si>
  <si>
    <t>DSPBR DAF - S36 - 36M</t>
  </si>
  <si>
    <t>DSPBR ULTRA SHORT TERM FUND</t>
  </si>
  <si>
    <t>(c) Sub-Total</t>
  </si>
  <si>
    <t>DSPBR DAF - S39 - 36M</t>
  </si>
  <si>
    <t>FMP - Series 192 - 36M</t>
  </si>
  <si>
    <t>FMP - Series 195 - 36M</t>
  </si>
  <si>
    <t>DSPBR Equity Savings Fund</t>
  </si>
  <si>
    <t>DSPBR DAF - S44 - 39M</t>
  </si>
  <si>
    <t>DSPBR DAF - S45 - 38M</t>
  </si>
  <si>
    <t>FMP - Series 196 - 37M</t>
  </si>
  <si>
    <t>DSPBR DAF - S46 - 36M</t>
  </si>
  <si>
    <t>DSPBR DAF - S49 - 42M</t>
  </si>
  <si>
    <t>FMP - Series 204 - 37M</t>
  </si>
  <si>
    <t>FMP - Series 205 - 37M</t>
  </si>
  <si>
    <t>FMP - Series 209 - 37M</t>
  </si>
  <si>
    <t>FMP - Series 210 - 36M</t>
  </si>
  <si>
    <t>FMP - Series 211 - 38M</t>
  </si>
  <si>
    <t>DSPBR Equal Nifty 50 Fund</t>
  </si>
  <si>
    <t>New Delhi</t>
  </si>
  <si>
    <t>Orissa</t>
  </si>
  <si>
    <t>Pondicherry</t>
  </si>
  <si>
    <t>DSPBR A.C.E. Fund Series 1</t>
  </si>
  <si>
    <t>FMP - Series 217 - 40M</t>
  </si>
  <si>
    <t>FMP - Series 218 - 40M</t>
  </si>
  <si>
    <t>FMP - Series 219 - 40M</t>
  </si>
  <si>
    <t>DSPBR Arbitrage Fund</t>
  </si>
  <si>
    <t>FMP - Series 220 - 40M</t>
  </si>
  <si>
    <t>FMP - Series 221 - 40M</t>
  </si>
  <si>
    <t>DSPBR Dynamic Asset</t>
  </si>
  <si>
    <t>DSP BlackRock Mutual Fund: Average Assets Under Management (AAUM) as on 28.02.2018 (All figures in Rs. Crore)</t>
  </si>
  <si>
    <t>Table showing State wise /Union Territory wise contribution to AAUM of category of schemes as on 28.02.2018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</si>
</sst>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7" xfId="42" applyFont="1" applyBorder="1" applyAlignment="1">
      <alignment horizontal="center"/>
    </xf>
    <xf numFmtId="171" fontId="0" fillId="0" borderId="17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171" fontId="0" fillId="0" borderId="14" xfId="42" applyFont="1" applyBorder="1" applyAlignment="1">
      <alignment horizontal="center"/>
    </xf>
    <xf numFmtId="171" fontId="1" fillId="0" borderId="14" xfId="42" applyFont="1" applyBorder="1" applyAlignment="1">
      <alignment/>
    </xf>
    <xf numFmtId="171" fontId="1" fillId="33" borderId="11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171" fontId="0" fillId="0" borderId="20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7" xfId="42" applyFont="1" applyBorder="1" applyAlignment="1">
      <alignment horizontal="center"/>
    </xf>
    <xf numFmtId="171" fontId="0" fillId="0" borderId="17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9" fillId="0" borderId="10" xfId="42" applyFont="1" applyBorder="1" applyAlignment="1">
      <alignment horizontal="right"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7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171" fontId="1" fillId="33" borderId="11" xfId="42" applyFont="1" applyFill="1" applyBorder="1" applyAlignment="1">
      <alignment/>
    </xf>
    <xf numFmtId="171" fontId="1" fillId="33" borderId="12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171" fontId="1" fillId="33" borderId="20" xfId="42" applyFont="1" applyFill="1" applyBorder="1" applyAlignment="1">
      <alignment/>
    </xf>
    <xf numFmtId="171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71" fontId="1" fillId="0" borderId="10" xfId="42" applyFont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22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171" fontId="1" fillId="33" borderId="15" xfId="42" applyNumberFormat="1" applyFont="1" applyFill="1" applyBorder="1" applyAlignment="1">
      <alignment/>
    </xf>
    <xf numFmtId="171" fontId="0" fillId="0" borderId="14" xfId="42" applyNumberFormat="1" applyFont="1" applyBorder="1" applyAlignment="1">
      <alignment/>
    </xf>
    <xf numFmtId="171" fontId="1" fillId="33" borderId="11" xfId="42" applyNumberFormat="1" applyFont="1" applyFill="1" applyBorder="1" applyAlignment="1">
      <alignment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0" fontId="0" fillId="0" borderId="23" xfId="0" applyBorder="1" applyAlignment="1">
      <alignment/>
    </xf>
    <xf numFmtId="171" fontId="1" fillId="33" borderId="14" xfId="42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right"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/>
      <protection/>
    </xf>
    <xf numFmtId="2" fontId="6" fillId="0" borderId="31" xfId="56" applyNumberFormat="1" applyFont="1" applyFill="1" applyBorder="1" applyAlignment="1">
      <alignment horizontal="center"/>
      <protection/>
    </xf>
    <xf numFmtId="2" fontId="6" fillId="0" borderId="32" xfId="56" applyNumberFormat="1" applyFont="1" applyFill="1" applyBorder="1" applyAlignment="1">
      <alignment horizontal="center"/>
      <protection/>
    </xf>
    <xf numFmtId="171" fontId="0" fillId="0" borderId="16" xfId="42" applyFont="1" applyBorder="1" applyAlignment="1">
      <alignment horizontal="center"/>
    </xf>
    <xf numFmtId="171" fontId="0" fillId="0" borderId="17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26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2" fillId="0" borderId="30" xfId="56" applyNumberFormat="1" applyFont="1" applyFill="1" applyBorder="1" applyAlignment="1">
      <alignment horizontal="center" vertical="top" wrapText="1"/>
      <protection/>
    </xf>
    <xf numFmtId="2" fontId="2" fillId="0" borderId="31" xfId="56" applyNumberFormat="1" applyFont="1" applyFill="1" applyBorder="1" applyAlignment="1">
      <alignment horizontal="center" vertical="top" wrapText="1"/>
      <protection/>
    </xf>
    <xf numFmtId="2" fontId="2" fillId="0" borderId="32" xfId="56" applyNumberFormat="1" applyFont="1" applyFill="1" applyBorder="1" applyAlignment="1">
      <alignment horizontal="center" vertical="top" wrapText="1"/>
      <protection/>
    </xf>
    <xf numFmtId="3" fontId="6" fillId="0" borderId="33" xfId="56" applyNumberFormat="1" applyFont="1" applyFill="1" applyBorder="1" applyAlignment="1">
      <alignment vertical="center" wrapText="1"/>
      <protection/>
    </xf>
    <xf numFmtId="3" fontId="6" fillId="0" borderId="34" xfId="56" applyNumberFormat="1" applyFont="1" applyFill="1" applyBorder="1" applyAlignment="1">
      <alignment vertical="center" wrapText="1"/>
      <protection/>
    </xf>
    <xf numFmtId="3" fontId="6" fillId="0" borderId="35" xfId="56" applyNumberFormat="1" applyFont="1" applyFill="1" applyBorder="1" applyAlignment="1">
      <alignment vertical="center" wrapText="1"/>
      <protection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71" fontId="0" fillId="0" borderId="36" xfId="42" applyFont="1" applyBorder="1" applyAlignment="1">
      <alignment horizontal="center"/>
    </xf>
    <xf numFmtId="171" fontId="0" fillId="0" borderId="37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44" fillId="0" borderId="38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171" fontId="0" fillId="0" borderId="20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5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8" sqref="B8"/>
    </sheetView>
  </sheetViews>
  <sheetFormatPr defaultColWidth="9.140625" defaultRowHeight="12.75"/>
  <cols>
    <col min="1" max="1" width="5.00390625" style="2" customWidth="1"/>
    <col min="2" max="2" width="47.57421875" style="2" customWidth="1"/>
    <col min="3" max="3" width="5.28125" style="2" customWidth="1"/>
    <col min="4" max="4" width="9.57421875" style="35" customWidth="1"/>
    <col min="5" max="6" width="5.28125" style="2" bestFit="1" customWidth="1"/>
    <col min="7" max="7" width="5.28125" style="2" customWidth="1"/>
    <col min="8" max="8" width="9.57421875" style="2" customWidth="1"/>
    <col min="9" max="9" width="10.57421875" style="2" customWidth="1"/>
    <col min="10" max="10" width="9.57421875" style="2" bestFit="1" customWidth="1"/>
    <col min="11" max="11" width="7.00390625" style="2" bestFit="1" customWidth="1"/>
    <col min="12" max="12" width="9.57421875" style="2" customWidth="1"/>
    <col min="13" max="13" width="5.28125" style="2" bestFit="1" customWidth="1"/>
    <col min="14" max="14" width="5.28125" style="35" customWidth="1"/>
    <col min="15" max="16" width="5.28125" style="2" bestFit="1" customWidth="1"/>
    <col min="17" max="17" width="5.28125" style="2" customWidth="1"/>
    <col min="18" max="19" width="8.00390625" style="2" customWidth="1"/>
    <col min="20" max="20" width="8.00390625" style="2" bestFit="1" customWidth="1"/>
    <col min="21" max="21" width="5.28125" style="2" customWidth="1"/>
    <col min="22" max="22" width="8.00390625" style="2" customWidth="1"/>
    <col min="23" max="27" width="5.28125" style="2" customWidth="1"/>
    <col min="28" max="28" width="6.00390625" style="2" customWidth="1"/>
    <col min="29" max="29" width="7.00390625" style="2" customWidth="1"/>
    <col min="30" max="31" width="5.28125" style="2" customWidth="1"/>
    <col min="32" max="32" width="6.00390625" style="2" customWidth="1"/>
    <col min="33" max="37" width="5.28125" style="2" customWidth="1"/>
    <col min="38" max="38" width="6.00390625" style="2" customWidth="1"/>
    <col min="39" max="41" width="5.28125" style="2" customWidth="1"/>
    <col min="42" max="42" width="6.00390625" style="2" bestFit="1" customWidth="1"/>
    <col min="43" max="43" width="5.28125" style="2" customWidth="1"/>
    <col min="44" max="44" width="8.00390625" style="35" customWidth="1"/>
    <col min="45" max="46" width="5.28125" style="2" bestFit="1" customWidth="1"/>
    <col min="47" max="47" width="5.28125" style="2" customWidth="1"/>
    <col min="48" max="49" width="10.57421875" style="2" customWidth="1"/>
    <col min="50" max="50" width="8.00390625" style="2" customWidth="1"/>
    <col min="51" max="51" width="5.28125" style="2" customWidth="1"/>
    <col min="52" max="52" width="10.57421875" style="2" customWidth="1"/>
    <col min="53" max="53" width="5.28125" style="2" bestFit="1" customWidth="1"/>
    <col min="54" max="54" width="5.28125" style="35" customWidth="1"/>
    <col min="55" max="56" width="5.28125" style="2" bestFit="1" customWidth="1"/>
    <col min="57" max="57" width="5.28125" style="2" customWidth="1"/>
    <col min="58" max="58" width="9.57421875" style="2" customWidth="1"/>
    <col min="59" max="59" width="9.7109375" style="35" customWidth="1"/>
    <col min="60" max="60" width="7.00390625" style="2" customWidth="1"/>
    <col min="61" max="61" width="5.28125" style="2" customWidth="1"/>
    <col min="62" max="62" width="9.57421875" style="2" bestFit="1" customWidth="1"/>
    <col min="63" max="63" width="10.57421875" style="31" customWidth="1"/>
    <col min="64" max="64" width="10.57421875" style="2" bestFit="1" customWidth="1"/>
    <col min="65" max="16384" width="9.140625" style="2" customWidth="1"/>
  </cols>
  <sheetData>
    <row r="1" spans="1:255" s="1" customFormat="1" ht="19.5" thickBot="1">
      <c r="A1" s="148" t="s">
        <v>68</v>
      </c>
      <c r="B1" s="129" t="s">
        <v>30</v>
      </c>
      <c r="C1" s="134" t="s">
        <v>162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6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6" customFormat="1" ht="18.75" customHeight="1" thickBot="1">
      <c r="A2" s="149"/>
      <c r="B2" s="130"/>
      <c r="C2" s="120" t="s">
        <v>29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2"/>
      <c r="W2" s="120" t="s">
        <v>27</v>
      </c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2"/>
      <c r="AQ2" s="120" t="s">
        <v>28</v>
      </c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2"/>
      <c r="BK2" s="137" t="s">
        <v>25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7" customFormat="1" ht="18.75" thickBot="1">
      <c r="A3" s="149"/>
      <c r="B3" s="130"/>
      <c r="C3" s="123" t="s">
        <v>12</v>
      </c>
      <c r="D3" s="124"/>
      <c r="E3" s="124"/>
      <c r="F3" s="124"/>
      <c r="G3" s="124"/>
      <c r="H3" s="124"/>
      <c r="I3" s="124"/>
      <c r="J3" s="124"/>
      <c r="K3" s="124"/>
      <c r="L3" s="125"/>
      <c r="M3" s="123" t="s">
        <v>13</v>
      </c>
      <c r="N3" s="124"/>
      <c r="O3" s="124"/>
      <c r="P3" s="124"/>
      <c r="Q3" s="124"/>
      <c r="R3" s="124"/>
      <c r="S3" s="124"/>
      <c r="T3" s="124"/>
      <c r="U3" s="124"/>
      <c r="V3" s="125"/>
      <c r="W3" s="123" t="s">
        <v>12</v>
      </c>
      <c r="X3" s="124"/>
      <c r="Y3" s="124"/>
      <c r="Z3" s="124"/>
      <c r="AA3" s="124"/>
      <c r="AB3" s="124"/>
      <c r="AC3" s="124"/>
      <c r="AD3" s="124"/>
      <c r="AE3" s="124"/>
      <c r="AF3" s="125"/>
      <c r="AG3" s="123" t="s">
        <v>13</v>
      </c>
      <c r="AH3" s="124"/>
      <c r="AI3" s="124"/>
      <c r="AJ3" s="124"/>
      <c r="AK3" s="124"/>
      <c r="AL3" s="124"/>
      <c r="AM3" s="124"/>
      <c r="AN3" s="124"/>
      <c r="AO3" s="124"/>
      <c r="AP3" s="125"/>
      <c r="AQ3" s="123" t="s">
        <v>12</v>
      </c>
      <c r="AR3" s="124"/>
      <c r="AS3" s="124"/>
      <c r="AT3" s="124"/>
      <c r="AU3" s="124"/>
      <c r="AV3" s="124"/>
      <c r="AW3" s="124"/>
      <c r="AX3" s="124"/>
      <c r="AY3" s="124"/>
      <c r="AZ3" s="125"/>
      <c r="BA3" s="123" t="s">
        <v>13</v>
      </c>
      <c r="BB3" s="124"/>
      <c r="BC3" s="124"/>
      <c r="BD3" s="124"/>
      <c r="BE3" s="124"/>
      <c r="BF3" s="124"/>
      <c r="BG3" s="124"/>
      <c r="BH3" s="124"/>
      <c r="BI3" s="124"/>
      <c r="BJ3" s="125"/>
      <c r="BK3" s="138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7" customFormat="1" ht="18">
      <c r="A4" s="149"/>
      <c r="B4" s="130"/>
      <c r="C4" s="114" t="s">
        <v>31</v>
      </c>
      <c r="D4" s="115"/>
      <c r="E4" s="115"/>
      <c r="F4" s="115"/>
      <c r="G4" s="116"/>
      <c r="H4" s="117" t="s">
        <v>32</v>
      </c>
      <c r="I4" s="118"/>
      <c r="J4" s="118"/>
      <c r="K4" s="118"/>
      <c r="L4" s="119"/>
      <c r="M4" s="114" t="s">
        <v>31</v>
      </c>
      <c r="N4" s="115"/>
      <c r="O4" s="115"/>
      <c r="P4" s="115"/>
      <c r="Q4" s="116"/>
      <c r="R4" s="117" t="s">
        <v>32</v>
      </c>
      <c r="S4" s="118"/>
      <c r="T4" s="118"/>
      <c r="U4" s="118"/>
      <c r="V4" s="119"/>
      <c r="W4" s="114" t="s">
        <v>31</v>
      </c>
      <c r="X4" s="115"/>
      <c r="Y4" s="115"/>
      <c r="Z4" s="115"/>
      <c r="AA4" s="116"/>
      <c r="AB4" s="117" t="s">
        <v>32</v>
      </c>
      <c r="AC4" s="118"/>
      <c r="AD4" s="118"/>
      <c r="AE4" s="118"/>
      <c r="AF4" s="119"/>
      <c r="AG4" s="114" t="s">
        <v>31</v>
      </c>
      <c r="AH4" s="115"/>
      <c r="AI4" s="115"/>
      <c r="AJ4" s="115"/>
      <c r="AK4" s="116"/>
      <c r="AL4" s="117" t="s">
        <v>32</v>
      </c>
      <c r="AM4" s="118"/>
      <c r="AN4" s="118"/>
      <c r="AO4" s="118"/>
      <c r="AP4" s="119"/>
      <c r="AQ4" s="114" t="s">
        <v>31</v>
      </c>
      <c r="AR4" s="115"/>
      <c r="AS4" s="115"/>
      <c r="AT4" s="115"/>
      <c r="AU4" s="116"/>
      <c r="AV4" s="117" t="s">
        <v>32</v>
      </c>
      <c r="AW4" s="118"/>
      <c r="AX4" s="118"/>
      <c r="AY4" s="118"/>
      <c r="AZ4" s="119"/>
      <c r="BA4" s="114" t="s">
        <v>31</v>
      </c>
      <c r="BB4" s="115"/>
      <c r="BC4" s="115"/>
      <c r="BD4" s="115"/>
      <c r="BE4" s="116"/>
      <c r="BF4" s="117" t="s">
        <v>32</v>
      </c>
      <c r="BG4" s="118"/>
      <c r="BH4" s="118"/>
      <c r="BI4" s="118"/>
      <c r="BJ4" s="119"/>
      <c r="BK4" s="138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5" customFormat="1" ht="15" customHeight="1">
      <c r="A5" s="149"/>
      <c r="B5" s="130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9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63" ht="12.75">
      <c r="A6" s="11" t="s">
        <v>0</v>
      </c>
      <c r="B6" s="17" t="s">
        <v>6</v>
      </c>
      <c r="C6" s="131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3"/>
    </row>
    <row r="7" spans="1:63" ht="12.75">
      <c r="A7" s="11" t="s">
        <v>69</v>
      </c>
      <c r="B7" s="18" t="s">
        <v>14</v>
      </c>
      <c r="C7" s="131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3"/>
    </row>
    <row r="8" spans="1:63" ht="12.75">
      <c r="A8" s="11"/>
      <c r="B8" s="47" t="s">
        <v>91</v>
      </c>
      <c r="C8" s="45">
        <v>0</v>
      </c>
      <c r="D8" s="53">
        <v>885.242537531</v>
      </c>
      <c r="E8" s="45">
        <v>0</v>
      </c>
      <c r="F8" s="45">
        <v>0</v>
      </c>
      <c r="G8" s="45">
        <v>0</v>
      </c>
      <c r="H8" s="45">
        <v>50.628694888999995</v>
      </c>
      <c r="I8" s="45">
        <v>9335.973332551503</v>
      </c>
      <c r="J8" s="45">
        <v>2571.9001750240004</v>
      </c>
      <c r="K8" s="45">
        <v>0</v>
      </c>
      <c r="L8" s="45">
        <v>604.084397727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20.657133761000004</v>
      </c>
      <c r="S8" s="45">
        <v>137.21288235</v>
      </c>
      <c r="T8" s="45">
        <v>131.12867821400002</v>
      </c>
      <c r="U8" s="45">
        <v>0</v>
      </c>
      <c r="V8" s="45">
        <v>25.920837688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0.107563352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0.07495896399999999</v>
      </c>
      <c r="AM8" s="45">
        <v>0</v>
      </c>
      <c r="AN8" s="45">
        <v>0</v>
      </c>
      <c r="AO8" s="45">
        <v>0</v>
      </c>
      <c r="AP8" s="45">
        <v>0.417739291</v>
      </c>
      <c r="AQ8" s="45">
        <v>0</v>
      </c>
      <c r="AR8" s="53">
        <v>0</v>
      </c>
      <c r="AS8" s="45">
        <v>0</v>
      </c>
      <c r="AT8" s="45">
        <v>0</v>
      </c>
      <c r="AU8" s="45">
        <v>0</v>
      </c>
      <c r="AV8" s="45">
        <v>59.395652231</v>
      </c>
      <c r="AW8" s="45">
        <v>3468.653450339</v>
      </c>
      <c r="AX8" s="45">
        <v>15.115147438</v>
      </c>
      <c r="AY8" s="45">
        <v>0</v>
      </c>
      <c r="AZ8" s="45">
        <v>368.758181823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24.835197042</v>
      </c>
      <c r="BG8" s="53">
        <v>84.031169654</v>
      </c>
      <c r="BH8" s="45">
        <v>5.328277634</v>
      </c>
      <c r="BI8" s="45">
        <v>0</v>
      </c>
      <c r="BJ8" s="45">
        <v>48.49607663</v>
      </c>
      <c r="BK8" s="91">
        <f>SUM(C8:BJ8)</f>
        <v>17837.9620841335</v>
      </c>
    </row>
    <row r="9" spans="1:63" ht="12.75">
      <c r="A9" s="11"/>
      <c r="B9" s="47" t="s">
        <v>93</v>
      </c>
      <c r="C9" s="45">
        <v>0</v>
      </c>
      <c r="D9" s="53">
        <v>2.881883804</v>
      </c>
      <c r="E9" s="45">
        <v>0</v>
      </c>
      <c r="F9" s="45">
        <v>0</v>
      </c>
      <c r="G9" s="54">
        <v>0</v>
      </c>
      <c r="H9" s="55">
        <v>11.366087247000001</v>
      </c>
      <c r="I9" s="45">
        <v>0.20451721399999997</v>
      </c>
      <c r="J9" s="45">
        <v>0.033328323</v>
      </c>
      <c r="K9" s="56">
        <v>0</v>
      </c>
      <c r="L9" s="54">
        <v>5.098964898</v>
      </c>
      <c r="M9" s="55">
        <v>0</v>
      </c>
      <c r="N9" s="53">
        <v>0</v>
      </c>
      <c r="O9" s="45">
        <v>0</v>
      </c>
      <c r="P9" s="56">
        <v>0</v>
      </c>
      <c r="Q9" s="54">
        <v>0</v>
      </c>
      <c r="R9" s="55">
        <v>3.735041874</v>
      </c>
      <c r="S9" s="45">
        <v>0.050815681</v>
      </c>
      <c r="T9" s="45">
        <v>0</v>
      </c>
      <c r="U9" s="45">
        <v>0</v>
      </c>
      <c r="V9" s="54">
        <v>1.227210006</v>
      </c>
      <c r="W9" s="55">
        <v>0</v>
      </c>
      <c r="X9" s="45">
        <v>0</v>
      </c>
      <c r="Y9" s="45">
        <v>0</v>
      </c>
      <c r="Z9" s="56">
        <v>0</v>
      </c>
      <c r="AA9" s="54">
        <v>0</v>
      </c>
      <c r="AB9" s="55">
        <v>0</v>
      </c>
      <c r="AC9" s="45">
        <v>0</v>
      </c>
      <c r="AD9" s="45">
        <v>0</v>
      </c>
      <c r="AE9" s="45">
        <v>0</v>
      </c>
      <c r="AF9" s="54">
        <v>0</v>
      </c>
      <c r="AG9" s="55">
        <v>0</v>
      </c>
      <c r="AH9" s="45">
        <v>0</v>
      </c>
      <c r="AI9" s="45">
        <v>0</v>
      </c>
      <c r="AJ9" s="45">
        <v>0</v>
      </c>
      <c r="AK9" s="54">
        <v>0</v>
      </c>
      <c r="AL9" s="55">
        <v>0</v>
      </c>
      <c r="AM9" s="45">
        <v>0</v>
      </c>
      <c r="AN9" s="45">
        <v>0</v>
      </c>
      <c r="AO9" s="56">
        <v>0</v>
      </c>
      <c r="AP9" s="54">
        <v>0</v>
      </c>
      <c r="AQ9" s="55">
        <v>0</v>
      </c>
      <c r="AR9" s="53">
        <v>0</v>
      </c>
      <c r="AS9" s="45">
        <v>0</v>
      </c>
      <c r="AT9" s="56">
        <v>0</v>
      </c>
      <c r="AU9" s="54">
        <v>0</v>
      </c>
      <c r="AV9" s="55">
        <v>1.844006543</v>
      </c>
      <c r="AW9" s="45">
        <v>1.8352411830000002</v>
      </c>
      <c r="AX9" s="45">
        <v>0</v>
      </c>
      <c r="AY9" s="56">
        <v>0</v>
      </c>
      <c r="AZ9" s="54">
        <v>9.170190217</v>
      </c>
      <c r="BA9" s="55">
        <v>0</v>
      </c>
      <c r="BB9" s="53">
        <v>0</v>
      </c>
      <c r="BC9" s="45">
        <v>0</v>
      </c>
      <c r="BD9" s="56">
        <v>0</v>
      </c>
      <c r="BE9" s="54">
        <v>0</v>
      </c>
      <c r="BF9" s="55">
        <v>0.475661334</v>
      </c>
      <c r="BG9" s="53">
        <v>0.344592644</v>
      </c>
      <c r="BH9" s="45">
        <v>0</v>
      </c>
      <c r="BI9" s="45">
        <v>0</v>
      </c>
      <c r="BJ9" s="45">
        <v>0.307084743</v>
      </c>
      <c r="BK9" s="91">
        <f>SUM(C9:BJ9)</f>
        <v>38.574625710999996</v>
      </c>
    </row>
    <row r="10" spans="1:65" ht="12.75">
      <c r="A10" s="36"/>
      <c r="B10" s="37" t="s">
        <v>78</v>
      </c>
      <c r="C10" s="92">
        <f>SUM(C8:C9)</f>
        <v>0</v>
      </c>
      <c r="D10" s="92">
        <f aca="true" t="shared" si="0" ref="D10:BJ10">SUM(D8:D9)</f>
        <v>888.1244213350001</v>
      </c>
      <c r="E10" s="92">
        <f t="shared" si="0"/>
        <v>0</v>
      </c>
      <c r="F10" s="92">
        <f t="shared" si="0"/>
        <v>0</v>
      </c>
      <c r="G10" s="92">
        <f t="shared" si="0"/>
        <v>0</v>
      </c>
      <c r="H10" s="92">
        <f t="shared" si="0"/>
        <v>61.994782136</v>
      </c>
      <c r="I10" s="92">
        <f t="shared" si="0"/>
        <v>9336.177849765503</v>
      </c>
      <c r="J10" s="92">
        <f t="shared" si="0"/>
        <v>2571.9335033470006</v>
      </c>
      <c r="K10" s="92">
        <f t="shared" si="0"/>
        <v>0</v>
      </c>
      <c r="L10" s="92">
        <f t="shared" si="0"/>
        <v>609.183362625</v>
      </c>
      <c r="M10" s="92">
        <f t="shared" si="0"/>
        <v>0</v>
      </c>
      <c r="N10" s="92">
        <f t="shared" si="0"/>
        <v>0</v>
      </c>
      <c r="O10" s="92">
        <f t="shared" si="0"/>
        <v>0</v>
      </c>
      <c r="P10" s="92">
        <f t="shared" si="0"/>
        <v>0</v>
      </c>
      <c r="Q10" s="92">
        <f t="shared" si="0"/>
        <v>0</v>
      </c>
      <c r="R10" s="92">
        <f t="shared" si="0"/>
        <v>24.392175635000005</v>
      </c>
      <c r="S10" s="92">
        <f t="shared" si="0"/>
        <v>137.263698031</v>
      </c>
      <c r="T10" s="92">
        <f t="shared" si="0"/>
        <v>131.12867821400002</v>
      </c>
      <c r="U10" s="92">
        <f t="shared" si="0"/>
        <v>0</v>
      </c>
      <c r="V10" s="92">
        <f t="shared" si="0"/>
        <v>27.148047694</v>
      </c>
      <c r="W10" s="92">
        <f t="shared" si="0"/>
        <v>0</v>
      </c>
      <c r="X10" s="92">
        <f t="shared" si="0"/>
        <v>0</v>
      </c>
      <c r="Y10" s="92">
        <f t="shared" si="0"/>
        <v>0</v>
      </c>
      <c r="Z10" s="92">
        <f t="shared" si="0"/>
        <v>0</v>
      </c>
      <c r="AA10" s="92">
        <f t="shared" si="0"/>
        <v>0</v>
      </c>
      <c r="AB10" s="92">
        <f t="shared" si="0"/>
        <v>0.107563352</v>
      </c>
      <c r="AC10" s="92">
        <f t="shared" si="0"/>
        <v>0</v>
      </c>
      <c r="AD10" s="92">
        <f t="shared" si="0"/>
        <v>0</v>
      </c>
      <c r="AE10" s="92">
        <f t="shared" si="0"/>
        <v>0</v>
      </c>
      <c r="AF10" s="92">
        <f t="shared" si="0"/>
        <v>0</v>
      </c>
      <c r="AG10" s="92">
        <f t="shared" si="0"/>
        <v>0</v>
      </c>
      <c r="AH10" s="92">
        <f t="shared" si="0"/>
        <v>0</v>
      </c>
      <c r="AI10" s="92">
        <f t="shared" si="0"/>
        <v>0</v>
      </c>
      <c r="AJ10" s="92">
        <f t="shared" si="0"/>
        <v>0</v>
      </c>
      <c r="AK10" s="92">
        <f t="shared" si="0"/>
        <v>0</v>
      </c>
      <c r="AL10" s="92">
        <f t="shared" si="0"/>
        <v>0.07495896399999999</v>
      </c>
      <c r="AM10" s="92">
        <f t="shared" si="0"/>
        <v>0</v>
      </c>
      <c r="AN10" s="92">
        <f t="shared" si="0"/>
        <v>0</v>
      </c>
      <c r="AO10" s="92">
        <f t="shared" si="0"/>
        <v>0</v>
      </c>
      <c r="AP10" s="92">
        <f t="shared" si="0"/>
        <v>0.417739291</v>
      </c>
      <c r="AQ10" s="92">
        <f t="shared" si="0"/>
        <v>0</v>
      </c>
      <c r="AR10" s="92">
        <f t="shared" si="0"/>
        <v>0</v>
      </c>
      <c r="AS10" s="92">
        <f t="shared" si="0"/>
        <v>0</v>
      </c>
      <c r="AT10" s="92">
        <f t="shared" si="0"/>
        <v>0</v>
      </c>
      <c r="AU10" s="92">
        <f t="shared" si="0"/>
        <v>0</v>
      </c>
      <c r="AV10" s="92">
        <f t="shared" si="0"/>
        <v>61.239658774</v>
      </c>
      <c r="AW10" s="92">
        <f t="shared" si="0"/>
        <v>3470.488691522</v>
      </c>
      <c r="AX10" s="92">
        <f t="shared" si="0"/>
        <v>15.115147438</v>
      </c>
      <c r="AY10" s="92">
        <f t="shared" si="0"/>
        <v>0</v>
      </c>
      <c r="AZ10" s="92">
        <f t="shared" si="0"/>
        <v>377.92837204</v>
      </c>
      <c r="BA10" s="92">
        <f t="shared" si="0"/>
        <v>0</v>
      </c>
      <c r="BB10" s="92">
        <f t="shared" si="0"/>
        <v>0</v>
      </c>
      <c r="BC10" s="92">
        <f t="shared" si="0"/>
        <v>0</v>
      </c>
      <c r="BD10" s="92">
        <f t="shared" si="0"/>
        <v>0</v>
      </c>
      <c r="BE10" s="92">
        <f t="shared" si="0"/>
        <v>0</v>
      </c>
      <c r="BF10" s="92">
        <f t="shared" si="0"/>
        <v>25.310858376000002</v>
      </c>
      <c r="BG10" s="92">
        <f t="shared" si="0"/>
        <v>84.375762298</v>
      </c>
      <c r="BH10" s="92">
        <f t="shared" si="0"/>
        <v>5.328277634</v>
      </c>
      <c r="BI10" s="92">
        <f t="shared" si="0"/>
        <v>0</v>
      </c>
      <c r="BJ10" s="92">
        <f t="shared" si="0"/>
        <v>48.803161372999995</v>
      </c>
      <c r="BK10" s="92">
        <f>SUM(BK8:BK9)</f>
        <v>17876.536709844502</v>
      </c>
      <c r="BL10" s="27"/>
      <c r="BM10" s="109"/>
    </row>
    <row r="11" spans="1:65" ht="12.75">
      <c r="A11" s="11" t="s">
        <v>70</v>
      </c>
      <c r="B11" s="18" t="s">
        <v>3</v>
      </c>
      <c r="C11" s="126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8"/>
      <c r="BM11" s="109"/>
    </row>
    <row r="12" spans="1:65" ht="12.75">
      <c r="A12" s="11"/>
      <c r="B12" s="46" t="s">
        <v>92</v>
      </c>
      <c r="C12" s="45">
        <v>0</v>
      </c>
      <c r="D12" s="53">
        <v>111.147850496</v>
      </c>
      <c r="E12" s="45">
        <v>0</v>
      </c>
      <c r="F12" s="45">
        <v>0</v>
      </c>
      <c r="G12" s="54">
        <v>0</v>
      </c>
      <c r="H12" s="55">
        <v>1.48336143</v>
      </c>
      <c r="I12" s="45">
        <v>0.271640509</v>
      </c>
      <c r="J12" s="45">
        <v>0</v>
      </c>
      <c r="K12" s="56">
        <v>0</v>
      </c>
      <c r="L12" s="54">
        <v>80.73742994199999</v>
      </c>
      <c r="M12" s="55">
        <v>0</v>
      </c>
      <c r="N12" s="53">
        <v>0</v>
      </c>
      <c r="O12" s="45">
        <v>0</v>
      </c>
      <c r="P12" s="56">
        <v>0</v>
      </c>
      <c r="Q12" s="54">
        <v>0</v>
      </c>
      <c r="R12" s="55">
        <v>0.6069712190000001</v>
      </c>
      <c r="S12" s="45">
        <v>3.990155771</v>
      </c>
      <c r="T12" s="45">
        <v>0</v>
      </c>
      <c r="U12" s="45">
        <v>0</v>
      </c>
      <c r="V12" s="54">
        <v>0.401171824</v>
      </c>
      <c r="W12" s="55">
        <v>0</v>
      </c>
      <c r="X12" s="45">
        <v>0</v>
      </c>
      <c r="Y12" s="45">
        <v>0</v>
      </c>
      <c r="Z12" s="56">
        <v>0</v>
      </c>
      <c r="AA12" s="54">
        <v>0</v>
      </c>
      <c r="AB12" s="55">
        <v>0</v>
      </c>
      <c r="AC12" s="45">
        <v>0</v>
      </c>
      <c r="AD12" s="45">
        <v>0</v>
      </c>
      <c r="AE12" s="45">
        <v>0</v>
      </c>
      <c r="AF12" s="54">
        <v>0</v>
      </c>
      <c r="AG12" s="55">
        <v>0</v>
      </c>
      <c r="AH12" s="45">
        <v>0</v>
      </c>
      <c r="AI12" s="45">
        <v>0</v>
      </c>
      <c r="AJ12" s="45">
        <v>0</v>
      </c>
      <c r="AK12" s="54">
        <v>0</v>
      </c>
      <c r="AL12" s="55">
        <v>0</v>
      </c>
      <c r="AM12" s="45">
        <v>0</v>
      </c>
      <c r="AN12" s="45">
        <v>0</v>
      </c>
      <c r="AO12" s="56">
        <v>0</v>
      </c>
      <c r="AP12" s="54">
        <v>0</v>
      </c>
      <c r="AQ12" s="55">
        <v>0</v>
      </c>
      <c r="AR12" s="53">
        <v>0</v>
      </c>
      <c r="AS12" s="45">
        <v>0</v>
      </c>
      <c r="AT12" s="56">
        <v>0</v>
      </c>
      <c r="AU12" s="54">
        <v>0</v>
      </c>
      <c r="AV12" s="55">
        <v>3.220267419</v>
      </c>
      <c r="AW12" s="45">
        <v>10.610867296</v>
      </c>
      <c r="AX12" s="45">
        <v>1.9297714600000002</v>
      </c>
      <c r="AY12" s="56">
        <v>0</v>
      </c>
      <c r="AZ12" s="54">
        <v>38.031863418</v>
      </c>
      <c r="BA12" s="55">
        <v>0</v>
      </c>
      <c r="BB12" s="53">
        <v>0</v>
      </c>
      <c r="BC12" s="45">
        <v>0</v>
      </c>
      <c r="BD12" s="56">
        <v>0</v>
      </c>
      <c r="BE12" s="54">
        <v>0</v>
      </c>
      <c r="BF12" s="55">
        <v>1.132377036</v>
      </c>
      <c r="BG12" s="53">
        <v>0.270954224</v>
      </c>
      <c r="BH12" s="45">
        <v>0</v>
      </c>
      <c r="BI12" s="45">
        <v>0</v>
      </c>
      <c r="BJ12" s="45">
        <v>2.331819304</v>
      </c>
      <c r="BK12" s="91">
        <f>SUM(C12:BJ12)</f>
        <v>256.16650134800005</v>
      </c>
      <c r="BM12" s="109"/>
    </row>
    <row r="13" spans="1:65" ht="12.75">
      <c r="A13" s="11"/>
      <c r="B13" s="47" t="s">
        <v>126</v>
      </c>
      <c r="C13" s="45">
        <v>0</v>
      </c>
      <c r="D13" s="53">
        <v>10.442015153</v>
      </c>
      <c r="E13" s="45">
        <v>0</v>
      </c>
      <c r="F13" s="45">
        <v>0</v>
      </c>
      <c r="G13" s="54">
        <v>0</v>
      </c>
      <c r="H13" s="55">
        <v>1.728131839</v>
      </c>
      <c r="I13" s="45">
        <v>5.1201272090000005</v>
      </c>
      <c r="J13" s="45">
        <v>0</v>
      </c>
      <c r="K13" s="56">
        <v>0</v>
      </c>
      <c r="L13" s="54">
        <v>0.7657034289999999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0.530342336</v>
      </c>
      <c r="S13" s="45">
        <v>0</v>
      </c>
      <c r="T13" s="45">
        <v>0</v>
      </c>
      <c r="U13" s="45">
        <v>0</v>
      </c>
      <c r="V13" s="54">
        <v>0.038501556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1.003280379</v>
      </c>
      <c r="AW13" s="45">
        <v>3.14501388</v>
      </c>
      <c r="AX13" s="45">
        <v>0</v>
      </c>
      <c r="AY13" s="56">
        <v>0</v>
      </c>
      <c r="AZ13" s="54">
        <v>8.937396775000002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0.088326525</v>
      </c>
      <c r="BG13" s="53">
        <v>0.00054393</v>
      </c>
      <c r="BH13" s="45">
        <v>0</v>
      </c>
      <c r="BI13" s="45">
        <v>0</v>
      </c>
      <c r="BJ13" s="45">
        <v>0.005762880000000001</v>
      </c>
      <c r="BK13" s="91">
        <f>SUM(C13:BJ13)</f>
        <v>31.805145890999995</v>
      </c>
      <c r="BL13" s="27"/>
      <c r="BM13" s="109"/>
    </row>
    <row r="14" spans="1:65" ht="12.75">
      <c r="A14" s="36"/>
      <c r="B14" s="37" t="s">
        <v>79</v>
      </c>
      <c r="C14" s="93">
        <f aca="true" t="shared" si="1" ref="C14:AH14">SUM(C12:C13)</f>
        <v>0</v>
      </c>
      <c r="D14" s="93">
        <f t="shared" si="1"/>
        <v>121.589865649</v>
      </c>
      <c r="E14" s="93">
        <f t="shared" si="1"/>
        <v>0</v>
      </c>
      <c r="F14" s="93">
        <f t="shared" si="1"/>
        <v>0</v>
      </c>
      <c r="G14" s="93">
        <f t="shared" si="1"/>
        <v>0</v>
      </c>
      <c r="H14" s="93">
        <f t="shared" si="1"/>
        <v>3.211493269</v>
      </c>
      <c r="I14" s="93">
        <f t="shared" si="1"/>
        <v>5.3917677180000005</v>
      </c>
      <c r="J14" s="93">
        <f t="shared" si="1"/>
        <v>0</v>
      </c>
      <c r="K14" s="93">
        <f t="shared" si="1"/>
        <v>0</v>
      </c>
      <c r="L14" s="93">
        <f t="shared" si="1"/>
        <v>81.50313337099999</v>
      </c>
      <c r="M14" s="93">
        <f t="shared" si="1"/>
        <v>0</v>
      </c>
      <c r="N14" s="93">
        <f t="shared" si="1"/>
        <v>0</v>
      </c>
      <c r="O14" s="93">
        <f t="shared" si="1"/>
        <v>0</v>
      </c>
      <c r="P14" s="93">
        <f t="shared" si="1"/>
        <v>0</v>
      </c>
      <c r="Q14" s="93">
        <f t="shared" si="1"/>
        <v>0</v>
      </c>
      <c r="R14" s="93">
        <f t="shared" si="1"/>
        <v>1.137313555</v>
      </c>
      <c r="S14" s="93">
        <f t="shared" si="1"/>
        <v>3.990155771</v>
      </c>
      <c r="T14" s="93">
        <f t="shared" si="1"/>
        <v>0</v>
      </c>
      <c r="U14" s="93">
        <f t="shared" si="1"/>
        <v>0</v>
      </c>
      <c r="V14" s="93">
        <f t="shared" si="1"/>
        <v>0.43967338</v>
      </c>
      <c r="W14" s="93">
        <f t="shared" si="1"/>
        <v>0</v>
      </c>
      <c r="X14" s="93">
        <f t="shared" si="1"/>
        <v>0</v>
      </c>
      <c r="Y14" s="93">
        <f t="shared" si="1"/>
        <v>0</v>
      </c>
      <c r="Z14" s="93">
        <f t="shared" si="1"/>
        <v>0</v>
      </c>
      <c r="AA14" s="93">
        <f t="shared" si="1"/>
        <v>0</v>
      </c>
      <c r="AB14" s="93">
        <f t="shared" si="1"/>
        <v>0</v>
      </c>
      <c r="AC14" s="93">
        <f t="shared" si="1"/>
        <v>0</v>
      </c>
      <c r="AD14" s="93">
        <f t="shared" si="1"/>
        <v>0</v>
      </c>
      <c r="AE14" s="93">
        <f t="shared" si="1"/>
        <v>0</v>
      </c>
      <c r="AF14" s="93">
        <f t="shared" si="1"/>
        <v>0</v>
      </c>
      <c r="AG14" s="93">
        <f t="shared" si="1"/>
        <v>0</v>
      </c>
      <c r="AH14" s="93">
        <f t="shared" si="1"/>
        <v>0</v>
      </c>
      <c r="AI14" s="93">
        <f aca="true" t="shared" si="2" ref="AI14:BJ14">SUM(AI12:AI13)</f>
        <v>0</v>
      </c>
      <c r="AJ14" s="93">
        <f t="shared" si="2"/>
        <v>0</v>
      </c>
      <c r="AK14" s="93">
        <f t="shared" si="2"/>
        <v>0</v>
      </c>
      <c r="AL14" s="93">
        <f t="shared" si="2"/>
        <v>0</v>
      </c>
      <c r="AM14" s="93">
        <f t="shared" si="2"/>
        <v>0</v>
      </c>
      <c r="AN14" s="93">
        <f t="shared" si="2"/>
        <v>0</v>
      </c>
      <c r="AO14" s="93">
        <f t="shared" si="2"/>
        <v>0</v>
      </c>
      <c r="AP14" s="93">
        <f t="shared" si="2"/>
        <v>0</v>
      </c>
      <c r="AQ14" s="93">
        <f t="shared" si="2"/>
        <v>0</v>
      </c>
      <c r="AR14" s="93">
        <f t="shared" si="2"/>
        <v>0</v>
      </c>
      <c r="AS14" s="93">
        <f t="shared" si="2"/>
        <v>0</v>
      </c>
      <c r="AT14" s="93">
        <f t="shared" si="2"/>
        <v>0</v>
      </c>
      <c r="AU14" s="93">
        <f t="shared" si="2"/>
        <v>0</v>
      </c>
      <c r="AV14" s="93">
        <f t="shared" si="2"/>
        <v>4.223547798</v>
      </c>
      <c r="AW14" s="93">
        <f t="shared" si="2"/>
        <v>13.755881176</v>
      </c>
      <c r="AX14" s="93">
        <f t="shared" si="2"/>
        <v>1.9297714600000002</v>
      </c>
      <c r="AY14" s="93">
        <f t="shared" si="2"/>
        <v>0</v>
      </c>
      <c r="AZ14" s="93">
        <f t="shared" si="2"/>
        <v>46.969260193000004</v>
      </c>
      <c r="BA14" s="93">
        <f t="shared" si="2"/>
        <v>0</v>
      </c>
      <c r="BB14" s="93">
        <f t="shared" si="2"/>
        <v>0</v>
      </c>
      <c r="BC14" s="93">
        <f t="shared" si="2"/>
        <v>0</v>
      </c>
      <c r="BD14" s="93">
        <f t="shared" si="2"/>
        <v>0</v>
      </c>
      <c r="BE14" s="93">
        <f t="shared" si="2"/>
        <v>0</v>
      </c>
      <c r="BF14" s="93">
        <f t="shared" si="2"/>
        <v>1.220703561</v>
      </c>
      <c r="BG14" s="93">
        <f t="shared" si="2"/>
        <v>0.27149815400000005</v>
      </c>
      <c r="BH14" s="93">
        <f t="shared" si="2"/>
        <v>0</v>
      </c>
      <c r="BI14" s="93">
        <f t="shared" si="2"/>
        <v>0</v>
      </c>
      <c r="BJ14" s="93">
        <f t="shared" si="2"/>
        <v>2.337582184</v>
      </c>
      <c r="BK14" s="93">
        <f>SUM(BK12:BK13)</f>
        <v>287.97164723900005</v>
      </c>
      <c r="BL14" s="27"/>
      <c r="BM14" s="109"/>
    </row>
    <row r="15" spans="1:65" ht="12.75">
      <c r="A15" s="11" t="s">
        <v>71</v>
      </c>
      <c r="B15" s="18" t="s">
        <v>10</v>
      </c>
      <c r="C15" s="126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43"/>
      <c r="BM15" s="109"/>
    </row>
    <row r="16" spans="1:65" ht="12.75">
      <c r="A16" s="96"/>
      <c r="B16" s="3" t="s">
        <v>131</v>
      </c>
      <c r="C16" s="55">
        <v>0</v>
      </c>
      <c r="D16" s="53">
        <v>0</v>
      </c>
      <c r="E16" s="45">
        <v>0</v>
      </c>
      <c r="F16" s="45">
        <v>0</v>
      </c>
      <c r="G16" s="54">
        <v>0</v>
      </c>
      <c r="H16" s="73">
        <v>0.023439727</v>
      </c>
      <c r="I16" s="45">
        <v>0.000127097</v>
      </c>
      <c r="J16" s="45">
        <v>0</v>
      </c>
      <c r="K16" s="45">
        <v>0</v>
      </c>
      <c r="L16" s="54">
        <v>0.150952795</v>
      </c>
      <c r="M16" s="73">
        <v>0</v>
      </c>
      <c r="N16" s="53">
        <v>0</v>
      </c>
      <c r="O16" s="45">
        <v>0</v>
      </c>
      <c r="P16" s="45">
        <v>0</v>
      </c>
      <c r="Q16" s="54">
        <v>0</v>
      </c>
      <c r="R16" s="73">
        <v>0.007819885</v>
      </c>
      <c r="S16" s="45">
        <v>0</v>
      </c>
      <c r="T16" s="45">
        <v>0.423727143</v>
      </c>
      <c r="U16" s="45">
        <v>0</v>
      </c>
      <c r="V16" s="54">
        <v>0.004237271</v>
      </c>
      <c r="W16" s="73">
        <v>0</v>
      </c>
      <c r="X16" s="45">
        <v>0</v>
      </c>
      <c r="Y16" s="45">
        <v>0</v>
      </c>
      <c r="Z16" s="45">
        <v>0</v>
      </c>
      <c r="AA16" s="54">
        <v>0</v>
      </c>
      <c r="AB16" s="73">
        <v>0</v>
      </c>
      <c r="AC16" s="45">
        <v>0</v>
      </c>
      <c r="AD16" s="45">
        <v>0</v>
      </c>
      <c r="AE16" s="45">
        <v>0</v>
      </c>
      <c r="AF16" s="54">
        <v>0</v>
      </c>
      <c r="AG16" s="73">
        <v>0</v>
      </c>
      <c r="AH16" s="45">
        <v>0</v>
      </c>
      <c r="AI16" s="45">
        <v>0</v>
      </c>
      <c r="AJ16" s="45">
        <v>0</v>
      </c>
      <c r="AK16" s="54">
        <v>0</v>
      </c>
      <c r="AL16" s="73">
        <v>0</v>
      </c>
      <c r="AM16" s="45">
        <v>0</v>
      </c>
      <c r="AN16" s="45">
        <v>0</v>
      </c>
      <c r="AO16" s="45">
        <v>0</v>
      </c>
      <c r="AP16" s="54">
        <v>0</v>
      </c>
      <c r="AQ16" s="73">
        <v>0</v>
      </c>
      <c r="AR16" s="53">
        <v>0</v>
      </c>
      <c r="AS16" s="45">
        <v>0</v>
      </c>
      <c r="AT16" s="45">
        <v>0</v>
      </c>
      <c r="AU16" s="54">
        <v>0</v>
      </c>
      <c r="AV16" s="73">
        <v>2.54833526</v>
      </c>
      <c r="AW16" s="45">
        <v>1.961114609</v>
      </c>
      <c r="AX16" s="45">
        <v>0</v>
      </c>
      <c r="AY16" s="45">
        <v>0</v>
      </c>
      <c r="AZ16" s="54">
        <v>8.480905991</v>
      </c>
      <c r="BA16" s="73">
        <v>0</v>
      </c>
      <c r="BB16" s="53">
        <v>0</v>
      </c>
      <c r="BC16" s="45">
        <v>0</v>
      </c>
      <c r="BD16" s="45">
        <v>0</v>
      </c>
      <c r="BE16" s="54">
        <v>0</v>
      </c>
      <c r="BF16" s="73">
        <v>0.600313522</v>
      </c>
      <c r="BG16" s="53">
        <v>0.333578394</v>
      </c>
      <c r="BH16" s="45">
        <v>0.146095</v>
      </c>
      <c r="BI16" s="45">
        <v>0</v>
      </c>
      <c r="BJ16" s="56">
        <v>2.275524999</v>
      </c>
      <c r="BK16" s="61">
        <f aca="true" t="shared" si="3" ref="BK16:BK36">SUM(C16:BJ16)</f>
        <v>16.956171693</v>
      </c>
      <c r="BL16" s="109"/>
      <c r="BM16" s="109"/>
    </row>
    <row r="17" spans="1:65" ht="12.75">
      <c r="A17" s="96"/>
      <c r="B17" s="3" t="s">
        <v>132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3">
        <v>0.12476710300000002</v>
      </c>
      <c r="I17" s="45">
        <v>0.151050268</v>
      </c>
      <c r="J17" s="45">
        <v>0</v>
      </c>
      <c r="K17" s="45">
        <v>0</v>
      </c>
      <c r="L17" s="54">
        <v>0.323572415</v>
      </c>
      <c r="M17" s="73">
        <v>0</v>
      </c>
      <c r="N17" s="53">
        <v>0</v>
      </c>
      <c r="O17" s="45">
        <v>0</v>
      </c>
      <c r="P17" s="45">
        <v>0</v>
      </c>
      <c r="Q17" s="54">
        <v>0</v>
      </c>
      <c r="R17" s="73">
        <v>0.06792227</v>
      </c>
      <c r="S17" s="45">
        <v>0</v>
      </c>
      <c r="T17" s="45">
        <v>2.014003572</v>
      </c>
      <c r="U17" s="45">
        <v>0</v>
      </c>
      <c r="V17" s="54">
        <v>0.010070018</v>
      </c>
      <c r="W17" s="73">
        <v>0</v>
      </c>
      <c r="X17" s="45">
        <v>0</v>
      </c>
      <c r="Y17" s="45">
        <v>0</v>
      </c>
      <c r="Z17" s="45">
        <v>0</v>
      </c>
      <c r="AA17" s="54">
        <v>0</v>
      </c>
      <c r="AB17" s="73">
        <v>0</v>
      </c>
      <c r="AC17" s="45">
        <v>0</v>
      </c>
      <c r="AD17" s="45">
        <v>0</v>
      </c>
      <c r="AE17" s="45">
        <v>0</v>
      </c>
      <c r="AF17" s="54">
        <v>0</v>
      </c>
      <c r="AG17" s="73">
        <v>0</v>
      </c>
      <c r="AH17" s="45">
        <v>0</v>
      </c>
      <c r="AI17" s="45">
        <v>0</v>
      </c>
      <c r="AJ17" s="45">
        <v>0</v>
      </c>
      <c r="AK17" s="54">
        <v>0</v>
      </c>
      <c r="AL17" s="73">
        <v>0</v>
      </c>
      <c r="AM17" s="45">
        <v>0</v>
      </c>
      <c r="AN17" s="45">
        <v>0</v>
      </c>
      <c r="AO17" s="45">
        <v>0</v>
      </c>
      <c r="AP17" s="54">
        <v>0</v>
      </c>
      <c r="AQ17" s="73">
        <v>0</v>
      </c>
      <c r="AR17" s="53">
        <v>0</v>
      </c>
      <c r="AS17" s="45">
        <v>0</v>
      </c>
      <c r="AT17" s="45">
        <v>0</v>
      </c>
      <c r="AU17" s="54">
        <v>0</v>
      </c>
      <c r="AV17" s="73">
        <v>16.273570726</v>
      </c>
      <c r="AW17" s="45">
        <v>14.86744372</v>
      </c>
      <c r="AX17" s="45">
        <v>0</v>
      </c>
      <c r="AY17" s="45">
        <v>0</v>
      </c>
      <c r="AZ17" s="54">
        <v>87.46696676700002</v>
      </c>
      <c r="BA17" s="73">
        <v>0</v>
      </c>
      <c r="BB17" s="53">
        <v>0</v>
      </c>
      <c r="BC17" s="45">
        <v>0</v>
      </c>
      <c r="BD17" s="45">
        <v>0</v>
      </c>
      <c r="BE17" s="54">
        <v>0</v>
      </c>
      <c r="BF17" s="73">
        <v>6.266447981000001</v>
      </c>
      <c r="BG17" s="53">
        <v>0.308122818</v>
      </c>
      <c r="BH17" s="45">
        <v>0</v>
      </c>
      <c r="BI17" s="45">
        <v>0</v>
      </c>
      <c r="BJ17" s="56">
        <v>8.218587612</v>
      </c>
      <c r="BK17" s="61">
        <f t="shared" si="3"/>
        <v>136.09252527</v>
      </c>
      <c r="BL17" s="109"/>
      <c r="BM17" s="109"/>
    </row>
    <row r="18" spans="1:65" ht="12.75">
      <c r="A18" s="96"/>
      <c r="B18" s="3" t="s">
        <v>133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3">
        <v>0.14212651</v>
      </c>
      <c r="I18" s="45">
        <v>3.425390358</v>
      </c>
      <c r="J18" s="45">
        <v>0</v>
      </c>
      <c r="K18" s="45">
        <v>0</v>
      </c>
      <c r="L18" s="54">
        <v>0.35464077</v>
      </c>
      <c r="M18" s="73">
        <v>0</v>
      </c>
      <c r="N18" s="53">
        <v>0</v>
      </c>
      <c r="O18" s="45">
        <v>0</v>
      </c>
      <c r="P18" s="45">
        <v>0</v>
      </c>
      <c r="Q18" s="54">
        <v>0</v>
      </c>
      <c r="R18" s="73">
        <v>0.11148989100000001</v>
      </c>
      <c r="S18" s="45">
        <v>0</v>
      </c>
      <c r="T18" s="45">
        <v>2.283593572</v>
      </c>
      <c r="U18" s="45">
        <v>0</v>
      </c>
      <c r="V18" s="54">
        <v>0</v>
      </c>
      <c r="W18" s="73">
        <v>0</v>
      </c>
      <c r="X18" s="45">
        <v>0</v>
      </c>
      <c r="Y18" s="45">
        <v>0</v>
      </c>
      <c r="Z18" s="45">
        <v>0</v>
      </c>
      <c r="AA18" s="54">
        <v>0</v>
      </c>
      <c r="AB18" s="73">
        <v>0</v>
      </c>
      <c r="AC18" s="45">
        <v>0</v>
      </c>
      <c r="AD18" s="45">
        <v>0</v>
      </c>
      <c r="AE18" s="45">
        <v>0</v>
      </c>
      <c r="AF18" s="54">
        <v>0</v>
      </c>
      <c r="AG18" s="73">
        <v>0</v>
      </c>
      <c r="AH18" s="45">
        <v>0</v>
      </c>
      <c r="AI18" s="45">
        <v>0</v>
      </c>
      <c r="AJ18" s="45">
        <v>0</v>
      </c>
      <c r="AK18" s="54">
        <v>0</v>
      </c>
      <c r="AL18" s="73">
        <v>0</v>
      </c>
      <c r="AM18" s="45">
        <v>0</v>
      </c>
      <c r="AN18" s="45">
        <v>0</v>
      </c>
      <c r="AO18" s="45">
        <v>0</v>
      </c>
      <c r="AP18" s="54">
        <v>0</v>
      </c>
      <c r="AQ18" s="73">
        <v>0</v>
      </c>
      <c r="AR18" s="53">
        <v>0</v>
      </c>
      <c r="AS18" s="45">
        <v>0</v>
      </c>
      <c r="AT18" s="45">
        <v>0</v>
      </c>
      <c r="AU18" s="54">
        <v>0</v>
      </c>
      <c r="AV18" s="73">
        <v>16.905335728</v>
      </c>
      <c r="AW18" s="45">
        <v>8.31667642</v>
      </c>
      <c r="AX18" s="45">
        <v>0</v>
      </c>
      <c r="AY18" s="45">
        <v>0</v>
      </c>
      <c r="AZ18" s="54">
        <v>56.648671481</v>
      </c>
      <c r="BA18" s="73">
        <v>0</v>
      </c>
      <c r="BB18" s="53">
        <v>0</v>
      </c>
      <c r="BC18" s="45">
        <v>0</v>
      </c>
      <c r="BD18" s="45">
        <v>0</v>
      </c>
      <c r="BE18" s="54">
        <v>0</v>
      </c>
      <c r="BF18" s="73">
        <v>6.005920688</v>
      </c>
      <c r="BG18" s="53">
        <v>2.086555314</v>
      </c>
      <c r="BH18" s="45">
        <v>0</v>
      </c>
      <c r="BI18" s="45">
        <v>0</v>
      </c>
      <c r="BJ18" s="56">
        <v>13.148142938</v>
      </c>
      <c r="BK18" s="61">
        <f t="shared" si="3"/>
        <v>109.42854367000001</v>
      </c>
      <c r="BL18" s="109"/>
      <c r="BM18" s="109"/>
    </row>
    <row r="19" spans="1:65" ht="12.75">
      <c r="A19" s="96"/>
      <c r="B19" s="3" t="s">
        <v>136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3">
        <v>0.1152034</v>
      </c>
      <c r="I19" s="45">
        <v>0</v>
      </c>
      <c r="J19" s="45">
        <v>0</v>
      </c>
      <c r="K19" s="45">
        <v>0</v>
      </c>
      <c r="L19" s="54">
        <v>0.35886409900000005</v>
      </c>
      <c r="M19" s="73">
        <v>0</v>
      </c>
      <c r="N19" s="53">
        <v>0</v>
      </c>
      <c r="O19" s="45">
        <v>0</v>
      </c>
      <c r="P19" s="45">
        <v>0</v>
      </c>
      <c r="Q19" s="54">
        <v>0</v>
      </c>
      <c r="R19" s="73">
        <v>0.124022937</v>
      </c>
      <c r="S19" s="45">
        <v>0</v>
      </c>
      <c r="T19" s="45">
        <v>2.4834885719999997</v>
      </c>
      <c r="U19" s="45">
        <v>0</v>
      </c>
      <c r="V19" s="54">
        <v>0</v>
      </c>
      <c r="W19" s="73">
        <v>0</v>
      </c>
      <c r="X19" s="45">
        <v>0</v>
      </c>
      <c r="Y19" s="45">
        <v>0</v>
      </c>
      <c r="Z19" s="45">
        <v>0</v>
      </c>
      <c r="AA19" s="54">
        <v>0</v>
      </c>
      <c r="AB19" s="73">
        <v>0</v>
      </c>
      <c r="AC19" s="45">
        <v>0</v>
      </c>
      <c r="AD19" s="45">
        <v>0</v>
      </c>
      <c r="AE19" s="45">
        <v>0</v>
      </c>
      <c r="AF19" s="54">
        <v>0</v>
      </c>
      <c r="AG19" s="73">
        <v>0</v>
      </c>
      <c r="AH19" s="45">
        <v>0</v>
      </c>
      <c r="AI19" s="45">
        <v>0</v>
      </c>
      <c r="AJ19" s="45">
        <v>0</v>
      </c>
      <c r="AK19" s="54">
        <v>0</v>
      </c>
      <c r="AL19" s="73">
        <v>0</v>
      </c>
      <c r="AM19" s="45">
        <v>0</v>
      </c>
      <c r="AN19" s="45">
        <v>0</v>
      </c>
      <c r="AO19" s="45">
        <v>0</v>
      </c>
      <c r="AP19" s="54">
        <v>0</v>
      </c>
      <c r="AQ19" s="73">
        <v>0</v>
      </c>
      <c r="AR19" s="53">
        <v>0</v>
      </c>
      <c r="AS19" s="45">
        <v>0</v>
      </c>
      <c r="AT19" s="45">
        <v>0</v>
      </c>
      <c r="AU19" s="54">
        <v>0</v>
      </c>
      <c r="AV19" s="73">
        <v>5.425123440999999</v>
      </c>
      <c r="AW19" s="45">
        <v>1.670910671</v>
      </c>
      <c r="AX19" s="45">
        <v>0</v>
      </c>
      <c r="AY19" s="45">
        <v>0</v>
      </c>
      <c r="AZ19" s="54">
        <v>16.645098831000002</v>
      </c>
      <c r="BA19" s="73">
        <v>0</v>
      </c>
      <c r="BB19" s="53">
        <v>0</v>
      </c>
      <c r="BC19" s="45">
        <v>0</v>
      </c>
      <c r="BD19" s="45">
        <v>0</v>
      </c>
      <c r="BE19" s="54">
        <v>0</v>
      </c>
      <c r="BF19" s="73">
        <v>1.950621972</v>
      </c>
      <c r="BG19" s="53">
        <v>0.024540807</v>
      </c>
      <c r="BH19" s="45">
        <v>0</v>
      </c>
      <c r="BI19" s="45">
        <v>0</v>
      </c>
      <c r="BJ19" s="56">
        <v>0.545848903</v>
      </c>
      <c r="BK19" s="61">
        <f t="shared" si="3"/>
        <v>29.343723633000003</v>
      </c>
      <c r="BL19" s="109"/>
      <c r="BM19" s="109"/>
    </row>
    <row r="20" spans="1:65" ht="12.75">
      <c r="A20" s="96"/>
      <c r="B20" s="3" t="s">
        <v>140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3">
        <v>0.30443820299999996</v>
      </c>
      <c r="I20" s="45">
        <v>0.312604375</v>
      </c>
      <c r="J20" s="45">
        <v>0</v>
      </c>
      <c r="K20" s="45">
        <v>0</v>
      </c>
      <c r="L20" s="54">
        <v>0.468906563</v>
      </c>
      <c r="M20" s="73">
        <v>0</v>
      </c>
      <c r="N20" s="53">
        <v>0</v>
      </c>
      <c r="O20" s="45">
        <v>0</v>
      </c>
      <c r="P20" s="45">
        <v>0</v>
      </c>
      <c r="Q20" s="54">
        <v>0</v>
      </c>
      <c r="R20" s="73">
        <v>0.026883979000000002</v>
      </c>
      <c r="S20" s="45">
        <v>0</v>
      </c>
      <c r="T20" s="45">
        <v>0</v>
      </c>
      <c r="U20" s="45">
        <v>0</v>
      </c>
      <c r="V20" s="54">
        <v>0</v>
      </c>
      <c r="W20" s="73">
        <v>0</v>
      </c>
      <c r="X20" s="45">
        <v>0</v>
      </c>
      <c r="Y20" s="45">
        <v>0</v>
      </c>
      <c r="Z20" s="45">
        <v>0</v>
      </c>
      <c r="AA20" s="54">
        <v>0</v>
      </c>
      <c r="AB20" s="73">
        <v>0</v>
      </c>
      <c r="AC20" s="45">
        <v>0</v>
      </c>
      <c r="AD20" s="45">
        <v>0</v>
      </c>
      <c r="AE20" s="45">
        <v>0</v>
      </c>
      <c r="AF20" s="54">
        <v>0</v>
      </c>
      <c r="AG20" s="73">
        <v>0</v>
      </c>
      <c r="AH20" s="45">
        <v>0</v>
      </c>
      <c r="AI20" s="45">
        <v>0</v>
      </c>
      <c r="AJ20" s="45">
        <v>0</v>
      </c>
      <c r="AK20" s="54">
        <v>0</v>
      </c>
      <c r="AL20" s="73">
        <v>0</v>
      </c>
      <c r="AM20" s="45">
        <v>0</v>
      </c>
      <c r="AN20" s="45">
        <v>0</v>
      </c>
      <c r="AO20" s="45">
        <v>0</v>
      </c>
      <c r="AP20" s="54">
        <v>0</v>
      </c>
      <c r="AQ20" s="73">
        <v>0</v>
      </c>
      <c r="AR20" s="53">
        <v>0</v>
      </c>
      <c r="AS20" s="45">
        <v>0</v>
      </c>
      <c r="AT20" s="45">
        <v>0</v>
      </c>
      <c r="AU20" s="54">
        <v>0</v>
      </c>
      <c r="AV20" s="73">
        <v>8.023715098</v>
      </c>
      <c r="AW20" s="45">
        <v>3.247705502</v>
      </c>
      <c r="AX20" s="45">
        <v>0</v>
      </c>
      <c r="AY20" s="45">
        <v>0</v>
      </c>
      <c r="AZ20" s="54">
        <v>36.996689397</v>
      </c>
      <c r="BA20" s="73">
        <v>0</v>
      </c>
      <c r="BB20" s="53">
        <v>0</v>
      </c>
      <c r="BC20" s="45">
        <v>0</v>
      </c>
      <c r="BD20" s="45">
        <v>0</v>
      </c>
      <c r="BE20" s="54">
        <v>0</v>
      </c>
      <c r="BF20" s="73">
        <v>2.5746231400000004</v>
      </c>
      <c r="BG20" s="53">
        <v>0.6189453570000001</v>
      </c>
      <c r="BH20" s="45">
        <v>0</v>
      </c>
      <c r="BI20" s="45">
        <v>0</v>
      </c>
      <c r="BJ20" s="56">
        <v>5.527853788</v>
      </c>
      <c r="BK20" s="61">
        <f t="shared" si="3"/>
        <v>58.102365402000004</v>
      </c>
      <c r="BL20" s="109"/>
      <c r="BM20" s="109"/>
    </row>
    <row r="21" spans="1:65" ht="12.75">
      <c r="A21" s="96"/>
      <c r="B21" s="3" t="s">
        <v>141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3">
        <v>0.29166899999999996</v>
      </c>
      <c r="I21" s="45">
        <v>0.314820089</v>
      </c>
      <c r="J21" s="45">
        <v>0</v>
      </c>
      <c r="K21" s="45">
        <v>0</v>
      </c>
      <c r="L21" s="54">
        <v>0.37778410800000006</v>
      </c>
      <c r="M21" s="73">
        <v>0</v>
      </c>
      <c r="N21" s="53">
        <v>0</v>
      </c>
      <c r="O21" s="45">
        <v>0</v>
      </c>
      <c r="P21" s="45">
        <v>0</v>
      </c>
      <c r="Q21" s="54">
        <v>0</v>
      </c>
      <c r="R21" s="73">
        <v>0.064651454</v>
      </c>
      <c r="S21" s="45">
        <v>0</v>
      </c>
      <c r="T21" s="45">
        <v>0</v>
      </c>
      <c r="U21" s="45">
        <v>0</v>
      </c>
      <c r="V21" s="54">
        <v>0</v>
      </c>
      <c r="W21" s="73">
        <v>0</v>
      </c>
      <c r="X21" s="45">
        <v>0</v>
      </c>
      <c r="Y21" s="45">
        <v>0</v>
      </c>
      <c r="Z21" s="45">
        <v>0</v>
      </c>
      <c r="AA21" s="54">
        <v>0</v>
      </c>
      <c r="AB21" s="73">
        <v>0</v>
      </c>
      <c r="AC21" s="45">
        <v>0</v>
      </c>
      <c r="AD21" s="45">
        <v>0</v>
      </c>
      <c r="AE21" s="45">
        <v>0</v>
      </c>
      <c r="AF21" s="54">
        <v>0</v>
      </c>
      <c r="AG21" s="73">
        <v>0</v>
      </c>
      <c r="AH21" s="45">
        <v>0</v>
      </c>
      <c r="AI21" s="45">
        <v>0</v>
      </c>
      <c r="AJ21" s="45">
        <v>0</v>
      </c>
      <c r="AK21" s="54">
        <v>0</v>
      </c>
      <c r="AL21" s="73">
        <v>0</v>
      </c>
      <c r="AM21" s="45">
        <v>0</v>
      </c>
      <c r="AN21" s="45">
        <v>0</v>
      </c>
      <c r="AO21" s="45">
        <v>0</v>
      </c>
      <c r="AP21" s="54">
        <v>0</v>
      </c>
      <c r="AQ21" s="73">
        <v>0</v>
      </c>
      <c r="AR21" s="53">
        <v>0</v>
      </c>
      <c r="AS21" s="45">
        <v>0</v>
      </c>
      <c r="AT21" s="45">
        <v>0</v>
      </c>
      <c r="AU21" s="54">
        <v>0</v>
      </c>
      <c r="AV21" s="73">
        <v>9.485517458</v>
      </c>
      <c r="AW21" s="45">
        <v>2.325403402</v>
      </c>
      <c r="AX21" s="45">
        <v>0</v>
      </c>
      <c r="AY21" s="45">
        <v>0</v>
      </c>
      <c r="AZ21" s="54">
        <v>40.265870804</v>
      </c>
      <c r="BA21" s="73">
        <v>0</v>
      </c>
      <c r="BB21" s="53">
        <v>0</v>
      </c>
      <c r="BC21" s="45">
        <v>0</v>
      </c>
      <c r="BD21" s="45">
        <v>0</v>
      </c>
      <c r="BE21" s="54">
        <v>0</v>
      </c>
      <c r="BF21" s="73">
        <v>2.821339298</v>
      </c>
      <c r="BG21" s="53">
        <v>0.20433722199999999</v>
      </c>
      <c r="BH21" s="45">
        <v>0</v>
      </c>
      <c r="BI21" s="45">
        <v>0</v>
      </c>
      <c r="BJ21" s="56">
        <v>7.080985788</v>
      </c>
      <c r="BK21" s="61">
        <f t="shared" si="3"/>
        <v>63.232378623</v>
      </c>
      <c r="BL21" s="109"/>
      <c r="BM21" s="109"/>
    </row>
    <row r="22" spans="1:65" ht="12.75">
      <c r="A22" s="96"/>
      <c r="B22" s="3" t="s">
        <v>144</v>
      </c>
      <c r="C22" s="55">
        <v>0</v>
      </c>
      <c r="D22" s="53">
        <v>0</v>
      </c>
      <c r="E22" s="45">
        <v>0</v>
      </c>
      <c r="F22" s="45">
        <v>0</v>
      </c>
      <c r="G22" s="54">
        <v>0</v>
      </c>
      <c r="H22" s="73">
        <v>0.09092655300000001</v>
      </c>
      <c r="I22" s="45">
        <v>0.549579822</v>
      </c>
      <c r="J22" s="45">
        <v>0</v>
      </c>
      <c r="K22" s="45">
        <v>0</v>
      </c>
      <c r="L22" s="54">
        <v>0.25280671800000004</v>
      </c>
      <c r="M22" s="73">
        <v>0</v>
      </c>
      <c r="N22" s="53">
        <v>0</v>
      </c>
      <c r="O22" s="45">
        <v>0</v>
      </c>
      <c r="P22" s="45">
        <v>0</v>
      </c>
      <c r="Q22" s="54">
        <v>0</v>
      </c>
      <c r="R22" s="73">
        <v>0.061012263</v>
      </c>
      <c r="S22" s="45">
        <v>0</v>
      </c>
      <c r="T22" s="45">
        <v>0</v>
      </c>
      <c r="U22" s="45">
        <v>0</v>
      </c>
      <c r="V22" s="54">
        <v>0.054957981999999996</v>
      </c>
      <c r="W22" s="73">
        <v>0</v>
      </c>
      <c r="X22" s="45">
        <v>0</v>
      </c>
      <c r="Y22" s="45">
        <v>0</v>
      </c>
      <c r="Z22" s="45">
        <v>0</v>
      </c>
      <c r="AA22" s="54">
        <v>0</v>
      </c>
      <c r="AB22" s="73">
        <v>0</v>
      </c>
      <c r="AC22" s="45">
        <v>0</v>
      </c>
      <c r="AD22" s="45">
        <v>0</v>
      </c>
      <c r="AE22" s="45">
        <v>0</v>
      </c>
      <c r="AF22" s="54">
        <v>0</v>
      </c>
      <c r="AG22" s="73">
        <v>0</v>
      </c>
      <c r="AH22" s="45">
        <v>0</v>
      </c>
      <c r="AI22" s="45">
        <v>0</v>
      </c>
      <c r="AJ22" s="45">
        <v>0</v>
      </c>
      <c r="AK22" s="54">
        <v>0</v>
      </c>
      <c r="AL22" s="73">
        <v>0</v>
      </c>
      <c r="AM22" s="45">
        <v>0</v>
      </c>
      <c r="AN22" s="45">
        <v>0</v>
      </c>
      <c r="AO22" s="45">
        <v>0</v>
      </c>
      <c r="AP22" s="54">
        <v>0</v>
      </c>
      <c r="AQ22" s="73">
        <v>0</v>
      </c>
      <c r="AR22" s="53">
        <v>0</v>
      </c>
      <c r="AS22" s="45">
        <v>0</v>
      </c>
      <c r="AT22" s="45">
        <v>0</v>
      </c>
      <c r="AU22" s="54">
        <v>0</v>
      </c>
      <c r="AV22" s="73">
        <v>7.25656285</v>
      </c>
      <c r="AW22" s="45">
        <v>4.29041652</v>
      </c>
      <c r="AX22" s="45">
        <v>0</v>
      </c>
      <c r="AY22" s="45">
        <v>0</v>
      </c>
      <c r="AZ22" s="54">
        <v>31.818605634999997</v>
      </c>
      <c r="BA22" s="73">
        <v>0</v>
      </c>
      <c r="BB22" s="53">
        <v>0</v>
      </c>
      <c r="BC22" s="45">
        <v>0</v>
      </c>
      <c r="BD22" s="45">
        <v>0</v>
      </c>
      <c r="BE22" s="54">
        <v>0</v>
      </c>
      <c r="BF22" s="73">
        <v>1.3530960600000002</v>
      </c>
      <c r="BG22" s="53">
        <v>0</v>
      </c>
      <c r="BH22" s="45">
        <v>0</v>
      </c>
      <c r="BI22" s="45">
        <v>0</v>
      </c>
      <c r="BJ22" s="56">
        <v>2.152140268</v>
      </c>
      <c r="BK22" s="61">
        <f t="shared" si="3"/>
        <v>47.880104671</v>
      </c>
      <c r="BL22" s="109"/>
      <c r="BM22" s="109"/>
    </row>
    <row r="23" spans="1:65" ht="12.75">
      <c r="A23" s="96"/>
      <c r="B23" s="3" t="s">
        <v>143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3">
        <v>0.427268983</v>
      </c>
      <c r="I23" s="45">
        <v>0.5957983929999999</v>
      </c>
      <c r="J23" s="45">
        <v>0</v>
      </c>
      <c r="K23" s="45">
        <v>0</v>
      </c>
      <c r="L23" s="54">
        <v>0.035046964</v>
      </c>
      <c r="M23" s="73">
        <v>0</v>
      </c>
      <c r="N23" s="53">
        <v>0</v>
      </c>
      <c r="O23" s="45">
        <v>0</v>
      </c>
      <c r="P23" s="45">
        <v>0</v>
      </c>
      <c r="Q23" s="54">
        <v>0</v>
      </c>
      <c r="R23" s="73">
        <v>0.129940007</v>
      </c>
      <c r="S23" s="45">
        <v>0</v>
      </c>
      <c r="T23" s="45">
        <v>0</v>
      </c>
      <c r="U23" s="45">
        <v>0</v>
      </c>
      <c r="V23" s="54">
        <v>0</v>
      </c>
      <c r="W23" s="73">
        <v>0</v>
      </c>
      <c r="X23" s="45">
        <v>0</v>
      </c>
      <c r="Y23" s="45">
        <v>0</v>
      </c>
      <c r="Z23" s="45">
        <v>0</v>
      </c>
      <c r="AA23" s="54">
        <v>0</v>
      </c>
      <c r="AB23" s="73">
        <v>0</v>
      </c>
      <c r="AC23" s="45">
        <v>0</v>
      </c>
      <c r="AD23" s="45">
        <v>0</v>
      </c>
      <c r="AE23" s="45">
        <v>0</v>
      </c>
      <c r="AF23" s="54">
        <v>0</v>
      </c>
      <c r="AG23" s="73">
        <v>0</v>
      </c>
      <c r="AH23" s="45">
        <v>0</v>
      </c>
      <c r="AI23" s="45">
        <v>0</v>
      </c>
      <c r="AJ23" s="45">
        <v>0</v>
      </c>
      <c r="AK23" s="54">
        <v>0</v>
      </c>
      <c r="AL23" s="73">
        <v>0</v>
      </c>
      <c r="AM23" s="45">
        <v>0</v>
      </c>
      <c r="AN23" s="45">
        <v>0</v>
      </c>
      <c r="AO23" s="45">
        <v>0</v>
      </c>
      <c r="AP23" s="54">
        <v>0</v>
      </c>
      <c r="AQ23" s="73">
        <v>0</v>
      </c>
      <c r="AR23" s="53">
        <v>0</v>
      </c>
      <c r="AS23" s="45">
        <v>0</v>
      </c>
      <c r="AT23" s="45">
        <v>0</v>
      </c>
      <c r="AU23" s="54">
        <v>0</v>
      </c>
      <c r="AV23" s="73">
        <v>7.178484139</v>
      </c>
      <c r="AW23" s="45">
        <v>2.809133974</v>
      </c>
      <c r="AX23" s="45">
        <v>0</v>
      </c>
      <c r="AY23" s="45">
        <v>0</v>
      </c>
      <c r="AZ23" s="54">
        <v>36.624586659</v>
      </c>
      <c r="BA23" s="73">
        <v>0</v>
      </c>
      <c r="BB23" s="53">
        <v>0</v>
      </c>
      <c r="BC23" s="45">
        <v>0</v>
      </c>
      <c r="BD23" s="45">
        <v>0</v>
      </c>
      <c r="BE23" s="54">
        <v>0</v>
      </c>
      <c r="BF23" s="73">
        <v>2.120342047</v>
      </c>
      <c r="BG23" s="53">
        <v>0.026241591999999998</v>
      </c>
      <c r="BH23" s="45">
        <v>0</v>
      </c>
      <c r="BI23" s="45">
        <v>0</v>
      </c>
      <c r="BJ23" s="56">
        <v>2.642550701</v>
      </c>
      <c r="BK23" s="61">
        <f t="shared" si="3"/>
        <v>52.589393459</v>
      </c>
      <c r="BL23" s="109"/>
      <c r="BM23" s="109"/>
    </row>
    <row r="24" spans="1:65" ht="12.75">
      <c r="A24" s="96"/>
      <c r="B24" s="3" t="s">
        <v>137</v>
      </c>
      <c r="C24" s="55">
        <v>0</v>
      </c>
      <c r="D24" s="53">
        <v>0</v>
      </c>
      <c r="E24" s="45">
        <v>0</v>
      </c>
      <c r="F24" s="45">
        <v>0</v>
      </c>
      <c r="G24" s="54">
        <v>0</v>
      </c>
      <c r="H24" s="73">
        <v>0.348248885</v>
      </c>
      <c r="I24" s="45">
        <v>5.727569707</v>
      </c>
      <c r="J24" s="45">
        <v>0</v>
      </c>
      <c r="K24" s="45">
        <v>0</v>
      </c>
      <c r="L24" s="54">
        <v>6.520422138000001</v>
      </c>
      <c r="M24" s="73">
        <v>0</v>
      </c>
      <c r="N24" s="53">
        <v>0</v>
      </c>
      <c r="O24" s="45">
        <v>0</v>
      </c>
      <c r="P24" s="45">
        <v>0</v>
      </c>
      <c r="Q24" s="54">
        <v>0</v>
      </c>
      <c r="R24" s="73">
        <v>0.121118643</v>
      </c>
      <c r="S24" s="45">
        <v>0.121118643</v>
      </c>
      <c r="T24" s="45">
        <v>0.242237286</v>
      </c>
      <c r="U24" s="45">
        <v>0</v>
      </c>
      <c r="V24" s="54">
        <v>0.811494908</v>
      </c>
      <c r="W24" s="73">
        <v>0</v>
      </c>
      <c r="X24" s="45">
        <v>0</v>
      </c>
      <c r="Y24" s="45">
        <v>0</v>
      </c>
      <c r="Z24" s="45">
        <v>0</v>
      </c>
      <c r="AA24" s="54">
        <v>0</v>
      </c>
      <c r="AB24" s="73">
        <v>0</v>
      </c>
      <c r="AC24" s="45">
        <v>0</v>
      </c>
      <c r="AD24" s="45">
        <v>0</v>
      </c>
      <c r="AE24" s="45">
        <v>0</v>
      </c>
      <c r="AF24" s="54">
        <v>0</v>
      </c>
      <c r="AG24" s="73">
        <v>0</v>
      </c>
      <c r="AH24" s="45">
        <v>0</v>
      </c>
      <c r="AI24" s="45">
        <v>0</v>
      </c>
      <c r="AJ24" s="45">
        <v>0</v>
      </c>
      <c r="AK24" s="54">
        <v>0</v>
      </c>
      <c r="AL24" s="73">
        <v>0</v>
      </c>
      <c r="AM24" s="45">
        <v>0</v>
      </c>
      <c r="AN24" s="45">
        <v>0</v>
      </c>
      <c r="AO24" s="45">
        <v>0</v>
      </c>
      <c r="AP24" s="54">
        <v>0</v>
      </c>
      <c r="AQ24" s="73">
        <v>0</v>
      </c>
      <c r="AR24" s="53">
        <v>0</v>
      </c>
      <c r="AS24" s="45">
        <v>0</v>
      </c>
      <c r="AT24" s="45">
        <v>0</v>
      </c>
      <c r="AU24" s="54">
        <v>0</v>
      </c>
      <c r="AV24" s="73">
        <v>3.9996025590000004</v>
      </c>
      <c r="AW24" s="45">
        <v>25.553229055000003</v>
      </c>
      <c r="AX24" s="45">
        <v>0</v>
      </c>
      <c r="AY24" s="45">
        <v>0</v>
      </c>
      <c r="AZ24" s="54">
        <v>44.924263123</v>
      </c>
      <c r="BA24" s="73">
        <v>0</v>
      </c>
      <c r="BB24" s="53">
        <v>0</v>
      </c>
      <c r="BC24" s="45">
        <v>0</v>
      </c>
      <c r="BD24" s="45">
        <v>0</v>
      </c>
      <c r="BE24" s="54">
        <v>0</v>
      </c>
      <c r="BF24" s="73">
        <v>0.868226471</v>
      </c>
      <c r="BG24" s="53">
        <v>0.7342204</v>
      </c>
      <c r="BH24" s="45">
        <v>0</v>
      </c>
      <c r="BI24" s="45">
        <v>0</v>
      </c>
      <c r="BJ24" s="56">
        <v>6.022205237</v>
      </c>
      <c r="BK24" s="61">
        <f t="shared" si="3"/>
        <v>95.99395705500001</v>
      </c>
      <c r="BL24" s="109"/>
      <c r="BM24" s="109"/>
    </row>
    <row r="25" spans="1:65" ht="12.75">
      <c r="A25" s="96"/>
      <c r="B25" s="3" t="s">
        <v>138</v>
      </c>
      <c r="C25" s="55">
        <v>0</v>
      </c>
      <c r="D25" s="53">
        <v>0</v>
      </c>
      <c r="E25" s="45">
        <v>0</v>
      </c>
      <c r="F25" s="45">
        <v>0</v>
      </c>
      <c r="G25" s="54">
        <v>0</v>
      </c>
      <c r="H25" s="73">
        <v>0.08295468200000002</v>
      </c>
      <c r="I25" s="45">
        <v>1.271654875</v>
      </c>
      <c r="J25" s="45">
        <v>0</v>
      </c>
      <c r="K25" s="45">
        <v>0</v>
      </c>
      <c r="L25" s="54">
        <v>5.588607445</v>
      </c>
      <c r="M25" s="73">
        <v>0</v>
      </c>
      <c r="N25" s="53">
        <v>0</v>
      </c>
      <c r="O25" s="45">
        <v>0</v>
      </c>
      <c r="P25" s="45">
        <v>0</v>
      </c>
      <c r="Q25" s="54">
        <v>0</v>
      </c>
      <c r="R25" s="73">
        <v>0.07831968</v>
      </c>
      <c r="S25" s="45">
        <v>0</v>
      </c>
      <c r="T25" s="45">
        <v>0</v>
      </c>
      <c r="U25" s="45">
        <v>0</v>
      </c>
      <c r="V25" s="54">
        <v>0.011884625</v>
      </c>
      <c r="W25" s="73">
        <v>0</v>
      </c>
      <c r="X25" s="45">
        <v>0</v>
      </c>
      <c r="Y25" s="45">
        <v>0</v>
      </c>
      <c r="Z25" s="45">
        <v>0</v>
      </c>
      <c r="AA25" s="54">
        <v>0</v>
      </c>
      <c r="AB25" s="73">
        <v>0</v>
      </c>
      <c r="AC25" s="45">
        <v>0</v>
      </c>
      <c r="AD25" s="45">
        <v>0</v>
      </c>
      <c r="AE25" s="45">
        <v>0</v>
      </c>
      <c r="AF25" s="54">
        <v>0</v>
      </c>
      <c r="AG25" s="73">
        <v>0</v>
      </c>
      <c r="AH25" s="45">
        <v>0</v>
      </c>
      <c r="AI25" s="45">
        <v>0</v>
      </c>
      <c r="AJ25" s="45">
        <v>0</v>
      </c>
      <c r="AK25" s="54">
        <v>0</v>
      </c>
      <c r="AL25" s="73">
        <v>0</v>
      </c>
      <c r="AM25" s="45">
        <v>0</v>
      </c>
      <c r="AN25" s="45">
        <v>0</v>
      </c>
      <c r="AO25" s="45">
        <v>0</v>
      </c>
      <c r="AP25" s="54">
        <v>0</v>
      </c>
      <c r="AQ25" s="73">
        <v>0</v>
      </c>
      <c r="AR25" s="53">
        <v>0</v>
      </c>
      <c r="AS25" s="45">
        <v>0</v>
      </c>
      <c r="AT25" s="45">
        <v>0</v>
      </c>
      <c r="AU25" s="54">
        <v>0</v>
      </c>
      <c r="AV25" s="73">
        <v>1.8398363219999998</v>
      </c>
      <c r="AW25" s="45">
        <v>9.348013571</v>
      </c>
      <c r="AX25" s="45">
        <v>0</v>
      </c>
      <c r="AY25" s="45">
        <v>0</v>
      </c>
      <c r="AZ25" s="54">
        <v>32.126322036</v>
      </c>
      <c r="BA25" s="73">
        <v>0</v>
      </c>
      <c r="BB25" s="53">
        <v>0</v>
      </c>
      <c r="BC25" s="45">
        <v>0</v>
      </c>
      <c r="BD25" s="45">
        <v>0</v>
      </c>
      <c r="BE25" s="54">
        <v>0</v>
      </c>
      <c r="BF25" s="73">
        <v>0.359590867</v>
      </c>
      <c r="BG25" s="53">
        <v>0.638978143</v>
      </c>
      <c r="BH25" s="45">
        <v>0</v>
      </c>
      <c r="BI25" s="45">
        <v>0</v>
      </c>
      <c r="BJ25" s="56">
        <v>3.0026474829999996</v>
      </c>
      <c r="BK25" s="61">
        <f t="shared" si="3"/>
        <v>54.348809728999996</v>
      </c>
      <c r="BL25" s="109"/>
      <c r="BM25" s="109"/>
    </row>
    <row r="26" spans="1:65" ht="12.75">
      <c r="A26" s="96"/>
      <c r="B26" s="3" t="s">
        <v>142</v>
      </c>
      <c r="C26" s="55">
        <v>0</v>
      </c>
      <c r="D26" s="53">
        <v>0</v>
      </c>
      <c r="E26" s="45">
        <v>0</v>
      </c>
      <c r="F26" s="45">
        <v>0</v>
      </c>
      <c r="G26" s="54">
        <v>0</v>
      </c>
      <c r="H26" s="73">
        <v>0.144676694</v>
      </c>
      <c r="I26" s="45">
        <v>32.602871148</v>
      </c>
      <c r="J26" s="45">
        <v>0</v>
      </c>
      <c r="K26" s="45">
        <v>0</v>
      </c>
      <c r="L26" s="54">
        <v>17.180185839</v>
      </c>
      <c r="M26" s="73">
        <v>0</v>
      </c>
      <c r="N26" s="53">
        <v>0</v>
      </c>
      <c r="O26" s="45">
        <v>0</v>
      </c>
      <c r="P26" s="45">
        <v>0</v>
      </c>
      <c r="Q26" s="54">
        <v>0</v>
      </c>
      <c r="R26" s="73">
        <v>0.011635571</v>
      </c>
      <c r="S26" s="45">
        <v>7.56312143</v>
      </c>
      <c r="T26" s="45">
        <v>0</v>
      </c>
      <c r="U26" s="45">
        <v>0</v>
      </c>
      <c r="V26" s="54">
        <v>1.745335715</v>
      </c>
      <c r="W26" s="73">
        <v>0</v>
      </c>
      <c r="X26" s="45">
        <v>0</v>
      </c>
      <c r="Y26" s="45">
        <v>0</v>
      </c>
      <c r="Z26" s="45">
        <v>0</v>
      </c>
      <c r="AA26" s="54">
        <v>0</v>
      </c>
      <c r="AB26" s="73">
        <v>0</v>
      </c>
      <c r="AC26" s="45">
        <v>0</v>
      </c>
      <c r="AD26" s="45">
        <v>0</v>
      </c>
      <c r="AE26" s="45">
        <v>0</v>
      </c>
      <c r="AF26" s="54">
        <v>0</v>
      </c>
      <c r="AG26" s="73">
        <v>0</v>
      </c>
      <c r="AH26" s="45">
        <v>0</v>
      </c>
      <c r="AI26" s="45">
        <v>0</v>
      </c>
      <c r="AJ26" s="45">
        <v>0</v>
      </c>
      <c r="AK26" s="54">
        <v>0</v>
      </c>
      <c r="AL26" s="73">
        <v>0</v>
      </c>
      <c r="AM26" s="45">
        <v>0</v>
      </c>
      <c r="AN26" s="45">
        <v>0</v>
      </c>
      <c r="AO26" s="45">
        <v>0</v>
      </c>
      <c r="AP26" s="54">
        <v>0</v>
      </c>
      <c r="AQ26" s="73">
        <v>0</v>
      </c>
      <c r="AR26" s="53">
        <v>0</v>
      </c>
      <c r="AS26" s="45">
        <v>0</v>
      </c>
      <c r="AT26" s="45">
        <v>0</v>
      </c>
      <c r="AU26" s="54">
        <v>0</v>
      </c>
      <c r="AV26" s="73">
        <v>0.39141087599999996</v>
      </c>
      <c r="AW26" s="45">
        <v>83.796077043</v>
      </c>
      <c r="AX26" s="45">
        <v>0</v>
      </c>
      <c r="AY26" s="45">
        <v>0</v>
      </c>
      <c r="AZ26" s="54">
        <v>133.342008785</v>
      </c>
      <c r="BA26" s="73">
        <v>0</v>
      </c>
      <c r="BB26" s="53">
        <v>0</v>
      </c>
      <c r="BC26" s="45">
        <v>0</v>
      </c>
      <c r="BD26" s="45">
        <v>0</v>
      </c>
      <c r="BE26" s="54">
        <v>0</v>
      </c>
      <c r="BF26" s="73">
        <v>0.001153924</v>
      </c>
      <c r="BG26" s="53">
        <v>0</v>
      </c>
      <c r="BH26" s="45">
        <v>0</v>
      </c>
      <c r="BI26" s="45">
        <v>0</v>
      </c>
      <c r="BJ26" s="56">
        <v>0.236542792</v>
      </c>
      <c r="BK26" s="61">
        <f t="shared" si="3"/>
        <v>277.015019817</v>
      </c>
      <c r="BL26" s="109"/>
      <c r="BM26" s="109"/>
    </row>
    <row r="27" spans="1:65" ht="12.75">
      <c r="A27" s="96"/>
      <c r="B27" s="3" t="s">
        <v>145</v>
      </c>
      <c r="C27" s="55">
        <v>0</v>
      </c>
      <c r="D27" s="53">
        <v>58.254978595000004</v>
      </c>
      <c r="E27" s="45">
        <v>0</v>
      </c>
      <c r="F27" s="45">
        <v>0</v>
      </c>
      <c r="G27" s="54">
        <v>0</v>
      </c>
      <c r="H27" s="73">
        <v>0.166185564</v>
      </c>
      <c r="I27" s="45">
        <v>76.261062888</v>
      </c>
      <c r="J27" s="45">
        <v>0</v>
      </c>
      <c r="K27" s="45">
        <v>0</v>
      </c>
      <c r="L27" s="54">
        <v>3.9700925840000005</v>
      </c>
      <c r="M27" s="73">
        <v>0</v>
      </c>
      <c r="N27" s="53">
        <v>0</v>
      </c>
      <c r="O27" s="45">
        <v>0</v>
      </c>
      <c r="P27" s="45">
        <v>0</v>
      </c>
      <c r="Q27" s="54">
        <v>0</v>
      </c>
      <c r="R27" s="73">
        <v>0.027774914</v>
      </c>
      <c r="S27" s="45">
        <v>1.059181429</v>
      </c>
      <c r="T27" s="45">
        <v>0</v>
      </c>
      <c r="U27" s="45">
        <v>0</v>
      </c>
      <c r="V27" s="54">
        <v>0</v>
      </c>
      <c r="W27" s="73">
        <v>0</v>
      </c>
      <c r="X27" s="45">
        <v>0</v>
      </c>
      <c r="Y27" s="45">
        <v>0</v>
      </c>
      <c r="Z27" s="45">
        <v>0</v>
      </c>
      <c r="AA27" s="54">
        <v>0</v>
      </c>
      <c r="AB27" s="73">
        <v>0</v>
      </c>
      <c r="AC27" s="45">
        <v>0</v>
      </c>
      <c r="AD27" s="45">
        <v>0</v>
      </c>
      <c r="AE27" s="45">
        <v>0</v>
      </c>
      <c r="AF27" s="54">
        <v>0</v>
      </c>
      <c r="AG27" s="73">
        <v>0</v>
      </c>
      <c r="AH27" s="45">
        <v>0</v>
      </c>
      <c r="AI27" s="45">
        <v>0</v>
      </c>
      <c r="AJ27" s="45">
        <v>0</v>
      </c>
      <c r="AK27" s="54">
        <v>0</v>
      </c>
      <c r="AL27" s="73">
        <v>0</v>
      </c>
      <c r="AM27" s="45">
        <v>0</v>
      </c>
      <c r="AN27" s="45">
        <v>0</v>
      </c>
      <c r="AO27" s="45">
        <v>0</v>
      </c>
      <c r="AP27" s="54">
        <v>0</v>
      </c>
      <c r="AQ27" s="73">
        <v>0</v>
      </c>
      <c r="AR27" s="53">
        <v>0</v>
      </c>
      <c r="AS27" s="45">
        <v>0</v>
      </c>
      <c r="AT27" s="45">
        <v>0</v>
      </c>
      <c r="AU27" s="54">
        <v>0</v>
      </c>
      <c r="AV27" s="73">
        <v>0.17438983000000002</v>
      </c>
      <c r="AW27" s="45">
        <v>16.931051424</v>
      </c>
      <c r="AX27" s="45">
        <v>0</v>
      </c>
      <c r="AY27" s="45">
        <v>0</v>
      </c>
      <c r="AZ27" s="54">
        <v>0.44549691500000005</v>
      </c>
      <c r="BA27" s="73">
        <v>0</v>
      </c>
      <c r="BB27" s="53">
        <v>0</v>
      </c>
      <c r="BC27" s="45">
        <v>0</v>
      </c>
      <c r="BD27" s="45">
        <v>0</v>
      </c>
      <c r="BE27" s="54">
        <v>0</v>
      </c>
      <c r="BF27" s="73">
        <v>0.076189733</v>
      </c>
      <c r="BG27" s="53">
        <v>0</v>
      </c>
      <c r="BH27" s="45">
        <v>0</v>
      </c>
      <c r="BI27" s="45">
        <v>0</v>
      </c>
      <c r="BJ27" s="56">
        <v>0</v>
      </c>
      <c r="BK27" s="61">
        <f t="shared" si="3"/>
        <v>157.36640387600002</v>
      </c>
      <c r="BL27" s="109"/>
      <c r="BM27" s="109"/>
    </row>
    <row r="28" spans="1:65" ht="12.75">
      <c r="A28" s="96"/>
      <c r="B28" s="3" t="s">
        <v>146</v>
      </c>
      <c r="C28" s="55">
        <v>0</v>
      </c>
      <c r="D28" s="53">
        <v>44.46036</v>
      </c>
      <c r="E28" s="45">
        <v>0</v>
      </c>
      <c r="F28" s="45">
        <v>0</v>
      </c>
      <c r="G28" s="54">
        <v>0</v>
      </c>
      <c r="H28" s="73">
        <v>0.0038108879999999997</v>
      </c>
      <c r="I28" s="45">
        <v>40.22604</v>
      </c>
      <c r="J28" s="45">
        <v>0</v>
      </c>
      <c r="K28" s="45">
        <v>0</v>
      </c>
      <c r="L28" s="54">
        <v>3.44091429</v>
      </c>
      <c r="M28" s="73">
        <v>0</v>
      </c>
      <c r="N28" s="53">
        <v>0</v>
      </c>
      <c r="O28" s="45">
        <v>0</v>
      </c>
      <c r="P28" s="45">
        <v>0</v>
      </c>
      <c r="Q28" s="54">
        <v>0</v>
      </c>
      <c r="R28" s="73">
        <v>0.0052929</v>
      </c>
      <c r="S28" s="45">
        <v>5.2929</v>
      </c>
      <c r="T28" s="45">
        <v>0</v>
      </c>
      <c r="U28" s="45">
        <v>0</v>
      </c>
      <c r="V28" s="54">
        <v>0</v>
      </c>
      <c r="W28" s="73">
        <v>0</v>
      </c>
      <c r="X28" s="45">
        <v>0</v>
      </c>
      <c r="Y28" s="45">
        <v>0</v>
      </c>
      <c r="Z28" s="45">
        <v>0</v>
      </c>
      <c r="AA28" s="54">
        <v>0</v>
      </c>
      <c r="AB28" s="73">
        <v>0</v>
      </c>
      <c r="AC28" s="45">
        <v>0</v>
      </c>
      <c r="AD28" s="45">
        <v>0</v>
      </c>
      <c r="AE28" s="45">
        <v>0</v>
      </c>
      <c r="AF28" s="54">
        <v>0</v>
      </c>
      <c r="AG28" s="73">
        <v>0</v>
      </c>
      <c r="AH28" s="45">
        <v>0</v>
      </c>
      <c r="AI28" s="45">
        <v>0</v>
      </c>
      <c r="AJ28" s="45">
        <v>0</v>
      </c>
      <c r="AK28" s="54">
        <v>0</v>
      </c>
      <c r="AL28" s="73">
        <v>0</v>
      </c>
      <c r="AM28" s="45">
        <v>0</v>
      </c>
      <c r="AN28" s="45">
        <v>0</v>
      </c>
      <c r="AO28" s="45">
        <v>0</v>
      </c>
      <c r="AP28" s="54">
        <v>0</v>
      </c>
      <c r="AQ28" s="73">
        <v>0</v>
      </c>
      <c r="AR28" s="53">
        <v>0</v>
      </c>
      <c r="AS28" s="45">
        <v>0</v>
      </c>
      <c r="AT28" s="45">
        <v>0</v>
      </c>
      <c r="AU28" s="54">
        <v>0</v>
      </c>
      <c r="AV28" s="73">
        <v>0.13550067600000001</v>
      </c>
      <c r="AW28" s="45">
        <v>3.5910900789999998</v>
      </c>
      <c r="AX28" s="45">
        <v>0</v>
      </c>
      <c r="AY28" s="45">
        <v>0</v>
      </c>
      <c r="AZ28" s="54">
        <v>10.355561861</v>
      </c>
      <c r="BA28" s="73">
        <v>0</v>
      </c>
      <c r="BB28" s="53">
        <v>0</v>
      </c>
      <c r="BC28" s="45">
        <v>0</v>
      </c>
      <c r="BD28" s="45">
        <v>0</v>
      </c>
      <c r="BE28" s="54">
        <v>0</v>
      </c>
      <c r="BF28" s="73">
        <v>0.020596017999999997</v>
      </c>
      <c r="BG28" s="53">
        <v>0.052810304</v>
      </c>
      <c r="BH28" s="45">
        <v>0</v>
      </c>
      <c r="BI28" s="45">
        <v>0</v>
      </c>
      <c r="BJ28" s="56">
        <v>0.052810304</v>
      </c>
      <c r="BK28" s="61">
        <f t="shared" si="3"/>
        <v>107.63768732000001</v>
      </c>
      <c r="BL28" s="109"/>
      <c r="BM28" s="109"/>
    </row>
    <row r="29" spans="1:65" ht="12.75">
      <c r="A29" s="96"/>
      <c r="B29" s="3" t="s">
        <v>147</v>
      </c>
      <c r="C29" s="55">
        <v>0</v>
      </c>
      <c r="D29" s="53">
        <v>15.81582321</v>
      </c>
      <c r="E29" s="45">
        <v>0</v>
      </c>
      <c r="F29" s="45">
        <v>0</v>
      </c>
      <c r="G29" s="54">
        <v>0</v>
      </c>
      <c r="H29" s="73">
        <v>0.29058928599999995</v>
      </c>
      <c r="I29" s="45">
        <v>17.186527888</v>
      </c>
      <c r="J29" s="45">
        <v>0</v>
      </c>
      <c r="K29" s="45">
        <v>0</v>
      </c>
      <c r="L29" s="54">
        <v>12.868173401</v>
      </c>
      <c r="M29" s="73">
        <v>0</v>
      </c>
      <c r="N29" s="53">
        <v>0</v>
      </c>
      <c r="O29" s="45">
        <v>0</v>
      </c>
      <c r="P29" s="45">
        <v>0</v>
      </c>
      <c r="Q29" s="54">
        <v>0</v>
      </c>
      <c r="R29" s="73">
        <v>0.06474576200000001</v>
      </c>
      <c r="S29" s="45">
        <v>0</v>
      </c>
      <c r="T29" s="45">
        <v>0</v>
      </c>
      <c r="U29" s="45">
        <v>0</v>
      </c>
      <c r="V29" s="54">
        <v>0</v>
      </c>
      <c r="W29" s="73">
        <v>0</v>
      </c>
      <c r="X29" s="45">
        <v>0</v>
      </c>
      <c r="Y29" s="45">
        <v>0</v>
      </c>
      <c r="Z29" s="45">
        <v>0</v>
      </c>
      <c r="AA29" s="54">
        <v>0</v>
      </c>
      <c r="AB29" s="73">
        <v>0</v>
      </c>
      <c r="AC29" s="45">
        <v>0</v>
      </c>
      <c r="AD29" s="45">
        <v>0</v>
      </c>
      <c r="AE29" s="45">
        <v>0</v>
      </c>
      <c r="AF29" s="54">
        <v>0</v>
      </c>
      <c r="AG29" s="73">
        <v>0</v>
      </c>
      <c r="AH29" s="45">
        <v>0</v>
      </c>
      <c r="AI29" s="45">
        <v>0</v>
      </c>
      <c r="AJ29" s="45">
        <v>0</v>
      </c>
      <c r="AK29" s="54">
        <v>0</v>
      </c>
      <c r="AL29" s="73">
        <v>0</v>
      </c>
      <c r="AM29" s="45">
        <v>0</v>
      </c>
      <c r="AN29" s="45">
        <v>0</v>
      </c>
      <c r="AO29" s="45">
        <v>0</v>
      </c>
      <c r="AP29" s="54">
        <v>0</v>
      </c>
      <c r="AQ29" s="73">
        <v>0</v>
      </c>
      <c r="AR29" s="53">
        <v>0</v>
      </c>
      <c r="AS29" s="45">
        <v>0</v>
      </c>
      <c r="AT29" s="45">
        <v>0</v>
      </c>
      <c r="AU29" s="54">
        <v>0</v>
      </c>
      <c r="AV29" s="73">
        <v>0.45323313899999995</v>
      </c>
      <c r="AW29" s="45">
        <v>10.205110176</v>
      </c>
      <c r="AX29" s="45">
        <v>0</v>
      </c>
      <c r="AY29" s="45">
        <v>0</v>
      </c>
      <c r="AZ29" s="54">
        <v>16.180886032</v>
      </c>
      <c r="BA29" s="73">
        <v>0</v>
      </c>
      <c r="BB29" s="53">
        <v>0</v>
      </c>
      <c r="BC29" s="45">
        <v>0</v>
      </c>
      <c r="BD29" s="45">
        <v>0</v>
      </c>
      <c r="BE29" s="54">
        <v>0</v>
      </c>
      <c r="BF29" s="73">
        <v>0.063913448</v>
      </c>
      <c r="BG29" s="53">
        <v>0</v>
      </c>
      <c r="BH29" s="45">
        <v>0</v>
      </c>
      <c r="BI29" s="45">
        <v>0</v>
      </c>
      <c r="BJ29" s="56">
        <v>2.240915946</v>
      </c>
      <c r="BK29" s="61">
        <f t="shared" si="3"/>
        <v>75.369918288</v>
      </c>
      <c r="BL29" s="109"/>
      <c r="BM29" s="109"/>
    </row>
    <row r="30" spans="1:65" ht="12.75">
      <c r="A30" s="96"/>
      <c r="B30" s="3" t="s">
        <v>148</v>
      </c>
      <c r="C30" s="55">
        <v>0</v>
      </c>
      <c r="D30" s="53">
        <v>10.508060709999999</v>
      </c>
      <c r="E30" s="45">
        <v>0</v>
      </c>
      <c r="F30" s="45">
        <v>0</v>
      </c>
      <c r="G30" s="54">
        <v>0</v>
      </c>
      <c r="H30" s="73">
        <v>0.206121745</v>
      </c>
      <c r="I30" s="45">
        <v>36.467881485</v>
      </c>
      <c r="J30" s="45">
        <v>0</v>
      </c>
      <c r="K30" s="45">
        <v>0</v>
      </c>
      <c r="L30" s="54">
        <v>0.677170528</v>
      </c>
      <c r="M30" s="73">
        <v>0</v>
      </c>
      <c r="N30" s="53">
        <v>0</v>
      </c>
      <c r="O30" s="45">
        <v>0</v>
      </c>
      <c r="P30" s="45">
        <v>0</v>
      </c>
      <c r="Q30" s="54">
        <v>0</v>
      </c>
      <c r="R30" s="73">
        <v>0.05043869100000001</v>
      </c>
      <c r="S30" s="45">
        <v>0</v>
      </c>
      <c r="T30" s="45">
        <v>0</v>
      </c>
      <c r="U30" s="45">
        <v>0</v>
      </c>
      <c r="V30" s="54">
        <v>0</v>
      </c>
      <c r="W30" s="73">
        <v>0</v>
      </c>
      <c r="X30" s="45">
        <v>0</v>
      </c>
      <c r="Y30" s="45">
        <v>0</v>
      </c>
      <c r="Z30" s="45">
        <v>0</v>
      </c>
      <c r="AA30" s="54">
        <v>0</v>
      </c>
      <c r="AB30" s="73">
        <v>0</v>
      </c>
      <c r="AC30" s="45">
        <v>0</v>
      </c>
      <c r="AD30" s="45">
        <v>0</v>
      </c>
      <c r="AE30" s="45">
        <v>0</v>
      </c>
      <c r="AF30" s="54">
        <v>0</v>
      </c>
      <c r="AG30" s="73">
        <v>0</v>
      </c>
      <c r="AH30" s="45">
        <v>0</v>
      </c>
      <c r="AI30" s="45">
        <v>0</v>
      </c>
      <c r="AJ30" s="45">
        <v>0</v>
      </c>
      <c r="AK30" s="54">
        <v>0</v>
      </c>
      <c r="AL30" s="73">
        <v>0</v>
      </c>
      <c r="AM30" s="45">
        <v>0</v>
      </c>
      <c r="AN30" s="45">
        <v>0</v>
      </c>
      <c r="AO30" s="45">
        <v>0</v>
      </c>
      <c r="AP30" s="54">
        <v>0</v>
      </c>
      <c r="AQ30" s="73">
        <v>0</v>
      </c>
      <c r="AR30" s="53">
        <v>0</v>
      </c>
      <c r="AS30" s="45">
        <v>0</v>
      </c>
      <c r="AT30" s="45">
        <v>0</v>
      </c>
      <c r="AU30" s="54">
        <v>0</v>
      </c>
      <c r="AV30" s="73">
        <v>0.7136262760000001</v>
      </c>
      <c r="AW30" s="45">
        <v>2.149982161</v>
      </c>
      <c r="AX30" s="45">
        <v>0</v>
      </c>
      <c r="AY30" s="45">
        <v>0</v>
      </c>
      <c r="AZ30" s="54">
        <v>6.250669358</v>
      </c>
      <c r="BA30" s="73">
        <v>0</v>
      </c>
      <c r="BB30" s="53">
        <v>0</v>
      </c>
      <c r="BC30" s="45">
        <v>0</v>
      </c>
      <c r="BD30" s="45">
        <v>0</v>
      </c>
      <c r="BE30" s="54">
        <v>0</v>
      </c>
      <c r="BF30" s="73">
        <v>0.158307535</v>
      </c>
      <c r="BG30" s="53">
        <v>0</v>
      </c>
      <c r="BH30" s="45">
        <v>0</v>
      </c>
      <c r="BI30" s="45">
        <v>0</v>
      </c>
      <c r="BJ30" s="56">
        <v>0.20975435699999997</v>
      </c>
      <c r="BK30" s="61">
        <f t="shared" si="3"/>
        <v>57.392012845999986</v>
      </c>
      <c r="BL30" s="109"/>
      <c r="BM30" s="109"/>
    </row>
    <row r="31" spans="1:65" ht="12.75">
      <c r="A31" s="96"/>
      <c r="B31" s="3" t="s">
        <v>149</v>
      </c>
      <c r="C31" s="55">
        <v>0</v>
      </c>
      <c r="D31" s="53">
        <v>10.496489290000001</v>
      </c>
      <c r="E31" s="45">
        <v>0</v>
      </c>
      <c r="F31" s="45">
        <v>0</v>
      </c>
      <c r="G31" s="54">
        <v>0</v>
      </c>
      <c r="H31" s="73">
        <v>0.31217431400000006</v>
      </c>
      <c r="I31" s="45">
        <v>0</v>
      </c>
      <c r="J31" s="45">
        <v>0</v>
      </c>
      <c r="K31" s="45">
        <v>0</v>
      </c>
      <c r="L31" s="54">
        <v>7.145273469</v>
      </c>
      <c r="M31" s="73">
        <v>0</v>
      </c>
      <c r="N31" s="53">
        <v>0</v>
      </c>
      <c r="O31" s="45">
        <v>0</v>
      </c>
      <c r="P31" s="45">
        <v>0</v>
      </c>
      <c r="Q31" s="54">
        <v>0</v>
      </c>
      <c r="R31" s="73">
        <v>0.036212888</v>
      </c>
      <c r="S31" s="45">
        <v>0</v>
      </c>
      <c r="T31" s="45">
        <v>0</v>
      </c>
      <c r="U31" s="45">
        <v>0</v>
      </c>
      <c r="V31" s="54">
        <v>0</v>
      </c>
      <c r="W31" s="73">
        <v>0</v>
      </c>
      <c r="X31" s="45">
        <v>0</v>
      </c>
      <c r="Y31" s="45">
        <v>0</v>
      </c>
      <c r="Z31" s="45">
        <v>0</v>
      </c>
      <c r="AA31" s="54">
        <v>0</v>
      </c>
      <c r="AB31" s="73">
        <v>0</v>
      </c>
      <c r="AC31" s="45">
        <v>0</v>
      </c>
      <c r="AD31" s="45">
        <v>0</v>
      </c>
      <c r="AE31" s="45">
        <v>0</v>
      </c>
      <c r="AF31" s="54">
        <v>0</v>
      </c>
      <c r="AG31" s="73">
        <v>0</v>
      </c>
      <c r="AH31" s="45">
        <v>0</v>
      </c>
      <c r="AI31" s="45">
        <v>0</v>
      </c>
      <c r="AJ31" s="45">
        <v>0</v>
      </c>
      <c r="AK31" s="54">
        <v>0</v>
      </c>
      <c r="AL31" s="73">
        <v>0</v>
      </c>
      <c r="AM31" s="45">
        <v>0</v>
      </c>
      <c r="AN31" s="45">
        <v>0</v>
      </c>
      <c r="AO31" s="45">
        <v>0</v>
      </c>
      <c r="AP31" s="54">
        <v>0</v>
      </c>
      <c r="AQ31" s="73">
        <v>0</v>
      </c>
      <c r="AR31" s="53">
        <v>0</v>
      </c>
      <c r="AS31" s="45">
        <v>0</v>
      </c>
      <c r="AT31" s="45">
        <v>0</v>
      </c>
      <c r="AU31" s="54">
        <v>0</v>
      </c>
      <c r="AV31" s="73">
        <v>0.356830933</v>
      </c>
      <c r="AW31" s="45">
        <v>2.95419675</v>
      </c>
      <c r="AX31" s="45">
        <v>0</v>
      </c>
      <c r="AY31" s="45">
        <v>0</v>
      </c>
      <c r="AZ31" s="54">
        <v>5.300011823</v>
      </c>
      <c r="BA31" s="73">
        <v>0</v>
      </c>
      <c r="BB31" s="53">
        <v>0</v>
      </c>
      <c r="BC31" s="45">
        <v>0</v>
      </c>
      <c r="BD31" s="45">
        <v>0</v>
      </c>
      <c r="BE31" s="54">
        <v>0</v>
      </c>
      <c r="BF31" s="73">
        <v>0.015190020999999998</v>
      </c>
      <c r="BG31" s="53">
        <v>0</v>
      </c>
      <c r="BH31" s="45">
        <v>0</v>
      </c>
      <c r="BI31" s="45">
        <v>0</v>
      </c>
      <c r="BJ31" s="56">
        <v>0</v>
      </c>
      <c r="BK31" s="61">
        <f t="shared" si="3"/>
        <v>26.616379488000003</v>
      </c>
      <c r="BL31" s="109"/>
      <c r="BM31" s="109"/>
    </row>
    <row r="32" spans="1:65" ht="12.75">
      <c r="A32" s="96"/>
      <c r="B32" s="3" t="s">
        <v>155</v>
      </c>
      <c r="C32" s="55">
        <v>0</v>
      </c>
      <c r="D32" s="53">
        <v>0</v>
      </c>
      <c r="E32" s="45">
        <v>0</v>
      </c>
      <c r="F32" s="45">
        <v>0</v>
      </c>
      <c r="G32" s="54">
        <v>0</v>
      </c>
      <c r="H32" s="73">
        <v>0.843589309</v>
      </c>
      <c r="I32" s="45">
        <v>62.196340732</v>
      </c>
      <c r="J32" s="45">
        <v>0</v>
      </c>
      <c r="K32" s="45">
        <v>0</v>
      </c>
      <c r="L32" s="54">
        <v>5.489830237</v>
      </c>
      <c r="M32" s="73">
        <v>0</v>
      </c>
      <c r="N32" s="53">
        <v>0</v>
      </c>
      <c r="O32" s="45">
        <v>0</v>
      </c>
      <c r="P32" s="45">
        <v>0</v>
      </c>
      <c r="Q32" s="54">
        <v>0</v>
      </c>
      <c r="R32" s="73">
        <v>0.23640738699999997</v>
      </c>
      <c r="S32" s="45">
        <v>25.07916965</v>
      </c>
      <c r="T32" s="45">
        <v>0</v>
      </c>
      <c r="U32" s="45">
        <v>0</v>
      </c>
      <c r="V32" s="54">
        <v>1.756545043</v>
      </c>
      <c r="W32" s="73">
        <v>0</v>
      </c>
      <c r="X32" s="45">
        <v>0</v>
      </c>
      <c r="Y32" s="45">
        <v>0</v>
      </c>
      <c r="Z32" s="45">
        <v>0</v>
      </c>
      <c r="AA32" s="54">
        <v>0</v>
      </c>
      <c r="AB32" s="73">
        <v>0</v>
      </c>
      <c r="AC32" s="45">
        <v>0</v>
      </c>
      <c r="AD32" s="45">
        <v>0</v>
      </c>
      <c r="AE32" s="45">
        <v>0</v>
      </c>
      <c r="AF32" s="54">
        <v>0</v>
      </c>
      <c r="AG32" s="73">
        <v>0</v>
      </c>
      <c r="AH32" s="45">
        <v>0</v>
      </c>
      <c r="AI32" s="45">
        <v>0</v>
      </c>
      <c r="AJ32" s="45">
        <v>0</v>
      </c>
      <c r="AK32" s="54">
        <v>0</v>
      </c>
      <c r="AL32" s="73">
        <v>0</v>
      </c>
      <c r="AM32" s="45">
        <v>0</v>
      </c>
      <c r="AN32" s="45">
        <v>0</v>
      </c>
      <c r="AO32" s="45">
        <v>0</v>
      </c>
      <c r="AP32" s="54">
        <v>0</v>
      </c>
      <c r="AQ32" s="73">
        <v>0</v>
      </c>
      <c r="AR32" s="53">
        <v>0</v>
      </c>
      <c r="AS32" s="45">
        <v>0</v>
      </c>
      <c r="AT32" s="45">
        <v>0</v>
      </c>
      <c r="AU32" s="54">
        <v>0</v>
      </c>
      <c r="AV32" s="73">
        <v>0.8317304729999999</v>
      </c>
      <c r="AW32" s="45">
        <v>18.511587736000003</v>
      </c>
      <c r="AX32" s="45">
        <v>0</v>
      </c>
      <c r="AY32" s="45">
        <v>0</v>
      </c>
      <c r="AZ32" s="54">
        <v>5.022138837</v>
      </c>
      <c r="BA32" s="73">
        <v>0</v>
      </c>
      <c r="BB32" s="53">
        <v>0</v>
      </c>
      <c r="BC32" s="45">
        <v>0</v>
      </c>
      <c r="BD32" s="45">
        <v>0</v>
      </c>
      <c r="BE32" s="54">
        <v>0</v>
      </c>
      <c r="BF32" s="73">
        <v>0.118312747</v>
      </c>
      <c r="BG32" s="53">
        <v>0.401162143</v>
      </c>
      <c r="BH32" s="45">
        <v>0</v>
      </c>
      <c r="BI32" s="45">
        <v>0</v>
      </c>
      <c r="BJ32" s="56">
        <v>4.052572682</v>
      </c>
      <c r="BK32" s="61">
        <f t="shared" si="3"/>
        <v>124.539386976</v>
      </c>
      <c r="BL32" s="109"/>
      <c r="BM32" s="109"/>
    </row>
    <row r="33" spans="1:65" ht="12.75">
      <c r="A33" s="96"/>
      <c r="B33" s="3" t="s">
        <v>156</v>
      </c>
      <c r="C33" s="55">
        <v>0</v>
      </c>
      <c r="D33" s="53">
        <v>3.0077357129999998</v>
      </c>
      <c r="E33" s="45">
        <v>0</v>
      </c>
      <c r="F33" s="45">
        <v>0</v>
      </c>
      <c r="G33" s="54">
        <v>0</v>
      </c>
      <c r="H33" s="73">
        <v>0.230623149</v>
      </c>
      <c r="I33" s="45">
        <v>1.0025785710000001</v>
      </c>
      <c r="J33" s="45">
        <v>0</v>
      </c>
      <c r="K33" s="45">
        <v>0</v>
      </c>
      <c r="L33" s="54">
        <v>10.527074996</v>
      </c>
      <c r="M33" s="73">
        <v>0</v>
      </c>
      <c r="N33" s="53">
        <v>0</v>
      </c>
      <c r="O33" s="45">
        <v>0</v>
      </c>
      <c r="P33" s="45">
        <v>0</v>
      </c>
      <c r="Q33" s="54">
        <v>0</v>
      </c>
      <c r="R33" s="73">
        <v>0.07339977999999998</v>
      </c>
      <c r="S33" s="45">
        <v>0</v>
      </c>
      <c r="T33" s="45">
        <v>0</v>
      </c>
      <c r="U33" s="45">
        <v>0</v>
      </c>
      <c r="V33" s="54">
        <v>0.300773571</v>
      </c>
      <c r="W33" s="73">
        <v>0</v>
      </c>
      <c r="X33" s="45">
        <v>0</v>
      </c>
      <c r="Y33" s="45">
        <v>0</v>
      </c>
      <c r="Z33" s="45">
        <v>0</v>
      </c>
      <c r="AA33" s="54">
        <v>0</v>
      </c>
      <c r="AB33" s="73">
        <v>0</v>
      </c>
      <c r="AC33" s="45">
        <v>0</v>
      </c>
      <c r="AD33" s="45">
        <v>0</v>
      </c>
      <c r="AE33" s="45">
        <v>0</v>
      </c>
      <c r="AF33" s="54">
        <v>0</v>
      </c>
      <c r="AG33" s="73">
        <v>0</v>
      </c>
      <c r="AH33" s="45">
        <v>0</v>
      </c>
      <c r="AI33" s="45">
        <v>0</v>
      </c>
      <c r="AJ33" s="45">
        <v>0</v>
      </c>
      <c r="AK33" s="54">
        <v>0</v>
      </c>
      <c r="AL33" s="73">
        <v>0</v>
      </c>
      <c r="AM33" s="45">
        <v>0</v>
      </c>
      <c r="AN33" s="45">
        <v>0</v>
      </c>
      <c r="AO33" s="45">
        <v>0</v>
      </c>
      <c r="AP33" s="54">
        <v>0</v>
      </c>
      <c r="AQ33" s="73">
        <v>0</v>
      </c>
      <c r="AR33" s="53">
        <v>0</v>
      </c>
      <c r="AS33" s="45">
        <v>0</v>
      </c>
      <c r="AT33" s="45">
        <v>0</v>
      </c>
      <c r="AU33" s="54">
        <v>0</v>
      </c>
      <c r="AV33" s="73">
        <v>0.6529403080000001</v>
      </c>
      <c r="AW33" s="45">
        <v>3.00714</v>
      </c>
      <c r="AX33" s="45">
        <v>0</v>
      </c>
      <c r="AY33" s="45">
        <v>0</v>
      </c>
      <c r="AZ33" s="54">
        <v>8.359839176000001</v>
      </c>
      <c r="BA33" s="73">
        <v>0</v>
      </c>
      <c r="BB33" s="53">
        <v>0</v>
      </c>
      <c r="BC33" s="45">
        <v>0</v>
      </c>
      <c r="BD33" s="45">
        <v>0</v>
      </c>
      <c r="BE33" s="54">
        <v>0</v>
      </c>
      <c r="BF33" s="73">
        <v>0.09221895999999999</v>
      </c>
      <c r="BG33" s="53">
        <v>0</v>
      </c>
      <c r="BH33" s="45">
        <v>0</v>
      </c>
      <c r="BI33" s="45">
        <v>0</v>
      </c>
      <c r="BJ33" s="56">
        <v>0.100238</v>
      </c>
      <c r="BK33" s="61">
        <f t="shared" si="3"/>
        <v>27.354562224000002</v>
      </c>
      <c r="BL33" s="109"/>
      <c r="BM33" s="109"/>
    </row>
    <row r="34" spans="1:65" ht="12.75">
      <c r="A34" s="96"/>
      <c r="B34" s="3" t="s">
        <v>157</v>
      </c>
      <c r="C34" s="55">
        <v>0</v>
      </c>
      <c r="D34" s="53">
        <v>60.053892839999996</v>
      </c>
      <c r="E34" s="45">
        <v>0</v>
      </c>
      <c r="F34" s="45">
        <v>0</v>
      </c>
      <c r="G34" s="54">
        <v>0</v>
      </c>
      <c r="H34" s="73">
        <v>0.23688257900000004</v>
      </c>
      <c r="I34" s="45">
        <v>77.819836139</v>
      </c>
      <c r="J34" s="45">
        <v>0</v>
      </c>
      <c r="K34" s="45">
        <v>0</v>
      </c>
      <c r="L34" s="54">
        <v>16.440895272</v>
      </c>
      <c r="M34" s="73">
        <v>0</v>
      </c>
      <c r="N34" s="53">
        <v>0</v>
      </c>
      <c r="O34" s="45">
        <v>0</v>
      </c>
      <c r="P34" s="45">
        <v>0</v>
      </c>
      <c r="Q34" s="54">
        <v>0</v>
      </c>
      <c r="R34" s="73">
        <v>0.033229821</v>
      </c>
      <c r="S34" s="45">
        <v>30.026946419999998</v>
      </c>
      <c r="T34" s="45">
        <v>0</v>
      </c>
      <c r="U34" s="45">
        <v>0</v>
      </c>
      <c r="V34" s="54">
        <v>1.640062265</v>
      </c>
      <c r="W34" s="73">
        <v>0</v>
      </c>
      <c r="X34" s="45">
        <v>0</v>
      </c>
      <c r="Y34" s="45">
        <v>0</v>
      </c>
      <c r="Z34" s="45">
        <v>0</v>
      </c>
      <c r="AA34" s="54">
        <v>0</v>
      </c>
      <c r="AB34" s="73">
        <v>0</v>
      </c>
      <c r="AC34" s="45">
        <v>0</v>
      </c>
      <c r="AD34" s="45">
        <v>0</v>
      </c>
      <c r="AE34" s="45">
        <v>0</v>
      </c>
      <c r="AF34" s="54">
        <v>0</v>
      </c>
      <c r="AG34" s="73">
        <v>0</v>
      </c>
      <c r="AH34" s="45">
        <v>0</v>
      </c>
      <c r="AI34" s="45">
        <v>0</v>
      </c>
      <c r="AJ34" s="45">
        <v>0</v>
      </c>
      <c r="AK34" s="54">
        <v>0</v>
      </c>
      <c r="AL34" s="73">
        <v>0</v>
      </c>
      <c r="AM34" s="45">
        <v>0</v>
      </c>
      <c r="AN34" s="45">
        <v>0</v>
      </c>
      <c r="AO34" s="45">
        <v>0</v>
      </c>
      <c r="AP34" s="54">
        <v>0</v>
      </c>
      <c r="AQ34" s="73">
        <v>0</v>
      </c>
      <c r="AR34" s="53">
        <v>0</v>
      </c>
      <c r="AS34" s="45">
        <v>0</v>
      </c>
      <c r="AT34" s="45">
        <v>0</v>
      </c>
      <c r="AU34" s="54">
        <v>0</v>
      </c>
      <c r="AV34" s="73">
        <v>0.557432621</v>
      </c>
      <c r="AW34" s="45">
        <v>25.019758925</v>
      </c>
      <c r="AX34" s="45">
        <v>0</v>
      </c>
      <c r="AY34" s="45">
        <v>0</v>
      </c>
      <c r="AZ34" s="54">
        <v>15.274562825999999</v>
      </c>
      <c r="BA34" s="73">
        <v>0</v>
      </c>
      <c r="BB34" s="53">
        <v>0</v>
      </c>
      <c r="BC34" s="45">
        <v>0</v>
      </c>
      <c r="BD34" s="45">
        <v>0</v>
      </c>
      <c r="BE34" s="54">
        <v>0</v>
      </c>
      <c r="BF34" s="73">
        <v>0.075449582</v>
      </c>
      <c r="BG34" s="53">
        <v>0</v>
      </c>
      <c r="BH34" s="45">
        <v>0</v>
      </c>
      <c r="BI34" s="45">
        <v>0</v>
      </c>
      <c r="BJ34" s="56">
        <v>0.050039518</v>
      </c>
      <c r="BK34" s="61">
        <f t="shared" si="3"/>
        <v>227.22898880800003</v>
      </c>
      <c r="BL34" s="109"/>
      <c r="BM34" s="109"/>
    </row>
    <row r="35" spans="1:65" ht="12.75">
      <c r="A35" s="96"/>
      <c r="B35" s="3" t="s">
        <v>159</v>
      </c>
      <c r="C35" s="55">
        <v>0</v>
      </c>
      <c r="D35" s="53">
        <v>19.256357143000002</v>
      </c>
      <c r="E35" s="45">
        <v>0</v>
      </c>
      <c r="F35" s="45">
        <v>0</v>
      </c>
      <c r="G35" s="54">
        <v>0</v>
      </c>
      <c r="H35" s="73">
        <v>0.071757557</v>
      </c>
      <c r="I35" s="45">
        <v>39.234827679000006</v>
      </c>
      <c r="J35" s="45">
        <v>0</v>
      </c>
      <c r="K35" s="45">
        <v>0</v>
      </c>
      <c r="L35" s="54">
        <v>2.925361588</v>
      </c>
      <c r="M35" s="73">
        <v>0</v>
      </c>
      <c r="N35" s="53">
        <v>0</v>
      </c>
      <c r="O35" s="45">
        <v>0</v>
      </c>
      <c r="P35" s="45">
        <v>0</v>
      </c>
      <c r="Q35" s="54">
        <v>0</v>
      </c>
      <c r="R35" s="73">
        <v>0.002262623</v>
      </c>
      <c r="S35" s="45">
        <v>1.6046964289999999</v>
      </c>
      <c r="T35" s="45">
        <v>0</v>
      </c>
      <c r="U35" s="45">
        <v>0</v>
      </c>
      <c r="V35" s="54">
        <v>0.035303322</v>
      </c>
      <c r="W35" s="73">
        <v>0</v>
      </c>
      <c r="X35" s="45">
        <v>0</v>
      </c>
      <c r="Y35" s="45">
        <v>0</v>
      </c>
      <c r="Z35" s="45">
        <v>0</v>
      </c>
      <c r="AA35" s="54">
        <v>0</v>
      </c>
      <c r="AB35" s="73">
        <v>0</v>
      </c>
      <c r="AC35" s="45">
        <v>0</v>
      </c>
      <c r="AD35" s="45">
        <v>0</v>
      </c>
      <c r="AE35" s="45">
        <v>0</v>
      </c>
      <c r="AF35" s="54">
        <v>0</v>
      </c>
      <c r="AG35" s="73">
        <v>0</v>
      </c>
      <c r="AH35" s="45">
        <v>0</v>
      </c>
      <c r="AI35" s="45">
        <v>0</v>
      </c>
      <c r="AJ35" s="45">
        <v>0</v>
      </c>
      <c r="AK35" s="54">
        <v>0</v>
      </c>
      <c r="AL35" s="73">
        <v>0</v>
      </c>
      <c r="AM35" s="45">
        <v>0</v>
      </c>
      <c r="AN35" s="45">
        <v>0</v>
      </c>
      <c r="AO35" s="45">
        <v>0</v>
      </c>
      <c r="AP35" s="54">
        <v>0</v>
      </c>
      <c r="AQ35" s="73">
        <v>0</v>
      </c>
      <c r="AR35" s="53">
        <v>0</v>
      </c>
      <c r="AS35" s="45">
        <v>0</v>
      </c>
      <c r="AT35" s="45">
        <v>0</v>
      </c>
      <c r="AU35" s="54">
        <v>0</v>
      </c>
      <c r="AV35" s="73">
        <v>0.078146891</v>
      </c>
      <c r="AW35" s="45">
        <v>1.8294649330000001</v>
      </c>
      <c r="AX35" s="45">
        <v>0</v>
      </c>
      <c r="AY35" s="45">
        <v>0</v>
      </c>
      <c r="AZ35" s="54">
        <v>9.052682844</v>
      </c>
      <c r="BA35" s="73">
        <v>0</v>
      </c>
      <c r="BB35" s="53">
        <v>0</v>
      </c>
      <c r="BC35" s="45">
        <v>0</v>
      </c>
      <c r="BD35" s="45">
        <v>0</v>
      </c>
      <c r="BE35" s="54">
        <v>0</v>
      </c>
      <c r="BF35" s="73">
        <v>0.020058238000000003</v>
      </c>
      <c r="BG35" s="53">
        <v>0</v>
      </c>
      <c r="BH35" s="45">
        <v>0</v>
      </c>
      <c r="BI35" s="45">
        <v>0</v>
      </c>
      <c r="BJ35" s="56">
        <v>0.112326125</v>
      </c>
      <c r="BK35" s="61">
        <f t="shared" si="3"/>
        <v>74.22324537200001</v>
      </c>
      <c r="BL35" s="109"/>
      <c r="BM35" s="109"/>
    </row>
    <row r="36" spans="1:65" ht="12.75">
      <c r="A36" s="96"/>
      <c r="B36" s="3" t="s">
        <v>160</v>
      </c>
      <c r="C36" s="55">
        <v>0</v>
      </c>
      <c r="D36" s="53">
        <v>3.927451786</v>
      </c>
      <c r="E36" s="45">
        <v>0</v>
      </c>
      <c r="F36" s="45">
        <v>0</v>
      </c>
      <c r="G36" s="54">
        <v>0</v>
      </c>
      <c r="H36" s="73">
        <v>0.011089696</v>
      </c>
      <c r="I36" s="45">
        <v>9.640108929</v>
      </c>
      <c r="J36" s="45">
        <v>0</v>
      </c>
      <c r="K36" s="45">
        <v>0</v>
      </c>
      <c r="L36" s="54">
        <v>0.461654104</v>
      </c>
      <c r="M36" s="73">
        <v>0</v>
      </c>
      <c r="N36" s="53">
        <v>0</v>
      </c>
      <c r="O36" s="45">
        <v>0</v>
      </c>
      <c r="P36" s="45">
        <v>0</v>
      </c>
      <c r="Q36" s="54">
        <v>0</v>
      </c>
      <c r="R36" s="73">
        <v>0.002695659</v>
      </c>
      <c r="S36" s="45">
        <v>0.785490357</v>
      </c>
      <c r="T36" s="45">
        <v>0</v>
      </c>
      <c r="U36" s="45">
        <v>0</v>
      </c>
      <c r="V36" s="54">
        <v>0</v>
      </c>
      <c r="W36" s="73">
        <v>0</v>
      </c>
      <c r="X36" s="45">
        <v>0</v>
      </c>
      <c r="Y36" s="45">
        <v>0</v>
      </c>
      <c r="Z36" s="45">
        <v>0</v>
      </c>
      <c r="AA36" s="54">
        <v>0</v>
      </c>
      <c r="AB36" s="73">
        <v>0</v>
      </c>
      <c r="AC36" s="45">
        <v>0</v>
      </c>
      <c r="AD36" s="45">
        <v>0</v>
      </c>
      <c r="AE36" s="45">
        <v>0</v>
      </c>
      <c r="AF36" s="54">
        <v>0</v>
      </c>
      <c r="AG36" s="73">
        <v>0</v>
      </c>
      <c r="AH36" s="45">
        <v>0</v>
      </c>
      <c r="AI36" s="45">
        <v>0</v>
      </c>
      <c r="AJ36" s="45">
        <v>0</v>
      </c>
      <c r="AK36" s="54">
        <v>0</v>
      </c>
      <c r="AL36" s="73">
        <v>0</v>
      </c>
      <c r="AM36" s="45">
        <v>0</v>
      </c>
      <c r="AN36" s="45">
        <v>0</v>
      </c>
      <c r="AO36" s="45">
        <v>0</v>
      </c>
      <c r="AP36" s="54">
        <v>0</v>
      </c>
      <c r="AQ36" s="73">
        <v>0</v>
      </c>
      <c r="AR36" s="53">
        <v>0</v>
      </c>
      <c r="AS36" s="45">
        <v>0</v>
      </c>
      <c r="AT36" s="45">
        <v>0</v>
      </c>
      <c r="AU36" s="54">
        <v>0</v>
      </c>
      <c r="AV36" s="73">
        <v>0.018650304</v>
      </c>
      <c r="AW36" s="45">
        <v>0.714078571</v>
      </c>
      <c r="AX36" s="45">
        <v>0</v>
      </c>
      <c r="AY36" s="45">
        <v>0</v>
      </c>
      <c r="AZ36" s="54">
        <v>1.1268159860000002</v>
      </c>
      <c r="BA36" s="73">
        <v>0</v>
      </c>
      <c r="BB36" s="53">
        <v>0</v>
      </c>
      <c r="BC36" s="45">
        <v>0</v>
      </c>
      <c r="BD36" s="45">
        <v>0</v>
      </c>
      <c r="BE36" s="54">
        <v>0</v>
      </c>
      <c r="BF36" s="73">
        <v>0.0005355589999999999</v>
      </c>
      <c r="BG36" s="53">
        <v>0</v>
      </c>
      <c r="BH36" s="45">
        <v>0</v>
      </c>
      <c r="BI36" s="45">
        <v>0</v>
      </c>
      <c r="BJ36" s="56">
        <v>0.006962266</v>
      </c>
      <c r="BK36" s="61">
        <f t="shared" si="3"/>
        <v>16.695533216999998</v>
      </c>
      <c r="BL36" s="109"/>
      <c r="BM36" s="109"/>
    </row>
    <row r="37" spans="1:65" ht="12.75">
      <c r="A37" s="96"/>
      <c r="B37" s="3"/>
      <c r="C37" s="55"/>
      <c r="D37" s="53"/>
      <c r="E37" s="45"/>
      <c r="F37" s="45"/>
      <c r="G37" s="54"/>
      <c r="H37" s="73"/>
      <c r="I37" s="45"/>
      <c r="J37" s="45"/>
      <c r="K37" s="45"/>
      <c r="L37" s="54"/>
      <c r="M37" s="73"/>
      <c r="N37" s="53"/>
      <c r="O37" s="45"/>
      <c r="P37" s="45"/>
      <c r="Q37" s="54"/>
      <c r="R37" s="73"/>
      <c r="S37" s="45"/>
      <c r="T37" s="45"/>
      <c r="U37" s="45"/>
      <c r="V37" s="54"/>
      <c r="W37" s="73"/>
      <c r="X37" s="45"/>
      <c r="Y37" s="45"/>
      <c r="Z37" s="45"/>
      <c r="AA37" s="54"/>
      <c r="AB37" s="73"/>
      <c r="AC37" s="45"/>
      <c r="AD37" s="45"/>
      <c r="AE37" s="45"/>
      <c r="AF37" s="54"/>
      <c r="AG37" s="73"/>
      <c r="AH37" s="45"/>
      <c r="AI37" s="45"/>
      <c r="AJ37" s="45"/>
      <c r="AK37" s="54"/>
      <c r="AL37" s="73"/>
      <c r="AM37" s="45"/>
      <c r="AN37" s="45"/>
      <c r="AO37" s="45"/>
      <c r="AP37" s="54"/>
      <c r="AQ37" s="73"/>
      <c r="AR37" s="53"/>
      <c r="AS37" s="45"/>
      <c r="AT37" s="45"/>
      <c r="AU37" s="54"/>
      <c r="AV37" s="73"/>
      <c r="AW37" s="45"/>
      <c r="AX37" s="45"/>
      <c r="AY37" s="45"/>
      <c r="AZ37" s="54"/>
      <c r="BA37" s="73"/>
      <c r="BB37" s="53"/>
      <c r="BC37" s="45"/>
      <c r="BD37" s="45"/>
      <c r="BE37" s="54"/>
      <c r="BF37" s="73"/>
      <c r="BG37" s="53"/>
      <c r="BH37" s="45"/>
      <c r="BI37" s="45"/>
      <c r="BJ37" s="56"/>
      <c r="BK37" s="61"/>
      <c r="BM37" s="109"/>
    </row>
    <row r="38" spans="1:65" ht="12.75">
      <c r="A38" s="36"/>
      <c r="B38" s="37" t="s">
        <v>135</v>
      </c>
      <c r="C38" s="94">
        <f aca="true" t="shared" si="4" ref="C38:AH38">SUM(C16:C37)</f>
        <v>0</v>
      </c>
      <c r="D38" s="94">
        <f t="shared" si="4"/>
        <v>225.781149287</v>
      </c>
      <c r="E38" s="94">
        <f t="shared" si="4"/>
        <v>0</v>
      </c>
      <c r="F38" s="94">
        <f t="shared" si="4"/>
        <v>0</v>
      </c>
      <c r="G38" s="94">
        <f t="shared" si="4"/>
        <v>0</v>
      </c>
      <c r="H38" s="94">
        <f t="shared" si="4"/>
        <v>4.468543827</v>
      </c>
      <c r="I38" s="94">
        <f t="shared" si="4"/>
        <v>404.986670443</v>
      </c>
      <c r="J38" s="94">
        <f t="shared" si="4"/>
        <v>0</v>
      </c>
      <c r="K38" s="94">
        <f t="shared" si="4"/>
        <v>0</v>
      </c>
      <c r="L38" s="94">
        <f t="shared" si="4"/>
        <v>95.558230323</v>
      </c>
      <c r="M38" s="94">
        <f t="shared" si="4"/>
        <v>0</v>
      </c>
      <c r="N38" s="94">
        <f t="shared" si="4"/>
        <v>0</v>
      </c>
      <c r="O38" s="94">
        <f t="shared" si="4"/>
        <v>0</v>
      </c>
      <c r="P38" s="94">
        <f t="shared" si="4"/>
        <v>0</v>
      </c>
      <c r="Q38" s="94">
        <f t="shared" si="4"/>
        <v>0</v>
      </c>
      <c r="R38" s="94">
        <f t="shared" si="4"/>
        <v>1.3372770049999998</v>
      </c>
      <c r="S38" s="94">
        <f t="shared" si="4"/>
        <v>71.532624358</v>
      </c>
      <c r="T38" s="94">
        <f t="shared" si="4"/>
        <v>7.4470501449999995</v>
      </c>
      <c r="U38" s="94">
        <f t="shared" si="4"/>
        <v>0</v>
      </c>
      <c r="V38" s="94">
        <f t="shared" si="4"/>
        <v>6.37066472</v>
      </c>
      <c r="W38" s="94">
        <f t="shared" si="4"/>
        <v>0</v>
      </c>
      <c r="X38" s="94">
        <f t="shared" si="4"/>
        <v>0</v>
      </c>
      <c r="Y38" s="94">
        <f t="shared" si="4"/>
        <v>0</v>
      </c>
      <c r="Z38" s="94">
        <f t="shared" si="4"/>
        <v>0</v>
      </c>
      <c r="AA38" s="94">
        <f t="shared" si="4"/>
        <v>0</v>
      </c>
      <c r="AB38" s="94">
        <f t="shared" si="4"/>
        <v>0</v>
      </c>
      <c r="AC38" s="94">
        <f t="shared" si="4"/>
        <v>0</v>
      </c>
      <c r="AD38" s="94">
        <f t="shared" si="4"/>
        <v>0</v>
      </c>
      <c r="AE38" s="94">
        <f t="shared" si="4"/>
        <v>0</v>
      </c>
      <c r="AF38" s="94">
        <f t="shared" si="4"/>
        <v>0</v>
      </c>
      <c r="AG38" s="94">
        <f t="shared" si="4"/>
        <v>0</v>
      </c>
      <c r="AH38" s="94">
        <f t="shared" si="4"/>
        <v>0</v>
      </c>
      <c r="AI38" s="94">
        <f aca="true" t="shared" si="5" ref="AI38:BK38">SUM(AI16:AI37)</f>
        <v>0</v>
      </c>
      <c r="AJ38" s="94">
        <f t="shared" si="5"/>
        <v>0</v>
      </c>
      <c r="AK38" s="94">
        <f t="shared" si="5"/>
        <v>0</v>
      </c>
      <c r="AL38" s="94">
        <f t="shared" si="5"/>
        <v>0</v>
      </c>
      <c r="AM38" s="94">
        <f t="shared" si="5"/>
        <v>0</v>
      </c>
      <c r="AN38" s="94">
        <f t="shared" si="5"/>
        <v>0</v>
      </c>
      <c r="AO38" s="94">
        <f t="shared" si="5"/>
        <v>0</v>
      </c>
      <c r="AP38" s="94">
        <f t="shared" si="5"/>
        <v>0</v>
      </c>
      <c r="AQ38" s="94">
        <f t="shared" si="5"/>
        <v>0</v>
      </c>
      <c r="AR38" s="94">
        <f t="shared" si="5"/>
        <v>0</v>
      </c>
      <c r="AS38" s="94">
        <f t="shared" si="5"/>
        <v>0</v>
      </c>
      <c r="AT38" s="94">
        <f t="shared" si="5"/>
        <v>0</v>
      </c>
      <c r="AU38" s="94">
        <f t="shared" si="5"/>
        <v>0</v>
      </c>
      <c r="AV38" s="94">
        <f t="shared" si="5"/>
        <v>83.299975908</v>
      </c>
      <c r="AW38" s="94">
        <f t="shared" si="5"/>
        <v>243.09958524199996</v>
      </c>
      <c r="AX38" s="94">
        <f t="shared" si="5"/>
        <v>0</v>
      </c>
      <c r="AY38" s="94">
        <f t="shared" si="5"/>
        <v>0</v>
      </c>
      <c r="AZ38" s="94">
        <f t="shared" si="5"/>
        <v>602.708655167</v>
      </c>
      <c r="BA38" s="94">
        <f t="shared" si="5"/>
        <v>0</v>
      </c>
      <c r="BB38" s="94">
        <f t="shared" si="5"/>
        <v>0</v>
      </c>
      <c r="BC38" s="94">
        <f t="shared" si="5"/>
        <v>0</v>
      </c>
      <c r="BD38" s="94">
        <f t="shared" si="5"/>
        <v>0</v>
      </c>
      <c r="BE38" s="94">
        <f t="shared" si="5"/>
        <v>0</v>
      </c>
      <c r="BF38" s="94">
        <f t="shared" si="5"/>
        <v>25.562447811000002</v>
      </c>
      <c r="BG38" s="94">
        <f t="shared" si="5"/>
        <v>5.429492494000001</v>
      </c>
      <c r="BH38" s="94">
        <f t="shared" si="5"/>
        <v>0.146095</v>
      </c>
      <c r="BI38" s="94">
        <f t="shared" si="5"/>
        <v>0</v>
      </c>
      <c r="BJ38" s="94">
        <f t="shared" si="5"/>
        <v>57.67864970699999</v>
      </c>
      <c r="BK38" s="106">
        <f t="shared" si="5"/>
        <v>1835.407111437</v>
      </c>
      <c r="BM38" s="109"/>
    </row>
    <row r="39" spans="1:65" ht="12.75">
      <c r="A39" s="11" t="s">
        <v>72</v>
      </c>
      <c r="B39" s="18" t="s">
        <v>15</v>
      </c>
      <c r="C39" s="126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44"/>
      <c r="BM39" s="109"/>
    </row>
    <row r="40" spans="1:65" ht="12.75">
      <c r="A40" s="11"/>
      <c r="B40" s="19" t="s">
        <v>33</v>
      </c>
      <c r="C40" s="57"/>
      <c r="D40" s="58"/>
      <c r="E40" s="59"/>
      <c r="F40" s="59"/>
      <c r="G40" s="60"/>
      <c r="H40" s="57"/>
      <c r="I40" s="59"/>
      <c r="J40" s="59"/>
      <c r="K40" s="59"/>
      <c r="L40" s="60"/>
      <c r="M40" s="57"/>
      <c r="N40" s="58"/>
      <c r="O40" s="59"/>
      <c r="P40" s="59"/>
      <c r="Q40" s="60"/>
      <c r="R40" s="57"/>
      <c r="S40" s="59"/>
      <c r="T40" s="59"/>
      <c r="U40" s="59"/>
      <c r="V40" s="60"/>
      <c r="W40" s="57"/>
      <c r="X40" s="59"/>
      <c r="Y40" s="59"/>
      <c r="Z40" s="59"/>
      <c r="AA40" s="60"/>
      <c r="AB40" s="57"/>
      <c r="AC40" s="59"/>
      <c r="AD40" s="59"/>
      <c r="AE40" s="59"/>
      <c r="AF40" s="60"/>
      <c r="AG40" s="57"/>
      <c r="AH40" s="59"/>
      <c r="AI40" s="59"/>
      <c r="AJ40" s="59"/>
      <c r="AK40" s="60"/>
      <c r="AL40" s="57"/>
      <c r="AM40" s="59"/>
      <c r="AN40" s="59"/>
      <c r="AO40" s="59"/>
      <c r="AP40" s="60"/>
      <c r="AQ40" s="57"/>
      <c r="AR40" s="58"/>
      <c r="AS40" s="59"/>
      <c r="AT40" s="59"/>
      <c r="AU40" s="60"/>
      <c r="AV40" s="57"/>
      <c r="AW40" s="59"/>
      <c r="AX40" s="59"/>
      <c r="AY40" s="59"/>
      <c r="AZ40" s="60"/>
      <c r="BA40" s="57"/>
      <c r="BB40" s="58"/>
      <c r="BC40" s="59"/>
      <c r="BD40" s="59"/>
      <c r="BE40" s="60"/>
      <c r="BF40" s="57"/>
      <c r="BG40" s="58"/>
      <c r="BH40" s="59"/>
      <c r="BI40" s="59"/>
      <c r="BJ40" s="60"/>
      <c r="BK40" s="61"/>
      <c r="BM40" s="109"/>
    </row>
    <row r="41" spans="1:65" ht="12.75">
      <c r="A41" s="36"/>
      <c r="B41" s="37" t="s">
        <v>85</v>
      </c>
      <c r="C41" s="62"/>
      <c r="D41" s="63"/>
      <c r="E41" s="63"/>
      <c r="F41" s="63"/>
      <c r="G41" s="64"/>
      <c r="H41" s="62"/>
      <c r="I41" s="63"/>
      <c r="J41" s="63"/>
      <c r="K41" s="63"/>
      <c r="L41" s="64"/>
      <c r="M41" s="62"/>
      <c r="N41" s="63"/>
      <c r="O41" s="63"/>
      <c r="P41" s="63"/>
      <c r="Q41" s="64"/>
      <c r="R41" s="62"/>
      <c r="S41" s="63"/>
      <c r="T41" s="63"/>
      <c r="U41" s="63"/>
      <c r="V41" s="64"/>
      <c r="W41" s="62"/>
      <c r="X41" s="63"/>
      <c r="Y41" s="63"/>
      <c r="Z41" s="63"/>
      <c r="AA41" s="64"/>
      <c r="AB41" s="62"/>
      <c r="AC41" s="63"/>
      <c r="AD41" s="63"/>
      <c r="AE41" s="63"/>
      <c r="AF41" s="64"/>
      <c r="AG41" s="62"/>
      <c r="AH41" s="63"/>
      <c r="AI41" s="63"/>
      <c r="AJ41" s="63"/>
      <c r="AK41" s="64"/>
      <c r="AL41" s="62"/>
      <c r="AM41" s="63"/>
      <c r="AN41" s="63"/>
      <c r="AO41" s="63"/>
      <c r="AP41" s="64"/>
      <c r="AQ41" s="62"/>
      <c r="AR41" s="63"/>
      <c r="AS41" s="63"/>
      <c r="AT41" s="63"/>
      <c r="AU41" s="64"/>
      <c r="AV41" s="62"/>
      <c r="AW41" s="63"/>
      <c r="AX41" s="63"/>
      <c r="AY41" s="63"/>
      <c r="AZ41" s="64"/>
      <c r="BA41" s="62"/>
      <c r="BB41" s="63"/>
      <c r="BC41" s="63"/>
      <c r="BD41" s="63"/>
      <c r="BE41" s="64"/>
      <c r="BF41" s="62"/>
      <c r="BG41" s="63"/>
      <c r="BH41" s="63"/>
      <c r="BI41" s="63"/>
      <c r="BJ41" s="64"/>
      <c r="BK41" s="65"/>
      <c r="BM41" s="109"/>
    </row>
    <row r="42" spans="1:65" ht="12.75">
      <c r="A42" s="11" t="s">
        <v>74</v>
      </c>
      <c r="B42" s="24" t="s">
        <v>89</v>
      </c>
      <c r="C42" s="126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8"/>
      <c r="BM42" s="109"/>
    </row>
    <row r="43" spans="1:65" ht="12.75">
      <c r="A43" s="11"/>
      <c r="B43" s="19" t="s">
        <v>33</v>
      </c>
      <c r="C43" s="57"/>
      <c r="D43" s="58"/>
      <c r="E43" s="59"/>
      <c r="F43" s="59"/>
      <c r="G43" s="60"/>
      <c r="H43" s="57"/>
      <c r="I43" s="59"/>
      <c r="J43" s="59"/>
      <c r="K43" s="59"/>
      <c r="L43" s="60"/>
      <c r="M43" s="57"/>
      <c r="N43" s="58"/>
      <c r="O43" s="59"/>
      <c r="P43" s="59"/>
      <c r="Q43" s="60"/>
      <c r="R43" s="57"/>
      <c r="S43" s="59"/>
      <c r="T43" s="59"/>
      <c r="U43" s="59"/>
      <c r="V43" s="60"/>
      <c r="W43" s="57"/>
      <c r="X43" s="59"/>
      <c r="Y43" s="59"/>
      <c r="Z43" s="59"/>
      <c r="AA43" s="60"/>
      <c r="AB43" s="57"/>
      <c r="AC43" s="59"/>
      <c r="AD43" s="59"/>
      <c r="AE43" s="59"/>
      <c r="AF43" s="60"/>
      <c r="AG43" s="57"/>
      <c r="AH43" s="59"/>
      <c r="AI43" s="59"/>
      <c r="AJ43" s="59"/>
      <c r="AK43" s="60"/>
      <c r="AL43" s="57"/>
      <c r="AM43" s="59"/>
      <c r="AN43" s="59"/>
      <c r="AO43" s="59"/>
      <c r="AP43" s="60"/>
      <c r="AQ43" s="57"/>
      <c r="AR43" s="58"/>
      <c r="AS43" s="59"/>
      <c r="AT43" s="59"/>
      <c r="AU43" s="60"/>
      <c r="AV43" s="57"/>
      <c r="AW43" s="59"/>
      <c r="AX43" s="59"/>
      <c r="AY43" s="59"/>
      <c r="AZ43" s="60"/>
      <c r="BA43" s="57"/>
      <c r="BB43" s="58"/>
      <c r="BC43" s="59"/>
      <c r="BD43" s="59"/>
      <c r="BE43" s="60"/>
      <c r="BF43" s="57"/>
      <c r="BG43" s="58"/>
      <c r="BH43" s="59"/>
      <c r="BI43" s="59"/>
      <c r="BJ43" s="60"/>
      <c r="BK43" s="61"/>
      <c r="BM43" s="109"/>
    </row>
    <row r="44" spans="1:65" ht="12.75">
      <c r="A44" s="36"/>
      <c r="B44" s="37" t="s">
        <v>84</v>
      </c>
      <c r="C44" s="62"/>
      <c r="D44" s="63"/>
      <c r="E44" s="63"/>
      <c r="F44" s="63"/>
      <c r="G44" s="64"/>
      <c r="H44" s="62"/>
      <c r="I44" s="63"/>
      <c r="J44" s="63"/>
      <c r="K44" s="63"/>
      <c r="L44" s="64"/>
      <c r="M44" s="62"/>
      <c r="N44" s="63"/>
      <c r="O44" s="63"/>
      <c r="P44" s="63"/>
      <c r="Q44" s="64"/>
      <c r="R44" s="62"/>
      <c r="S44" s="63"/>
      <c r="T44" s="63"/>
      <c r="U44" s="63"/>
      <c r="V44" s="64"/>
      <c r="W44" s="62"/>
      <c r="X44" s="63"/>
      <c r="Y44" s="63"/>
      <c r="Z44" s="63"/>
      <c r="AA44" s="64"/>
      <c r="AB44" s="62"/>
      <c r="AC44" s="63"/>
      <c r="AD44" s="63"/>
      <c r="AE44" s="63"/>
      <c r="AF44" s="64"/>
      <c r="AG44" s="62"/>
      <c r="AH44" s="63"/>
      <c r="AI44" s="63"/>
      <c r="AJ44" s="63"/>
      <c r="AK44" s="64"/>
      <c r="AL44" s="62"/>
      <c r="AM44" s="63"/>
      <c r="AN44" s="63"/>
      <c r="AO44" s="63"/>
      <c r="AP44" s="64"/>
      <c r="AQ44" s="62"/>
      <c r="AR44" s="63"/>
      <c r="AS44" s="63"/>
      <c r="AT44" s="63"/>
      <c r="AU44" s="64"/>
      <c r="AV44" s="62"/>
      <c r="AW44" s="63"/>
      <c r="AX44" s="63"/>
      <c r="AY44" s="63"/>
      <c r="AZ44" s="64"/>
      <c r="BA44" s="62"/>
      <c r="BB44" s="63"/>
      <c r="BC44" s="63"/>
      <c r="BD44" s="63"/>
      <c r="BE44" s="64"/>
      <c r="BF44" s="62"/>
      <c r="BG44" s="63"/>
      <c r="BH44" s="63"/>
      <c r="BI44" s="63"/>
      <c r="BJ44" s="64"/>
      <c r="BK44" s="65"/>
      <c r="BM44" s="109"/>
    </row>
    <row r="45" spans="1:65" ht="12.75">
      <c r="A45" s="11" t="s">
        <v>75</v>
      </c>
      <c r="B45" s="18" t="s">
        <v>16</v>
      </c>
      <c r="C45" s="126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8"/>
      <c r="BM45" s="109"/>
    </row>
    <row r="46" spans="1:65" ht="12.75">
      <c r="A46" s="11"/>
      <c r="B46" s="24" t="s">
        <v>94</v>
      </c>
      <c r="C46" s="73">
        <v>0</v>
      </c>
      <c r="D46" s="53">
        <v>449.595418858</v>
      </c>
      <c r="E46" s="45">
        <v>0</v>
      </c>
      <c r="F46" s="45">
        <v>0</v>
      </c>
      <c r="G46" s="54">
        <v>0</v>
      </c>
      <c r="H46" s="73">
        <v>3.666676113</v>
      </c>
      <c r="I46" s="45">
        <v>652.848115649</v>
      </c>
      <c r="J46" s="45">
        <v>0.008783029</v>
      </c>
      <c r="K46" s="45">
        <v>0</v>
      </c>
      <c r="L46" s="54">
        <v>176.10407993500002</v>
      </c>
      <c r="M46" s="73">
        <v>0</v>
      </c>
      <c r="N46" s="53">
        <v>0</v>
      </c>
      <c r="O46" s="45">
        <v>0</v>
      </c>
      <c r="P46" s="45">
        <v>0</v>
      </c>
      <c r="Q46" s="54">
        <v>0</v>
      </c>
      <c r="R46" s="73">
        <v>1.954859865</v>
      </c>
      <c r="S46" s="45">
        <v>0.286627306</v>
      </c>
      <c r="T46" s="45">
        <v>0</v>
      </c>
      <c r="U46" s="45">
        <v>0</v>
      </c>
      <c r="V46" s="54">
        <v>16.184534475</v>
      </c>
      <c r="W46" s="73">
        <v>0</v>
      </c>
      <c r="X46" s="45">
        <v>0</v>
      </c>
      <c r="Y46" s="45">
        <v>0</v>
      </c>
      <c r="Z46" s="45">
        <v>0</v>
      </c>
      <c r="AA46" s="54">
        <v>0</v>
      </c>
      <c r="AB46" s="73">
        <v>0</v>
      </c>
      <c r="AC46" s="45">
        <v>0</v>
      </c>
      <c r="AD46" s="45">
        <v>0</v>
      </c>
      <c r="AE46" s="45">
        <v>0</v>
      </c>
      <c r="AF46" s="54">
        <v>0</v>
      </c>
      <c r="AG46" s="73">
        <v>0</v>
      </c>
      <c r="AH46" s="45">
        <v>0</v>
      </c>
      <c r="AI46" s="45">
        <v>0</v>
      </c>
      <c r="AJ46" s="45">
        <v>0</v>
      </c>
      <c r="AK46" s="54">
        <v>0</v>
      </c>
      <c r="AL46" s="73">
        <v>0</v>
      </c>
      <c r="AM46" s="45">
        <v>0</v>
      </c>
      <c r="AN46" s="45">
        <v>0</v>
      </c>
      <c r="AO46" s="45">
        <v>0</v>
      </c>
      <c r="AP46" s="54">
        <v>0</v>
      </c>
      <c r="AQ46" s="73">
        <v>0</v>
      </c>
      <c r="AR46" s="53">
        <v>0</v>
      </c>
      <c r="AS46" s="45">
        <v>0</v>
      </c>
      <c r="AT46" s="45">
        <v>0</v>
      </c>
      <c r="AU46" s="54">
        <v>0</v>
      </c>
      <c r="AV46" s="73">
        <v>9.978202734</v>
      </c>
      <c r="AW46" s="45">
        <v>264.190238268</v>
      </c>
      <c r="AX46" s="45">
        <v>0</v>
      </c>
      <c r="AY46" s="45">
        <v>0</v>
      </c>
      <c r="AZ46" s="54">
        <v>205.681281858</v>
      </c>
      <c r="BA46" s="73">
        <v>0</v>
      </c>
      <c r="BB46" s="53">
        <v>0</v>
      </c>
      <c r="BC46" s="45">
        <v>0</v>
      </c>
      <c r="BD46" s="45">
        <v>0</v>
      </c>
      <c r="BE46" s="54">
        <v>0</v>
      </c>
      <c r="BF46" s="73">
        <v>3.4312647379999994</v>
      </c>
      <c r="BG46" s="53">
        <v>2.036463027</v>
      </c>
      <c r="BH46" s="45">
        <v>1.417384052</v>
      </c>
      <c r="BI46" s="45">
        <v>0</v>
      </c>
      <c r="BJ46" s="54">
        <v>10.107725989</v>
      </c>
      <c r="BK46" s="49">
        <f aca="true" t="shared" si="6" ref="BK46:BK53">SUM(C46:BJ46)</f>
        <v>1797.4916558959999</v>
      </c>
      <c r="BL46" s="109"/>
      <c r="BM46" s="109"/>
    </row>
    <row r="47" spans="1:65" ht="12.75">
      <c r="A47" s="11"/>
      <c r="B47" s="24" t="s">
        <v>95</v>
      </c>
      <c r="C47" s="73">
        <v>0</v>
      </c>
      <c r="D47" s="53">
        <v>31.467133901999997</v>
      </c>
      <c r="E47" s="45">
        <v>0</v>
      </c>
      <c r="F47" s="45">
        <v>0</v>
      </c>
      <c r="G47" s="54">
        <v>0</v>
      </c>
      <c r="H47" s="73">
        <v>3.678510695</v>
      </c>
      <c r="I47" s="45">
        <v>243.261468736</v>
      </c>
      <c r="J47" s="45">
        <v>0</v>
      </c>
      <c r="K47" s="45">
        <v>0</v>
      </c>
      <c r="L47" s="54">
        <v>89.585553179</v>
      </c>
      <c r="M47" s="73">
        <v>0</v>
      </c>
      <c r="N47" s="53">
        <v>0</v>
      </c>
      <c r="O47" s="45">
        <v>0</v>
      </c>
      <c r="P47" s="45">
        <v>0</v>
      </c>
      <c r="Q47" s="54">
        <v>0</v>
      </c>
      <c r="R47" s="73">
        <v>0.556424196</v>
      </c>
      <c r="S47" s="45">
        <v>4.616115869</v>
      </c>
      <c r="T47" s="45">
        <v>0</v>
      </c>
      <c r="U47" s="45">
        <v>0</v>
      </c>
      <c r="V47" s="54">
        <v>9.345760382</v>
      </c>
      <c r="W47" s="73">
        <v>0</v>
      </c>
      <c r="X47" s="45">
        <v>0</v>
      </c>
      <c r="Y47" s="45">
        <v>0</v>
      </c>
      <c r="Z47" s="45">
        <v>0</v>
      </c>
      <c r="AA47" s="54">
        <v>0</v>
      </c>
      <c r="AB47" s="73">
        <v>0</v>
      </c>
      <c r="AC47" s="45">
        <v>0</v>
      </c>
      <c r="AD47" s="45">
        <v>0</v>
      </c>
      <c r="AE47" s="45">
        <v>0</v>
      </c>
      <c r="AF47" s="54">
        <v>0</v>
      </c>
      <c r="AG47" s="73">
        <v>0</v>
      </c>
      <c r="AH47" s="45">
        <v>0</v>
      </c>
      <c r="AI47" s="45">
        <v>0</v>
      </c>
      <c r="AJ47" s="45">
        <v>0</v>
      </c>
      <c r="AK47" s="54">
        <v>0</v>
      </c>
      <c r="AL47" s="73">
        <v>0</v>
      </c>
      <c r="AM47" s="45">
        <v>0</v>
      </c>
      <c r="AN47" s="45">
        <v>0</v>
      </c>
      <c r="AO47" s="45">
        <v>0</v>
      </c>
      <c r="AP47" s="54">
        <v>0</v>
      </c>
      <c r="AQ47" s="73">
        <v>0</v>
      </c>
      <c r="AR47" s="53">
        <v>0</v>
      </c>
      <c r="AS47" s="45">
        <v>0</v>
      </c>
      <c r="AT47" s="45">
        <v>0</v>
      </c>
      <c r="AU47" s="54">
        <v>0</v>
      </c>
      <c r="AV47" s="73">
        <v>18.009944211999997</v>
      </c>
      <c r="AW47" s="45">
        <v>215.47888382199997</v>
      </c>
      <c r="AX47" s="45">
        <v>0</v>
      </c>
      <c r="AY47" s="45">
        <v>0</v>
      </c>
      <c r="AZ47" s="54">
        <v>185.56794451799996</v>
      </c>
      <c r="BA47" s="73">
        <v>0</v>
      </c>
      <c r="BB47" s="53">
        <v>0</v>
      </c>
      <c r="BC47" s="45">
        <v>0</v>
      </c>
      <c r="BD47" s="45">
        <v>0</v>
      </c>
      <c r="BE47" s="54">
        <v>0</v>
      </c>
      <c r="BF47" s="73">
        <v>6.076872552999999</v>
      </c>
      <c r="BG47" s="53">
        <v>21.8638007</v>
      </c>
      <c r="BH47" s="45">
        <v>1.7801760170000003</v>
      </c>
      <c r="BI47" s="45">
        <v>0</v>
      </c>
      <c r="BJ47" s="54">
        <v>18.665139436</v>
      </c>
      <c r="BK47" s="49">
        <f t="shared" si="6"/>
        <v>849.9537282169999</v>
      </c>
      <c r="BL47" s="109"/>
      <c r="BM47" s="109"/>
    </row>
    <row r="48" spans="1:65" ht="12.75">
      <c r="A48" s="11"/>
      <c r="B48" s="24" t="s">
        <v>100</v>
      </c>
      <c r="C48" s="73">
        <v>0</v>
      </c>
      <c r="D48" s="53">
        <v>1.787575248</v>
      </c>
      <c r="E48" s="45">
        <v>0</v>
      </c>
      <c r="F48" s="45">
        <v>0</v>
      </c>
      <c r="G48" s="54">
        <v>0</v>
      </c>
      <c r="H48" s="73">
        <v>23.524096102999998</v>
      </c>
      <c r="I48" s="45">
        <v>468.22439907100005</v>
      </c>
      <c r="J48" s="45">
        <v>0</v>
      </c>
      <c r="K48" s="45">
        <v>0</v>
      </c>
      <c r="L48" s="54">
        <v>346.295122035</v>
      </c>
      <c r="M48" s="73">
        <v>0</v>
      </c>
      <c r="N48" s="53">
        <v>0</v>
      </c>
      <c r="O48" s="45">
        <v>0</v>
      </c>
      <c r="P48" s="45">
        <v>0</v>
      </c>
      <c r="Q48" s="54">
        <v>0</v>
      </c>
      <c r="R48" s="73">
        <v>8.121275515</v>
      </c>
      <c r="S48" s="45">
        <v>19.077135534</v>
      </c>
      <c r="T48" s="45">
        <v>6.564346476</v>
      </c>
      <c r="U48" s="45">
        <v>0</v>
      </c>
      <c r="V48" s="54">
        <v>33.161890867000004</v>
      </c>
      <c r="W48" s="73">
        <v>0</v>
      </c>
      <c r="X48" s="45">
        <v>0</v>
      </c>
      <c r="Y48" s="45">
        <v>0</v>
      </c>
      <c r="Z48" s="45">
        <v>0</v>
      </c>
      <c r="AA48" s="54">
        <v>0</v>
      </c>
      <c r="AB48" s="73">
        <v>0.012784448</v>
      </c>
      <c r="AC48" s="45">
        <v>0</v>
      </c>
      <c r="AD48" s="45">
        <v>0</v>
      </c>
      <c r="AE48" s="45">
        <v>0</v>
      </c>
      <c r="AF48" s="54">
        <v>0</v>
      </c>
      <c r="AG48" s="73">
        <v>0</v>
      </c>
      <c r="AH48" s="45">
        <v>0</v>
      </c>
      <c r="AI48" s="45">
        <v>0</v>
      </c>
      <c r="AJ48" s="45">
        <v>0</v>
      </c>
      <c r="AK48" s="54">
        <v>0</v>
      </c>
      <c r="AL48" s="73">
        <v>0.052098437</v>
      </c>
      <c r="AM48" s="45">
        <v>0</v>
      </c>
      <c r="AN48" s="45">
        <v>0</v>
      </c>
      <c r="AO48" s="45">
        <v>0</v>
      </c>
      <c r="AP48" s="54">
        <v>0</v>
      </c>
      <c r="AQ48" s="73">
        <v>0</v>
      </c>
      <c r="AR48" s="53">
        <v>0</v>
      </c>
      <c r="AS48" s="45">
        <v>0</v>
      </c>
      <c r="AT48" s="45">
        <v>0</v>
      </c>
      <c r="AU48" s="54">
        <v>0</v>
      </c>
      <c r="AV48" s="73">
        <v>287.994643663</v>
      </c>
      <c r="AW48" s="45">
        <v>1745.4550840469997</v>
      </c>
      <c r="AX48" s="45">
        <v>12.599974640000001</v>
      </c>
      <c r="AY48" s="45">
        <v>0</v>
      </c>
      <c r="AZ48" s="54">
        <v>3228.3398218390007</v>
      </c>
      <c r="BA48" s="73">
        <v>0</v>
      </c>
      <c r="BB48" s="53">
        <v>0</v>
      </c>
      <c r="BC48" s="45">
        <v>0</v>
      </c>
      <c r="BD48" s="45">
        <v>0</v>
      </c>
      <c r="BE48" s="54">
        <v>0</v>
      </c>
      <c r="BF48" s="73">
        <v>144.555556743</v>
      </c>
      <c r="BG48" s="53">
        <v>283.805621472</v>
      </c>
      <c r="BH48" s="45">
        <v>41.399918337</v>
      </c>
      <c r="BI48" s="45">
        <v>0</v>
      </c>
      <c r="BJ48" s="54">
        <v>588.4934725790001</v>
      </c>
      <c r="BK48" s="49">
        <f t="shared" si="6"/>
        <v>7239.4648170539995</v>
      </c>
      <c r="BL48" s="109"/>
      <c r="BM48" s="109"/>
    </row>
    <row r="49" spans="1:65" ht="12.75">
      <c r="A49" s="11"/>
      <c r="B49" s="24" t="s">
        <v>99</v>
      </c>
      <c r="C49" s="73">
        <v>0</v>
      </c>
      <c r="D49" s="53">
        <v>0.666786225</v>
      </c>
      <c r="E49" s="45">
        <v>0</v>
      </c>
      <c r="F49" s="45">
        <v>0</v>
      </c>
      <c r="G49" s="54">
        <v>0</v>
      </c>
      <c r="H49" s="73">
        <v>3.02536657</v>
      </c>
      <c r="I49" s="45">
        <v>1.2063626669999998</v>
      </c>
      <c r="J49" s="45">
        <v>0</v>
      </c>
      <c r="K49" s="45">
        <v>0</v>
      </c>
      <c r="L49" s="54">
        <v>2.197829059</v>
      </c>
      <c r="M49" s="73">
        <v>0</v>
      </c>
      <c r="N49" s="53">
        <v>0</v>
      </c>
      <c r="O49" s="45">
        <v>0</v>
      </c>
      <c r="P49" s="45">
        <v>0</v>
      </c>
      <c r="Q49" s="54">
        <v>0</v>
      </c>
      <c r="R49" s="73">
        <v>1.53887668</v>
      </c>
      <c r="S49" s="45">
        <v>0</v>
      </c>
      <c r="T49" s="45">
        <v>0</v>
      </c>
      <c r="U49" s="45">
        <v>0</v>
      </c>
      <c r="V49" s="54">
        <v>0.43403711</v>
      </c>
      <c r="W49" s="73">
        <v>0</v>
      </c>
      <c r="X49" s="45">
        <v>0</v>
      </c>
      <c r="Y49" s="45">
        <v>0</v>
      </c>
      <c r="Z49" s="45">
        <v>0</v>
      </c>
      <c r="AA49" s="54">
        <v>0</v>
      </c>
      <c r="AB49" s="73">
        <v>0</v>
      </c>
      <c r="AC49" s="45">
        <v>0</v>
      </c>
      <c r="AD49" s="45">
        <v>0</v>
      </c>
      <c r="AE49" s="45">
        <v>0</v>
      </c>
      <c r="AF49" s="54">
        <v>0</v>
      </c>
      <c r="AG49" s="73">
        <v>0</v>
      </c>
      <c r="AH49" s="45">
        <v>0</v>
      </c>
      <c r="AI49" s="45">
        <v>0</v>
      </c>
      <c r="AJ49" s="45">
        <v>0</v>
      </c>
      <c r="AK49" s="54">
        <v>0</v>
      </c>
      <c r="AL49" s="73">
        <v>0</v>
      </c>
      <c r="AM49" s="45">
        <v>0</v>
      </c>
      <c r="AN49" s="45">
        <v>0</v>
      </c>
      <c r="AO49" s="45">
        <v>0</v>
      </c>
      <c r="AP49" s="54">
        <v>0</v>
      </c>
      <c r="AQ49" s="73">
        <v>0</v>
      </c>
      <c r="AR49" s="53">
        <v>0</v>
      </c>
      <c r="AS49" s="45">
        <v>0</v>
      </c>
      <c r="AT49" s="45">
        <v>0</v>
      </c>
      <c r="AU49" s="54">
        <v>0</v>
      </c>
      <c r="AV49" s="73">
        <v>68.052266679</v>
      </c>
      <c r="AW49" s="45">
        <v>48.269556753</v>
      </c>
      <c r="AX49" s="45">
        <v>0</v>
      </c>
      <c r="AY49" s="45">
        <v>0</v>
      </c>
      <c r="AZ49" s="54">
        <v>206.991825603</v>
      </c>
      <c r="BA49" s="73">
        <v>0</v>
      </c>
      <c r="BB49" s="53">
        <v>0</v>
      </c>
      <c r="BC49" s="45">
        <v>0</v>
      </c>
      <c r="BD49" s="45">
        <v>0</v>
      </c>
      <c r="BE49" s="54">
        <v>0</v>
      </c>
      <c r="BF49" s="73">
        <v>25.667569262999997</v>
      </c>
      <c r="BG49" s="53">
        <v>11.922978162000001</v>
      </c>
      <c r="BH49" s="45">
        <v>0</v>
      </c>
      <c r="BI49" s="45">
        <v>0</v>
      </c>
      <c r="BJ49" s="54">
        <v>74.269547093</v>
      </c>
      <c r="BK49" s="49">
        <f t="shared" si="6"/>
        <v>444.243001864</v>
      </c>
      <c r="BL49" s="109"/>
      <c r="BM49" s="109"/>
    </row>
    <row r="50" spans="1:65" ht="12.75">
      <c r="A50" s="11"/>
      <c r="B50" s="24" t="s">
        <v>98</v>
      </c>
      <c r="C50" s="73">
        <v>0</v>
      </c>
      <c r="D50" s="53">
        <v>19.393330836</v>
      </c>
      <c r="E50" s="45">
        <v>0</v>
      </c>
      <c r="F50" s="45">
        <v>0</v>
      </c>
      <c r="G50" s="54">
        <v>0</v>
      </c>
      <c r="H50" s="73">
        <v>24.110586317999996</v>
      </c>
      <c r="I50" s="45">
        <v>1012.775343321</v>
      </c>
      <c r="J50" s="45">
        <v>11.046901035</v>
      </c>
      <c r="K50" s="45">
        <v>10.225979831</v>
      </c>
      <c r="L50" s="54">
        <v>116.169692115</v>
      </c>
      <c r="M50" s="73">
        <v>0</v>
      </c>
      <c r="N50" s="53">
        <v>0</v>
      </c>
      <c r="O50" s="45">
        <v>0</v>
      </c>
      <c r="P50" s="45">
        <v>0</v>
      </c>
      <c r="Q50" s="54">
        <v>0</v>
      </c>
      <c r="R50" s="73">
        <v>14.922727992999999</v>
      </c>
      <c r="S50" s="45">
        <v>5.582190694</v>
      </c>
      <c r="T50" s="45">
        <v>26.722509915</v>
      </c>
      <c r="U50" s="45">
        <v>0</v>
      </c>
      <c r="V50" s="54">
        <v>22.773284736999997</v>
      </c>
      <c r="W50" s="73">
        <v>0</v>
      </c>
      <c r="X50" s="45">
        <v>0</v>
      </c>
      <c r="Y50" s="45">
        <v>0</v>
      </c>
      <c r="Z50" s="45">
        <v>0</v>
      </c>
      <c r="AA50" s="54">
        <v>0</v>
      </c>
      <c r="AB50" s="73">
        <v>0.063511174</v>
      </c>
      <c r="AC50" s="45">
        <v>0.001942391</v>
      </c>
      <c r="AD50" s="45">
        <v>0</v>
      </c>
      <c r="AE50" s="45">
        <v>0</v>
      </c>
      <c r="AF50" s="54">
        <v>0.049017644</v>
      </c>
      <c r="AG50" s="73">
        <v>0</v>
      </c>
      <c r="AH50" s="45">
        <v>0</v>
      </c>
      <c r="AI50" s="45">
        <v>0</v>
      </c>
      <c r="AJ50" s="45">
        <v>0</v>
      </c>
      <c r="AK50" s="54">
        <v>0</v>
      </c>
      <c r="AL50" s="73">
        <v>0.039710509000000005</v>
      </c>
      <c r="AM50" s="45">
        <v>0</v>
      </c>
      <c r="AN50" s="45">
        <v>0</v>
      </c>
      <c r="AO50" s="45">
        <v>0</v>
      </c>
      <c r="AP50" s="54">
        <v>0</v>
      </c>
      <c r="AQ50" s="73">
        <v>0</v>
      </c>
      <c r="AR50" s="53">
        <v>0.15728593100000002</v>
      </c>
      <c r="AS50" s="45">
        <v>0</v>
      </c>
      <c r="AT50" s="45">
        <v>0</v>
      </c>
      <c r="AU50" s="54">
        <v>0</v>
      </c>
      <c r="AV50" s="73">
        <v>293.59231569700006</v>
      </c>
      <c r="AW50" s="45">
        <v>706.540209752</v>
      </c>
      <c r="AX50" s="45">
        <v>5.041192819</v>
      </c>
      <c r="AY50" s="45">
        <v>0</v>
      </c>
      <c r="AZ50" s="54">
        <v>955.65541196</v>
      </c>
      <c r="BA50" s="73">
        <v>0</v>
      </c>
      <c r="BB50" s="53">
        <v>0</v>
      </c>
      <c r="BC50" s="45">
        <v>0</v>
      </c>
      <c r="BD50" s="45">
        <v>0</v>
      </c>
      <c r="BE50" s="54">
        <v>0</v>
      </c>
      <c r="BF50" s="73">
        <v>152.158686414</v>
      </c>
      <c r="BG50" s="53">
        <v>71.50432500500001</v>
      </c>
      <c r="BH50" s="45">
        <v>19.460638237</v>
      </c>
      <c r="BI50" s="45">
        <v>0</v>
      </c>
      <c r="BJ50" s="54">
        <v>180.619064372</v>
      </c>
      <c r="BK50" s="49">
        <f t="shared" si="6"/>
        <v>3648.6058587</v>
      </c>
      <c r="BL50" s="109"/>
      <c r="BM50" s="109"/>
    </row>
    <row r="51" spans="1:65" ht="12.75">
      <c r="A51" s="11"/>
      <c r="B51" s="24" t="s">
        <v>96</v>
      </c>
      <c r="C51" s="73">
        <v>0</v>
      </c>
      <c r="D51" s="53">
        <v>237.24774275</v>
      </c>
      <c r="E51" s="45">
        <v>0</v>
      </c>
      <c r="F51" s="45">
        <v>0</v>
      </c>
      <c r="G51" s="54">
        <v>0</v>
      </c>
      <c r="H51" s="73">
        <v>9.648437333</v>
      </c>
      <c r="I51" s="45">
        <v>2030.3535898460002</v>
      </c>
      <c r="J51" s="45">
        <v>76.259879441</v>
      </c>
      <c r="K51" s="45">
        <v>0</v>
      </c>
      <c r="L51" s="54">
        <v>431.26387244399996</v>
      </c>
      <c r="M51" s="73">
        <v>0</v>
      </c>
      <c r="N51" s="53">
        <v>0</v>
      </c>
      <c r="O51" s="45">
        <v>0</v>
      </c>
      <c r="P51" s="45">
        <v>0</v>
      </c>
      <c r="Q51" s="54">
        <v>0</v>
      </c>
      <c r="R51" s="73">
        <v>2.7350225069999996</v>
      </c>
      <c r="S51" s="45">
        <v>25.937509497</v>
      </c>
      <c r="T51" s="45">
        <v>0</v>
      </c>
      <c r="U51" s="45">
        <v>0</v>
      </c>
      <c r="V51" s="54">
        <v>9.613973708</v>
      </c>
      <c r="W51" s="73">
        <v>0</v>
      </c>
      <c r="X51" s="45">
        <v>0</v>
      </c>
      <c r="Y51" s="45">
        <v>0</v>
      </c>
      <c r="Z51" s="45">
        <v>0</v>
      </c>
      <c r="AA51" s="54">
        <v>0</v>
      </c>
      <c r="AB51" s="73">
        <v>0.000100242</v>
      </c>
      <c r="AC51" s="45">
        <v>0</v>
      </c>
      <c r="AD51" s="45">
        <v>0</v>
      </c>
      <c r="AE51" s="45">
        <v>0</v>
      </c>
      <c r="AF51" s="54">
        <v>0</v>
      </c>
      <c r="AG51" s="73">
        <v>0</v>
      </c>
      <c r="AH51" s="45">
        <v>0</v>
      </c>
      <c r="AI51" s="45">
        <v>0</v>
      </c>
      <c r="AJ51" s="45">
        <v>0</v>
      </c>
      <c r="AK51" s="54">
        <v>0</v>
      </c>
      <c r="AL51" s="73">
        <v>2.6E-08</v>
      </c>
      <c r="AM51" s="45">
        <v>0</v>
      </c>
      <c r="AN51" s="45">
        <v>0</v>
      </c>
      <c r="AO51" s="45">
        <v>0</v>
      </c>
      <c r="AP51" s="54">
        <v>0</v>
      </c>
      <c r="AQ51" s="73">
        <v>0</v>
      </c>
      <c r="AR51" s="53">
        <v>0</v>
      </c>
      <c r="AS51" s="45">
        <v>0</v>
      </c>
      <c r="AT51" s="45">
        <v>0</v>
      </c>
      <c r="AU51" s="54">
        <v>0</v>
      </c>
      <c r="AV51" s="73">
        <v>34.61405687799999</v>
      </c>
      <c r="AW51" s="45">
        <v>443.369082242</v>
      </c>
      <c r="AX51" s="45">
        <v>2.004226737</v>
      </c>
      <c r="AY51" s="45">
        <v>0</v>
      </c>
      <c r="AZ51" s="54">
        <v>340.159821871</v>
      </c>
      <c r="BA51" s="73">
        <v>0</v>
      </c>
      <c r="BB51" s="53">
        <v>0</v>
      </c>
      <c r="BC51" s="45">
        <v>0</v>
      </c>
      <c r="BD51" s="45">
        <v>0</v>
      </c>
      <c r="BE51" s="54">
        <v>0</v>
      </c>
      <c r="BF51" s="73">
        <v>14.622126531999998</v>
      </c>
      <c r="BG51" s="53">
        <v>21.490089149</v>
      </c>
      <c r="BH51" s="45">
        <v>5.485218305</v>
      </c>
      <c r="BI51" s="45">
        <v>0</v>
      </c>
      <c r="BJ51" s="54">
        <v>54.284795456</v>
      </c>
      <c r="BK51" s="49">
        <f t="shared" si="6"/>
        <v>3739.0895449640007</v>
      </c>
      <c r="BL51" s="109"/>
      <c r="BM51" s="109"/>
    </row>
    <row r="52" spans="1:65" ht="12.75">
      <c r="A52" s="11"/>
      <c r="B52" s="24" t="s">
        <v>97</v>
      </c>
      <c r="C52" s="73">
        <v>0</v>
      </c>
      <c r="D52" s="53">
        <v>261.543804726</v>
      </c>
      <c r="E52" s="45">
        <v>0</v>
      </c>
      <c r="F52" s="45">
        <v>0</v>
      </c>
      <c r="G52" s="54">
        <v>0</v>
      </c>
      <c r="H52" s="73">
        <v>5.5003996179999985</v>
      </c>
      <c r="I52" s="45">
        <v>403.015930754</v>
      </c>
      <c r="J52" s="45">
        <v>0</v>
      </c>
      <c r="K52" s="45">
        <v>0</v>
      </c>
      <c r="L52" s="54">
        <v>148.427728397</v>
      </c>
      <c r="M52" s="73">
        <v>0</v>
      </c>
      <c r="N52" s="53">
        <v>0</v>
      </c>
      <c r="O52" s="45">
        <v>0</v>
      </c>
      <c r="P52" s="45">
        <v>0</v>
      </c>
      <c r="Q52" s="54">
        <v>0</v>
      </c>
      <c r="R52" s="73">
        <v>1.898977705</v>
      </c>
      <c r="S52" s="45">
        <v>1.309078564</v>
      </c>
      <c r="T52" s="45">
        <v>0</v>
      </c>
      <c r="U52" s="45">
        <v>0</v>
      </c>
      <c r="V52" s="54">
        <v>45.201670758</v>
      </c>
      <c r="W52" s="73">
        <v>0</v>
      </c>
      <c r="X52" s="45">
        <v>0</v>
      </c>
      <c r="Y52" s="45">
        <v>0</v>
      </c>
      <c r="Z52" s="45">
        <v>0</v>
      </c>
      <c r="AA52" s="54">
        <v>0</v>
      </c>
      <c r="AB52" s="73">
        <v>0.07719446099999999</v>
      </c>
      <c r="AC52" s="45">
        <v>0</v>
      </c>
      <c r="AD52" s="45">
        <v>0</v>
      </c>
      <c r="AE52" s="45">
        <v>0</v>
      </c>
      <c r="AF52" s="54">
        <v>0</v>
      </c>
      <c r="AG52" s="73">
        <v>0</v>
      </c>
      <c r="AH52" s="45">
        <v>0</v>
      </c>
      <c r="AI52" s="45">
        <v>0</v>
      </c>
      <c r="AJ52" s="45">
        <v>0</v>
      </c>
      <c r="AK52" s="54">
        <v>0</v>
      </c>
      <c r="AL52" s="73">
        <v>0</v>
      </c>
      <c r="AM52" s="45">
        <v>0</v>
      </c>
      <c r="AN52" s="45">
        <v>0</v>
      </c>
      <c r="AO52" s="45">
        <v>0</v>
      </c>
      <c r="AP52" s="54">
        <v>0</v>
      </c>
      <c r="AQ52" s="73">
        <v>0</v>
      </c>
      <c r="AR52" s="53">
        <v>0</v>
      </c>
      <c r="AS52" s="45">
        <v>0</v>
      </c>
      <c r="AT52" s="45">
        <v>0</v>
      </c>
      <c r="AU52" s="54">
        <v>0</v>
      </c>
      <c r="AV52" s="73">
        <v>15.515869302999999</v>
      </c>
      <c r="AW52" s="45">
        <v>240.266137259</v>
      </c>
      <c r="AX52" s="45">
        <v>6.867158387000001</v>
      </c>
      <c r="AY52" s="45">
        <v>0</v>
      </c>
      <c r="AZ52" s="54">
        <v>415.56639877399994</v>
      </c>
      <c r="BA52" s="73">
        <v>0</v>
      </c>
      <c r="BB52" s="53">
        <v>0</v>
      </c>
      <c r="BC52" s="45">
        <v>0</v>
      </c>
      <c r="BD52" s="45">
        <v>0</v>
      </c>
      <c r="BE52" s="54">
        <v>0</v>
      </c>
      <c r="BF52" s="73">
        <v>3.695931270000001</v>
      </c>
      <c r="BG52" s="53">
        <v>6.55107724</v>
      </c>
      <c r="BH52" s="45">
        <v>1.284418124</v>
      </c>
      <c r="BI52" s="45">
        <v>0</v>
      </c>
      <c r="BJ52" s="54">
        <v>34.311504765</v>
      </c>
      <c r="BK52" s="49">
        <f t="shared" si="6"/>
        <v>1591.0332801050001</v>
      </c>
      <c r="BL52" s="109"/>
      <c r="BM52" s="109"/>
    </row>
    <row r="53" spans="1:65" ht="12.75">
      <c r="A53" s="11"/>
      <c r="B53" s="24" t="s">
        <v>134</v>
      </c>
      <c r="C53" s="73">
        <v>0</v>
      </c>
      <c r="D53" s="53">
        <v>478.361603449</v>
      </c>
      <c r="E53" s="45">
        <v>0</v>
      </c>
      <c r="F53" s="45">
        <v>0</v>
      </c>
      <c r="G53" s="54">
        <v>0</v>
      </c>
      <c r="H53" s="73">
        <v>15.432662875999998</v>
      </c>
      <c r="I53" s="45">
        <v>1837.5333612830002</v>
      </c>
      <c r="J53" s="45">
        <v>25.116317034999998</v>
      </c>
      <c r="K53" s="45">
        <v>0</v>
      </c>
      <c r="L53" s="54">
        <v>629.5043241870001</v>
      </c>
      <c r="M53" s="73">
        <v>0</v>
      </c>
      <c r="N53" s="53">
        <v>0</v>
      </c>
      <c r="O53" s="45">
        <v>0</v>
      </c>
      <c r="P53" s="45">
        <v>0</v>
      </c>
      <c r="Q53" s="54">
        <v>0</v>
      </c>
      <c r="R53" s="73">
        <v>6.871006780000001</v>
      </c>
      <c r="S53" s="45">
        <v>118.221548483</v>
      </c>
      <c r="T53" s="45">
        <v>6.614230491</v>
      </c>
      <c r="U53" s="45">
        <v>0</v>
      </c>
      <c r="V53" s="54">
        <v>35.862998626</v>
      </c>
      <c r="W53" s="73">
        <v>0</v>
      </c>
      <c r="X53" s="45">
        <v>0</v>
      </c>
      <c r="Y53" s="45">
        <v>0</v>
      </c>
      <c r="Z53" s="45">
        <v>0</v>
      </c>
      <c r="AA53" s="54">
        <v>0</v>
      </c>
      <c r="AB53" s="73">
        <v>0</v>
      </c>
      <c r="AC53" s="45">
        <v>0</v>
      </c>
      <c r="AD53" s="45">
        <v>0</v>
      </c>
      <c r="AE53" s="45">
        <v>0</v>
      </c>
      <c r="AF53" s="54">
        <v>0</v>
      </c>
      <c r="AG53" s="73">
        <v>0</v>
      </c>
      <c r="AH53" s="45">
        <v>0</v>
      </c>
      <c r="AI53" s="45">
        <v>0</v>
      </c>
      <c r="AJ53" s="45">
        <v>0</v>
      </c>
      <c r="AK53" s="54">
        <v>0</v>
      </c>
      <c r="AL53" s="73">
        <v>0.046479289</v>
      </c>
      <c r="AM53" s="45">
        <v>0</v>
      </c>
      <c r="AN53" s="45">
        <v>0</v>
      </c>
      <c r="AO53" s="45">
        <v>0</v>
      </c>
      <c r="AP53" s="54">
        <v>0.11737802800000001</v>
      </c>
      <c r="AQ53" s="73">
        <v>0</v>
      </c>
      <c r="AR53" s="53">
        <v>0</v>
      </c>
      <c r="AS53" s="45">
        <v>0</v>
      </c>
      <c r="AT53" s="45">
        <v>0</v>
      </c>
      <c r="AU53" s="54">
        <v>0</v>
      </c>
      <c r="AV53" s="73">
        <v>28.851953818999995</v>
      </c>
      <c r="AW53" s="45">
        <v>992.2806625860001</v>
      </c>
      <c r="AX53" s="45">
        <v>5.712926896</v>
      </c>
      <c r="AY53" s="45">
        <v>0</v>
      </c>
      <c r="AZ53" s="54">
        <v>559.091850313</v>
      </c>
      <c r="BA53" s="73">
        <v>0</v>
      </c>
      <c r="BB53" s="53">
        <v>0</v>
      </c>
      <c r="BC53" s="45">
        <v>0</v>
      </c>
      <c r="BD53" s="45">
        <v>0</v>
      </c>
      <c r="BE53" s="54">
        <v>0</v>
      </c>
      <c r="BF53" s="73">
        <v>14.949097415999999</v>
      </c>
      <c r="BG53" s="53">
        <v>130.13739028600003</v>
      </c>
      <c r="BH53" s="45">
        <v>0.641687479</v>
      </c>
      <c r="BI53" s="45">
        <v>0</v>
      </c>
      <c r="BJ53" s="54">
        <v>35.549911694</v>
      </c>
      <c r="BK53" s="49">
        <f t="shared" si="6"/>
        <v>4920.897391016</v>
      </c>
      <c r="BL53" s="109"/>
      <c r="BM53" s="109"/>
    </row>
    <row r="54" spans="1:65" ht="12.75">
      <c r="A54" s="36"/>
      <c r="B54" s="37" t="s">
        <v>83</v>
      </c>
      <c r="C54" s="82">
        <f>SUM(C46:C53)</f>
        <v>0</v>
      </c>
      <c r="D54" s="82">
        <f>SUM(D46:D53)</f>
        <v>1480.063395994</v>
      </c>
      <c r="E54" s="82">
        <f aca="true" t="shared" si="7" ref="E54:BJ54">SUM(E46:E53)</f>
        <v>0</v>
      </c>
      <c r="F54" s="82">
        <f t="shared" si="7"/>
        <v>0</v>
      </c>
      <c r="G54" s="82">
        <f t="shared" si="7"/>
        <v>0</v>
      </c>
      <c r="H54" s="82">
        <f t="shared" si="7"/>
        <v>88.58673562599999</v>
      </c>
      <c r="I54" s="82">
        <f t="shared" si="7"/>
        <v>6649.218571327</v>
      </c>
      <c r="J54" s="82">
        <f t="shared" si="7"/>
        <v>112.43188054</v>
      </c>
      <c r="K54" s="82">
        <f t="shared" si="7"/>
        <v>10.225979831</v>
      </c>
      <c r="L54" s="82">
        <f t="shared" si="7"/>
        <v>1939.548201351</v>
      </c>
      <c r="M54" s="82">
        <f t="shared" si="7"/>
        <v>0</v>
      </c>
      <c r="N54" s="82">
        <f t="shared" si="7"/>
        <v>0</v>
      </c>
      <c r="O54" s="82">
        <f t="shared" si="7"/>
        <v>0</v>
      </c>
      <c r="P54" s="82">
        <f t="shared" si="7"/>
        <v>0</v>
      </c>
      <c r="Q54" s="82">
        <f t="shared" si="7"/>
        <v>0</v>
      </c>
      <c r="R54" s="82">
        <f t="shared" si="7"/>
        <v>38.599171241</v>
      </c>
      <c r="S54" s="82">
        <f t="shared" si="7"/>
        <v>175.030205947</v>
      </c>
      <c r="T54" s="82">
        <f t="shared" si="7"/>
        <v>39.901086882</v>
      </c>
      <c r="U54" s="82">
        <f t="shared" si="7"/>
        <v>0</v>
      </c>
      <c r="V54" s="82">
        <f t="shared" si="7"/>
        <v>172.578150663</v>
      </c>
      <c r="W54" s="82">
        <f t="shared" si="7"/>
        <v>0</v>
      </c>
      <c r="X54" s="82">
        <f t="shared" si="7"/>
        <v>0</v>
      </c>
      <c r="Y54" s="82">
        <f t="shared" si="7"/>
        <v>0</v>
      </c>
      <c r="Z54" s="82">
        <f t="shared" si="7"/>
        <v>0</v>
      </c>
      <c r="AA54" s="82">
        <f t="shared" si="7"/>
        <v>0</v>
      </c>
      <c r="AB54" s="82">
        <f t="shared" si="7"/>
        <v>0.153590325</v>
      </c>
      <c r="AC54" s="82">
        <f t="shared" si="7"/>
        <v>0.001942391</v>
      </c>
      <c r="AD54" s="82">
        <f t="shared" si="7"/>
        <v>0</v>
      </c>
      <c r="AE54" s="82">
        <f t="shared" si="7"/>
        <v>0</v>
      </c>
      <c r="AF54" s="82">
        <f t="shared" si="7"/>
        <v>0.049017644</v>
      </c>
      <c r="AG54" s="82">
        <f t="shared" si="7"/>
        <v>0</v>
      </c>
      <c r="AH54" s="82">
        <f t="shared" si="7"/>
        <v>0</v>
      </c>
      <c r="AI54" s="82">
        <f t="shared" si="7"/>
        <v>0</v>
      </c>
      <c r="AJ54" s="82">
        <f t="shared" si="7"/>
        <v>0</v>
      </c>
      <c r="AK54" s="82">
        <f t="shared" si="7"/>
        <v>0</v>
      </c>
      <c r="AL54" s="82">
        <f t="shared" si="7"/>
        <v>0.138288261</v>
      </c>
      <c r="AM54" s="82">
        <f t="shared" si="7"/>
        <v>0</v>
      </c>
      <c r="AN54" s="82">
        <f t="shared" si="7"/>
        <v>0</v>
      </c>
      <c r="AO54" s="82">
        <f t="shared" si="7"/>
        <v>0</v>
      </c>
      <c r="AP54" s="82">
        <f t="shared" si="7"/>
        <v>0.11737802800000001</v>
      </c>
      <c r="AQ54" s="82">
        <f t="shared" si="7"/>
        <v>0</v>
      </c>
      <c r="AR54" s="82">
        <f t="shared" si="7"/>
        <v>0.15728593100000002</v>
      </c>
      <c r="AS54" s="82">
        <f t="shared" si="7"/>
        <v>0</v>
      </c>
      <c r="AT54" s="82">
        <f t="shared" si="7"/>
        <v>0</v>
      </c>
      <c r="AU54" s="82">
        <f t="shared" si="7"/>
        <v>0</v>
      </c>
      <c r="AV54" s="82">
        <f t="shared" si="7"/>
        <v>756.609252985</v>
      </c>
      <c r="AW54" s="82">
        <f t="shared" si="7"/>
        <v>4655.849854728999</v>
      </c>
      <c r="AX54" s="82">
        <f t="shared" si="7"/>
        <v>32.225479479</v>
      </c>
      <c r="AY54" s="82">
        <f t="shared" si="7"/>
        <v>0</v>
      </c>
      <c r="AZ54" s="82">
        <f t="shared" si="7"/>
        <v>6097.054356736</v>
      </c>
      <c r="BA54" s="82">
        <f t="shared" si="7"/>
        <v>0</v>
      </c>
      <c r="BB54" s="82">
        <f t="shared" si="7"/>
        <v>0</v>
      </c>
      <c r="BC54" s="82">
        <f t="shared" si="7"/>
        <v>0</v>
      </c>
      <c r="BD54" s="82">
        <f t="shared" si="7"/>
        <v>0</v>
      </c>
      <c r="BE54" s="82">
        <f t="shared" si="7"/>
        <v>0</v>
      </c>
      <c r="BF54" s="82">
        <f t="shared" si="7"/>
        <v>365.15710492899996</v>
      </c>
      <c r="BG54" s="82">
        <f t="shared" si="7"/>
        <v>549.311745041</v>
      </c>
      <c r="BH54" s="82">
        <f t="shared" si="7"/>
        <v>71.469440551</v>
      </c>
      <c r="BI54" s="82">
        <f t="shared" si="7"/>
        <v>0</v>
      </c>
      <c r="BJ54" s="82">
        <f t="shared" si="7"/>
        <v>996.3011613840001</v>
      </c>
      <c r="BK54" s="66">
        <f>SUM(BK46:BK53)</f>
        <v>24230.779277816</v>
      </c>
      <c r="BL54" s="109"/>
      <c r="BM54" s="109"/>
    </row>
    <row r="55" spans="1:65" ht="12.75">
      <c r="A55" s="36"/>
      <c r="B55" s="38" t="s">
        <v>73</v>
      </c>
      <c r="C55" s="66">
        <f aca="true" t="shared" si="8" ref="C55:AH55">+C54+C38+C14+C10</f>
        <v>0</v>
      </c>
      <c r="D55" s="74">
        <f t="shared" si="8"/>
        <v>2715.558832265</v>
      </c>
      <c r="E55" s="74">
        <f t="shared" si="8"/>
        <v>0</v>
      </c>
      <c r="F55" s="74">
        <f t="shared" si="8"/>
        <v>0</v>
      </c>
      <c r="G55" s="75">
        <f t="shared" si="8"/>
        <v>0</v>
      </c>
      <c r="H55" s="66">
        <f t="shared" si="8"/>
        <v>158.261554858</v>
      </c>
      <c r="I55" s="74">
        <f t="shared" si="8"/>
        <v>16395.774859253503</v>
      </c>
      <c r="J55" s="74">
        <f t="shared" si="8"/>
        <v>2684.3653838870005</v>
      </c>
      <c r="K55" s="74">
        <f t="shared" si="8"/>
        <v>10.225979831</v>
      </c>
      <c r="L55" s="75">
        <f t="shared" si="8"/>
        <v>2725.79292767</v>
      </c>
      <c r="M55" s="66">
        <f t="shared" si="8"/>
        <v>0</v>
      </c>
      <c r="N55" s="74">
        <f t="shared" si="8"/>
        <v>0</v>
      </c>
      <c r="O55" s="74">
        <f t="shared" si="8"/>
        <v>0</v>
      </c>
      <c r="P55" s="74">
        <f t="shared" si="8"/>
        <v>0</v>
      </c>
      <c r="Q55" s="75">
        <f t="shared" si="8"/>
        <v>0</v>
      </c>
      <c r="R55" s="66">
        <f t="shared" si="8"/>
        <v>65.465937436</v>
      </c>
      <c r="S55" s="74">
        <f t="shared" si="8"/>
        <v>387.816684107</v>
      </c>
      <c r="T55" s="74">
        <f t="shared" si="8"/>
        <v>178.47681524100003</v>
      </c>
      <c r="U55" s="74">
        <f t="shared" si="8"/>
        <v>0</v>
      </c>
      <c r="V55" s="75">
        <f t="shared" si="8"/>
        <v>206.536536457</v>
      </c>
      <c r="W55" s="66">
        <f t="shared" si="8"/>
        <v>0</v>
      </c>
      <c r="X55" s="66">
        <f t="shared" si="8"/>
        <v>0</v>
      </c>
      <c r="Y55" s="66">
        <f t="shared" si="8"/>
        <v>0</v>
      </c>
      <c r="Z55" s="66">
        <f t="shared" si="8"/>
        <v>0</v>
      </c>
      <c r="AA55" s="66">
        <f t="shared" si="8"/>
        <v>0</v>
      </c>
      <c r="AB55" s="66">
        <f t="shared" si="8"/>
        <v>0.26115367700000003</v>
      </c>
      <c r="AC55" s="74">
        <f t="shared" si="8"/>
        <v>0.001942391</v>
      </c>
      <c r="AD55" s="74">
        <f t="shared" si="8"/>
        <v>0</v>
      </c>
      <c r="AE55" s="74">
        <f t="shared" si="8"/>
        <v>0</v>
      </c>
      <c r="AF55" s="75">
        <f t="shared" si="8"/>
        <v>0.049017644</v>
      </c>
      <c r="AG55" s="66">
        <f t="shared" si="8"/>
        <v>0</v>
      </c>
      <c r="AH55" s="74">
        <f t="shared" si="8"/>
        <v>0</v>
      </c>
      <c r="AI55" s="74">
        <f aca="true" t="shared" si="9" ref="AI55:BK55">+AI54+AI38+AI14+AI10</f>
        <v>0</v>
      </c>
      <c r="AJ55" s="74">
        <f t="shared" si="9"/>
        <v>0</v>
      </c>
      <c r="AK55" s="75">
        <f t="shared" si="9"/>
        <v>0</v>
      </c>
      <c r="AL55" s="66">
        <f t="shared" si="9"/>
        <v>0.21324722499999998</v>
      </c>
      <c r="AM55" s="74">
        <f t="shared" si="9"/>
        <v>0</v>
      </c>
      <c r="AN55" s="74">
        <f t="shared" si="9"/>
        <v>0</v>
      </c>
      <c r="AO55" s="74">
        <f t="shared" si="9"/>
        <v>0</v>
      </c>
      <c r="AP55" s="75">
        <f t="shared" si="9"/>
        <v>0.535117319</v>
      </c>
      <c r="AQ55" s="66">
        <f t="shared" si="9"/>
        <v>0</v>
      </c>
      <c r="AR55" s="74">
        <f t="shared" si="9"/>
        <v>0.15728593100000002</v>
      </c>
      <c r="AS55" s="74">
        <f t="shared" si="9"/>
        <v>0</v>
      </c>
      <c r="AT55" s="74">
        <f t="shared" si="9"/>
        <v>0</v>
      </c>
      <c r="AU55" s="75">
        <f t="shared" si="9"/>
        <v>0</v>
      </c>
      <c r="AV55" s="66">
        <f t="shared" si="9"/>
        <v>905.372435465</v>
      </c>
      <c r="AW55" s="74">
        <f t="shared" si="9"/>
        <v>8383.194012668999</v>
      </c>
      <c r="AX55" s="74">
        <f t="shared" si="9"/>
        <v>49.270398377</v>
      </c>
      <c r="AY55" s="74">
        <f t="shared" si="9"/>
        <v>0</v>
      </c>
      <c r="AZ55" s="75">
        <f t="shared" si="9"/>
        <v>7124.660644136</v>
      </c>
      <c r="BA55" s="66">
        <f t="shared" si="9"/>
        <v>0</v>
      </c>
      <c r="BB55" s="74">
        <f t="shared" si="9"/>
        <v>0</v>
      </c>
      <c r="BC55" s="74">
        <f t="shared" si="9"/>
        <v>0</v>
      </c>
      <c r="BD55" s="74">
        <f t="shared" si="9"/>
        <v>0</v>
      </c>
      <c r="BE55" s="75">
        <f t="shared" si="9"/>
        <v>0</v>
      </c>
      <c r="BF55" s="66">
        <f t="shared" si="9"/>
        <v>417.251114677</v>
      </c>
      <c r="BG55" s="74">
        <f t="shared" si="9"/>
        <v>639.388497987</v>
      </c>
      <c r="BH55" s="74">
        <f t="shared" si="9"/>
        <v>76.94381318500001</v>
      </c>
      <c r="BI55" s="74">
        <f t="shared" si="9"/>
        <v>0</v>
      </c>
      <c r="BJ55" s="75">
        <f t="shared" si="9"/>
        <v>1105.120554648</v>
      </c>
      <c r="BK55" s="66">
        <f t="shared" si="9"/>
        <v>44230.69474633651</v>
      </c>
      <c r="BM55" s="109"/>
    </row>
    <row r="56" spans="1:65" ht="3.75" customHeight="1">
      <c r="A56" s="11"/>
      <c r="B56" s="20"/>
      <c r="C56" s="140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2"/>
      <c r="BM56" s="109"/>
    </row>
    <row r="57" spans="1:65" ht="3.75" customHeight="1">
      <c r="A57" s="11"/>
      <c r="B57" s="20"/>
      <c r="C57" s="25"/>
      <c r="D57" s="33"/>
      <c r="E57" s="26"/>
      <c r="F57" s="26"/>
      <c r="G57" s="26"/>
      <c r="H57" s="26"/>
      <c r="I57" s="26"/>
      <c r="J57" s="26"/>
      <c r="K57" s="26"/>
      <c r="L57" s="26"/>
      <c r="M57" s="26"/>
      <c r="N57" s="33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33"/>
      <c r="AS57" s="26"/>
      <c r="AT57" s="26"/>
      <c r="AU57" s="26"/>
      <c r="AV57" s="26"/>
      <c r="AW57" s="26"/>
      <c r="AX57" s="26"/>
      <c r="AY57" s="26"/>
      <c r="AZ57" s="26"/>
      <c r="BA57" s="26"/>
      <c r="BB57" s="33"/>
      <c r="BC57" s="26"/>
      <c r="BD57" s="26"/>
      <c r="BE57" s="26"/>
      <c r="BF57" s="26"/>
      <c r="BG57" s="33"/>
      <c r="BH57" s="26"/>
      <c r="BI57" s="26"/>
      <c r="BJ57" s="26"/>
      <c r="BK57" s="29"/>
      <c r="BM57" s="109"/>
    </row>
    <row r="58" spans="1:65" ht="12.75">
      <c r="A58" s="11" t="s">
        <v>1</v>
      </c>
      <c r="B58" s="17" t="s">
        <v>7</v>
      </c>
      <c r="C58" s="140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2"/>
      <c r="BM58" s="109"/>
    </row>
    <row r="59" spans="1:255" s="4" customFormat="1" ht="12.75">
      <c r="A59" s="11" t="s">
        <v>69</v>
      </c>
      <c r="B59" s="24" t="s">
        <v>2</v>
      </c>
      <c r="C59" s="145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7"/>
      <c r="BL59" s="2"/>
      <c r="BM59" s="109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</row>
    <row r="60" spans="1:255" s="4" customFormat="1" ht="12.75">
      <c r="A60" s="11"/>
      <c r="B60" s="24" t="s">
        <v>101</v>
      </c>
      <c r="C60" s="77">
        <v>0</v>
      </c>
      <c r="D60" s="53">
        <v>0.805816501</v>
      </c>
      <c r="E60" s="78">
        <v>0</v>
      </c>
      <c r="F60" s="78">
        <v>0</v>
      </c>
      <c r="G60" s="79">
        <v>0</v>
      </c>
      <c r="H60" s="77">
        <v>244.562444637</v>
      </c>
      <c r="I60" s="78">
        <v>0.019749821</v>
      </c>
      <c r="J60" s="78">
        <v>0</v>
      </c>
      <c r="K60" s="78">
        <v>0</v>
      </c>
      <c r="L60" s="79">
        <v>12.623854587</v>
      </c>
      <c r="M60" s="67">
        <v>0</v>
      </c>
      <c r="N60" s="68">
        <v>0</v>
      </c>
      <c r="O60" s="67">
        <v>0</v>
      </c>
      <c r="P60" s="67">
        <v>0</v>
      </c>
      <c r="Q60" s="67">
        <v>0</v>
      </c>
      <c r="R60" s="77">
        <v>169.421733038</v>
      </c>
      <c r="S60" s="78">
        <v>0.003203948</v>
      </c>
      <c r="T60" s="78">
        <v>0</v>
      </c>
      <c r="U60" s="78">
        <v>0</v>
      </c>
      <c r="V60" s="79">
        <v>3.4968810340000003</v>
      </c>
      <c r="W60" s="77">
        <v>0</v>
      </c>
      <c r="X60" s="78">
        <v>0</v>
      </c>
      <c r="Y60" s="78">
        <v>0</v>
      </c>
      <c r="Z60" s="78">
        <v>0</v>
      </c>
      <c r="AA60" s="79">
        <v>0</v>
      </c>
      <c r="AB60" s="77">
        <v>1.383416249</v>
      </c>
      <c r="AC60" s="78">
        <v>0</v>
      </c>
      <c r="AD60" s="78">
        <v>0</v>
      </c>
      <c r="AE60" s="78">
        <v>0</v>
      </c>
      <c r="AF60" s="79">
        <v>0.011852666</v>
      </c>
      <c r="AG60" s="67">
        <v>0</v>
      </c>
      <c r="AH60" s="67">
        <v>0</v>
      </c>
      <c r="AI60" s="67">
        <v>0</v>
      </c>
      <c r="AJ60" s="67">
        <v>0</v>
      </c>
      <c r="AK60" s="67">
        <v>0</v>
      </c>
      <c r="AL60" s="77">
        <v>0.8523056170000001</v>
      </c>
      <c r="AM60" s="78">
        <v>0</v>
      </c>
      <c r="AN60" s="78">
        <v>0</v>
      </c>
      <c r="AO60" s="78">
        <v>0</v>
      </c>
      <c r="AP60" s="79">
        <v>0</v>
      </c>
      <c r="AQ60" s="77">
        <v>0</v>
      </c>
      <c r="AR60" s="80">
        <v>0</v>
      </c>
      <c r="AS60" s="78">
        <v>0</v>
      </c>
      <c r="AT60" s="78">
        <v>0</v>
      </c>
      <c r="AU60" s="79">
        <v>0</v>
      </c>
      <c r="AV60" s="77">
        <v>1854.81941434</v>
      </c>
      <c r="AW60" s="78">
        <v>11.50850062</v>
      </c>
      <c r="AX60" s="78">
        <v>0</v>
      </c>
      <c r="AY60" s="78">
        <v>0</v>
      </c>
      <c r="AZ60" s="79">
        <v>304.84581358599996</v>
      </c>
      <c r="BA60" s="77">
        <v>0</v>
      </c>
      <c r="BB60" s="80">
        <v>0</v>
      </c>
      <c r="BC60" s="78">
        <v>0</v>
      </c>
      <c r="BD60" s="78">
        <v>0</v>
      </c>
      <c r="BE60" s="79">
        <v>0</v>
      </c>
      <c r="BF60" s="77">
        <v>1160.590984958</v>
      </c>
      <c r="BG60" s="80">
        <v>7.752377885</v>
      </c>
      <c r="BH60" s="78">
        <v>1.710187145</v>
      </c>
      <c r="BI60" s="78">
        <v>0</v>
      </c>
      <c r="BJ60" s="79">
        <v>114.573830276</v>
      </c>
      <c r="BK60" s="98">
        <f>SUM(C60:BJ60)</f>
        <v>3888.982366908</v>
      </c>
      <c r="BL60" s="27"/>
      <c r="BM60" s="109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s="4" customFormat="1" ht="12.75">
      <c r="A61" s="36"/>
      <c r="B61" s="37" t="s">
        <v>78</v>
      </c>
      <c r="C61" s="50">
        <f>SUM(C60)</f>
        <v>0</v>
      </c>
      <c r="D61" s="71">
        <f>SUM(D60)</f>
        <v>0.805816501</v>
      </c>
      <c r="E61" s="71">
        <f aca="true" t="shared" si="10" ref="E61:BJ61">SUM(E60)</f>
        <v>0</v>
      </c>
      <c r="F61" s="71">
        <f t="shared" si="10"/>
        <v>0</v>
      </c>
      <c r="G61" s="69">
        <f t="shared" si="10"/>
        <v>0</v>
      </c>
      <c r="H61" s="50">
        <f t="shared" si="10"/>
        <v>244.562444637</v>
      </c>
      <c r="I61" s="71">
        <f t="shared" si="10"/>
        <v>0.019749821</v>
      </c>
      <c r="J61" s="71">
        <f t="shared" si="10"/>
        <v>0</v>
      </c>
      <c r="K61" s="71">
        <f t="shared" si="10"/>
        <v>0</v>
      </c>
      <c r="L61" s="69">
        <f t="shared" si="10"/>
        <v>12.623854587</v>
      </c>
      <c r="M61" s="51">
        <f t="shared" si="10"/>
        <v>0</v>
      </c>
      <c r="N61" s="51">
        <f t="shared" si="10"/>
        <v>0</v>
      </c>
      <c r="O61" s="51">
        <f t="shared" si="10"/>
        <v>0</v>
      </c>
      <c r="P61" s="51">
        <f t="shared" si="10"/>
        <v>0</v>
      </c>
      <c r="Q61" s="76">
        <f t="shared" si="10"/>
        <v>0</v>
      </c>
      <c r="R61" s="50">
        <f t="shared" si="10"/>
        <v>169.421733038</v>
      </c>
      <c r="S61" s="71">
        <f t="shared" si="10"/>
        <v>0.003203948</v>
      </c>
      <c r="T61" s="71">
        <f t="shared" si="10"/>
        <v>0</v>
      </c>
      <c r="U61" s="71">
        <f t="shared" si="10"/>
        <v>0</v>
      </c>
      <c r="V61" s="69">
        <f t="shared" si="10"/>
        <v>3.4968810340000003</v>
      </c>
      <c r="W61" s="50">
        <f t="shared" si="10"/>
        <v>0</v>
      </c>
      <c r="X61" s="71">
        <f t="shared" si="10"/>
        <v>0</v>
      </c>
      <c r="Y61" s="71">
        <f t="shared" si="10"/>
        <v>0</v>
      </c>
      <c r="Z61" s="71">
        <f t="shared" si="10"/>
        <v>0</v>
      </c>
      <c r="AA61" s="69">
        <f t="shared" si="10"/>
        <v>0</v>
      </c>
      <c r="AB61" s="50">
        <f t="shared" si="10"/>
        <v>1.383416249</v>
      </c>
      <c r="AC61" s="71">
        <f t="shared" si="10"/>
        <v>0</v>
      </c>
      <c r="AD61" s="71">
        <f t="shared" si="10"/>
        <v>0</v>
      </c>
      <c r="AE61" s="71">
        <f t="shared" si="10"/>
        <v>0</v>
      </c>
      <c r="AF61" s="69">
        <f t="shared" si="10"/>
        <v>0.011852666</v>
      </c>
      <c r="AG61" s="51">
        <f t="shared" si="10"/>
        <v>0</v>
      </c>
      <c r="AH61" s="51">
        <f t="shared" si="10"/>
        <v>0</v>
      </c>
      <c r="AI61" s="51">
        <f t="shared" si="10"/>
        <v>0</v>
      </c>
      <c r="AJ61" s="51">
        <f t="shared" si="10"/>
        <v>0</v>
      </c>
      <c r="AK61" s="76">
        <f t="shared" si="10"/>
        <v>0</v>
      </c>
      <c r="AL61" s="50">
        <f t="shared" si="10"/>
        <v>0.8523056170000001</v>
      </c>
      <c r="AM61" s="71">
        <f t="shared" si="10"/>
        <v>0</v>
      </c>
      <c r="AN61" s="71">
        <f t="shared" si="10"/>
        <v>0</v>
      </c>
      <c r="AO61" s="71">
        <f t="shared" si="10"/>
        <v>0</v>
      </c>
      <c r="AP61" s="69">
        <f t="shared" si="10"/>
        <v>0</v>
      </c>
      <c r="AQ61" s="50">
        <f t="shared" si="10"/>
        <v>0</v>
      </c>
      <c r="AR61" s="71">
        <f t="shared" si="10"/>
        <v>0</v>
      </c>
      <c r="AS61" s="71">
        <f t="shared" si="10"/>
        <v>0</v>
      </c>
      <c r="AT61" s="71">
        <f t="shared" si="10"/>
        <v>0</v>
      </c>
      <c r="AU61" s="69">
        <f t="shared" si="10"/>
        <v>0</v>
      </c>
      <c r="AV61" s="50">
        <f t="shared" si="10"/>
        <v>1854.81941434</v>
      </c>
      <c r="AW61" s="71">
        <f t="shared" si="10"/>
        <v>11.50850062</v>
      </c>
      <c r="AX61" s="71">
        <f t="shared" si="10"/>
        <v>0</v>
      </c>
      <c r="AY61" s="71">
        <f t="shared" si="10"/>
        <v>0</v>
      </c>
      <c r="AZ61" s="69">
        <f t="shared" si="10"/>
        <v>304.84581358599996</v>
      </c>
      <c r="BA61" s="50">
        <f t="shared" si="10"/>
        <v>0</v>
      </c>
      <c r="BB61" s="71">
        <f t="shared" si="10"/>
        <v>0</v>
      </c>
      <c r="BC61" s="71">
        <f t="shared" si="10"/>
        <v>0</v>
      </c>
      <c r="BD61" s="71">
        <f t="shared" si="10"/>
        <v>0</v>
      </c>
      <c r="BE61" s="69">
        <f t="shared" si="10"/>
        <v>0</v>
      </c>
      <c r="BF61" s="50">
        <f t="shared" si="10"/>
        <v>1160.590984958</v>
      </c>
      <c r="BG61" s="71">
        <f t="shared" si="10"/>
        <v>7.752377885</v>
      </c>
      <c r="BH61" s="71">
        <f t="shared" si="10"/>
        <v>1.710187145</v>
      </c>
      <c r="BI61" s="71">
        <f t="shared" si="10"/>
        <v>0</v>
      </c>
      <c r="BJ61" s="69">
        <f t="shared" si="10"/>
        <v>114.573830276</v>
      </c>
      <c r="BK61" s="52">
        <f>SUM(BK60:BK60)</f>
        <v>3888.982366908</v>
      </c>
      <c r="BL61" s="2"/>
      <c r="BM61" s="109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</row>
    <row r="62" spans="1:65" ht="12.75">
      <c r="A62" s="11" t="s">
        <v>70</v>
      </c>
      <c r="B62" s="18" t="s">
        <v>17</v>
      </c>
      <c r="C62" s="126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8"/>
      <c r="BM62" s="109"/>
    </row>
    <row r="63" spans="1:65" ht="12.75">
      <c r="A63" s="11"/>
      <c r="B63" s="24" t="s">
        <v>102</v>
      </c>
      <c r="C63" s="73">
        <v>0</v>
      </c>
      <c r="D63" s="53">
        <v>7.297010009</v>
      </c>
      <c r="E63" s="45">
        <v>0</v>
      </c>
      <c r="F63" s="45">
        <v>0</v>
      </c>
      <c r="G63" s="54">
        <v>0</v>
      </c>
      <c r="H63" s="73">
        <v>62.191760225</v>
      </c>
      <c r="I63" s="45">
        <v>68.84808972799999</v>
      </c>
      <c r="J63" s="45">
        <v>0</v>
      </c>
      <c r="K63" s="45">
        <v>0</v>
      </c>
      <c r="L63" s="54">
        <v>59.62043497399999</v>
      </c>
      <c r="M63" s="73">
        <v>0</v>
      </c>
      <c r="N63" s="53">
        <v>0</v>
      </c>
      <c r="O63" s="45">
        <v>0</v>
      </c>
      <c r="P63" s="45">
        <v>0</v>
      </c>
      <c r="Q63" s="54">
        <v>0</v>
      </c>
      <c r="R63" s="73">
        <v>19.478437081000003</v>
      </c>
      <c r="S63" s="45">
        <v>2.017695421</v>
      </c>
      <c r="T63" s="45">
        <v>0</v>
      </c>
      <c r="U63" s="45">
        <v>0</v>
      </c>
      <c r="V63" s="54">
        <v>4.9481979119999995</v>
      </c>
      <c r="W63" s="73">
        <v>0</v>
      </c>
      <c r="X63" s="45">
        <v>0</v>
      </c>
      <c r="Y63" s="45">
        <v>0</v>
      </c>
      <c r="Z63" s="45">
        <v>0</v>
      </c>
      <c r="AA63" s="54">
        <v>0</v>
      </c>
      <c r="AB63" s="73">
        <v>0.26054876299999996</v>
      </c>
      <c r="AC63" s="45">
        <v>0</v>
      </c>
      <c r="AD63" s="45">
        <v>0</v>
      </c>
      <c r="AE63" s="45">
        <v>0</v>
      </c>
      <c r="AF63" s="54">
        <v>0</v>
      </c>
      <c r="AG63" s="73">
        <v>0</v>
      </c>
      <c r="AH63" s="45">
        <v>0</v>
      </c>
      <c r="AI63" s="45">
        <v>0</v>
      </c>
      <c r="AJ63" s="45">
        <v>0</v>
      </c>
      <c r="AK63" s="54">
        <v>0</v>
      </c>
      <c r="AL63" s="73">
        <v>0.15649796100000002</v>
      </c>
      <c r="AM63" s="45">
        <v>0</v>
      </c>
      <c r="AN63" s="45">
        <v>0</v>
      </c>
      <c r="AO63" s="45">
        <v>0</v>
      </c>
      <c r="AP63" s="54">
        <v>0.08351354300000001</v>
      </c>
      <c r="AQ63" s="73">
        <v>0</v>
      </c>
      <c r="AR63" s="53">
        <v>0.322437321</v>
      </c>
      <c r="AS63" s="45">
        <v>0</v>
      </c>
      <c r="AT63" s="45">
        <v>0</v>
      </c>
      <c r="AU63" s="54">
        <v>0</v>
      </c>
      <c r="AV63" s="73">
        <v>1067.836492472</v>
      </c>
      <c r="AW63" s="45">
        <v>88.249358429</v>
      </c>
      <c r="AX63" s="45">
        <v>0</v>
      </c>
      <c r="AY63" s="45">
        <v>0</v>
      </c>
      <c r="AZ63" s="54">
        <v>493.44141992</v>
      </c>
      <c r="BA63" s="73">
        <v>0</v>
      </c>
      <c r="BB63" s="53">
        <v>0</v>
      </c>
      <c r="BC63" s="45">
        <v>0</v>
      </c>
      <c r="BD63" s="45">
        <v>0</v>
      </c>
      <c r="BE63" s="54">
        <v>0</v>
      </c>
      <c r="BF63" s="73">
        <v>352.126065613</v>
      </c>
      <c r="BG63" s="53">
        <v>38.987973294</v>
      </c>
      <c r="BH63" s="45">
        <v>0</v>
      </c>
      <c r="BI63" s="45">
        <v>0</v>
      </c>
      <c r="BJ63" s="54">
        <v>101.690401225</v>
      </c>
      <c r="BK63" s="49">
        <f aca="true" t="shared" si="11" ref="BK63:BK76">SUM(C63:BJ63)</f>
        <v>2367.556333891</v>
      </c>
      <c r="BL63" s="27"/>
      <c r="BM63" s="109"/>
    </row>
    <row r="64" spans="1:65" ht="12.75">
      <c r="A64" s="11"/>
      <c r="B64" s="104" t="s">
        <v>139</v>
      </c>
      <c r="C64" s="73">
        <v>0</v>
      </c>
      <c r="D64" s="53">
        <v>272.783113855</v>
      </c>
      <c r="E64" s="45">
        <v>0</v>
      </c>
      <c r="F64" s="45">
        <v>0</v>
      </c>
      <c r="G64" s="54">
        <v>0</v>
      </c>
      <c r="H64" s="73">
        <v>5.244132074</v>
      </c>
      <c r="I64" s="45">
        <v>80.027486435</v>
      </c>
      <c r="J64" s="45">
        <v>0</v>
      </c>
      <c r="K64" s="45">
        <v>0</v>
      </c>
      <c r="L64" s="54">
        <v>204.18033725299998</v>
      </c>
      <c r="M64" s="73">
        <v>0</v>
      </c>
      <c r="N64" s="53">
        <v>0</v>
      </c>
      <c r="O64" s="45">
        <v>0</v>
      </c>
      <c r="P64" s="45">
        <v>0</v>
      </c>
      <c r="Q64" s="54">
        <v>0</v>
      </c>
      <c r="R64" s="73">
        <v>3.3406386500000003</v>
      </c>
      <c r="S64" s="45">
        <v>4.856269266</v>
      </c>
      <c r="T64" s="45">
        <v>0</v>
      </c>
      <c r="U64" s="45">
        <v>0</v>
      </c>
      <c r="V64" s="54">
        <v>5.978002114000001</v>
      </c>
      <c r="W64" s="73">
        <v>0</v>
      </c>
      <c r="X64" s="45">
        <v>0</v>
      </c>
      <c r="Y64" s="45">
        <v>0</v>
      </c>
      <c r="Z64" s="45">
        <v>0</v>
      </c>
      <c r="AA64" s="54">
        <v>0</v>
      </c>
      <c r="AB64" s="73">
        <v>0.027610462</v>
      </c>
      <c r="AC64" s="45">
        <v>0</v>
      </c>
      <c r="AD64" s="45">
        <v>0</v>
      </c>
      <c r="AE64" s="45">
        <v>0</v>
      </c>
      <c r="AF64" s="54">
        <v>0</v>
      </c>
      <c r="AG64" s="73">
        <v>0</v>
      </c>
      <c r="AH64" s="45">
        <v>0</v>
      </c>
      <c r="AI64" s="45">
        <v>0</v>
      </c>
      <c r="AJ64" s="45">
        <v>0</v>
      </c>
      <c r="AK64" s="54">
        <v>0</v>
      </c>
      <c r="AL64" s="73">
        <v>0.00038765500000000004</v>
      </c>
      <c r="AM64" s="45">
        <v>0</v>
      </c>
      <c r="AN64" s="45">
        <v>0</v>
      </c>
      <c r="AO64" s="45">
        <v>0</v>
      </c>
      <c r="AP64" s="54">
        <v>0</v>
      </c>
      <c r="AQ64" s="73">
        <v>0</v>
      </c>
      <c r="AR64" s="53">
        <v>0</v>
      </c>
      <c r="AS64" s="45">
        <v>0</v>
      </c>
      <c r="AT64" s="45">
        <v>0</v>
      </c>
      <c r="AU64" s="54">
        <v>0</v>
      </c>
      <c r="AV64" s="73">
        <v>109.688422622</v>
      </c>
      <c r="AW64" s="45">
        <v>115.18224345800002</v>
      </c>
      <c r="AX64" s="45">
        <v>0</v>
      </c>
      <c r="AY64" s="45">
        <v>0</v>
      </c>
      <c r="AZ64" s="54">
        <v>488.753022178</v>
      </c>
      <c r="BA64" s="73">
        <v>0</v>
      </c>
      <c r="BB64" s="53">
        <v>0</v>
      </c>
      <c r="BC64" s="45">
        <v>0</v>
      </c>
      <c r="BD64" s="45">
        <v>0</v>
      </c>
      <c r="BE64" s="54">
        <v>0</v>
      </c>
      <c r="BF64" s="73">
        <v>68.760340415</v>
      </c>
      <c r="BG64" s="53">
        <v>49.406394795000004</v>
      </c>
      <c r="BH64" s="45">
        <v>0.266367233</v>
      </c>
      <c r="BI64" s="45">
        <v>0</v>
      </c>
      <c r="BJ64" s="54">
        <v>138.078669263</v>
      </c>
      <c r="BK64" s="49">
        <f t="shared" si="11"/>
        <v>1546.573437728</v>
      </c>
      <c r="BL64" s="27"/>
      <c r="BM64" s="109"/>
    </row>
    <row r="65" spans="1:65" ht="12.75">
      <c r="A65" s="11"/>
      <c r="B65" s="24" t="s">
        <v>103</v>
      </c>
      <c r="C65" s="73">
        <v>0</v>
      </c>
      <c r="D65" s="53">
        <v>170.12661788399998</v>
      </c>
      <c r="E65" s="45">
        <v>0</v>
      </c>
      <c r="F65" s="45">
        <v>0</v>
      </c>
      <c r="G65" s="54">
        <v>0</v>
      </c>
      <c r="H65" s="73">
        <v>48.435593688</v>
      </c>
      <c r="I65" s="45">
        <v>449.8570459740001</v>
      </c>
      <c r="J65" s="45">
        <v>0</v>
      </c>
      <c r="K65" s="45">
        <v>0</v>
      </c>
      <c r="L65" s="54">
        <v>380.221837909</v>
      </c>
      <c r="M65" s="73">
        <v>0</v>
      </c>
      <c r="N65" s="53">
        <v>0</v>
      </c>
      <c r="O65" s="45">
        <v>0</v>
      </c>
      <c r="P65" s="45">
        <v>0</v>
      </c>
      <c r="Q65" s="54">
        <v>0</v>
      </c>
      <c r="R65" s="73">
        <v>16.976046474</v>
      </c>
      <c r="S65" s="45">
        <v>13.991167477000001</v>
      </c>
      <c r="T65" s="45">
        <v>0</v>
      </c>
      <c r="U65" s="45">
        <v>0</v>
      </c>
      <c r="V65" s="54">
        <v>9.819885866</v>
      </c>
      <c r="W65" s="73">
        <v>0</v>
      </c>
      <c r="X65" s="45">
        <v>0</v>
      </c>
      <c r="Y65" s="45">
        <v>0</v>
      </c>
      <c r="Z65" s="45">
        <v>0</v>
      </c>
      <c r="AA65" s="54">
        <v>0</v>
      </c>
      <c r="AB65" s="73">
        <v>0.060906652000000006</v>
      </c>
      <c r="AC65" s="45">
        <v>0</v>
      </c>
      <c r="AD65" s="45">
        <v>0</v>
      </c>
      <c r="AE65" s="45">
        <v>0</v>
      </c>
      <c r="AF65" s="54">
        <v>0</v>
      </c>
      <c r="AG65" s="73">
        <v>0</v>
      </c>
      <c r="AH65" s="45">
        <v>0</v>
      </c>
      <c r="AI65" s="45">
        <v>0</v>
      </c>
      <c r="AJ65" s="45">
        <v>0</v>
      </c>
      <c r="AK65" s="54">
        <v>0</v>
      </c>
      <c r="AL65" s="73">
        <v>0.11541406800000001</v>
      </c>
      <c r="AM65" s="45">
        <v>0</v>
      </c>
      <c r="AN65" s="45">
        <v>0</v>
      </c>
      <c r="AO65" s="45">
        <v>0</v>
      </c>
      <c r="AP65" s="54">
        <v>0</v>
      </c>
      <c r="AQ65" s="73">
        <v>0</v>
      </c>
      <c r="AR65" s="53">
        <v>24.170779937</v>
      </c>
      <c r="AS65" s="45">
        <v>0</v>
      </c>
      <c r="AT65" s="45">
        <v>0</v>
      </c>
      <c r="AU65" s="54">
        <v>0</v>
      </c>
      <c r="AV65" s="73">
        <v>502.6232983289999</v>
      </c>
      <c r="AW65" s="45">
        <v>212.53886576000002</v>
      </c>
      <c r="AX65" s="45">
        <v>0</v>
      </c>
      <c r="AY65" s="45">
        <v>0</v>
      </c>
      <c r="AZ65" s="54">
        <v>887.375616105</v>
      </c>
      <c r="BA65" s="73">
        <v>0</v>
      </c>
      <c r="BB65" s="53">
        <v>0</v>
      </c>
      <c r="BC65" s="45">
        <v>0</v>
      </c>
      <c r="BD65" s="45">
        <v>0</v>
      </c>
      <c r="BE65" s="54">
        <v>0</v>
      </c>
      <c r="BF65" s="73">
        <v>168.78735213700003</v>
      </c>
      <c r="BG65" s="53">
        <v>18.659204274</v>
      </c>
      <c r="BH65" s="45">
        <v>0</v>
      </c>
      <c r="BI65" s="45">
        <v>0</v>
      </c>
      <c r="BJ65" s="54">
        <v>83.655467786</v>
      </c>
      <c r="BK65" s="49">
        <f t="shared" si="11"/>
        <v>2987.4151003200004</v>
      </c>
      <c r="BL65" s="27"/>
      <c r="BM65" s="109"/>
    </row>
    <row r="66" spans="1:65" ht="12.75">
      <c r="A66" s="11"/>
      <c r="B66" s="24" t="s">
        <v>104</v>
      </c>
      <c r="C66" s="73">
        <v>0</v>
      </c>
      <c r="D66" s="53">
        <v>0.891566943</v>
      </c>
      <c r="E66" s="45">
        <v>0</v>
      </c>
      <c r="F66" s="45">
        <v>0</v>
      </c>
      <c r="G66" s="54">
        <v>0</v>
      </c>
      <c r="H66" s="73">
        <v>525.2095004409999</v>
      </c>
      <c r="I66" s="45">
        <v>12.488288463</v>
      </c>
      <c r="J66" s="45">
        <v>0</v>
      </c>
      <c r="K66" s="45">
        <v>0</v>
      </c>
      <c r="L66" s="54">
        <v>145.501103831</v>
      </c>
      <c r="M66" s="73">
        <v>0</v>
      </c>
      <c r="N66" s="53">
        <v>0</v>
      </c>
      <c r="O66" s="45">
        <v>0</v>
      </c>
      <c r="P66" s="45">
        <v>0</v>
      </c>
      <c r="Q66" s="54">
        <v>0</v>
      </c>
      <c r="R66" s="73">
        <v>223.009585808</v>
      </c>
      <c r="S66" s="45">
        <v>8.119650216</v>
      </c>
      <c r="T66" s="45">
        <v>0</v>
      </c>
      <c r="U66" s="45">
        <v>0</v>
      </c>
      <c r="V66" s="54">
        <v>28.294287184</v>
      </c>
      <c r="W66" s="73">
        <v>0</v>
      </c>
      <c r="X66" s="45">
        <v>0</v>
      </c>
      <c r="Y66" s="45">
        <v>0</v>
      </c>
      <c r="Z66" s="45">
        <v>0</v>
      </c>
      <c r="AA66" s="54">
        <v>0</v>
      </c>
      <c r="AB66" s="73">
        <v>1.905659027</v>
      </c>
      <c r="AC66" s="45">
        <v>0</v>
      </c>
      <c r="AD66" s="45">
        <v>0</v>
      </c>
      <c r="AE66" s="45">
        <v>0</v>
      </c>
      <c r="AF66" s="54">
        <v>0.00321798</v>
      </c>
      <c r="AG66" s="73">
        <v>0</v>
      </c>
      <c r="AH66" s="45">
        <v>0</v>
      </c>
      <c r="AI66" s="45">
        <v>0</v>
      </c>
      <c r="AJ66" s="45">
        <v>0</v>
      </c>
      <c r="AK66" s="54">
        <v>0</v>
      </c>
      <c r="AL66" s="73">
        <v>2.190246628</v>
      </c>
      <c r="AM66" s="45">
        <v>0</v>
      </c>
      <c r="AN66" s="45">
        <v>0</v>
      </c>
      <c r="AO66" s="45">
        <v>0</v>
      </c>
      <c r="AP66" s="54">
        <v>0</v>
      </c>
      <c r="AQ66" s="73">
        <v>0</v>
      </c>
      <c r="AR66" s="53">
        <v>6.617794083</v>
      </c>
      <c r="AS66" s="45">
        <v>0</v>
      </c>
      <c r="AT66" s="45">
        <v>0</v>
      </c>
      <c r="AU66" s="54">
        <v>0</v>
      </c>
      <c r="AV66" s="73">
        <v>2793.758119044</v>
      </c>
      <c r="AW66" s="45">
        <v>155.39258688</v>
      </c>
      <c r="AX66" s="45">
        <v>0</v>
      </c>
      <c r="AY66" s="45">
        <v>0</v>
      </c>
      <c r="AZ66" s="54">
        <v>882.564573296</v>
      </c>
      <c r="BA66" s="73">
        <v>0</v>
      </c>
      <c r="BB66" s="53">
        <v>0</v>
      </c>
      <c r="BC66" s="45">
        <v>0</v>
      </c>
      <c r="BD66" s="45">
        <v>0</v>
      </c>
      <c r="BE66" s="54">
        <v>0</v>
      </c>
      <c r="BF66" s="73">
        <v>1299.9573677859998</v>
      </c>
      <c r="BG66" s="53">
        <v>27.111218317000002</v>
      </c>
      <c r="BH66" s="45">
        <v>0</v>
      </c>
      <c r="BI66" s="45">
        <v>0</v>
      </c>
      <c r="BJ66" s="54">
        <v>101.325743118</v>
      </c>
      <c r="BK66" s="49">
        <f t="shared" si="11"/>
        <v>6214.340509045</v>
      </c>
      <c r="BL66" s="27"/>
      <c r="BM66" s="109"/>
    </row>
    <row r="67" spans="1:65" ht="25.5">
      <c r="A67" s="11"/>
      <c r="B67" s="24" t="s">
        <v>105</v>
      </c>
      <c r="C67" s="73">
        <v>0</v>
      </c>
      <c r="D67" s="53">
        <v>0.9826229630000001</v>
      </c>
      <c r="E67" s="45">
        <v>0</v>
      </c>
      <c r="F67" s="45">
        <v>0</v>
      </c>
      <c r="G67" s="54">
        <v>0</v>
      </c>
      <c r="H67" s="73">
        <v>63.62798655899999</v>
      </c>
      <c r="I67" s="45">
        <v>5.152349208</v>
      </c>
      <c r="J67" s="45">
        <v>0</v>
      </c>
      <c r="K67" s="45">
        <v>0</v>
      </c>
      <c r="L67" s="54">
        <v>38.077767921</v>
      </c>
      <c r="M67" s="73">
        <v>0</v>
      </c>
      <c r="N67" s="53">
        <v>0</v>
      </c>
      <c r="O67" s="45">
        <v>0</v>
      </c>
      <c r="P67" s="45">
        <v>0</v>
      </c>
      <c r="Q67" s="54">
        <v>0</v>
      </c>
      <c r="R67" s="73">
        <v>35.642953979999994</v>
      </c>
      <c r="S67" s="45">
        <v>0.31884705</v>
      </c>
      <c r="T67" s="45">
        <v>0</v>
      </c>
      <c r="U67" s="45">
        <v>0</v>
      </c>
      <c r="V67" s="54">
        <v>6.568566921</v>
      </c>
      <c r="W67" s="73">
        <v>0</v>
      </c>
      <c r="X67" s="45">
        <v>0</v>
      </c>
      <c r="Y67" s="45">
        <v>0</v>
      </c>
      <c r="Z67" s="45">
        <v>0</v>
      </c>
      <c r="AA67" s="54">
        <v>0</v>
      </c>
      <c r="AB67" s="73">
        <v>0.098158569</v>
      </c>
      <c r="AC67" s="45">
        <v>0</v>
      </c>
      <c r="AD67" s="45">
        <v>0</v>
      </c>
      <c r="AE67" s="45">
        <v>0</v>
      </c>
      <c r="AF67" s="54">
        <v>0</v>
      </c>
      <c r="AG67" s="73">
        <v>0</v>
      </c>
      <c r="AH67" s="45">
        <v>0</v>
      </c>
      <c r="AI67" s="45">
        <v>0</v>
      </c>
      <c r="AJ67" s="45">
        <v>0</v>
      </c>
      <c r="AK67" s="54">
        <v>0</v>
      </c>
      <c r="AL67" s="73">
        <v>0.092521495</v>
      </c>
      <c r="AM67" s="45">
        <v>0</v>
      </c>
      <c r="AN67" s="45">
        <v>0</v>
      </c>
      <c r="AO67" s="45">
        <v>0</v>
      </c>
      <c r="AP67" s="54">
        <v>0</v>
      </c>
      <c r="AQ67" s="73">
        <v>0</v>
      </c>
      <c r="AR67" s="53">
        <v>0</v>
      </c>
      <c r="AS67" s="45">
        <v>0</v>
      </c>
      <c r="AT67" s="45">
        <v>0</v>
      </c>
      <c r="AU67" s="54">
        <v>0</v>
      </c>
      <c r="AV67" s="73">
        <v>139.278228187</v>
      </c>
      <c r="AW67" s="45">
        <v>9.007254453</v>
      </c>
      <c r="AX67" s="45">
        <v>0</v>
      </c>
      <c r="AY67" s="45">
        <v>0</v>
      </c>
      <c r="AZ67" s="54">
        <v>63.588625177999994</v>
      </c>
      <c r="BA67" s="73">
        <v>0</v>
      </c>
      <c r="BB67" s="53">
        <v>0</v>
      </c>
      <c r="BC67" s="45">
        <v>0</v>
      </c>
      <c r="BD67" s="45">
        <v>0</v>
      </c>
      <c r="BE67" s="54">
        <v>0</v>
      </c>
      <c r="BF67" s="73">
        <v>75.500409091</v>
      </c>
      <c r="BG67" s="53">
        <v>1.362030719</v>
      </c>
      <c r="BH67" s="45">
        <v>0</v>
      </c>
      <c r="BI67" s="45">
        <v>0</v>
      </c>
      <c r="BJ67" s="54">
        <v>16.708773353</v>
      </c>
      <c r="BK67" s="49">
        <f t="shared" si="11"/>
        <v>456.00709564699997</v>
      </c>
      <c r="BL67" s="27"/>
      <c r="BM67" s="109"/>
    </row>
    <row r="68" spans="1:65" ht="12.75">
      <c r="A68" s="11"/>
      <c r="B68" s="24" t="s">
        <v>106</v>
      </c>
      <c r="C68" s="73">
        <v>0</v>
      </c>
      <c r="D68" s="53">
        <v>110.625616451</v>
      </c>
      <c r="E68" s="45">
        <v>0</v>
      </c>
      <c r="F68" s="45">
        <v>0</v>
      </c>
      <c r="G68" s="54">
        <v>0</v>
      </c>
      <c r="H68" s="73">
        <v>87.251606503</v>
      </c>
      <c r="I68" s="45">
        <v>128.637091741</v>
      </c>
      <c r="J68" s="45">
        <v>0</v>
      </c>
      <c r="K68" s="45">
        <v>0</v>
      </c>
      <c r="L68" s="54">
        <v>269.135803567</v>
      </c>
      <c r="M68" s="73">
        <v>0</v>
      </c>
      <c r="N68" s="53">
        <v>0</v>
      </c>
      <c r="O68" s="45">
        <v>0</v>
      </c>
      <c r="P68" s="45">
        <v>0</v>
      </c>
      <c r="Q68" s="54">
        <v>0</v>
      </c>
      <c r="R68" s="73">
        <v>32.981388516</v>
      </c>
      <c r="S68" s="45">
        <v>13.40556052</v>
      </c>
      <c r="T68" s="45">
        <v>0</v>
      </c>
      <c r="U68" s="45">
        <v>0</v>
      </c>
      <c r="V68" s="54">
        <v>21.483672521</v>
      </c>
      <c r="W68" s="73">
        <v>0</v>
      </c>
      <c r="X68" s="45">
        <v>0</v>
      </c>
      <c r="Y68" s="45">
        <v>0</v>
      </c>
      <c r="Z68" s="45">
        <v>0</v>
      </c>
      <c r="AA68" s="54">
        <v>0</v>
      </c>
      <c r="AB68" s="73">
        <v>0.13370316</v>
      </c>
      <c r="AC68" s="45">
        <v>0</v>
      </c>
      <c r="AD68" s="45">
        <v>0</v>
      </c>
      <c r="AE68" s="45">
        <v>0</v>
      </c>
      <c r="AF68" s="54">
        <v>0</v>
      </c>
      <c r="AG68" s="73">
        <v>0</v>
      </c>
      <c r="AH68" s="45">
        <v>0</v>
      </c>
      <c r="AI68" s="45">
        <v>0</v>
      </c>
      <c r="AJ68" s="45">
        <v>0</v>
      </c>
      <c r="AK68" s="54">
        <v>0</v>
      </c>
      <c r="AL68" s="73">
        <v>0.171803773</v>
      </c>
      <c r="AM68" s="45">
        <v>0</v>
      </c>
      <c r="AN68" s="45">
        <v>0</v>
      </c>
      <c r="AO68" s="45">
        <v>0</v>
      </c>
      <c r="AP68" s="54">
        <v>0</v>
      </c>
      <c r="AQ68" s="73">
        <v>0</v>
      </c>
      <c r="AR68" s="53">
        <v>0.001078007</v>
      </c>
      <c r="AS68" s="45">
        <v>0</v>
      </c>
      <c r="AT68" s="45">
        <v>0</v>
      </c>
      <c r="AU68" s="54">
        <v>0</v>
      </c>
      <c r="AV68" s="73">
        <v>1118.534890775</v>
      </c>
      <c r="AW68" s="45">
        <v>353.683428552</v>
      </c>
      <c r="AX68" s="45">
        <v>0.000246059</v>
      </c>
      <c r="AY68" s="45">
        <v>0</v>
      </c>
      <c r="AZ68" s="54">
        <v>1828.6850807510002</v>
      </c>
      <c r="BA68" s="73">
        <v>0</v>
      </c>
      <c r="BB68" s="53">
        <v>0</v>
      </c>
      <c r="BC68" s="45">
        <v>0</v>
      </c>
      <c r="BD68" s="45">
        <v>0</v>
      </c>
      <c r="BE68" s="54">
        <v>0</v>
      </c>
      <c r="BF68" s="73">
        <v>501.890597878</v>
      </c>
      <c r="BG68" s="53">
        <v>63.987247999999994</v>
      </c>
      <c r="BH68" s="45">
        <v>0</v>
      </c>
      <c r="BI68" s="45">
        <v>0</v>
      </c>
      <c r="BJ68" s="54">
        <v>297.743446941</v>
      </c>
      <c r="BK68" s="49">
        <f t="shared" si="11"/>
        <v>4828.352263715001</v>
      </c>
      <c r="BL68" s="27"/>
      <c r="BM68" s="109"/>
    </row>
    <row r="69" spans="1:65" ht="12.75">
      <c r="A69" s="11"/>
      <c r="B69" s="24" t="s">
        <v>107</v>
      </c>
      <c r="C69" s="73">
        <v>0</v>
      </c>
      <c r="D69" s="53">
        <v>30.039894927</v>
      </c>
      <c r="E69" s="45">
        <v>0</v>
      </c>
      <c r="F69" s="45">
        <v>0</v>
      </c>
      <c r="G69" s="54">
        <v>0</v>
      </c>
      <c r="H69" s="73">
        <v>174.261647719</v>
      </c>
      <c r="I69" s="45">
        <v>73.328617991</v>
      </c>
      <c r="J69" s="45">
        <v>0</v>
      </c>
      <c r="K69" s="45">
        <v>0</v>
      </c>
      <c r="L69" s="54">
        <v>222.80677887999997</v>
      </c>
      <c r="M69" s="73">
        <v>0</v>
      </c>
      <c r="N69" s="53">
        <v>0</v>
      </c>
      <c r="O69" s="45">
        <v>0</v>
      </c>
      <c r="P69" s="45">
        <v>0</v>
      </c>
      <c r="Q69" s="54">
        <v>0</v>
      </c>
      <c r="R69" s="73">
        <v>86.61276061299999</v>
      </c>
      <c r="S69" s="45">
        <v>5.62795392</v>
      </c>
      <c r="T69" s="45">
        <v>0</v>
      </c>
      <c r="U69" s="45">
        <v>0</v>
      </c>
      <c r="V69" s="54">
        <v>29.978069185000003</v>
      </c>
      <c r="W69" s="73">
        <v>0</v>
      </c>
      <c r="X69" s="45">
        <v>0</v>
      </c>
      <c r="Y69" s="45">
        <v>0</v>
      </c>
      <c r="Z69" s="45">
        <v>0</v>
      </c>
      <c r="AA69" s="54">
        <v>0</v>
      </c>
      <c r="AB69" s="73">
        <v>0.8206115939999999</v>
      </c>
      <c r="AC69" s="45">
        <v>0</v>
      </c>
      <c r="AD69" s="45">
        <v>0</v>
      </c>
      <c r="AE69" s="45">
        <v>0</v>
      </c>
      <c r="AF69" s="54">
        <v>0.097591304</v>
      </c>
      <c r="AG69" s="73">
        <v>0</v>
      </c>
      <c r="AH69" s="45">
        <v>0</v>
      </c>
      <c r="AI69" s="45">
        <v>0</v>
      </c>
      <c r="AJ69" s="45">
        <v>0</v>
      </c>
      <c r="AK69" s="54">
        <v>0</v>
      </c>
      <c r="AL69" s="73">
        <v>0.893960063</v>
      </c>
      <c r="AM69" s="45">
        <v>0</v>
      </c>
      <c r="AN69" s="45">
        <v>0</v>
      </c>
      <c r="AO69" s="45">
        <v>0</v>
      </c>
      <c r="AP69" s="54">
        <v>0</v>
      </c>
      <c r="AQ69" s="73">
        <v>0</v>
      </c>
      <c r="AR69" s="53">
        <v>1.1319E-05</v>
      </c>
      <c r="AS69" s="45">
        <v>0</v>
      </c>
      <c r="AT69" s="45">
        <v>0</v>
      </c>
      <c r="AU69" s="54">
        <v>0</v>
      </c>
      <c r="AV69" s="73">
        <v>1859.316687366</v>
      </c>
      <c r="AW69" s="45">
        <v>260.746777828</v>
      </c>
      <c r="AX69" s="45">
        <v>0</v>
      </c>
      <c r="AY69" s="45">
        <v>0</v>
      </c>
      <c r="AZ69" s="54">
        <v>1307.52362859</v>
      </c>
      <c r="BA69" s="73">
        <v>0</v>
      </c>
      <c r="BB69" s="53">
        <v>0</v>
      </c>
      <c r="BC69" s="45">
        <v>0</v>
      </c>
      <c r="BD69" s="45">
        <v>0</v>
      </c>
      <c r="BE69" s="54">
        <v>0</v>
      </c>
      <c r="BF69" s="73">
        <v>918.402331175</v>
      </c>
      <c r="BG69" s="53">
        <v>59.784219943000004</v>
      </c>
      <c r="BH69" s="45">
        <v>0</v>
      </c>
      <c r="BI69" s="45">
        <v>0</v>
      </c>
      <c r="BJ69" s="54">
        <v>260.32598232400005</v>
      </c>
      <c r="BK69" s="49">
        <f t="shared" si="11"/>
        <v>5290.567524741</v>
      </c>
      <c r="BL69" s="27"/>
      <c r="BM69" s="109"/>
    </row>
    <row r="70" spans="1:65" ht="12.75">
      <c r="A70" s="11"/>
      <c r="B70" s="24" t="s">
        <v>108</v>
      </c>
      <c r="C70" s="73">
        <v>0</v>
      </c>
      <c r="D70" s="53">
        <v>62.827154713999995</v>
      </c>
      <c r="E70" s="45">
        <v>0</v>
      </c>
      <c r="F70" s="45">
        <v>0</v>
      </c>
      <c r="G70" s="54">
        <v>0</v>
      </c>
      <c r="H70" s="73">
        <v>29.678203593</v>
      </c>
      <c r="I70" s="45">
        <v>7.492873309</v>
      </c>
      <c r="J70" s="45">
        <v>0</v>
      </c>
      <c r="K70" s="45">
        <v>0</v>
      </c>
      <c r="L70" s="54">
        <v>60.56845550399999</v>
      </c>
      <c r="M70" s="73">
        <v>0</v>
      </c>
      <c r="N70" s="53">
        <v>0</v>
      </c>
      <c r="O70" s="45">
        <v>0</v>
      </c>
      <c r="P70" s="45">
        <v>0</v>
      </c>
      <c r="Q70" s="54">
        <v>0</v>
      </c>
      <c r="R70" s="73">
        <v>9.449299023</v>
      </c>
      <c r="S70" s="45">
        <v>1.396761788</v>
      </c>
      <c r="T70" s="45">
        <v>0</v>
      </c>
      <c r="U70" s="45">
        <v>0</v>
      </c>
      <c r="V70" s="54">
        <v>2.876372342</v>
      </c>
      <c r="W70" s="73">
        <v>0</v>
      </c>
      <c r="X70" s="45">
        <v>0</v>
      </c>
      <c r="Y70" s="45">
        <v>0</v>
      </c>
      <c r="Z70" s="45">
        <v>0</v>
      </c>
      <c r="AA70" s="54">
        <v>0</v>
      </c>
      <c r="AB70" s="73">
        <v>0.8414503820000001</v>
      </c>
      <c r="AC70" s="45">
        <v>0</v>
      </c>
      <c r="AD70" s="45">
        <v>0</v>
      </c>
      <c r="AE70" s="45">
        <v>0</v>
      </c>
      <c r="AF70" s="54">
        <v>0</v>
      </c>
      <c r="AG70" s="73">
        <v>0</v>
      </c>
      <c r="AH70" s="45">
        <v>0</v>
      </c>
      <c r="AI70" s="45">
        <v>0</v>
      </c>
      <c r="AJ70" s="45">
        <v>0</v>
      </c>
      <c r="AK70" s="54">
        <v>0</v>
      </c>
      <c r="AL70" s="73">
        <v>0.462074893</v>
      </c>
      <c r="AM70" s="45">
        <v>0</v>
      </c>
      <c r="AN70" s="45">
        <v>0</v>
      </c>
      <c r="AO70" s="45">
        <v>0</v>
      </c>
      <c r="AP70" s="54">
        <v>0</v>
      </c>
      <c r="AQ70" s="73">
        <v>0</v>
      </c>
      <c r="AR70" s="53">
        <v>0</v>
      </c>
      <c r="AS70" s="45">
        <v>0</v>
      </c>
      <c r="AT70" s="45">
        <v>0</v>
      </c>
      <c r="AU70" s="54">
        <v>0</v>
      </c>
      <c r="AV70" s="73">
        <v>702.4526313690001</v>
      </c>
      <c r="AW70" s="45">
        <v>90.54625822999998</v>
      </c>
      <c r="AX70" s="45">
        <v>0.02608084</v>
      </c>
      <c r="AY70" s="45">
        <v>0</v>
      </c>
      <c r="AZ70" s="54">
        <v>290.293413246</v>
      </c>
      <c r="BA70" s="73">
        <v>0</v>
      </c>
      <c r="BB70" s="53">
        <v>0</v>
      </c>
      <c r="BC70" s="45">
        <v>0</v>
      </c>
      <c r="BD70" s="45">
        <v>0</v>
      </c>
      <c r="BE70" s="54">
        <v>0</v>
      </c>
      <c r="BF70" s="73">
        <v>241.55303171399999</v>
      </c>
      <c r="BG70" s="53">
        <v>22.359862362999998</v>
      </c>
      <c r="BH70" s="45">
        <v>0</v>
      </c>
      <c r="BI70" s="45">
        <v>0</v>
      </c>
      <c r="BJ70" s="54">
        <v>56.463499083</v>
      </c>
      <c r="BK70" s="49">
        <f t="shared" si="11"/>
        <v>1579.2874223930003</v>
      </c>
      <c r="BL70" s="27"/>
      <c r="BM70" s="109"/>
    </row>
    <row r="71" spans="1:65" ht="12.75">
      <c r="A71" s="11"/>
      <c r="B71" s="24" t="s">
        <v>109</v>
      </c>
      <c r="C71" s="73">
        <v>0</v>
      </c>
      <c r="D71" s="53">
        <v>205.26085595</v>
      </c>
      <c r="E71" s="45">
        <v>0</v>
      </c>
      <c r="F71" s="45">
        <v>0</v>
      </c>
      <c r="G71" s="54">
        <v>0</v>
      </c>
      <c r="H71" s="73">
        <v>80.76449217</v>
      </c>
      <c r="I71" s="45">
        <v>122.718345585</v>
      </c>
      <c r="J71" s="45">
        <v>0</v>
      </c>
      <c r="K71" s="45">
        <v>0</v>
      </c>
      <c r="L71" s="54">
        <v>212.89178157799998</v>
      </c>
      <c r="M71" s="73">
        <v>0</v>
      </c>
      <c r="N71" s="53">
        <v>0</v>
      </c>
      <c r="O71" s="45">
        <v>0</v>
      </c>
      <c r="P71" s="45">
        <v>0</v>
      </c>
      <c r="Q71" s="54">
        <v>0</v>
      </c>
      <c r="R71" s="73">
        <v>32.022278151</v>
      </c>
      <c r="S71" s="45">
        <v>0.016079489000000002</v>
      </c>
      <c r="T71" s="45">
        <v>0</v>
      </c>
      <c r="U71" s="45">
        <v>0</v>
      </c>
      <c r="V71" s="54">
        <v>7.504453293</v>
      </c>
      <c r="W71" s="73">
        <v>0</v>
      </c>
      <c r="X71" s="45">
        <v>0</v>
      </c>
      <c r="Y71" s="45">
        <v>0</v>
      </c>
      <c r="Z71" s="45">
        <v>0</v>
      </c>
      <c r="AA71" s="54">
        <v>0</v>
      </c>
      <c r="AB71" s="73">
        <v>0.6573446070000001</v>
      </c>
      <c r="AC71" s="45">
        <v>0</v>
      </c>
      <c r="AD71" s="45">
        <v>0</v>
      </c>
      <c r="AE71" s="45">
        <v>0</v>
      </c>
      <c r="AF71" s="54">
        <v>0.007528732000000001</v>
      </c>
      <c r="AG71" s="73">
        <v>0</v>
      </c>
      <c r="AH71" s="45">
        <v>0</v>
      </c>
      <c r="AI71" s="45">
        <v>0</v>
      </c>
      <c r="AJ71" s="45">
        <v>0</v>
      </c>
      <c r="AK71" s="54">
        <v>0</v>
      </c>
      <c r="AL71" s="73">
        <v>0.372880883</v>
      </c>
      <c r="AM71" s="45">
        <v>0</v>
      </c>
      <c r="AN71" s="45">
        <v>0</v>
      </c>
      <c r="AO71" s="45">
        <v>0</v>
      </c>
      <c r="AP71" s="54">
        <v>0</v>
      </c>
      <c r="AQ71" s="73">
        <v>0</v>
      </c>
      <c r="AR71" s="53">
        <v>63.784014129</v>
      </c>
      <c r="AS71" s="45">
        <v>0</v>
      </c>
      <c r="AT71" s="45">
        <v>0</v>
      </c>
      <c r="AU71" s="54">
        <v>0</v>
      </c>
      <c r="AV71" s="73">
        <v>1335.7698461350003</v>
      </c>
      <c r="AW71" s="45">
        <v>80.657503488</v>
      </c>
      <c r="AX71" s="45">
        <v>0.10756325</v>
      </c>
      <c r="AY71" s="45">
        <v>0</v>
      </c>
      <c r="AZ71" s="54">
        <v>454.573292799</v>
      </c>
      <c r="BA71" s="73">
        <v>0</v>
      </c>
      <c r="BB71" s="53">
        <v>0</v>
      </c>
      <c r="BC71" s="45">
        <v>0</v>
      </c>
      <c r="BD71" s="45">
        <v>0</v>
      </c>
      <c r="BE71" s="54">
        <v>0</v>
      </c>
      <c r="BF71" s="73">
        <v>459.750675176</v>
      </c>
      <c r="BG71" s="53">
        <v>22.255720092000004</v>
      </c>
      <c r="BH71" s="45">
        <v>0</v>
      </c>
      <c r="BI71" s="45">
        <v>0</v>
      </c>
      <c r="BJ71" s="54">
        <v>56.875777263</v>
      </c>
      <c r="BK71" s="49">
        <f t="shared" si="11"/>
        <v>3135.990432770001</v>
      </c>
      <c r="BL71" s="27"/>
      <c r="BM71" s="109"/>
    </row>
    <row r="72" spans="1:65" ht="12.75">
      <c r="A72" s="11"/>
      <c r="B72" s="24" t="s">
        <v>154</v>
      </c>
      <c r="C72" s="73">
        <v>0</v>
      </c>
      <c r="D72" s="53">
        <v>19.600714280000002</v>
      </c>
      <c r="E72" s="45">
        <v>0</v>
      </c>
      <c r="F72" s="45">
        <v>0</v>
      </c>
      <c r="G72" s="54">
        <v>0</v>
      </c>
      <c r="H72" s="73">
        <v>8.484220929</v>
      </c>
      <c r="I72" s="45">
        <v>11.378229607999998</v>
      </c>
      <c r="J72" s="45">
        <v>0</v>
      </c>
      <c r="K72" s="45">
        <v>0</v>
      </c>
      <c r="L72" s="54">
        <v>14.962564905</v>
      </c>
      <c r="M72" s="73">
        <v>0</v>
      </c>
      <c r="N72" s="53">
        <v>0</v>
      </c>
      <c r="O72" s="45">
        <v>0</v>
      </c>
      <c r="P72" s="45">
        <v>0</v>
      </c>
      <c r="Q72" s="54">
        <v>0</v>
      </c>
      <c r="R72" s="73">
        <v>4.377076011000001</v>
      </c>
      <c r="S72" s="45">
        <v>19.875050043</v>
      </c>
      <c r="T72" s="45">
        <v>0</v>
      </c>
      <c r="U72" s="45">
        <v>0</v>
      </c>
      <c r="V72" s="54">
        <v>5.182638442999999</v>
      </c>
      <c r="W72" s="73">
        <v>0</v>
      </c>
      <c r="X72" s="45">
        <v>0</v>
      </c>
      <c r="Y72" s="45">
        <v>0</v>
      </c>
      <c r="Z72" s="45">
        <v>0</v>
      </c>
      <c r="AA72" s="54">
        <v>0</v>
      </c>
      <c r="AB72" s="73">
        <v>0</v>
      </c>
      <c r="AC72" s="45">
        <v>0</v>
      </c>
      <c r="AD72" s="45">
        <v>0</v>
      </c>
      <c r="AE72" s="45">
        <v>0</v>
      </c>
      <c r="AF72" s="54">
        <v>0</v>
      </c>
      <c r="AG72" s="73">
        <v>0</v>
      </c>
      <c r="AH72" s="45">
        <v>0</v>
      </c>
      <c r="AI72" s="45">
        <v>0</v>
      </c>
      <c r="AJ72" s="45">
        <v>0</v>
      </c>
      <c r="AK72" s="54">
        <v>0</v>
      </c>
      <c r="AL72" s="73">
        <v>0</v>
      </c>
      <c r="AM72" s="45">
        <v>0</v>
      </c>
      <c r="AN72" s="45">
        <v>0</v>
      </c>
      <c r="AO72" s="45">
        <v>0</v>
      </c>
      <c r="AP72" s="54">
        <v>0</v>
      </c>
      <c r="AQ72" s="73">
        <v>0</v>
      </c>
      <c r="AR72" s="53">
        <v>0</v>
      </c>
      <c r="AS72" s="45">
        <v>0</v>
      </c>
      <c r="AT72" s="45">
        <v>0</v>
      </c>
      <c r="AU72" s="54">
        <v>0</v>
      </c>
      <c r="AV72" s="73">
        <v>96.929293112</v>
      </c>
      <c r="AW72" s="45">
        <v>54.949243067</v>
      </c>
      <c r="AX72" s="45">
        <v>0</v>
      </c>
      <c r="AY72" s="45">
        <v>0</v>
      </c>
      <c r="AZ72" s="54">
        <v>204.72797058099997</v>
      </c>
      <c r="BA72" s="73">
        <v>0</v>
      </c>
      <c r="BB72" s="53">
        <v>0</v>
      </c>
      <c r="BC72" s="45">
        <v>0</v>
      </c>
      <c r="BD72" s="45">
        <v>0</v>
      </c>
      <c r="BE72" s="54">
        <v>0</v>
      </c>
      <c r="BF72" s="73">
        <v>68.129269206</v>
      </c>
      <c r="BG72" s="53">
        <v>10.381011987</v>
      </c>
      <c r="BH72" s="45">
        <v>0</v>
      </c>
      <c r="BI72" s="45">
        <v>0</v>
      </c>
      <c r="BJ72" s="54">
        <v>60.495259899000004</v>
      </c>
      <c r="BK72" s="49">
        <f>SUM(C72:BJ72)</f>
        <v>579.4725420709999</v>
      </c>
      <c r="BL72" s="27"/>
      <c r="BM72" s="109"/>
    </row>
    <row r="73" spans="1:65" ht="12.75">
      <c r="A73" s="11"/>
      <c r="B73" s="24" t="s">
        <v>150</v>
      </c>
      <c r="C73" s="73">
        <v>0</v>
      </c>
      <c r="D73" s="53">
        <v>5.495075537</v>
      </c>
      <c r="E73" s="45">
        <v>0</v>
      </c>
      <c r="F73" s="45">
        <v>0</v>
      </c>
      <c r="G73" s="54">
        <v>0</v>
      </c>
      <c r="H73" s="73">
        <v>10.696551466</v>
      </c>
      <c r="I73" s="45">
        <v>13.996899265</v>
      </c>
      <c r="J73" s="45">
        <v>0</v>
      </c>
      <c r="K73" s="45">
        <v>0</v>
      </c>
      <c r="L73" s="54">
        <v>7.718089983</v>
      </c>
      <c r="M73" s="73">
        <v>0</v>
      </c>
      <c r="N73" s="53">
        <v>0</v>
      </c>
      <c r="O73" s="45">
        <v>0</v>
      </c>
      <c r="P73" s="45">
        <v>0</v>
      </c>
      <c r="Q73" s="54">
        <v>0</v>
      </c>
      <c r="R73" s="73">
        <v>6.329291500999999</v>
      </c>
      <c r="S73" s="45">
        <v>0.58653636</v>
      </c>
      <c r="T73" s="45">
        <v>0</v>
      </c>
      <c r="U73" s="45">
        <v>0</v>
      </c>
      <c r="V73" s="54">
        <v>4.723881806</v>
      </c>
      <c r="W73" s="73">
        <v>0</v>
      </c>
      <c r="X73" s="45">
        <v>0</v>
      </c>
      <c r="Y73" s="45">
        <v>0</v>
      </c>
      <c r="Z73" s="45">
        <v>0</v>
      </c>
      <c r="AA73" s="54">
        <v>0</v>
      </c>
      <c r="AB73" s="73">
        <v>0.0023681229999999998</v>
      </c>
      <c r="AC73" s="45">
        <v>0</v>
      </c>
      <c r="AD73" s="45">
        <v>0</v>
      </c>
      <c r="AE73" s="45">
        <v>0</v>
      </c>
      <c r="AF73" s="54">
        <v>0</v>
      </c>
      <c r="AG73" s="73">
        <v>0</v>
      </c>
      <c r="AH73" s="45">
        <v>0</v>
      </c>
      <c r="AI73" s="45">
        <v>0</v>
      </c>
      <c r="AJ73" s="45">
        <v>0</v>
      </c>
      <c r="AK73" s="54">
        <v>0</v>
      </c>
      <c r="AL73" s="73">
        <v>0.01603369</v>
      </c>
      <c r="AM73" s="45">
        <v>0</v>
      </c>
      <c r="AN73" s="45">
        <v>0</v>
      </c>
      <c r="AO73" s="45">
        <v>0</v>
      </c>
      <c r="AP73" s="54">
        <v>0</v>
      </c>
      <c r="AQ73" s="73">
        <v>0</v>
      </c>
      <c r="AR73" s="53">
        <v>0</v>
      </c>
      <c r="AS73" s="45">
        <v>0</v>
      </c>
      <c r="AT73" s="45">
        <v>0</v>
      </c>
      <c r="AU73" s="54">
        <v>0</v>
      </c>
      <c r="AV73" s="73">
        <v>25.833920053</v>
      </c>
      <c r="AW73" s="45">
        <v>12.852295156999999</v>
      </c>
      <c r="AX73" s="45">
        <v>0</v>
      </c>
      <c r="AY73" s="45">
        <v>0</v>
      </c>
      <c r="AZ73" s="54">
        <v>26.515182316</v>
      </c>
      <c r="BA73" s="73">
        <v>0</v>
      </c>
      <c r="BB73" s="53">
        <v>0</v>
      </c>
      <c r="BC73" s="45">
        <v>0</v>
      </c>
      <c r="BD73" s="45">
        <v>0</v>
      </c>
      <c r="BE73" s="54">
        <v>0</v>
      </c>
      <c r="BF73" s="73">
        <v>14.664874990999998</v>
      </c>
      <c r="BG73" s="53">
        <v>2.074660837</v>
      </c>
      <c r="BH73" s="45">
        <v>0</v>
      </c>
      <c r="BI73" s="45">
        <v>0</v>
      </c>
      <c r="BJ73" s="54">
        <v>5.030764968</v>
      </c>
      <c r="BK73" s="49">
        <f>SUM(C73:BJ73)</f>
        <v>136.536426053</v>
      </c>
      <c r="BM73" s="109"/>
    </row>
    <row r="74" spans="1:65" ht="12.75">
      <c r="A74" s="11"/>
      <c r="B74" s="24" t="s">
        <v>158</v>
      </c>
      <c r="C74" s="73">
        <v>0</v>
      </c>
      <c r="D74" s="53">
        <v>50.760075</v>
      </c>
      <c r="E74" s="45">
        <v>0</v>
      </c>
      <c r="F74" s="45">
        <v>0</v>
      </c>
      <c r="G74" s="54">
        <v>0</v>
      </c>
      <c r="H74" s="73">
        <v>2.052877765</v>
      </c>
      <c r="I74" s="45">
        <v>61.768358171</v>
      </c>
      <c r="J74" s="45">
        <v>0</v>
      </c>
      <c r="K74" s="45">
        <v>0</v>
      </c>
      <c r="L74" s="54">
        <v>14.174996591</v>
      </c>
      <c r="M74" s="73">
        <v>0</v>
      </c>
      <c r="N74" s="53">
        <v>0</v>
      </c>
      <c r="O74" s="45">
        <v>0</v>
      </c>
      <c r="P74" s="45">
        <v>0</v>
      </c>
      <c r="Q74" s="54">
        <v>0</v>
      </c>
      <c r="R74" s="73">
        <v>0.743295779</v>
      </c>
      <c r="S74" s="45">
        <v>0.7739655</v>
      </c>
      <c r="T74" s="45">
        <v>0</v>
      </c>
      <c r="U74" s="45">
        <v>0</v>
      </c>
      <c r="V74" s="54">
        <v>6.8780378859999995</v>
      </c>
      <c r="W74" s="73">
        <v>0</v>
      </c>
      <c r="X74" s="45">
        <v>0</v>
      </c>
      <c r="Y74" s="45">
        <v>0</v>
      </c>
      <c r="Z74" s="45">
        <v>0</v>
      </c>
      <c r="AA74" s="54">
        <v>0</v>
      </c>
      <c r="AB74" s="73">
        <v>0</v>
      </c>
      <c r="AC74" s="45">
        <v>0</v>
      </c>
      <c r="AD74" s="45">
        <v>0</v>
      </c>
      <c r="AE74" s="45">
        <v>0</v>
      </c>
      <c r="AF74" s="54">
        <v>0</v>
      </c>
      <c r="AG74" s="73">
        <v>0</v>
      </c>
      <c r="AH74" s="45">
        <v>0</v>
      </c>
      <c r="AI74" s="45">
        <v>0</v>
      </c>
      <c r="AJ74" s="45">
        <v>0</v>
      </c>
      <c r="AK74" s="54">
        <v>0</v>
      </c>
      <c r="AL74" s="73">
        <v>0</v>
      </c>
      <c r="AM74" s="45">
        <v>0</v>
      </c>
      <c r="AN74" s="45">
        <v>0</v>
      </c>
      <c r="AO74" s="45">
        <v>0</v>
      </c>
      <c r="AP74" s="54">
        <v>0</v>
      </c>
      <c r="AQ74" s="73">
        <v>0</v>
      </c>
      <c r="AR74" s="53">
        <v>0</v>
      </c>
      <c r="AS74" s="45">
        <v>0</v>
      </c>
      <c r="AT74" s="45">
        <v>0</v>
      </c>
      <c r="AU74" s="54">
        <v>0</v>
      </c>
      <c r="AV74" s="73">
        <v>4.2465779690000005</v>
      </c>
      <c r="AW74" s="45">
        <v>41.00672309699999</v>
      </c>
      <c r="AX74" s="45">
        <v>0</v>
      </c>
      <c r="AY74" s="45">
        <v>0</v>
      </c>
      <c r="AZ74" s="54">
        <v>37.623543257</v>
      </c>
      <c r="BA74" s="73">
        <v>0</v>
      </c>
      <c r="BB74" s="53">
        <v>0</v>
      </c>
      <c r="BC74" s="45">
        <v>0</v>
      </c>
      <c r="BD74" s="45">
        <v>0</v>
      </c>
      <c r="BE74" s="54">
        <v>0</v>
      </c>
      <c r="BF74" s="73">
        <v>2.1001570099999998</v>
      </c>
      <c r="BG74" s="53">
        <v>13.361030535000001</v>
      </c>
      <c r="BH74" s="45">
        <v>0</v>
      </c>
      <c r="BI74" s="45">
        <v>0</v>
      </c>
      <c r="BJ74" s="54">
        <v>16.148017765000002</v>
      </c>
      <c r="BK74" s="49">
        <f>SUM(C74:BJ74)</f>
        <v>251.63765632499994</v>
      </c>
      <c r="BM74" s="109"/>
    </row>
    <row r="75" spans="1:65" ht="12.75">
      <c r="A75" s="11"/>
      <c r="B75" s="24" t="s">
        <v>161</v>
      </c>
      <c r="C75" s="73">
        <v>0</v>
      </c>
      <c r="D75" s="53">
        <v>0.659562709</v>
      </c>
      <c r="E75" s="45">
        <v>0</v>
      </c>
      <c r="F75" s="45">
        <v>0</v>
      </c>
      <c r="G75" s="54">
        <v>0</v>
      </c>
      <c r="H75" s="73">
        <v>5.639448306999999</v>
      </c>
      <c r="I75" s="45">
        <v>5.127219614</v>
      </c>
      <c r="J75" s="45">
        <v>0</v>
      </c>
      <c r="K75" s="45">
        <v>0</v>
      </c>
      <c r="L75" s="54">
        <v>16.865464851</v>
      </c>
      <c r="M75" s="73">
        <v>0</v>
      </c>
      <c r="N75" s="53">
        <v>0</v>
      </c>
      <c r="O75" s="45">
        <v>0</v>
      </c>
      <c r="P75" s="45">
        <v>0</v>
      </c>
      <c r="Q75" s="54">
        <v>0</v>
      </c>
      <c r="R75" s="73">
        <v>2.093511069</v>
      </c>
      <c r="S75" s="45">
        <v>1.858969852</v>
      </c>
      <c r="T75" s="45">
        <v>0</v>
      </c>
      <c r="U75" s="45">
        <v>0</v>
      </c>
      <c r="V75" s="54">
        <v>2.772798118</v>
      </c>
      <c r="W75" s="73">
        <v>0</v>
      </c>
      <c r="X75" s="45">
        <v>0</v>
      </c>
      <c r="Y75" s="45">
        <v>0</v>
      </c>
      <c r="Z75" s="45">
        <v>0</v>
      </c>
      <c r="AA75" s="54">
        <v>0</v>
      </c>
      <c r="AB75" s="73">
        <v>0.001166254</v>
      </c>
      <c r="AC75" s="45">
        <v>0</v>
      </c>
      <c r="AD75" s="45">
        <v>0</v>
      </c>
      <c r="AE75" s="45">
        <v>0</v>
      </c>
      <c r="AF75" s="54">
        <v>0</v>
      </c>
      <c r="AG75" s="73">
        <v>0</v>
      </c>
      <c r="AH75" s="45">
        <v>0</v>
      </c>
      <c r="AI75" s="45">
        <v>0</v>
      </c>
      <c r="AJ75" s="45">
        <v>0</v>
      </c>
      <c r="AK75" s="54">
        <v>0</v>
      </c>
      <c r="AL75" s="73">
        <v>0.005652811</v>
      </c>
      <c r="AM75" s="45">
        <v>0</v>
      </c>
      <c r="AN75" s="45">
        <v>0</v>
      </c>
      <c r="AO75" s="45">
        <v>0</v>
      </c>
      <c r="AP75" s="54">
        <v>0</v>
      </c>
      <c r="AQ75" s="73">
        <v>0</v>
      </c>
      <c r="AR75" s="53">
        <v>0</v>
      </c>
      <c r="AS75" s="45">
        <v>0</v>
      </c>
      <c r="AT75" s="45">
        <v>0</v>
      </c>
      <c r="AU75" s="54">
        <v>0</v>
      </c>
      <c r="AV75" s="73">
        <v>136.157461759</v>
      </c>
      <c r="AW75" s="45">
        <v>132.739947467</v>
      </c>
      <c r="AX75" s="45">
        <v>0</v>
      </c>
      <c r="AY75" s="45">
        <v>0</v>
      </c>
      <c r="AZ75" s="54">
        <v>339.34214423599997</v>
      </c>
      <c r="BA75" s="73">
        <v>0</v>
      </c>
      <c r="BB75" s="53">
        <v>0</v>
      </c>
      <c r="BC75" s="45">
        <v>0</v>
      </c>
      <c r="BD75" s="45">
        <v>0</v>
      </c>
      <c r="BE75" s="54">
        <v>0</v>
      </c>
      <c r="BF75" s="73">
        <v>59.936686140000006</v>
      </c>
      <c r="BG75" s="53">
        <v>32.544665619999996</v>
      </c>
      <c r="BH75" s="45">
        <v>0</v>
      </c>
      <c r="BI75" s="45">
        <v>0</v>
      </c>
      <c r="BJ75" s="54">
        <v>96.223774511</v>
      </c>
      <c r="BK75" s="49">
        <f>SUM(C75:BJ75)</f>
        <v>831.9684733180001</v>
      </c>
      <c r="BM75" s="109"/>
    </row>
    <row r="76" spans="1:65" ht="12.75">
      <c r="A76" s="11"/>
      <c r="B76" s="24" t="s">
        <v>127</v>
      </c>
      <c r="C76" s="73">
        <v>0</v>
      </c>
      <c r="D76" s="53">
        <v>0</v>
      </c>
      <c r="E76" s="45">
        <v>0</v>
      </c>
      <c r="F76" s="45">
        <v>0</v>
      </c>
      <c r="G76" s="54">
        <v>0</v>
      </c>
      <c r="H76" s="73">
        <v>0.366805115</v>
      </c>
      <c r="I76" s="45">
        <v>0</v>
      </c>
      <c r="J76" s="45">
        <v>0</v>
      </c>
      <c r="K76" s="45">
        <v>0</v>
      </c>
      <c r="L76" s="54">
        <v>0.022311911</v>
      </c>
      <c r="M76" s="73">
        <v>0</v>
      </c>
      <c r="N76" s="53">
        <v>0</v>
      </c>
      <c r="O76" s="45">
        <v>0</v>
      </c>
      <c r="P76" s="45">
        <v>0</v>
      </c>
      <c r="Q76" s="54">
        <v>0</v>
      </c>
      <c r="R76" s="73">
        <v>0.037401406</v>
      </c>
      <c r="S76" s="45">
        <v>0</v>
      </c>
      <c r="T76" s="45">
        <v>0</v>
      </c>
      <c r="U76" s="45">
        <v>0</v>
      </c>
      <c r="V76" s="54">
        <v>0.096597429</v>
      </c>
      <c r="W76" s="73">
        <v>0</v>
      </c>
      <c r="X76" s="45">
        <v>0</v>
      </c>
      <c r="Y76" s="45">
        <v>0</v>
      </c>
      <c r="Z76" s="45">
        <v>0</v>
      </c>
      <c r="AA76" s="54">
        <v>0</v>
      </c>
      <c r="AB76" s="73">
        <v>0</v>
      </c>
      <c r="AC76" s="45">
        <v>0</v>
      </c>
      <c r="AD76" s="45">
        <v>0</v>
      </c>
      <c r="AE76" s="45">
        <v>0</v>
      </c>
      <c r="AF76" s="54">
        <v>0</v>
      </c>
      <c r="AG76" s="73">
        <v>0</v>
      </c>
      <c r="AH76" s="45">
        <v>0</v>
      </c>
      <c r="AI76" s="45">
        <v>0</v>
      </c>
      <c r="AJ76" s="45">
        <v>0</v>
      </c>
      <c r="AK76" s="54">
        <v>0</v>
      </c>
      <c r="AL76" s="73">
        <v>0</v>
      </c>
      <c r="AM76" s="45">
        <v>0</v>
      </c>
      <c r="AN76" s="45">
        <v>0</v>
      </c>
      <c r="AO76" s="45">
        <v>0</v>
      </c>
      <c r="AP76" s="54">
        <v>0</v>
      </c>
      <c r="AQ76" s="73">
        <v>0</v>
      </c>
      <c r="AR76" s="53">
        <v>0</v>
      </c>
      <c r="AS76" s="45">
        <v>0</v>
      </c>
      <c r="AT76" s="45">
        <v>0</v>
      </c>
      <c r="AU76" s="54">
        <v>0</v>
      </c>
      <c r="AV76" s="73">
        <v>6.5359321480000006</v>
      </c>
      <c r="AW76" s="45">
        <v>1.438015981</v>
      </c>
      <c r="AX76" s="45">
        <v>0</v>
      </c>
      <c r="AY76" s="45">
        <v>0</v>
      </c>
      <c r="AZ76" s="54">
        <v>22.868695013</v>
      </c>
      <c r="BA76" s="73">
        <v>0</v>
      </c>
      <c r="BB76" s="53">
        <v>0</v>
      </c>
      <c r="BC76" s="45">
        <v>0</v>
      </c>
      <c r="BD76" s="45">
        <v>0</v>
      </c>
      <c r="BE76" s="54">
        <v>0</v>
      </c>
      <c r="BF76" s="73">
        <v>0.896619673</v>
      </c>
      <c r="BG76" s="53">
        <v>0</v>
      </c>
      <c r="BH76" s="45">
        <v>0</v>
      </c>
      <c r="BI76" s="45">
        <v>0</v>
      </c>
      <c r="BJ76" s="54">
        <v>0.26872799999999997</v>
      </c>
      <c r="BK76" s="49">
        <f t="shared" si="11"/>
        <v>32.531106676</v>
      </c>
      <c r="BL76" s="27"/>
      <c r="BM76" s="109"/>
    </row>
    <row r="77" spans="1:65" ht="12.75">
      <c r="A77" s="36"/>
      <c r="B77" s="37" t="s">
        <v>79</v>
      </c>
      <c r="C77" s="81">
        <f aca="true" t="shared" si="12" ref="C77:AH77">SUM(C63:C76)</f>
        <v>0</v>
      </c>
      <c r="D77" s="81">
        <f t="shared" si="12"/>
        <v>937.3498812220002</v>
      </c>
      <c r="E77" s="81">
        <f t="shared" si="12"/>
        <v>0</v>
      </c>
      <c r="F77" s="81">
        <f t="shared" si="12"/>
        <v>0</v>
      </c>
      <c r="G77" s="81">
        <f t="shared" si="12"/>
        <v>0</v>
      </c>
      <c r="H77" s="81">
        <f t="shared" si="12"/>
        <v>1103.904826554</v>
      </c>
      <c r="I77" s="81">
        <f>SUM(I63:I76)</f>
        <v>1040.8208950920002</v>
      </c>
      <c r="J77" s="81">
        <f t="shared" si="12"/>
        <v>0</v>
      </c>
      <c r="K77" s="81">
        <f t="shared" si="12"/>
        <v>0</v>
      </c>
      <c r="L77" s="81">
        <f t="shared" si="12"/>
        <v>1646.747729658</v>
      </c>
      <c r="M77" s="81">
        <f t="shared" si="12"/>
        <v>0</v>
      </c>
      <c r="N77" s="81">
        <f t="shared" si="12"/>
        <v>0</v>
      </c>
      <c r="O77" s="81">
        <f t="shared" si="12"/>
        <v>0</v>
      </c>
      <c r="P77" s="81">
        <f t="shared" si="12"/>
        <v>0</v>
      </c>
      <c r="Q77" s="81">
        <f t="shared" si="12"/>
        <v>0</v>
      </c>
      <c r="R77" s="81">
        <f t="shared" si="12"/>
        <v>473.09396406199994</v>
      </c>
      <c r="S77" s="81">
        <f t="shared" si="12"/>
        <v>72.844506902</v>
      </c>
      <c r="T77" s="81">
        <f t="shared" si="12"/>
        <v>0</v>
      </c>
      <c r="U77" s="81">
        <f t="shared" si="12"/>
        <v>0</v>
      </c>
      <c r="V77" s="81">
        <f t="shared" si="12"/>
        <v>137.10546101999998</v>
      </c>
      <c r="W77" s="81">
        <f t="shared" si="12"/>
        <v>0</v>
      </c>
      <c r="X77" s="81">
        <f t="shared" si="12"/>
        <v>0</v>
      </c>
      <c r="Y77" s="81">
        <f t="shared" si="12"/>
        <v>0</v>
      </c>
      <c r="Z77" s="81">
        <f t="shared" si="12"/>
        <v>0</v>
      </c>
      <c r="AA77" s="81">
        <f t="shared" si="12"/>
        <v>0</v>
      </c>
      <c r="AB77" s="81">
        <f t="shared" si="12"/>
        <v>4.809527593</v>
      </c>
      <c r="AC77" s="81">
        <f t="shared" si="12"/>
        <v>0</v>
      </c>
      <c r="AD77" s="81">
        <f t="shared" si="12"/>
        <v>0</v>
      </c>
      <c r="AE77" s="81">
        <f t="shared" si="12"/>
        <v>0</v>
      </c>
      <c r="AF77" s="81">
        <f t="shared" si="12"/>
        <v>0.108338016</v>
      </c>
      <c r="AG77" s="81">
        <f t="shared" si="12"/>
        <v>0</v>
      </c>
      <c r="AH77" s="81">
        <f t="shared" si="12"/>
        <v>0</v>
      </c>
      <c r="AI77" s="81">
        <f aca="true" t="shared" si="13" ref="AI77:BJ77">SUM(AI63:AI76)</f>
        <v>0</v>
      </c>
      <c r="AJ77" s="81">
        <f t="shared" si="13"/>
        <v>0</v>
      </c>
      <c r="AK77" s="81">
        <f t="shared" si="13"/>
        <v>0</v>
      </c>
      <c r="AL77" s="81">
        <f t="shared" si="13"/>
        <v>4.47747392</v>
      </c>
      <c r="AM77" s="81">
        <f t="shared" si="13"/>
        <v>0</v>
      </c>
      <c r="AN77" s="81">
        <f t="shared" si="13"/>
        <v>0</v>
      </c>
      <c r="AO77" s="81">
        <f t="shared" si="13"/>
        <v>0</v>
      </c>
      <c r="AP77" s="81">
        <f t="shared" si="13"/>
        <v>0.08351354300000001</v>
      </c>
      <c r="AQ77" s="81">
        <f t="shared" si="13"/>
        <v>0</v>
      </c>
      <c r="AR77" s="81">
        <f t="shared" si="13"/>
        <v>94.89611479599999</v>
      </c>
      <c r="AS77" s="81">
        <f t="shared" si="13"/>
        <v>0</v>
      </c>
      <c r="AT77" s="81">
        <f t="shared" si="13"/>
        <v>0</v>
      </c>
      <c r="AU77" s="81">
        <f t="shared" si="13"/>
        <v>0</v>
      </c>
      <c r="AV77" s="81">
        <f t="shared" si="13"/>
        <v>9898.96180134</v>
      </c>
      <c r="AW77" s="81">
        <f t="shared" si="13"/>
        <v>1608.9905018470001</v>
      </c>
      <c r="AX77" s="81">
        <f t="shared" si="13"/>
        <v>0.133890149</v>
      </c>
      <c r="AY77" s="81">
        <f t="shared" si="13"/>
        <v>0</v>
      </c>
      <c r="AZ77" s="81">
        <f t="shared" si="13"/>
        <v>7327.876207466002</v>
      </c>
      <c r="BA77" s="81">
        <f t="shared" si="13"/>
        <v>0</v>
      </c>
      <c r="BB77" s="81">
        <f t="shared" si="13"/>
        <v>0</v>
      </c>
      <c r="BC77" s="81">
        <f t="shared" si="13"/>
        <v>0</v>
      </c>
      <c r="BD77" s="81">
        <f t="shared" si="13"/>
        <v>0</v>
      </c>
      <c r="BE77" s="81">
        <f t="shared" si="13"/>
        <v>0</v>
      </c>
      <c r="BF77" s="81">
        <f t="shared" si="13"/>
        <v>4232.455778005</v>
      </c>
      <c r="BG77" s="81">
        <f t="shared" si="13"/>
        <v>362.275240776</v>
      </c>
      <c r="BH77" s="81">
        <f t="shared" si="13"/>
        <v>0.266367233</v>
      </c>
      <c r="BI77" s="81">
        <f t="shared" si="13"/>
        <v>0</v>
      </c>
      <c r="BJ77" s="81">
        <f t="shared" si="13"/>
        <v>1291.0343054990003</v>
      </c>
      <c r="BK77" s="105">
        <f>SUM(C77:BJ77)</f>
        <v>30238.236324693007</v>
      </c>
      <c r="BL77" s="27"/>
      <c r="BM77" s="109"/>
    </row>
    <row r="78" spans="1:65" ht="12.75">
      <c r="A78" s="36"/>
      <c r="B78" s="38" t="s">
        <v>77</v>
      </c>
      <c r="C78" s="50">
        <f aca="true" t="shared" si="14" ref="C78:AH78">+C77+C61</f>
        <v>0</v>
      </c>
      <c r="D78" s="71">
        <f t="shared" si="14"/>
        <v>938.1556977230002</v>
      </c>
      <c r="E78" s="71">
        <f t="shared" si="14"/>
        <v>0</v>
      </c>
      <c r="F78" s="71">
        <f t="shared" si="14"/>
        <v>0</v>
      </c>
      <c r="G78" s="69">
        <f t="shared" si="14"/>
        <v>0</v>
      </c>
      <c r="H78" s="50">
        <f t="shared" si="14"/>
        <v>1348.467271191</v>
      </c>
      <c r="I78" s="71">
        <f t="shared" si="14"/>
        <v>1040.8406449130002</v>
      </c>
      <c r="J78" s="71">
        <f t="shared" si="14"/>
        <v>0</v>
      </c>
      <c r="K78" s="71">
        <f t="shared" si="14"/>
        <v>0</v>
      </c>
      <c r="L78" s="69">
        <f t="shared" si="14"/>
        <v>1659.3715842450001</v>
      </c>
      <c r="M78" s="50">
        <f t="shared" si="14"/>
        <v>0</v>
      </c>
      <c r="N78" s="71">
        <f t="shared" si="14"/>
        <v>0</v>
      </c>
      <c r="O78" s="71">
        <f t="shared" si="14"/>
        <v>0</v>
      </c>
      <c r="P78" s="71">
        <f t="shared" si="14"/>
        <v>0</v>
      </c>
      <c r="Q78" s="69">
        <f t="shared" si="14"/>
        <v>0</v>
      </c>
      <c r="R78" s="50">
        <f t="shared" si="14"/>
        <v>642.5156970999999</v>
      </c>
      <c r="S78" s="71">
        <f t="shared" si="14"/>
        <v>72.84771085000001</v>
      </c>
      <c r="T78" s="71">
        <f t="shared" si="14"/>
        <v>0</v>
      </c>
      <c r="U78" s="71">
        <f t="shared" si="14"/>
        <v>0</v>
      </c>
      <c r="V78" s="69">
        <f t="shared" si="14"/>
        <v>140.602342054</v>
      </c>
      <c r="W78" s="50">
        <f t="shared" si="14"/>
        <v>0</v>
      </c>
      <c r="X78" s="71">
        <f t="shared" si="14"/>
        <v>0</v>
      </c>
      <c r="Y78" s="71">
        <f t="shared" si="14"/>
        <v>0</v>
      </c>
      <c r="Z78" s="71">
        <f t="shared" si="14"/>
        <v>0</v>
      </c>
      <c r="AA78" s="69">
        <f t="shared" si="14"/>
        <v>0</v>
      </c>
      <c r="AB78" s="50">
        <f t="shared" si="14"/>
        <v>6.192943842</v>
      </c>
      <c r="AC78" s="71">
        <f t="shared" si="14"/>
        <v>0</v>
      </c>
      <c r="AD78" s="71">
        <f t="shared" si="14"/>
        <v>0</v>
      </c>
      <c r="AE78" s="71">
        <f t="shared" si="14"/>
        <v>0</v>
      </c>
      <c r="AF78" s="69">
        <f t="shared" si="14"/>
        <v>0.120190682</v>
      </c>
      <c r="AG78" s="50">
        <f t="shared" si="14"/>
        <v>0</v>
      </c>
      <c r="AH78" s="71">
        <f t="shared" si="14"/>
        <v>0</v>
      </c>
      <c r="AI78" s="71">
        <f aca="true" t="shared" si="15" ref="AI78:BJ78">+AI77+AI61</f>
        <v>0</v>
      </c>
      <c r="AJ78" s="71">
        <f t="shared" si="15"/>
        <v>0</v>
      </c>
      <c r="AK78" s="69">
        <f t="shared" si="15"/>
        <v>0</v>
      </c>
      <c r="AL78" s="50">
        <f t="shared" si="15"/>
        <v>5.329779537</v>
      </c>
      <c r="AM78" s="71">
        <f t="shared" si="15"/>
        <v>0</v>
      </c>
      <c r="AN78" s="71">
        <f t="shared" si="15"/>
        <v>0</v>
      </c>
      <c r="AO78" s="71">
        <f t="shared" si="15"/>
        <v>0</v>
      </c>
      <c r="AP78" s="69">
        <f t="shared" si="15"/>
        <v>0.08351354300000001</v>
      </c>
      <c r="AQ78" s="50">
        <f t="shared" si="15"/>
        <v>0</v>
      </c>
      <c r="AR78" s="71">
        <f t="shared" si="15"/>
        <v>94.89611479599999</v>
      </c>
      <c r="AS78" s="71">
        <f t="shared" si="15"/>
        <v>0</v>
      </c>
      <c r="AT78" s="71">
        <f t="shared" si="15"/>
        <v>0</v>
      </c>
      <c r="AU78" s="69">
        <f t="shared" si="15"/>
        <v>0</v>
      </c>
      <c r="AV78" s="50">
        <f t="shared" si="15"/>
        <v>11753.78121568</v>
      </c>
      <c r="AW78" s="71">
        <f t="shared" si="15"/>
        <v>1620.499002467</v>
      </c>
      <c r="AX78" s="71">
        <f t="shared" si="15"/>
        <v>0.133890149</v>
      </c>
      <c r="AY78" s="71">
        <f t="shared" si="15"/>
        <v>0</v>
      </c>
      <c r="AZ78" s="69">
        <f t="shared" si="15"/>
        <v>7632.722021052002</v>
      </c>
      <c r="BA78" s="50">
        <f t="shared" si="15"/>
        <v>0</v>
      </c>
      <c r="BB78" s="71">
        <f t="shared" si="15"/>
        <v>0</v>
      </c>
      <c r="BC78" s="71">
        <f t="shared" si="15"/>
        <v>0</v>
      </c>
      <c r="BD78" s="71">
        <f t="shared" si="15"/>
        <v>0</v>
      </c>
      <c r="BE78" s="69">
        <f t="shared" si="15"/>
        <v>0</v>
      </c>
      <c r="BF78" s="50">
        <f t="shared" si="15"/>
        <v>5393.046762963</v>
      </c>
      <c r="BG78" s="71">
        <f t="shared" si="15"/>
        <v>370.02761866099996</v>
      </c>
      <c r="BH78" s="71">
        <f t="shared" si="15"/>
        <v>1.976554378</v>
      </c>
      <c r="BI78" s="71">
        <f t="shared" si="15"/>
        <v>0</v>
      </c>
      <c r="BJ78" s="69">
        <f t="shared" si="15"/>
        <v>1405.6081357750004</v>
      </c>
      <c r="BK78" s="52">
        <f>+BK77+BK61</f>
        <v>34127.21869160101</v>
      </c>
      <c r="BL78" s="27"/>
      <c r="BM78" s="109"/>
    </row>
    <row r="79" spans="1:65" ht="3" customHeight="1">
      <c r="A79" s="11"/>
      <c r="B79" s="18"/>
      <c r="C79" s="126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  <c r="BH79" s="127"/>
      <c r="BI79" s="127"/>
      <c r="BJ79" s="127"/>
      <c r="BK79" s="128"/>
      <c r="BM79" s="109"/>
    </row>
    <row r="80" spans="1:65" ht="12.75">
      <c r="A80" s="11" t="s">
        <v>18</v>
      </c>
      <c r="B80" s="17" t="s">
        <v>8</v>
      </c>
      <c r="C80" s="126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8"/>
      <c r="BM80" s="109"/>
    </row>
    <row r="81" spans="1:65" ht="12.75">
      <c r="A81" s="11" t="s">
        <v>69</v>
      </c>
      <c r="B81" s="18" t="s">
        <v>19</v>
      </c>
      <c r="C81" s="126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8"/>
      <c r="BM81" s="109"/>
    </row>
    <row r="82" spans="1:65" ht="12.75">
      <c r="A82" s="11"/>
      <c r="B82" s="24" t="s">
        <v>110</v>
      </c>
      <c r="C82" s="73">
        <v>0</v>
      </c>
      <c r="D82" s="53">
        <v>189.660725799</v>
      </c>
      <c r="E82" s="45">
        <v>0</v>
      </c>
      <c r="F82" s="45">
        <v>0</v>
      </c>
      <c r="G82" s="54">
        <v>0</v>
      </c>
      <c r="H82" s="73">
        <v>55.413095325</v>
      </c>
      <c r="I82" s="45">
        <v>80.48692812</v>
      </c>
      <c r="J82" s="45">
        <v>0.000766022</v>
      </c>
      <c r="K82" s="45">
        <v>0</v>
      </c>
      <c r="L82" s="54">
        <v>226.858699355</v>
      </c>
      <c r="M82" s="73">
        <v>0</v>
      </c>
      <c r="N82" s="53">
        <v>0</v>
      </c>
      <c r="O82" s="45">
        <v>0</v>
      </c>
      <c r="P82" s="45">
        <v>0</v>
      </c>
      <c r="Q82" s="54">
        <v>0</v>
      </c>
      <c r="R82" s="73">
        <v>24.126897317</v>
      </c>
      <c r="S82" s="45">
        <v>16.003207336</v>
      </c>
      <c r="T82" s="45">
        <v>0</v>
      </c>
      <c r="U82" s="45">
        <v>0</v>
      </c>
      <c r="V82" s="54">
        <v>31.542760946</v>
      </c>
      <c r="W82" s="73">
        <v>0</v>
      </c>
      <c r="X82" s="45">
        <v>0</v>
      </c>
      <c r="Y82" s="45">
        <v>0</v>
      </c>
      <c r="Z82" s="45">
        <v>0</v>
      </c>
      <c r="AA82" s="54">
        <v>0</v>
      </c>
      <c r="AB82" s="73">
        <v>0.179330504</v>
      </c>
      <c r="AC82" s="45">
        <v>0</v>
      </c>
      <c r="AD82" s="45">
        <v>0</v>
      </c>
      <c r="AE82" s="45">
        <v>0</v>
      </c>
      <c r="AF82" s="54">
        <v>0.519361464</v>
      </c>
      <c r="AG82" s="73">
        <v>0</v>
      </c>
      <c r="AH82" s="45">
        <v>0</v>
      </c>
      <c r="AI82" s="45">
        <v>0</v>
      </c>
      <c r="AJ82" s="45">
        <v>0</v>
      </c>
      <c r="AK82" s="54">
        <v>0</v>
      </c>
      <c r="AL82" s="73">
        <v>0.07873043299999999</v>
      </c>
      <c r="AM82" s="45">
        <v>0</v>
      </c>
      <c r="AN82" s="45">
        <v>0</v>
      </c>
      <c r="AO82" s="45">
        <v>0</v>
      </c>
      <c r="AP82" s="54">
        <v>0.424350138</v>
      </c>
      <c r="AQ82" s="73">
        <v>0</v>
      </c>
      <c r="AR82" s="53">
        <v>0</v>
      </c>
      <c r="AS82" s="45">
        <v>0</v>
      </c>
      <c r="AT82" s="45">
        <v>0</v>
      </c>
      <c r="AU82" s="54">
        <v>0</v>
      </c>
      <c r="AV82" s="73">
        <v>1146.7870863700002</v>
      </c>
      <c r="AW82" s="45">
        <v>480.748742403</v>
      </c>
      <c r="AX82" s="45">
        <v>0</v>
      </c>
      <c r="AY82" s="45">
        <v>0</v>
      </c>
      <c r="AZ82" s="54">
        <v>3171.996236514</v>
      </c>
      <c r="BA82" s="73">
        <v>0</v>
      </c>
      <c r="BB82" s="53">
        <v>0</v>
      </c>
      <c r="BC82" s="45">
        <v>0</v>
      </c>
      <c r="BD82" s="45">
        <v>0</v>
      </c>
      <c r="BE82" s="54">
        <v>0</v>
      </c>
      <c r="BF82" s="73">
        <v>632.763640131</v>
      </c>
      <c r="BG82" s="53">
        <v>102.102452148</v>
      </c>
      <c r="BH82" s="45">
        <v>2.715633354</v>
      </c>
      <c r="BI82" s="45">
        <v>0</v>
      </c>
      <c r="BJ82" s="54">
        <v>761.705249356</v>
      </c>
      <c r="BK82" s="61">
        <f>SUM(C82:BJ82)</f>
        <v>6924.113893035001</v>
      </c>
      <c r="BL82" s="27"/>
      <c r="BM82" s="109"/>
    </row>
    <row r="83" spans="1:65" ht="12.75">
      <c r="A83" s="36"/>
      <c r="B83" s="38" t="s">
        <v>76</v>
      </c>
      <c r="C83" s="50">
        <f aca="true" t="shared" si="16" ref="C83:AH83">SUM(C82:C82)</f>
        <v>0</v>
      </c>
      <c r="D83" s="71">
        <f t="shared" si="16"/>
        <v>189.660725799</v>
      </c>
      <c r="E83" s="71">
        <f t="shared" si="16"/>
        <v>0</v>
      </c>
      <c r="F83" s="71">
        <f t="shared" si="16"/>
        <v>0</v>
      </c>
      <c r="G83" s="69">
        <f t="shared" si="16"/>
        <v>0</v>
      </c>
      <c r="H83" s="50">
        <f t="shared" si="16"/>
        <v>55.413095325</v>
      </c>
      <c r="I83" s="71">
        <f t="shared" si="16"/>
        <v>80.48692812</v>
      </c>
      <c r="J83" s="71">
        <f t="shared" si="16"/>
        <v>0.000766022</v>
      </c>
      <c r="K83" s="71">
        <f t="shared" si="16"/>
        <v>0</v>
      </c>
      <c r="L83" s="69">
        <f t="shared" si="16"/>
        <v>226.858699355</v>
      </c>
      <c r="M83" s="50">
        <f t="shared" si="16"/>
        <v>0</v>
      </c>
      <c r="N83" s="71">
        <f t="shared" si="16"/>
        <v>0</v>
      </c>
      <c r="O83" s="71">
        <f t="shared" si="16"/>
        <v>0</v>
      </c>
      <c r="P83" s="71">
        <f t="shared" si="16"/>
        <v>0</v>
      </c>
      <c r="Q83" s="69">
        <f t="shared" si="16"/>
        <v>0</v>
      </c>
      <c r="R83" s="50">
        <f t="shared" si="16"/>
        <v>24.126897317</v>
      </c>
      <c r="S83" s="71">
        <f t="shared" si="16"/>
        <v>16.003207336</v>
      </c>
      <c r="T83" s="71">
        <f t="shared" si="16"/>
        <v>0</v>
      </c>
      <c r="U83" s="71">
        <f t="shared" si="16"/>
        <v>0</v>
      </c>
      <c r="V83" s="69">
        <f t="shared" si="16"/>
        <v>31.542760946</v>
      </c>
      <c r="W83" s="50">
        <f t="shared" si="16"/>
        <v>0</v>
      </c>
      <c r="X83" s="71">
        <f t="shared" si="16"/>
        <v>0</v>
      </c>
      <c r="Y83" s="71">
        <f t="shared" si="16"/>
        <v>0</v>
      </c>
      <c r="Z83" s="71">
        <f t="shared" si="16"/>
        <v>0</v>
      </c>
      <c r="AA83" s="69">
        <f t="shared" si="16"/>
        <v>0</v>
      </c>
      <c r="AB83" s="50">
        <f t="shared" si="16"/>
        <v>0.179330504</v>
      </c>
      <c r="AC83" s="71">
        <f t="shared" si="16"/>
        <v>0</v>
      </c>
      <c r="AD83" s="71">
        <f t="shared" si="16"/>
        <v>0</v>
      </c>
      <c r="AE83" s="71">
        <f t="shared" si="16"/>
        <v>0</v>
      </c>
      <c r="AF83" s="69">
        <f t="shared" si="16"/>
        <v>0.519361464</v>
      </c>
      <c r="AG83" s="50">
        <f t="shared" si="16"/>
        <v>0</v>
      </c>
      <c r="AH83" s="71">
        <f t="shared" si="16"/>
        <v>0</v>
      </c>
      <c r="AI83" s="71">
        <f aca="true" t="shared" si="17" ref="AI83:BJ83">SUM(AI82:AI82)</f>
        <v>0</v>
      </c>
      <c r="AJ83" s="71">
        <f t="shared" si="17"/>
        <v>0</v>
      </c>
      <c r="AK83" s="69">
        <f t="shared" si="17"/>
        <v>0</v>
      </c>
      <c r="AL83" s="50">
        <f t="shared" si="17"/>
        <v>0.07873043299999999</v>
      </c>
      <c r="AM83" s="71">
        <f t="shared" si="17"/>
        <v>0</v>
      </c>
      <c r="AN83" s="71">
        <f t="shared" si="17"/>
        <v>0</v>
      </c>
      <c r="AO83" s="71">
        <f t="shared" si="17"/>
        <v>0</v>
      </c>
      <c r="AP83" s="69">
        <f t="shared" si="17"/>
        <v>0.424350138</v>
      </c>
      <c r="AQ83" s="50">
        <f t="shared" si="17"/>
        <v>0</v>
      </c>
      <c r="AR83" s="71">
        <f>SUM(AR82:AR82)</f>
        <v>0</v>
      </c>
      <c r="AS83" s="71">
        <f t="shared" si="17"/>
        <v>0</v>
      </c>
      <c r="AT83" s="71">
        <f t="shared" si="17"/>
        <v>0</v>
      </c>
      <c r="AU83" s="69">
        <f t="shared" si="17"/>
        <v>0</v>
      </c>
      <c r="AV83" s="50">
        <f t="shared" si="17"/>
        <v>1146.7870863700002</v>
      </c>
      <c r="AW83" s="71">
        <f t="shared" si="17"/>
        <v>480.748742403</v>
      </c>
      <c r="AX83" s="71">
        <f t="shared" si="17"/>
        <v>0</v>
      </c>
      <c r="AY83" s="71">
        <f t="shared" si="17"/>
        <v>0</v>
      </c>
      <c r="AZ83" s="69">
        <f t="shared" si="17"/>
        <v>3171.996236514</v>
      </c>
      <c r="BA83" s="50">
        <f t="shared" si="17"/>
        <v>0</v>
      </c>
      <c r="BB83" s="71">
        <f t="shared" si="17"/>
        <v>0</v>
      </c>
      <c r="BC83" s="71">
        <f t="shared" si="17"/>
        <v>0</v>
      </c>
      <c r="BD83" s="71">
        <f t="shared" si="17"/>
        <v>0</v>
      </c>
      <c r="BE83" s="69">
        <f t="shared" si="17"/>
        <v>0</v>
      </c>
      <c r="BF83" s="50">
        <f t="shared" si="17"/>
        <v>632.763640131</v>
      </c>
      <c r="BG83" s="71">
        <f t="shared" si="17"/>
        <v>102.102452148</v>
      </c>
      <c r="BH83" s="71">
        <f t="shared" si="17"/>
        <v>2.715633354</v>
      </c>
      <c r="BI83" s="71">
        <f t="shared" si="17"/>
        <v>0</v>
      </c>
      <c r="BJ83" s="69">
        <f t="shared" si="17"/>
        <v>761.705249356</v>
      </c>
      <c r="BK83" s="102">
        <f>SUM(BK82:BK82)</f>
        <v>6924.113893035001</v>
      </c>
      <c r="BM83" s="109"/>
    </row>
    <row r="84" spans="1:65" ht="2.25" customHeight="1">
      <c r="A84" s="11"/>
      <c r="B84" s="18"/>
      <c r="C84" s="126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  <c r="BG84" s="127"/>
      <c r="BH84" s="127"/>
      <c r="BI84" s="127"/>
      <c r="BJ84" s="127"/>
      <c r="BK84" s="128"/>
      <c r="BM84" s="109"/>
    </row>
    <row r="85" spans="1:65" ht="12.75">
      <c r="A85" s="11" t="s">
        <v>4</v>
      </c>
      <c r="B85" s="17" t="s">
        <v>9</v>
      </c>
      <c r="C85" s="126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8"/>
      <c r="BM85" s="109"/>
    </row>
    <row r="86" spans="1:65" ht="12.75">
      <c r="A86" s="11" t="s">
        <v>69</v>
      </c>
      <c r="B86" s="18" t="s">
        <v>20</v>
      </c>
      <c r="C86" s="126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8"/>
      <c r="BM86" s="109"/>
    </row>
    <row r="87" spans="1:65" ht="12.75">
      <c r="A87" s="11"/>
      <c r="B87" s="19" t="s">
        <v>33</v>
      </c>
      <c r="C87" s="57"/>
      <c r="D87" s="58"/>
      <c r="E87" s="59"/>
      <c r="F87" s="59"/>
      <c r="G87" s="60"/>
      <c r="H87" s="57"/>
      <c r="I87" s="59"/>
      <c r="J87" s="59"/>
      <c r="K87" s="59"/>
      <c r="L87" s="60"/>
      <c r="M87" s="57"/>
      <c r="N87" s="58"/>
      <c r="O87" s="59"/>
      <c r="P87" s="59"/>
      <c r="Q87" s="60"/>
      <c r="R87" s="57"/>
      <c r="S87" s="59"/>
      <c r="T87" s="59"/>
      <c r="U87" s="59"/>
      <c r="V87" s="60"/>
      <c r="W87" s="57"/>
      <c r="X87" s="59"/>
      <c r="Y87" s="59"/>
      <c r="Z87" s="59"/>
      <c r="AA87" s="60"/>
      <c r="AB87" s="57"/>
      <c r="AC87" s="59"/>
      <c r="AD87" s="59"/>
      <c r="AE87" s="59"/>
      <c r="AF87" s="60"/>
      <c r="AG87" s="57"/>
      <c r="AH87" s="59"/>
      <c r="AI87" s="59"/>
      <c r="AJ87" s="59"/>
      <c r="AK87" s="60"/>
      <c r="AL87" s="57"/>
      <c r="AM87" s="59"/>
      <c r="AN87" s="59"/>
      <c r="AO87" s="59"/>
      <c r="AP87" s="60"/>
      <c r="AQ87" s="57"/>
      <c r="AR87" s="58"/>
      <c r="AS87" s="59"/>
      <c r="AT87" s="59"/>
      <c r="AU87" s="60"/>
      <c r="AV87" s="57"/>
      <c r="AW87" s="59"/>
      <c r="AX87" s="59"/>
      <c r="AY87" s="59"/>
      <c r="AZ87" s="60"/>
      <c r="BA87" s="57"/>
      <c r="BB87" s="58"/>
      <c r="BC87" s="59"/>
      <c r="BD87" s="59"/>
      <c r="BE87" s="60"/>
      <c r="BF87" s="57"/>
      <c r="BG87" s="58"/>
      <c r="BH87" s="59"/>
      <c r="BI87" s="59"/>
      <c r="BJ87" s="60"/>
      <c r="BK87" s="61"/>
      <c r="BM87" s="109"/>
    </row>
    <row r="88" spans="1:255" s="39" customFormat="1" ht="12.75">
      <c r="A88" s="36"/>
      <c r="B88" s="37" t="s">
        <v>78</v>
      </c>
      <c r="C88" s="62"/>
      <c r="D88" s="63"/>
      <c r="E88" s="63"/>
      <c r="F88" s="63"/>
      <c r="G88" s="64"/>
      <c r="H88" s="62"/>
      <c r="I88" s="63"/>
      <c r="J88" s="63"/>
      <c r="K88" s="63"/>
      <c r="L88" s="64"/>
      <c r="M88" s="62"/>
      <c r="N88" s="63"/>
      <c r="O88" s="63"/>
      <c r="P88" s="63"/>
      <c r="Q88" s="64"/>
      <c r="R88" s="62"/>
      <c r="S88" s="63"/>
      <c r="T88" s="63"/>
      <c r="U88" s="63"/>
      <c r="V88" s="64"/>
      <c r="W88" s="62"/>
      <c r="X88" s="63"/>
      <c r="Y88" s="63"/>
      <c r="Z88" s="63"/>
      <c r="AA88" s="64"/>
      <c r="AB88" s="62"/>
      <c r="AC88" s="63"/>
      <c r="AD88" s="63"/>
      <c r="AE88" s="63"/>
      <c r="AF88" s="64"/>
      <c r="AG88" s="62"/>
      <c r="AH88" s="63"/>
      <c r="AI88" s="63"/>
      <c r="AJ88" s="63"/>
      <c r="AK88" s="64"/>
      <c r="AL88" s="62"/>
      <c r="AM88" s="63"/>
      <c r="AN88" s="63"/>
      <c r="AO88" s="63"/>
      <c r="AP88" s="64"/>
      <c r="AQ88" s="62"/>
      <c r="AR88" s="63"/>
      <c r="AS88" s="63"/>
      <c r="AT88" s="63"/>
      <c r="AU88" s="64"/>
      <c r="AV88" s="62"/>
      <c r="AW88" s="63"/>
      <c r="AX88" s="63"/>
      <c r="AY88" s="63"/>
      <c r="AZ88" s="64"/>
      <c r="BA88" s="62"/>
      <c r="BB88" s="63"/>
      <c r="BC88" s="63"/>
      <c r="BD88" s="63"/>
      <c r="BE88" s="64"/>
      <c r="BF88" s="62"/>
      <c r="BG88" s="63"/>
      <c r="BH88" s="63"/>
      <c r="BI88" s="63"/>
      <c r="BJ88" s="64"/>
      <c r="BK88" s="65"/>
      <c r="BL88" s="2"/>
      <c r="BM88" s="109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65" ht="12.75">
      <c r="A89" s="11" t="s">
        <v>70</v>
      </c>
      <c r="B89" s="18" t="s">
        <v>21</v>
      </c>
      <c r="C89" s="126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  <c r="AW89" s="127"/>
      <c r="AX89" s="127"/>
      <c r="AY89" s="127"/>
      <c r="AZ89" s="127"/>
      <c r="BA89" s="127"/>
      <c r="BB89" s="127"/>
      <c r="BC89" s="127"/>
      <c r="BD89" s="127"/>
      <c r="BE89" s="127"/>
      <c r="BF89" s="127"/>
      <c r="BG89" s="127"/>
      <c r="BH89" s="127"/>
      <c r="BI89" s="127"/>
      <c r="BJ89" s="127"/>
      <c r="BK89" s="128"/>
      <c r="BM89" s="109"/>
    </row>
    <row r="90" spans="1:65" ht="12.75">
      <c r="A90" s="11"/>
      <c r="B90" s="19" t="s">
        <v>33</v>
      </c>
      <c r="C90" s="57"/>
      <c r="D90" s="58"/>
      <c r="E90" s="59"/>
      <c r="F90" s="59"/>
      <c r="G90" s="60"/>
      <c r="H90" s="57"/>
      <c r="I90" s="59"/>
      <c r="J90" s="59"/>
      <c r="K90" s="59"/>
      <c r="L90" s="60"/>
      <c r="M90" s="57"/>
      <c r="N90" s="58"/>
      <c r="O90" s="59"/>
      <c r="P90" s="59"/>
      <c r="Q90" s="60"/>
      <c r="R90" s="57"/>
      <c r="S90" s="59"/>
      <c r="T90" s="59"/>
      <c r="U90" s="59"/>
      <c r="V90" s="60"/>
      <c r="W90" s="57"/>
      <c r="X90" s="59"/>
      <c r="Y90" s="59"/>
      <c r="Z90" s="59"/>
      <c r="AA90" s="60"/>
      <c r="AB90" s="57"/>
      <c r="AC90" s="59"/>
      <c r="AD90" s="59"/>
      <c r="AE90" s="59"/>
      <c r="AF90" s="60"/>
      <c r="AG90" s="57"/>
      <c r="AH90" s="59"/>
      <c r="AI90" s="59"/>
      <c r="AJ90" s="59"/>
      <c r="AK90" s="60"/>
      <c r="AL90" s="57"/>
      <c r="AM90" s="59"/>
      <c r="AN90" s="59"/>
      <c r="AO90" s="59"/>
      <c r="AP90" s="60"/>
      <c r="AQ90" s="57"/>
      <c r="AR90" s="58"/>
      <c r="AS90" s="59"/>
      <c r="AT90" s="59"/>
      <c r="AU90" s="60"/>
      <c r="AV90" s="57"/>
      <c r="AW90" s="59"/>
      <c r="AX90" s="59"/>
      <c r="AY90" s="59"/>
      <c r="AZ90" s="60"/>
      <c r="BA90" s="57"/>
      <c r="BB90" s="58"/>
      <c r="BC90" s="59"/>
      <c r="BD90" s="59"/>
      <c r="BE90" s="60"/>
      <c r="BF90" s="57"/>
      <c r="BG90" s="58"/>
      <c r="BH90" s="59"/>
      <c r="BI90" s="59"/>
      <c r="BJ90" s="60"/>
      <c r="BK90" s="61"/>
      <c r="BM90" s="109"/>
    </row>
    <row r="91" spans="1:255" s="39" customFormat="1" ht="12.75">
      <c r="A91" s="36"/>
      <c r="B91" s="38" t="s">
        <v>79</v>
      </c>
      <c r="C91" s="62"/>
      <c r="D91" s="63"/>
      <c r="E91" s="63"/>
      <c r="F91" s="63"/>
      <c r="G91" s="64"/>
      <c r="H91" s="62"/>
      <c r="I91" s="63"/>
      <c r="J91" s="63"/>
      <c r="K91" s="63"/>
      <c r="L91" s="64"/>
      <c r="M91" s="62"/>
      <c r="N91" s="63"/>
      <c r="O91" s="63"/>
      <c r="P91" s="63"/>
      <c r="Q91" s="64"/>
      <c r="R91" s="62"/>
      <c r="S91" s="63"/>
      <c r="T91" s="63"/>
      <c r="U91" s="63"/>
      <c r="V91" s="64"/>
      <c r="W91" s="62"/>
      <c r="X91" s="63"/>
      <c r="Y91" s="63"/>
      <c r="Z91" s="63"/>
      <c r="AA91" s="64"/>
      <c r="AB91" s="62"/>
      <c r="AC91" s="63"/>
      <c r="AD91" s="63"/>
      <c r="AE91" s="63"/>
      <c r="AF91" s="64"/>
      <c r="AG91" s="62"/>
      <c r="AH91" s="63"/>
      <c r="AI91" s="63"/>
      <c r="AJ91" s="63"/>
      <c r="AK91" s="64"/>
      <c r="AL91" s="62"/>
      <c r="AM91" s="63"/>
      <c r="AN91" s="63"/>
      <c r="AO91" s="63"/>
      <c r="AP91" s="64"/>
      <c r="AQ91" s="62"/>
      <c r="AR91" s="63"/>
      <c r="AS91" s="63"/>
      <c r="AT91" s="63"/>
      <c r="AU91" s="64"/>
      <c r="AV91" s="62"/>
      <c r="AW91" s="63"/>
      <c r="AX91" s="63"/>
      <c r="AY91" s="63"/>
      <c r="AZ91" s="64"/>
      <c r="BA91" s="62"/>
      <c r="BB91" s="63"/>
      <c r="BC91" s="63"/>
      <c r="BD91" s="63"/>
      <c r="BE91" s="64"/>
      <c r="BF91" s="62"/>
      <c r="BG91" s="63"/>
      <c r="BH91" s="63"/>
      <c r="BI91" s="63"/>
      <c r="BJ91" s="64"/>
      <c r="BK91" s="65"/>
      <c r="BL91" s="2"/>
      <c r="BM91" s="109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</row>
    <row r="92" spans="1:255" s="39" customFormat="1" ht="12.75">
      <c r="A92" s="36"/>
      <c r="B92" s="38" t="s">
        <v>77</v>
      </c>
      <c r="C92" s="62"/>
      <c r="D92" s="63"/>
      <c r="E92" s="63"/>
      <c r="F92" s="63"/>
      <c r="G92" s="64"/>
      <c r="H92" s="62"/>
      <c r="I92" s="63"/>
      <c r="J92" s="63"/>
      <c r="K92" s="63"/>
      <c r="L92" s="64"/>
      <c r="M92" s="62"/>
      <c r="N92" s="63"/>
      <c r="O92" s="63"/>
      <c r="P92" s="63"/>
      <c r="Q92" s="64"/>
      <c r="R92" s="62"/>
      <c r="S92" s="63"/>
      <c r="T92" s="63"/>
      <c r="U92" s="63"/>
      <c r="V92" s="64"/>
      <c r="W92" s="62"/>
      <c r="X92" s="63"/>
      <c r="Y92" s="63"/>
      <c r="Z92" s="63"/>
      <c r="AA92" s="64"/>
      <c r="AB92" s="62"/>
      <c r="AC92" s="63"/>
      <c r="AD92" s="63"/>
      <c r="AE92" s="63"/>
      <c r="AF92" s="64"/>
      <c r="AG92" s="62"/>
      <c r="AH92" s="63"/>
      <c r="AI92" s="63"/>
      <c r="AJ92" s="63"/>
      <c r="AK92" s="64"/>
      <c r="AL92" s="62"/>
      <c r="AM92" s="63"/>
      <c r="AN92" s="63"/>
      <c r="AO92" s="63"/>
      <c r="AP92" s="64"/>
      <c r="AQ92" s="62"/>
      <c r="AR92" s="63"/>
      <c r="AS92" s="63"/>
      <c r="AT92" s="63"/>
      <c r="AU92" s="64"/>
      <c r="AV92" s="62"/>
      <c r="AW92" s="63"/>
      <c r="AX92" s="63"/>
      <c r="AY92" s="63"/>
      <c r="AZ92" s="64"/>
      <c r="BA92" s="62"/>
      <c r="BB92" s="63"/>
      <c r="BC92" s="63"/>
      <c r="BD92" s="63"/>
      <c r="BE92" s="64"/>
      <c r="BF92" s="62"/>
      <c r="BG92" s="63"/>
      <c r="BH92" s="63"/>
      <c r="BI92" s="63"/>
      <c r="BJ92" s="64"/>
      <c r="BK92" s="65"/>
      <c r="BL92" s="2"/>
      <c r="BM92" s="109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65" ht="4.5" customHeight="1">
      <c r="A93" s="11"/>
      <c r="B93" s="18"/>
      <c r="C93" s="126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27"/>
      <c r="BD93" s="127"/>
      <c r="BE93" s="127"/>
      <c r="BF93" s="127"/>
      <c r="BG93" s="127"/>
      <c r="BH93" s="127"/>
      <c r="BI93" s="127"/>
      <c r="BJ93" s="127"/>
      <c r="BK93" s="128"/>
      <c r="BM93" s="109"/>
    </row>
    <row r="94" spans="1:65" ht="12.75">
      <c r="A94" s="11" t="s">
        <v>22</v>
      </c>
      <c r="B94" s="17" t="s">
        <v>23</v>
      </c>
      <c r="C94" s="126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7"/>
      <c r="AS94" s="127"/>
      <c r="AT94" s="127"/>
      <c r="AU94" s="127"/>
      <c r="AV94" s="127"/>
      <c r="AW94" s="127"/>
      <c r="AX94" s="127"/>
      <c r="AY94" s="127"/>
      <c r="AZ94" s="127"/>
      <c r="BA94" s="127"/>
      <c r="BB94" s="127"/>
      <c r="BC94" s="127"/>
      <c r="BD94" s="127"/>
      <c r="BE94" s="127"/>
      <c r="BF94" s="127"/>
      <c r="BG94" s="127"/>
      <c r="BH94" s="127"/>
      <c r="BI94" s="127"/>
      <c r="BJ94" s="127"/>
      <c r="BK94" s="128"/>
      <c r="BM94" s="109"/>
    </row>
    <row r="95" spans="1:65" ht="12.75">
      <c r="A95" s="11" t="s">
        <v>69</v>
      </c>
      <c r="B95" s="18" t="s">
        <v>24</v>
      </c>
      <c r="C95" s="126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127"/>
      <c r="AZ95" s="127"/>
      <c r="BA95" s="127"/>
      <c r="BB95" s="127"/>
      <c r="BC95" s="127"/>
      <c r="BD95" s="127"/>
      <c r="BE95" s="127"/>
      <c r="BF95" s="127"/>
      <c r="BG95" s="127"/>
      <c r="BH95" s="127"/>
      <c r="BI95" s="127"/>
      <c r="BJ95" s="127"/>
      <c r="BK95" s="128"/>
      <c r="BM95" s="109"/>
    </row>
    <row r="96" spans="1:65" ht="12.75">
      <c r="A96" s="11"/>
      <c r="B96" s="24" t="s">
        <v>111</v>
      </c>
      <c r="C96" s="73">
        <v>0</v>
      </c>
      <c r="D96" s="53">
        <v>73.683968842</v>
      </c>
      <c r="E96" s="45">
        <v>0</v>
      </c>
      <c r="F96" s="45">
        <v>0</v>
      </c>
      <c r="G96" s="54">
        <v>0</v>
      </c>
      <c r="H96" s="73">
        <v>2.983962993</v>
      </c>
      <c r="I96" s="45">
        <v>1.440102189</v>
      </c>
      <c r="J96" s="45">
        <v>0</v>
      </c>
      <c r="K96" s="45">
        <v>0</v>
      </c>
      <c r="L96" s="54">
        <v>2.3888433129999997</v>
      </c>
      <c r="M96" s="73">
        <v>0</v>
      </c>
      <c r="N96" s="53">
        <v>0</v>
      </c>
      <c r="O96" s="45">
        <v>0</v>
      </c>
      <c r="P96" s="45">
        <v>0</v>
      </c>
      <c r="Q96" s="54">
        <v>0</v>
      </c>
      <c r="R96" s="73">
        <v>0.9077062899999999</v>
      </c>
      <c r="S96" s="45">
        <v>0</v>
      </c>
      <c r="T96" s="45">
        <v>0</v>
      </c>
      <c r="U96" s="45">
        <v>0</v>
      </c>
      <c r="V96" s="54">
        <v>0.0059606400000000006</v>
      </c>
      <c r="W96" s="73">
        <v>0</v>
      </c>
      <c r="X96" s="45">
        <v>0</v>
      </c>
      <c r="Y96" s="45">
        <v>0</v>
      </c>
      <c r="Z96" s="45">
        <v>0</v>
      </c>
      <c r="AA96" s="54">
        <v>0</v>
      </c>
      <c r="AB96" s="73">
        <v>0</v>
      </c>
      <c r="AC96" s="45">
        <v>0</v>
      </c>
      <c r="AD96" s="45">
        <v>0</v>
      </c>
      <c r="AE96" s="45">
        <v>0</v>
      </c>
      <c r="AF96" s="54">
        <v>0</v>
      </c>
      <c r="AG96" s="73">
        <v>0</v>
      </c>
      <c r="AH96" s="45">
        <v>0</v>
      </c>
      <c r="AI96" s="45">
        <v>0</v>
      </c>
      <c r="AJ96" s="45">
        <v>0</v>
      </c>
      <c r="AK96" s="54">
        <v>0</v>
      </c>
      <c r="AL96" s="73">
        <v>0.000341471</v>
      </c>
      <c r="AM96" s="45">
        <v>0</v>
      </c>
      <c r="AN96" s="45">
        <v>0</v>
      </c>
      <c r="AO96" s="45">
        <v>0</v>
      </c>
      <c r="AP96" s="54">
        <v>0</v>
      </c>
      <c r="AQ96" s="73">
        <v>0</v>
      </c>
      <c r="AR96" s="53">
        <v>0</v>
      </c>
      <c r="AS96" s="45">
        <v>0</v>
      </c>
      <c r="AT96" s="45">
        <v>0</v>
      </c>
      <c r="AU96" s="54">
        <v>0</v>
      </c>
      <c r="AV96" s="73">
        <v>8.956913225</v>
      </c>
      <c r="AW96" s="45">
        <v>43.524597965</v>
      </c>
      <c r="AX96" s="45">
        <v>0</v>
      </c>
      <c r="AY96" s="45">
        <v>0</v>
      </c>
      <c r="AZ96" s="54">
        <v>33.699081945</v>
      </c>
      <c r="BA96" s="73">
        <v>0</v>
      </c>
      <c r="BB96" s="53">
        <v>0</v>
      </c>
      <c r="BC96" s="45">
        <v>0</v>
      </c>
      <c r="BD96" s="45">
        <v>0</v>
      </c>
      <c r="BE96" s="54">
        <v>0</v>
      </c>
      <c r="BF96" s="73">
        <v>1.859617518</v>
      </c>
      <c r="BG96" s="53">
        <v>2.7324673770000003</v>
      </c>
      <c r="BH96" s="45">
        <v>0</v>
      </c>
      <c r="BI96" s="45">
        <v>0</v>
      </c>
      <c r="BJ96" s="54">
        <v>2.206577743</v>
      </c>
      <c r="BK96" s="61">
        <f aca="true" t="shared" si="18" ref="BK96:BK101">SUM(C96:BJ96)</f>
        <v>174.39014151099997</v>
      </c>
      <c r="BL96" s="27"/>
      <c r="BM96" s="109"/>
    </row>
    <row r="97" spans="1:65" ht="12.75">
      <c r="A97" s="11"/>
      <c r="B97" s="24" t="s">
        <v>112</v>
      </c>
      <c r="C97" s="73">
        <v>0</v>
      </c>
      <c r="D97" s="53">
        <v>0.408022875</v>
      </c>
      <c r="E97" s="45">
        <v>0</v>
      </c>
      <c r="F97" s="45">
        <v>0</v>
      </c>
      <c r="G97" s="54">
        <v>0</v>
      </c>
      <c r="H97" s="73">
        <v>0.629461665</v>
      </c>
      <c r="I97" s="45">
        <v>1.216801918</v>
      </c>
      <c r="J97" s="45">
        <v>0</v>
      </c>
      <c r="K97" s="45">
        <v>0</v>
      </c>
      <c r="L97" s="54">
        <v>0.955717277</v>
      </c>
      <c r="M97" s="73">
        <v>0</v>
      </c>
      <c r="N97" s="53">
        <v>0</v>
      </c>
      <c r="O97" s="45">
        <v>0</v>
      </c>
      <c r="P97" s="45">
        <v>0</v>
      </c>
      <c r="Q97" s="54">
        <v>0</v>
      </c>
      <c r="R97" s="73">
        <v>0.16474156699999998</v>
      </c>
      <c r="S97" s="45">
        <v>0</v>
      </c>
      <c r="T97" s="45">
        <v>0</v>
      </c>
      <c r="U97" s="45">
        <v>0</v>
      </c>
      <c r="V97" s="54">
        <v>0.081449913</v>
      </c>
      <c r="W97" s="73">
        <v>0</v>
      </c>
      <c r="X97" s="45">
        <v>0</v>
      </c>
      <c r="Y97" s="45">
        <v>0</v>
      </c>
      <c r="Z97" s="45">
        <v>0</v>
      </c>
      <c r="AA97" s="54">
        <v>0</v>
      </c>
      <c r="AB97" s="73">
        <v>0</v>
      </c>
      <c r="AC97" s="45">
        <v>0</v>
      </c>
      <c r="AD97" s="45">
        <v>0</v>
      </c>
      <c r="AE97" s="45">
        <v>0</v>
      </c>
      <c r="AF97" s="54">
        <v>0</v>
      </c>
      <c r="AG97" s="73">
        <v>0</v>
      </c>
      <c r="AH97" s="45">
        <v>0</v>
      </c>
      <c r="AI97" s="45">
        <v>0</v>
      </c>
      <c r="AJ97" s="45">
        <v>0</v>
      </c>
      <c r="AK97" s="54">
        <v>0</v>
      </c>
      <c r="AL97" s="73">
        <v>0</v>
      </c>
      <c r="AM97" s="45">
        <v>0</v>
      </c>
      <c r="AN97" s="45">
        <v>0</v>
      </c>
      <c r="AO97" s="45">
        <v>0</v>
      </c>
      <c r="AP97" s="54">
        <v>0</v>
      </c>
      <c r="AQ97" s="73">
        <v>0</v>
      </c>
      <c r="AR97" s="53">
        <v>11.782483928</v>
      </c>
      <c r="AS97" s="45">
        <v>0</v>
      </c>
      <c r="AT97" s="45">
        <v>0</v>
      </c>
      <c r="AU97" s="54">
        <v>0</v>
      </c>
      <c r="AV97" s="73">
        <v>2.704943498</v>
      </c>
      <c r="AW97" s="45">
        <v>1.044165409</v>
      </c>
      <c r="AX97" s="45">
        <v>0</v>
      </c>
      <c r="AY97" s="45">
        <v>0</v>
      </c>
      <c r="AZ97" s="54">
        <v>9.90126015</v>
      </c>
      <c r="BA97" s="73">
        <v>0</v>
      </c>
      <c r="BB97" s="53">
        <v>0</v>
      </c>
      <c r="BC97" s="45">
        <v>0</v>
      </c>
      <c r="BD97" s="45">
        <v>0</v>
      </c>
      <c r="BE97" s="54">
        <v>0</v>
      </c>
      <c r="BF97" s="73">
        <v>0.959745355</v>
      </c>
      <c r="BG97" s="53">
        <v>0.011285566</v>
      </c>
      <c r="BH97" s="45">
        <v>0</v>
      </c>
      <c r="BI97" s="45">
        <v>0</v>
      </c>
      <c r="BJ97" s="54">
        <v>0.25108234900000004</v>
      </c>
      <c r="BK97" s="61">
        <f t="shared" si="18"/>
        <v>30.11116147</v>
      </c>
      <c r="BL97" s="27"/>
      <c r="BM97" s="109"/>
    </row>
    <row r="98" spans="1:65" ht="12.75">
      <c r="A98" s="11"/>
      <c r="B98" s="24" t="s">
        <v>113</v>
      </c>
      <c r="C98" s="73">
        <v>0</v>
      </c>
      <c r="D98" s="53">
        <v>0.47022175199999994</v>
      </c>
      <c r="E98" s="45">
        <v>0</v>
      </c>
      <c r="F98" s="45">
        <v>0</v>
      </c>
      <c r="G98" s="54">
        <v>0</v>
      </c>
      <c r="H98" s="73">
        <v>1.032981156</v>
      </c>
      <c r="I98" s="45">
        <v>0</v>
      </c>
      <c r="J98" s="45">
        <v>0</v>
      </c>
      <c r="K98" s="45">
        <v>0</v>
      </c>
      <c r="L98" s="54">
        <v>0.918708991</v>
      </c>
      <c r="M98" s="73">
        <v>0</v>
      </c>
      <c r="N98" s="53">
        <v>0</v>
      </c>
      <c r="O98" s="45">
        <v>0</v>
      </c>
      <c r="P98" s="45">
        <v>0</v>
      </c>
      <c r="Q98" s="54">
        <v>0</v>
      </c>
      <c r="R98" s="73">
        <v>0.33883430600000003</v>
      </c>
      <c r="S98" s="45">
        <v>0.103072274</v>
      </c>
      <c r="T98" s="45">
        <v>0</v>
      </c>
      <c r="U98" s="45">
        <v>0</v>
      </c>
      <c r="V98" s="54">
        <v>0.330312076</v>
      </c>
      <c r="W98" s="73">
        <v>0</v>
      </c>
      <c r="X98" s="45">
        <v>0</v>
      </c>
      <c r="Y98" s="45">
        <v>0</v>
      </c>
      <c r="Z98" s="45">
        <v>0</v>
      </c>
      <c r="AA98" s="54">
        <v>0</v>
      </c>
      <c r="AB98" s="73">
        <v>0</v>
      </c>
      <c r="AC98" s="45">
        <v>0</v>
      </c>
      <c r="AD98" s="45">
        <v>0</v>
      </c>
      <c r="AE98" s="45">
        <v>0</v>
      </c>
      <c r="AF98" s="54">
        <v>0</v>
      </c>
      <c r="AG98" s="73">
        <v>0</v>
      </c>
      <c r="AH98" s="45">
        <v>0</v>
      </c>
      <c r="AI98" s="45">
        <v>0</v>
      </c>
      <c r="AJ98" s="45">
        <v>0</v>
      </c>
      <c r="AK98" s="54">
        <v>0</v>
      </c>
      <c r="AL98" s="73">
        <v>0.0006189689999999999</v>
      </c>
      <c r="AM98" s="45">
        <v>0</v>
      </c>
      <c r="AN98" s="45">
        <v>0</v>
      </c>
      <c r="AO98" s="45">
        <v>0</v>
      </c>
      <c r="AP98" s="54">
        <v>0</v>
      </c>
      <c r="AQ98" s="73">
        <v>0</v>
      </c>
      <c r="AR98" s="53">
        <v>0</v>
      </c>
      <c r="AS98" s="45">
        <v>0</v>
      </c>
      <c r="AT98" s="45">
        <v>0</v>
      </c>
      <c r="AU98" s="54">
        <v>0</v>
      </c>
      <c r="AV98" s="73">
        <v>6.930989216999999</v>
      </c>
      <c r="AW98" s="45">
        <v>0.667473693</v>
      </c>
      <c r="AX98" s="45">
        <v>0</v>
      </c>
      <c r="AY98" s="45">
        <v>0</v>
      </c>
      <c r="AZ98" s="54">
        <v>4.78651027</v>
      </c>
      <c r="BA98" s="73">
        <v>0</v>
      </c>
      <c r="BB98" s="53">
        <v>0</v>
      </c>
      <c r="BC98" s="45">
        <v>0</v>
      </c>
      <c r="BD98" s="45">
        <v>0</v>
      </c>
      <c r="BE98" s="54">
        <v>0</v>
      </c>
      <c r="BF98" s="73">
        <v>2.10296914</v>
      </c>
      <c r="BG98" s="53">
        <v>0.012985513</v>
      </c>
      <c r="BH98" s="45">
        <v>0</v>
      </c>
      <c r="BI98" s="45">
        <v>0</v>
      </c>
      <c r="BJ98" s="54">
        <v>0.409880421</v>
      </c>
      <c r="BK98" s="61">
        <f t="shared" si="18"/>
        <v>18.105557777999998</v>
      </c>
      <c r="BL98" s="27"/>
      <c r="BM98" s="109"/>
    </row>
    <row r="99" spans="1:65" ht="12.75">
      <c r="A99" s="11"/>
      <c r="B99" s="24" t="s">
        <v>114</v>
      </c>
      <c r="C99" s="73">
        <v>0</v>
      </c>
      <c r="D99" s="53">
        <v>0.6194066650000001</v>
      </c>
      <c r="E99" s="45">
        <v>0</v>
      </c>
      <c r="F99" s="45">
        <v>0</v>
      </c>
      <c r="G99" s="54">
        <v>0</v>
      </c>
      <c r="H99" s="73">
        <v>6.754146634</v>
      </c>
      <c r="I99" s="45">
        <v>7.006583965</v>
      </c>
      <c r="J99" s="45">
        <v>0</v>
      </c>
      <c r="K99" s="45">
        <v>0</v>
      </c>
      <c r="L99" s="54">
        <v>16.950347583</v>
      </c>
      <c r="M99" s="73">
        <v>0</v>
      </c>
      <c r="N99" s="53">
        <v>0</v>
      </c>
      <c r="O99" s="45">
        <v>0</v>
      </c>
      <c r="P99" s="45">
        <v>0</v>
      </c>
      <c r="Q99" s="54">
        <v>0</v>
      </c>
      <c r="R99" s="73">
        <v>1.9978595609999998</v>
      </c>
      <c r="S99" s="45">
        <v>0</v>
      </c>
      <c r="T99" s="45">
        <v>0</v>
      </c>
      <c r="U99" s="45">
        <v>0</v>
      </c>
      <c r="V99" s="54">
        <v>0.510576322</v>
      </c>
      <c r="W99" s="73">
        <v>0</v>
      </c>
      <c r="X99" s="45">
        <v>0</v>
      </c>
      <c r="Y99" s="45">
        <v>0</v>
      </c>
      <c r="Z99" s="45">
        <v>0</v>
      </c>
      <c r="AA99" s="54">
        <v>0</v>
      </c>
      <c r="AB99" s="73">
        <v>0.057101841</v>
      </c>
      <c r="AC99" s="45">
        <v>0</v>
      </c>
      <c r="AD99" s="45">
        <v>0</v>
      </c>
      <c r="AE99" s="45">
        <v>0</v>
      </c>
      <c r="AF99" s="54">
        <v>0</v>
      </c>
      <c r="AG99" s="73">
        <v>0</v>
      </c>
      <c r="AH99" s="45">
        <v>0</v>
      </c>
      <c r="AI99" s="45">
        <v>0</v>
      </c>
      <c r="AJ99" s="45">
        <v>0</v>
      </c>
      <c r="AK99" s="54">
        <v>0</v>
      </c>
      <c r="AL99" s="73">
        <v>0.03892093</v>
      </c>
      <c r="AM99" s="45">
        <v>0</v>
      </c>
      <c r="AN99" s="45">
        <v>0</v>
      </c>
      <c r="AO99" s="45">
        <v>0</v>
      </c>
      <c r="AP99" s="54">
        <v>0</v>
      </c>
      <c r="AQ99" s="73">
        <v>0</v>
      </c>
      <c r="AR99" s="53">
        <v>0</v>
      </c>
      <c r="AS99" s="45">
        <v>0</v>
      </c>
      <c r="AT99" s="45">
        <v>0</v>
      </c>
      <c r="AU99" s="54">
        <v>0</v>
      </c>
      <c r="AV99" s="73">
        <v>57.976658031999996</v>
      </c>
      <c r="AW99" s="45">
        <v>9.587338934999998</v>
      </c>
      <c r="AX99" s="45">
        <v>0</v>
      </c>
      <c r="AY99" s="45">
        <v>0</v>
      </c>
      <c r="AZ99" s="54">
        <v>81.511561902</v>
      </c>
      <c r="BA99" s="73">
        <v>0</v>
      </c>
      <c r="BB99" s="53">
        <v>0</v>
      </c>
      <c r="BC99" s="45">
        <v>0</v>
      </c>
      <c r="BD99" s="45">
        <v>0</v>
      </c>
      <c r="BE99" s="54">
        <v>0</v>
      </c>
      <c r="BF99" s="73">
        <v>18.196629048</v>
      </c>
      <c r="BG99" s="53">
        <v>2.850077222</v>
      </c>
      <c r="BH99" s="45">
        <v>0</v>
      </c>
      <c r="BI99" s="45">
        <v>0</v>
      </c>
      <c r="BJ99" s="54">
        <v>8.933229016</v>
      </c>
      <c r="BK99" s="61">
        <f t="shared" si="18"/>
        <v>212.990437656</v>
      </c>
      <c r="BL99" s="27"/>
      <c r="BM99" s="109"/>
    </row>
    <row r="100" spans="1:65" ht="12.75">
      <c r="A100" s="11"/>
      <c r="B100" s="24" t="s">
        <v>115</v>
      </c>
      <c r="C100" s="73">
        <v>0</v>
      </c>
      <c r="D100" s="53">
        <v>8.509022806</v>
      </c>
      <c r="E100" s="45">
        <v>0</v>
      </c>
      <c r="F100" s="45">
        <v>0</v>
      </c>
      <c r="G100" s="54">
        <v>0</v>
      </c>
      <c r="H100" s="73">
        <v>1.237278957</v>
      </c>
      <c r="I100" s="45">
        <v>0.0007765560000000001</v>
      </c>
      <c r="J100" s="45">
        <v>0</v>
      </c>
      <c r="K100" s="45">
        <v>0</v>
      </c>
      <c r="L100" s="54">
        <v>7.229871766</v>
      </c>
      <c r="M100" s="73">
        <v>0</v>
      </c>
      <c r="N100" s="53">
        <v>0</v>
      </c>
      <c r="O100" s="45">
        <v>0</v>
      </c>
      <c r="P100" s="45">
        <v>0</v>
      </c>
      <c r="Q100" s="54">
        <v>0</v>
      </c>
      <c r="R100" s="73">
        <v>0.8331992509999999</v>
      </c>
      <c r="S100" s="45">
        <v>0</v>
      </c>
      <c r="T100" s="45">
        <v>0</v>
      </c>
      <c r="U100" s="45">
        <v>0</v>
      </c>
      <c r="V100" s="54">
        <v>0.144371133</v>
      </c>
      <c r="W100" s="73">
        <v>0</v>
      </c>
      <c r="X100" s="45">
        <v>0</v>
      </c>
      <c r="Y100" s="45">
        <v>0</v>
      </c>
      <c r="Z100" s="45">
        <v>0</v>
      </c>
      <c r="AA100" s="54">
        <v>0</v>
      </c>
      <c r="AB100" s="73">
        <v>0</v>
      </c>
      <c r="AC100" s="45">
        <v>0</v>
      </c>
      <c r="AD100" s="45">
        <v>0</v>
      </c>
      <c r="AE100" s="45">
        <v>0</v>
      </c>
      <c r="AF100" s="54">
        <v>0</v>
      </c>
      <c r="AG100" s="73">
        <v>0</v>
      </c>
      <c r="AH100" s="45">
        <v>0</v>
      </c>
      <c r="AI100" s="45">
        <v>0</v>
      </c>
      <c r="AJ100" s="45">
        <v>0</v>
      </c>
      <c r="AK100" s="54">
        <v>0</v>
      </c>
      <c r="AL100" s="73">
        <v>0</v>
      </c>
      <c r="AM100" s="45">
        <v>0</v>
      </c>
      <c r="AN100" s="45">
        <v>0</v>
      </c>
      <c r="AO100" s="45">
        <v>0</v>
      </c>
      <c r="AP100" s="54">
        <v>0</v>
      </c>
      <c r="AQ100" s="73">
        <v>0</v>
      </c>
      <c r="AR100" s="53">
        <v>0</v>
      </c>
      <c r="AS100" s="45">
        <v>0</v>
      </c>
      <c r="AT100" s="45">
        <v>0</v>
      </c>
      <c r="AU100" s="54">
        <v>0</v>
      </c>
      <c r="AV100" s="73">
        <v>5.603609777999999</v>
      </c>
      <c r="AW100" s="45">
        <v>0.025032597</v>
      </c>
      <c r="AX100" s="45">
        <v>0</v>
      </c>
      <c r="AY100" s="45">
        <v>0</v>
      </c>
      <c r="AZ100" s="54">
        <v>7.367365964</v>
      </c>
      <c r="BA100" s="73">
        <v>0</v>
      </c>
      <c r="BB100" s="53">
        <v>0</v>
      </c>
      <c r="BC100" s="45">
        <v>0</v>
      </c>
      <c r="BD100" s="45">
        <v>0</v>
      </c>
      <c r="BE100" s="54">
        <v>0</v>
      </c>
      <c r="BF100" s="73">
        <v>2.2047546010000003</v>
      </c>
      <c r="BG100" s="53">
        <v>0.058110226</v>
      </c>
      <c r="BH100" s="45">
        <v>0</v>
      </c>
      <c r="BI100" s="45">
        <v>0</v>
      </c>
      <c r="BJ100" s="54">
        <v>0.245580692</v>
      </c>
      <c r="BK100" s="61">
        <f t="shared" si="18"/>
        <v>33.45897432699999</v>
      </c>
      <c r="BL100" s="27"/>
      <c r="BM100" s="109"/>
    </row>
    <row r="101" spans="1:65" ht="12.75">
      <c r="A101" s="11"/>
      <c r="B101" s="24" t="s">
        <v>125</v>
      </c>
      <c r="C101" s="73">
        <v>0</v>
      </c>
      <c r="D101" s="53">
        <v>6.46523625</v>
      </c>
      <c r="E101" s="45">
        <v>0</v>
      </c>
      <c r="F101" s="45">
        <v>0</v>
      </c>
      <c r="G101" s="54">
        <v>0</v>
      </c>
      <c r="H101" s="73">
        <v>0.83672645</v>
      </c>
      <c r="I101" s="45">
        <v>1.4436357199999998</v>
      </c>
      <c r="J101" s="45">
        <v>0</v>
      </c>
      <c r="K101" s="45">
        <v>0</v>
      </c>
      <c r="L101" s="54">
        <v>0.971812818</v>
      </c>
      <c r="M101" s="73">
        <v>0</v>
      </c>
      <c r="N101" s="53">
        <v>0</v>
      </c>
      <c r="O101" s="45">
        <v>0</v>
      </c>
      <c r="P101" s="45">
        <v>0</v>
      </c>
      <c r="Q101" s="54">
        <v>0</v>
      </c>
      <c r="R101" s="73">
        <v>0.076722294</v>
      </c>
      <c r="S101" s="45">
        <v>0</v>
      </c>
      <c r="T101" s="45">
        <v>0</v>
      </c>
      <c r="U101" s="45">
        <v>0</v>
      </c>
      <c r="V101" s="54">
        <v>0.135191692</v>
      </c>
      <c r="W101" s="73">
        <v>0</v>
      </c>
      <c r="X101" s="45">
        <v>0</v>
      </c>
      <c r="Y101" s="45">
        <v>0</v>
      </c>
      <c r="Z101" s="45">
        <v>0</v>
      </c>
      <c r="AA101" s="54">
        <v>0</v>
      </c>
      <c r="AB101" s="73">
        <v>0</v>
      </c>
      <c r="AC101" s="45">
        <v>0</v>
      </c>
      <c r="AD101" s="45">
        <v>0</v>
      </c>
      <c r="AE101" s="45">
        <v>0</v>
      </c>
      <c r="AF101" s="54">
        <v>0</v>
      </c>
      <c r="AG101" s="73">
        <v>0</v>
      </c>
      <c r="AH101" s="45">
        <v>0</v>
      </c>
      <c r="AI101" s="45">
        <v>0</v>
      </c>
      <c r="AJ101" s="45">
        <v>0</v>
      </c>
      <c r="AK101" s="54">
        <v>0</v>
      </c>
      <c r="AL101" s="73">
        <v>0</v>
      </c>
      <c r="AM101" s="45">
        <v>0</v>
      </c>
      <c r="AN101" s="45">
        <v>0</v>
      </c>
      <c r="AO101" s="45">
        <v>0</v>
      </c>
      <c r="AP101" s="54">
        <v>0</v>
      </c>
      <c r="AQ101" s="73">
        <v>0</v>
      </c>
      <c r="AR101" s="53">
        <v>0</v>
      </c>
      <c r="AS101" s="45">
        <v>0</v>
      </c>
      <c r="AT101" s="45">
        <v>0</v>
      </c>
      <c r="AU101" s="54">
        <v>0</v>
      </c>
      <c r="AV101" s="73">
        <v>4.297736086</v>
      </c>
      <c r="AW101" s="45">
        <v>1.6609530049999999</v>
      </c>
      <c r="AX101" s="45">
        <v>0</v>
      </c>
      <c r="AY101" s="45">
        <v>0</v>
      </c>
      <c r="AZ101" s="54">
        <v>13.905643725</v>
      </c>
      <c r="BA101" s="73">
        <v>0</v>
      </c>
      <c r="BB101" s="53">
        <v>0</v>
      </c>
      <c r="BC101" s="45">
        <v>0</v>
      </c>
      <c r="BD101" s="45">
        <v>0</v>
      </c>
      <c r="BE101" s="54">
        <v>0</v>
      </c>
      <c r="BF101" s="73">
        <v>0.576928258</v>
      </c>
      <c r="BG101" s="53">
        <v>0</v>
      </c>
      <c r="BH101" s="45">
        <v>0</v>
      </c>
      <c r="BI101" s="45">
        <v>0</v>
      </c>
      <c r="BJ101" s="54">
        <v>0.302130479</v>
      </c>
      <c r="BK101" s="61">
        <f t="shared" si="18"/>
        <v>30.672716776999994</v>
      </c>
      <c r="BL101" s="27"/>
      <c r="BM101" s="109"/>
    </row>
    <row r="102" spans="1:65" ht="12.75">
      <c r="A102" s="36"/>
      <c r="B102" s="38" t="s">
        <v>76</v>
      </c>
      <c r="C102" s="81">
        <f>SUM(C96:C101)</f>
        <v>0</v>
      </c>
      <c r="D102" s="81">
        <f>SUM(D96:D101)</f>
        <v>90.15587919000001</v>
      </c>
      <c r="E102" s="81">
        <f aca="true" t="shared" si="19" ref="E102:BI102">SUM(E96:E101)</f>
        <v>0</v>
      </c>
      <c r="F102" s="81">
        <f t="shared" si="19"/>
        <v>0</v>
      </c>
      <c r="G102" s="81">
        <f t="shared" si="19"/>
        <v>0</v>
      </c>
      <c r="H102" s="81">
        <f t="shared" si="19"/>
        <v>13.474557855</v>
      </c>
      <c r="I102" s="81">
        <f t="shared" si="19"/>
        <v>11.107900348</v>
      </c>
      <c r="J102" s="81">
        <f t="shared" si="19"/>
        <v>0</v>
      </c>
      <c r="K102" s="81">
        <f t="shared" si="19"/>
        <v>0</v>
      </c>
      <c r="L102" s="81">
        <f t="shared" si="19"/>
        <v>29.415301747999997</v>
      </c>
      <c r="M102" s="81">
        <f t="shared" si="19"/>
        <v>0</v>
      </c>
      <c r="N102" s="81">
        <f t="shared" si="19"/>
        <v>0</v>
      </c>
      <c r="O102" s="81">
        <f t="shared" si="19"/>
        <v>0</v>
      </c>
      <c r="P102" s="81">
        <f t="shared" si="19"/>
        <v>0</v>
      </c>
      <c r="Q102" s="81">
        <f t="shared" si="19"/>
        <v>0</v>
      </c>
      <c r="R102" s="81">
        <f t="shared" si="19"/>
        <v>4.319063268999999</v>
      </c>
      <c r="S102" s="81">
        <f t="shared" si="19"/>
        <v>0.103072274</v>
      </c>
      <c r="T102" s="81">
        <f t="shared" si="19"/>
        <v>0</v>
      </c>
      <c r="U102" s="81">
        <f t="shared" si="19"/>
        <v>0</v>
      </c>
      <c r="V102" s="81">
        <f t="shared" si="19"/>
        <v>1.207861776</v>
      </c>
      <c r="W102" s="81">
        <f t="shared" si="19"/>
        <v>0</v>
      </c>
      <c r="X102" s="81">
        <f t="shared" si="19"/>
        <v>0</v>
      </c>
      <c r="Y102" s="81">
        <f t="shared" si="19"/>
        <v>0</v>
      </c>
      <c r="Z102" s="81">
        <f t="shared" si="19"/>
        <v>0</v>
      </c>
      <c r="AA102" s="81">
        <f t="shared" si="19"/>
        <v>0</v>
      </c>
      <c r="AB102" s="81">
        <f t="shared" si="19"/>
        <v>0.057101841</v>
      </c>
      <c r="AC102" s="81">
        <f t="shared" si="19"/>
        <v>0</v>
      </c>
      <c r="AD102" s="81">
        <f t="shared" si="19"/>
        <v>0</v>
      </c>
      <c r="AE102" s="81">
        <f t="shared" si="19"/>
        <v>0</v>
      </c>
      <c r="AF102" s="81">
        <f t="shared" si="19"/>
        <v>0</v>
      </c>
      <c r="AG102" s="81">
        <f t="shared" si="19"/>
        <v>0</v>
      </c>
      <c r="AH102" s="81">
        <f t="shared" si="19"/>
        <v>0</v>
      </c>
      <c r="AI102" s="81">
        <f t="shared" si="19"/>
        <v>0</v>
      </c>
      <c r="AJ102" s="81">
        <f t="shared" si="19"/>
        <v>0</v>
      </c>
      <c r="AK102" s="81">
        <f t="shared" si="19"/>
        <v>0</v>
      </c>
      <c r="AL102" s="81">
        <f t="shared" si="19"/>
        <v>0.03988137</v>
      </c>
      <c r="AM102" s="81">
        <f t="shared" si="19"/>
        <v>0</v>
      </c>
      <c r="AN102" s="81">
        <f t="shared" si="19"/>
        <v>0</v>
      </c>
      <c r="AO102" s="81">
        <f t="shared" si="19"/>
        <v>0</v>
      </c>
      <c r="AP102" s="81">
        <f t="shared" si="19"/>
        <v>0</v>
      </c>
      <c r="AQ102" s="81">
        <f t="shared" si="19"/>
        <v>0</v>
      </c>
      <c r="AR102" s="81">
        <f t="shared" si="19"/>
        <v>11.782483928</v>
      </c>
      <c r="AS102" s="81">
        <f t="shared" si="19"/>
        <v>0</v>
      </c>
      <c r="AT102" s="81">
        <f t="shared" si="19"/>
        <v>0</v>
      </c>
      <c r="AU102" s="81">
        <f t="shared" si="19"/>
        <v>0</v>
      </c>
      <c r="AV102" s="81">
        <f t="shared" si="19"/>
        <v>86.470849836</v>
      </c>
      <c r="AW102" s="81">
        <f t="shared" si="19"/>
        <v>56.509561604</v>
      </c>
      <c r="AX102" s="81">
        <f t="shared" si="19"/>
        <v>0</v>
      </c>
      <c r="AY102" s="81">
        <f t="shared" si="19"/>
        <v>0</v>
      </c>
      <c r="AZ102" s="81">
        <f t="shared" si="19"/>
        <v>151.17142395599998</v>
      </c>
      <c r="BA102" s="81">
        <f t="shared" si="19"/>
        <v>0</v>
      </c>
      <c r="BB102" s="81">
        <f t="shared" si="19"/>
        <v>0</v>
      </c>
      <c r="BC102" s="81">
        <f t="shared" si="19"/>
        <v>0</v>
      </c>
      <c r="BD102" s="81">
        <f t="shared" si="19"/>
        <v>0</v>
      </c>
      <c r="BE102" s="81">
        <f t="shared" si="19"/>
        <v>0</v>
      </c>
      <c r="BF102" s="81">
        <f t="shared" si="19"/>
        <v>25.90064392</v>
      </c>
      <c r="BG102" s="81">
        <f t="shared" si="19"/>
        <v>5.664925904</v>
      </c>
      <c r="BH102" s="81">
        <f t="shared" si="19"/>
        <v>0</v>
      </c>
      <c r="BI102" s="81">
        <f t="shared" si="19"/>
        <v>0</v>
      </c>
      <c r="BJ102" s="81">
        <f>SUM(BJ96:BJ101)</f>
        <v>12.348480700000001</v>
      </c>
      <c r="BK102" s="99">
        <f>SUM(BK96:BK101)</f>
        <v>499.7289895189999</v>
      </c>
      <c r="BL102" s="27"/>
      <c r="BM102" s="109"/>
    </row>
    <row r="103" spans="1:65" ht="4.5" customHeight="1">
      <c r="A103" s="11"/>
      <c r="B103" s="21"/>
      <c r="C103" s="126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7"/>
      <c r="AY103" s="127"/>
      <c r="AZ103" s="127"/>
      <c r="BA103" s="127"/>
      <c r="BB103" s="127"/>
      <c r="BC103" s="127"/>
      <c r="BD103" s="127"/>
      <c r="BE103" s="127"/>
      <c r="BF103" s="127"/>
      <c r="BG103" s="127"/>
      <c r="BH103" s="127"/>
      <c r="BI103" s="127"/>
      <c r="BJ103" s="127"/>
      <c r="BK103" s="128"/>
      <c r="BM103" s="109"/>
    </row>
    <row r="104" spans="1:65" ht="12.75">
      <c r="A104" s="36"/>
      <c r="B104" s="83" t="s">
        <v>90</v>
      </c>
      <c r="C104" s="84">
        <f aca="true" t="shared" si="20" ref="C104:AH104">+C102++C83+C78+C55</f>
        <v>0</v>
      </c>
      <c r="D104" s="70">
        <f t="shared" si="20"/>
        <v>3933.5311349770004</v>
      </c>
      <c r="E104" s="70">
        <f t="shared" si="20"/>
        <v>0</v>
      </c>
      <c r="F104" s="70">
        <f t="shared" si="20"/>
        <v>0</v>
      </c>
      <c r="G104" s="85">
        <f t="shared" si="20"/>
        <v>0</v>
      </c>
      <c r="H104" s="84">
        <f t="shared" si="20"/>
        <v>1575.6164792289999</v>
      </c>
      <c r="I104" s="70">
        <f t="shared" si="20"/>
        <v>17528.210332634502</v>
      </c>
      <c r="J104" s="70">
        <f t="shared" si="20"/>
        <v>2684.3661499090003</v>
      </c>
      <c r="K104" s="70">
        <f t="shared" si="20"/>
        <v>10.225979831</v>
      </c>
      <c r="L104" s="85">
        <f t="shared" si="20"/>
        <v>4641.438513018</v>
      </c>
      <c r="M104" s="84">
        <f t="shared" si="20"/>
        <v>0</v>
      </c>
      <c r="N104" s="70">
        <f t="shared" si="20"/>
        <v>0</v>
      </c>
      <c r="O104" s="70">
        <f t="shared" si="20"/>
        <v>0</v>
      </c>
      <c r="P104" s="70">
        <f t="shared" si="20"/>
        <v>0</v>
      </c>
      <c r="Q104" s="85">
        <f t="shared" si="20"/>
        <v>0</v>
      </c>
      <c r="R104" s="84">
        <f t="shared" si="20"/>
        <v>736.4275951219998</v>
      </c>
      <c r="S104" s="70">
        <f t="shared" si="20"/>
        <v>476.770674567</v>
      </c>
      <c r="T104" s="70">
        <f t="shared" si="20"/>
        <v>178.47681524100003</v>
      </c>
      <c r="U104" s="70">
        <f t="shared" si="20"/>
        <v>0</v>
      </c>
      <c r="V104" s="85">
        <f t="shared" si="20"/>
        <v>379.88950123300003</v>
      </c>
      <c r="W104" s="84">
        <f t="shared" si="20"/>
        <v>0</v>
      </c>
      <c r="X104" s="70">
        <f t="shared" si="20"/>
        <v>0</v>
      </c>
      <c r="Y104" s="70">
        <f t="shared" si="20"/>
        <v>0</v>
      </c>
      <c r="Z104" s="70">
        <f t="shared" si="20"/>
        <v>0</v>
      </c>
      <c r="AA104" s="85">
        <f t="shared" si="20"/>
        <v>0</v>
      </c>
      <c r="AB104" s="84">
        <f t="shared" si="20"/>
        <v>6.690529864</v>
      </c>
      <c r="AC104" s="70">
        <f t="shared" si="20"/>
        <v>0.001942391</v>
      </c>
      <c r="AD104" s="70">
        <f t="shared" si="20"/>
        <v>0</v>
      </c>
      <c r="AE104" s="70">
        <f t="shared" si="20"/>
        <v>0</v>
      </c>
      <c r="AF104" s="85">
        <f t="shared" si="20"/>
        <v>0.68856979</v>
      </c>
      <c r="AG104" s="84">
        <f t="shared" si="20"/>
        <v>0</v>
      </c>
      <c r="AH104" s="70">
        <f t="shared" si="20"/>
        <v>0</v>
      </c>
      <c r="AI104" s="70">
        <f aca="true" t="shared" si="21" ref="AI104:BJ104">+AI102++AI83+AI78+AI55</f>
        <v>0</v>
      </c>
      <c r="AJ104" s="70">
        <f t="shared" si="21"/>
        <v>0</v>
      </c>
      <c r="AK104" s="85">
        <f t="shared" si="21"/>
        <v>0</v>
      </c>
      <c r="AL104" s="84">
        <f t="shared" si="21"/>
        <v>5.6616385650000005</v>
      </c>
      <c r="AM104" s="70">
        <f t="shared" si="21"/>
        <v>0</v>
      </c>
      <c r="AN104" s="70">
        <f t="shared" si="21"/>
        <v>0</v>
      </c>
      <c r="AO104" s="70">
        <f t="shared" si="21"/>
        <v>0</v>
      </c>
      <c r="AP104" s="85">
        <f t="shared" si="21"/>
        <v>1.0429810000000002</v>
      </c>
      <c r="AQ104" s="84">
        <f t="shared" si="21"/>
        <v>0</v>
      </c>
      <c r="AR104" s="70">
        <f t="shared" si="21"/>
        <v>106.835884655</v>
      </c>
      <c r="AS104" s="70">
        <f t="shared" si="21"/>
        <v>0</v>
      </c>
      <c r="AT104" s="70">
        <f t="shared" si="21"/>
        <v>0</v>
      </c>
      <c r="AU104" s="85">
        <f t="shared" si="21"/>
        <v>0</v>
      </c>
      <c r="AV104" s="52">
        <f t="shared" si="21"/>
        <v>13892.411587351</v>
      </c>
      <c r="AW104" s="70">
        <f t="shared" si="21"/>
        <v>10540.951319142998</v>
      </c>
      <c r="AX104" s="70">
        <f t="shared" si="21"/>
        <v>49.404288526</v>
      </c>
      <c r="AY104" s="70">
        <f t="shared" si="21"/>
        <v>0</v>
      </c>
      <c r="AZ104" s="87">
        <f t="shared" si="21"/>
        <v>18080.550325658</v>
      </c>
      <c r="BA104" s="84">
        <f t="shared" si="21"/>
        <v>0</v>
      </c>
      <c r="BB104" s="70">
        <f t="shared" si="21"/>
        <v>0</v>
      </c>
      <c r="BC104" s="70">
        <f t="shared" si="21"/>
        <v>0</v>
      </c>
      <c r="BD104" s="70">
        <f t="shared" si="21"/>
        <v>0</v>
      </c>
      <c r="BE104" s="85">
        <f t="shared" si="21"/>
        <v>0</v>
      </c>
      <c r="BF104" s="84">
        <f t="shared" si="21"/>
        <v>6468.962161691001</v>
      </c>
      <c r="BG104" s="70">
        <f t="shared" si="21"/>
        <v>1117.1834947</v>
      </c>
      <c r="BH104" s="70">
        <f t="shared" si="21"/>
        <v>81.636000917</v>
      </c>
      <c r="BI104" s="70">
        <f t="shared" si="21"/>
        <v>0</v>
      </c>
      <c r="BJ104" s="85">
        <f t="shared" si="21"/>
        <v>3284.7824204790004</v>
      </c>
      <c r="BK104" s="97">
        <f>+BK102+BK83+BK78+BK55</f>
        <v>85781.75632049152</v>
      </c>
      <c r="BL104" s="27"/>
      <c r="BM104" s="109"/>
    </row>
    <row r="105" spans="1:63" ht="4.5" customHeight="1">
      <c r="A105" s="11"/>
      <c r="B105" s="22"/>
      <c r="C105" s="150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51"/>
    </row>
    <row r="106" spans="1:63" ht="14.25" customHeight="1">
      <c r="A106" s="11" t="s">
        <v>5</v>
      </c>
      <c r="B106" s="23" t="s">
        <v>26</v>
      </c>
      <c r="C106" s="150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51"/>
    </row>
    <row r="107" spans="1:64" ht="14.25" customHeight="1">
      <c r="A107" s="32"/>
      <c r="B107" s="28"/>
      <c r="C107" s="73">
        <v>0</v>
      </c>
      <c r="D107" s="53">
        <v>0</v>
      </c>
      <c r="E107" s="45">
        <v>0</v>
      </c>
      <c r="F107" s="45">
        <v>0</v>
      </c>
      <c r="G107" s="54">
        <v>0</v>
      </c>
      <c r="H107" s="73">
        <v>0</v>
      </c>
      <c r="I107" s="45">
        <v>0</v>
      </c>
      <c r="J107" s="45">
        <v>0</v>
      </c>
      <c r="K107" s="45">
        <v>0</v>
      </c>
      <c r="L107" s="54">
        <v>0</v>
      </c>
      <c r="M107" s="73">
        <v>0</v>
      </c>
      <c r="N107" s="53">
        <v>0</v>
      </c>
      <c r="O107" s="45">
        <v>0</v>
      </c>
      <c r="P107" s="45">
        <v>0</v>
      </c>
      <c r="Q107" s="54">
        <v>0</v>
      </c>
      <c r="R107" s="73">
        <v>0</v>
      </c>
      <c r="S107" s="45">
        <v>0</v>
      </c>
      <c r="T107" s="45">
        <v>0</v>
      </c>
      <c r="U107" s="45">
        <v>0</v>
      </c>
      <c r="V107" s="54">
        <v>0</v>
      </c>
      <c r="W107" s="73">
        <v>0</v>
      </c>
      <c r="X107" s="45">
        <v>0</v>
      </c>
      <c r="Y107" s="45">
        <v>0</v>
      </c>
      <c r="Z107" s="45">
        <v>0</v>
      </c>
      <c r="AA107" s="54">
        <v>0</v>
      </c>
      <c r="AB107" s="73">
        <v>0</v>
      </c>
      <c r="AC107" s="45">
        <v>0</v>
      </c>
      <c r="AD107" s="45">
        <v>0</v>
      </c>
      <c r="AE107" s="45">
        <v>0</v>
      </c>
      <c r="AF107" s="54">
        <v>0</v>
      </c>
      <c r="AG107" s="73">
        <v>0</v>
      </c>
      <c r="AH107" s="45">
        <v>0</v>
      </c>
      <c r="AI107" s="45">
        <v>0</v>
      </c>
      <c r="AJ107" s="45">
        <v>0</v>
      </c>
      <c r="AK107" s="54">
        <v>0</v>
      </c>
      <c r="AL107" s="73">
        <v>0</v>
      </c>
      <c r="AM107" s="45">
        <v>0</v>
      </c>
      <c r="AN107" s="45">
        <v>0</v>
      </c>
      <c r="AO107" s="45">
        <v>0</v>
      </c>
      <c r="AP107" s="54">
        <v>0</v>
      </c>
      <c r="AQ107" s="73">
        <v>0</v>
      </c>
      <c r="AR107" s="53">
        <v>0</v>
      </c>
      <c r="AS107" s="45">
        <v>0</v>
      </c>
      <c r="AT107" s="45">
        <v>0</v>
      </c>
      <c r="AU107" s="54">
        <v>0</v>
      </c>
      <c r="AV107" s="73">
        <v>0</v>
      </c>
      <c r="AW107" s="45">
        <v>0</v>
      </c>
      <c r="AX107" s="45">
        <v>0</v>
      </c>
      <c r="AY107" s="45">
        <v>0</v>
      </c>
      <c r="AZ107" s="54">
        <v>0</v>
      </c>
      <c r="BA107" s="43">
        <v>0</v>
      </c>
      <c r="BB107" s="44">
        <v>0</v>
      </c>
      <c r="BC107" s="43">
        <v>0</v>
      </c>
      <c r="BD107" s="43">
        <v>0</v>
      </c>
      <c r="BE107" s="48">
        <v>0</v>
      </c>
      <c r="BF107" s="43">
        <v>0</v>
      </c>
      <c r="BG107" s="44">
        <v>0</v>
      </c>
      <c r="BH107" s="43">
        <v>0</v>
      </c>
      <c r="BI107" s="43">
        <v>0</v>
      </c>
      <c r="BJ107" s="48">
        <v>0</v>
      </c>
      <c r="BK107" s="100">
        <f>SUM(C107:BJ107)</f>
        <v>0</v>
      </c>
      <c r="BL107" s="109"/>
    </row>
    <row r="108" spans="1:63" ht="13.5" thickBot="1">
      <c r="A108" s="40"/>
      <c r="B108" s="86" t="s">
        <v>76</v>
      </c>
      <c r="C108" s="50">
        <f>SUM(C107)</f>
        <v>0</v>
      </c>
      <c r="D108" s="71">
        <f aca="true" t="shared" si="22" ref="D108:BK108">SUM(D107)</f>
        <v>0</v>
      </c>
      <c r="E108" s="71">
        <f t="shared" si="22"/>
        <v>0</v>
      </c>
      <c r="F108" s="71">
        <f t="shared" si="22"/>
        <v>0</v>
      </c>
      <c r="G108" s="69">
        <f t="shared" si="22"/>
        <v>0</v>
      </c>
      <c r="H108" s="50">
        <f t="shared" si="22"/>
        <v>0</v>
      </c>
      <c r="I108" s="71">
        <f t="shared" si="22"/>
        <v>0</v>
      </c>
      <c r="J108" s="71">
        <f t="shared" si="22"/>
        <v>0</v>
      </c>
      <c r="K108" s="71">
        <f t="shared" si="22"/>
        <v>0</v>
      </c>
      <c r="L108" s="69">
        <f t="shared" si="22"/>
        <v>0</v>
      </c>
      <c r="M108" s="50">
        <f t="shared" si="22"/>
        <v>0</v>
      </c>
      <c r="N108" s="71">
        <f t="shared" si="22"/>
        <v>0</v>
      </c>
      <c r="O108" s="71">
        <f t="shared" si="22"/>
        <v>0</v>
      </c>
      <c r="P108" s="71">
        <f t="shared" si="22"/>
        <v>0</v>
      </c>
      <c r="Q108" s="69">
        <f t="shared" si="22"/>
        <v>0</v>
      </c>
      <c r="R108" s="50">
        <f t="shared" si="22"/>
        <v>0</v>
      </c>
      <c r="S108" s="71">
        <f t="shared" si="22"/>
        <v>0</v>
      </c>
      <c r="T108" s="71">
        <f t="shared" si="22"/>
        <v>0</v>
      </c>
      <c r="U108" s="71">
        <f t="shared" si="22"/>
        <v>0</v>
      </c>
      <c r="V108" s="69">
        <f t="shared" si="22"/>
        <v>0</v>
      </c>
      <c r="W108" s="50">
        <f t="shared" si="22"/>
        <v>0</v>
      </c>
      <c r="X108" s="71">
        <f t="shared" si="22"/>
        <v>0</v>
      </c>
      <c r="Y108" s="71">
        <f t="shared" si="22"/>
        <v>0</v>
      </c>
      <c r="Z108" s="71">
        <f t="shared" si="22"/>
        <v>0</v>
      </c>
      <c r="AA108" s="69">
        <f t="shared" si="22"/>
        <v>0</v>
      </c>
      <c r="AB108" s="50">
        <f t="shared" si="22"/>
        <v>0</v>
      </c>
      <c r="AC108" s="71">
        <f t="shared" si="22"/>
        <v>0</v>
      </c>
      <c r="AD108" s="71">
        <f t="shared" si="22"/>
        <v>0</v>
      </c>
      <c r="AE108" s="71">
        <f t="shared" si="22"/>
        <v>0</v>
      </c>
      <c r="AF108" s="69">
        <f t="shared" si="22"/>
        <v>0</v>
      </c>
      <c r="AG108" s="50">
        <f t="shared" si="22"/>
        <v>0</v>
      </c>
      <c r="AH108" s="71">
        <f t="shared" si="22"/>
        <v>0</v>
      </c>
      <c r="AI108" s="71">
        <f t="shared" si="22"/>
        <v>0</v>
      </c>
      <c r="AJ108" s="71">
        <f t="shared" si="22"/>
        <v>0</v>
      </c>
      <c r="AK108" s="69">
        <f t="shared" si="22"/>
        <v>0</v>
      </c>
      <c r="AL108" s="50">
        <f t="shared" si="22"/>
        <v>0</v>
      </c>
      <c r="AM108" s="71">
        <f t="shared" si="22"/>
        <v>0</v>
      </c>
      <c r="AN108" s="71">
        <f t="shared" si="22"/>
        <v>0</v>
      </c>
      <c r="AO108" s="71">
        <f t="shared" si="22"/>
        <v>0</v>
      </c>
      <c r="AP108" s="69">
        <f t="shared" si="22"/>
        <v>0</v>
      </c>
      <c r="AQ108" s="50">
        <f t="shared" si="22"/>
        <v>0</v>
      </c>
      <c r="AR108" s="71">
        <f t="shared" si="22"/>
        <v>0</v>
      </c>
      <c r="AS108" s="71">
        <f t="shared" si="22"/>
        <v>0</v>
      </c>
      <c r="AT108" s="71">
        <f t="shared" si="22"/>
        <v>0</v>
      </c>
      <c r="AU108" s="69">
        <f t="shared" si="22"/>
        <v>0</v>
      </c>
      <c r="AV108" s="50">
        <f t="shared" si="22"/>
        <v>0</v>
      </c>
      <c r="AW108" s="71">
        <f t="shared" si="22"/>
        <v>0</v>
      </c>
      <c r="AX108" s="71">
        <f t="shared" si="22"/>
        <v>0</v>
      </c>
      <c r="AY108" s="71">
        <f t="shared" si="22"/>
        <v>0</v>
      </c>
      <c r="AZ108" s="69">
        <f t="shared" si="22"/>
        <v>0</v>
      </c>
      <c r="BA108" s="51">
        <f t="shared" si="22"/>
        <v>0</v>
      </c>
      <c r="BB108" s="71">
        <f t="shared" si="22"/>
        <v>0</v>
      </c>
      <c r="BC108" s="71">
        <f t="shared" si="22"/>
        <v>0</v>
      </c>
      <c r="BD108" s="71">
        <f t="shared" si="22"/>
        <v>0</v>
      </c>
      <c r="BE108" s="88">
        <f t="shared" si="22"/>
        <v>0</v>
      </c>
      <c r="BF108" s="50">
        <f t="shared" si="22"/>
        <v>0</v>
      </c>
      <c r="BG108" s="71">
        <f t="shared" si="22"/>
        <v>0</v>
      </c>
      <c r="BH108" s="71">
        <f t="shared" si="22"/>
        <v>0</v>
      </c>
      <c r="BI108" s="71">
        <f t="shared" si="22"/>
        <v>0</v>
      </c>
      <c r="BJ108" s="69">
        <f t="shared" si="22"/>
        <v>0</v>
      </c>
      <c r="BK108" s="101">
        <f t="shared" si="22"/>
        <v>0</v>
      </c>
    </row>
    <row r="109" spans="1:63" ht="6" customHeight="1">
      <c r="A109" s="4"/>
      <c r="B109" s="16"/>
      <c r="C109" s="27"/>
      <c r="D109" s="34"/>
      <c r="E109" s="27"/>
      <c r="F109" s="27"/>
      <c r="G109" s="27"/>
      <c r="H109" s="27"/>
      <c r="I109" s="27"/>
      <c r="J109" s="27"/>
      <c r="K109" s="27"/>
      <c r="L109" s="27"/>
      <c r="M109" s="27"/>
      <c r="N109" s="34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34"/>
      <c r="AS109" s="27"/>
      <c r="AT109" s="27"/>
      <c r="AU109" s="27"/>
      <c r="AV109" s="27"/>
      <c r="AW109" s="27"/>
      <c r="AX109" s="27"/>
      <c r="AY109" s="27"/>
      <c r="AZ109" s="27"/>
      <c r="BA109" s="27"/>
      <c r="BB109" s="34"/>
      <c r="BC109" s="27"/>
      <c r="BD109" s="27"/>
      <c r="BE109" s="27"/>
      <c r="BF109" s="27"/>
      <c r="BG109" s="34"/>
      <c r="BH109" s="27"/>
      <c r="BI109" s="27"/>
      <c r="BJ109" s="27"/>
      <c r="BK109" s="30"/>
    </row>
    <row r="110" spans="1:63" ht="12.75">
      <c r="A110" s="4"/>
      <c r="B110" s="4" t="s">
        <v>116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41" t="s">
        <v>117</v>
      </c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30"/>
    </row>
    <row r="111" spans="1:63" ht="12.75">
      <c r="A111" s="4"/>
      <c r="B111" s="4" t="s">
        <v>118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42" t="s">
        <v>119</v>
      </c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30"/>
    </row>
    <row r="112" spans="3:63" ht="12.75">
      <c r="C112" s="27"/>
      <c r="D112" s="27"/>
      <c r="E112" s="27"/>
      <c r="F112" s="27"/>
      <c r="G112" s="27"/>
      <c r="H112" s="27"/>
      <c r="I112" s="27"/>
      <c r="J112" s="27"/>
      <c r="K112" s="27"/>
      <c r="L112" s="42" t="s">
        <v>120</v>
      </c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30"/>
    </row>
    <row r="113" spans="2:63" ht="12.75">
      <c r="B113" s="4" t="s">
        <v>129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42" t="s">
        <v>121</v>
      </c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30"/>
    </row>
    <row r="114" spans="2:63" ht="12.75">
      <c r="B114" s="4" t="s">
        <v>130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42" t="s">
        <v>122</v>
      </c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30"/>
    </row>
    <row r="115" spans="2:63" ht="12.75">
      <c r="B115" s="4"/>
      <c r="C115" s="27"/>
      <c r="D115" s="27"/>
      <c r="E115" s="27"/>
      <c r="F115" s="27"/>
      <c r="G115" s="27"/>
      <c r="H115" s="27"/>
      <c r="I115" s="27"/>
      <c r="J115" s="27"/>
      <c r="K115" s="27"/>
      <c r="L115" s="42" t="s">
        <v>123</v>
      </c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30"/>
    </row>
  </sheetData>
  <sheetProtection/>
  <mergeCells count="49">
    <mergeCell ref="C103:BK103"/>
    <mergeCell ref="A1:A5"/>
    <mergeCell ref="C81:BK81"/>
    <mergeCell ref="C105:BK105"/>
    <mergeCell ref="C106:BK106"/>
    <mergeCell ref="C85:BK85"/>
    <mergeCell ref="C86:BK86"/>
    <mergeCell ref="C89:BK89"/>
    <mergeCell ref="C93:BK93"/>
    <mergeCell ref="C94:BK94"/>
    <mergeCell ref="C95:BK95"/>
    <mergeCell ref="C59:BK59"/>
    <mergeCell ref="C56:BK56"/>
    <mergeCell ref="C62:BK62"/>
    <mergeCell ref="C79:BK79"/>
    <mergeCell ref="C80:BK80"/>
    <mergeCell ref="C84:BK84"/>
    <mergeCell ref="C1:BK1"/>
    <mergeCell ref="BA3:BJ3"/>
    <mergeCell ref="BK2:BK5"/>
    <mergeCell ref="W3:AF3"/>
    <mergeCell ref="AG3:AP3"/>
    <mergeCell ref="C58:BK58"/>
    <mergeCell ref="M3:V3"/>
    <mergeCell ref="C11:BK11"/>
    <mergeCell ref="C15:BK15"/>
    <mergeCell ref="C39:BK39"/>
    <mergeCell ref="C42:BK42"/>
    <mergeCell ref="C45:BK45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46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00390625" style="0" bestFit="1" customWidth="1"/>
    <col min="5" max="6" width="18.57421875" style="0" bestFit="1" customWidth="1"/>
    <col min="7" max="7" width="10.28125" style="0" bestFit="1" customWidth="1"/>
    <col min="8" max="8" width="20.140625" style="0" bestFit="1" customWidth="1"/>
    <col min="9" max="9" width="16.00390625" style="0" bestFit="1" customWidth="1"/>
    <col min="10" max="10" width="17.140625" style="0" bestFit="1" customWidth="1"/>
    <col min="11" max="11" width="10.8515625" style="0" bestFit="1" customWidth="1"/>
    <col min="12" max="12" width="20.421875" style="0" bestFit="1" customWidth="1"/>
  </cols>
  <sheetData>
    <row r="2" spans="2:12" ht="12.75">
      <c r="B2" s="152" t="s">
        <v>163</v>
      </c>
      <c r="C2" s="153"/>
      <c r="D2" s="153"/>
      <c r="E2" s="153"/>
      <c r="F2" s="153"/>
      <c r="G2" s="153"/>
      <c r="H2" s="153"/>
      <c r="I2" s="153"/>
      <c r="J2" s="153"/>
      <c r="K2" s="153"/>
      <c r="L2" s="154"/>
    </row>
    <row r="3" spans="2:12" ht="12.75">
      <c r="B3" s="152" t="s">
        <v>124</v>
      </c>
      <c r="C3" s="153"/>
      <c r="D3" s="153"/>
      <c r="E3" s="153"/>
      <c r="F3" s="153"/>
      <c r="G3" s="153"/>
      <c r="H3" s="153"/>
      <c r="I3" s="153"/>
      <c r="J3" s="153"/>
      <c r="K3" s="153"/>
      <c r="L3" s="154"/>
    </row>
    <row r="4" spans="2:12" ht="30">
      <c r="B4" s="3" t="s">
        <v>68</v>
      </c>
      <c r="C4" s="15" t="s">
        <v>34</v>
      </c>
      <c r="D4" s="15" t="s">
        <v>80</v>
      </c>
      <c r="E4" s="15" t="s">
        <v>81</v>
      </c>
      <c r="F4" s="15" t="s">
        <v>7</v>
      </c>
      <c r="G4" s="15" t="s">
        <v>8</v>
      </c>
      <c r="H4" s="15" t="s">
        <v>23</v>
      </c>
      <c r="I4" s="15" t="s">
        <v>86</v>
      </c>
      <c r="J4" s="15" t="s">
        <v>87</v>
      </c>
      <c r="K4" s="15" t="s">
        <v>67</v>
      </c>
      <c r="L4" s="15" t="s">
        <v>88</v>
      </c>
    </row>
    <row r="5" spans="2:14" ht="12.75">
      <c r="B5" s="12">
        <v>1</v>
      </c>
      <c r="C5" s="13" t="s">
        <v>35</v>
      </c>
      <c r="D5" s="113">
        <v>0.030715158000000003</v>
      </c>
      <c r="E5" s="107">
        <v>0.727566041</v>
      </c>
      <c r="F5" s="107">
        <v>1.9635890500000002</v>
      </c>
      <c r="G5" s="107">
        <v>0.228367209</v>
      </c>
      <c r="H5" s="107">
        <v>0.007301975999999999</v>
      </c>
      <c r="I5" s="72"/>
      <c r="J5" s="89"/>
      <c r="K5" s="95">
        <f>SUM(D5:J5)</f>
        <v>2.957539434</v>
      </c>
      <c r="L5" s="107">
        <v>0</v>
      </c>
      <c r="M5" s="112"/>
      <c r="N5" s="112"/>
    </row>
    <row r="6" spans="2:14" ht="12.75">
      <c r="B6" s="12">
        <v>2</v>
      </c>
      <c r="C6" s="14" t="s">
        <v>36</v>
      </c>
      <c r="D6" s="107">
        <v>119.215069971</v>
      </c>
      <c r="E6" s="107">
        <v>223.30897718099996</v>
      </c>
      <c r="F6" s="107">
        <v>793.070690118</v>
      </c>
      <c r="G6" s="107">
        <v>113.888173748</v>
      </c>
      <c r="H6" s="107">
        <v>5.109725665999999</v>
      </c>
      <c r="I6" s="72"/>
      <c r="J6" s="89"/>
      <c r="K6" s="95">
        <f aca="true" t="shared" si="0" ref="K6:K41">SUM(D6:J6)</f>
        <v>1254.5926366840001</v>
      </c>
      <c r="L6" s="107">
        <v>0</v>
      </c>
      <c r="M6" s="112"/>
      <c r="N6" s="112"/>
    </row>
    <row r="7" spans="2:14" ht="12.75">
      <c r="B7" s="12">
        <v>3</v>
      </c>
      <c r="C7" s="13" t="s">
        <v>37</v>
      </c>
      <c r="D7" s="107">
        <v>0.025667276</v>
      </c>
      <c r="E7" s="107">
        <v>0.042698791</v>
      </c>
      <c r="F7" s="107">
        <v>2.7648358410000005</v>
      </c>
      <c r="G7" s="107">
        <v>0.095002335</v>
      </c>
      <c r="H7" s="107">
        <v>0.0048212559999999995</v>
      </c>
      <c r="I7" s="72"/>
      <c r="J7" s="89"/>
      <c r="K7" s="95">
        <f t="shared" si="0"/>
        <v>2.9330254990000006</v>
      </c>
      <c r="L7" s="107">
        <v>0</v>
      </c>
      <c r="M7" s="112"/>
      <c r="N7" s="112"/>
    </row>
    <row r="8" spans="2:14" ht="12.75">
      <c r="B8" s="12">
        <v>4</v>
      </c>
      <c r="C8" s="14" t="s">
        <v>38</v>
      </c>
      <c r="D8" s="107">
        <v>4.079214414</v>
      </c>
      <c r="E8" s="107">
        <v>92.840030805</v>
      </c>
      <c r="F8" s="107">
        <v>192.967765725</v>
      </c>
      <c r="G8" s="107">
        <v>36.026817907</v>
      </c>
      <c r="H8" s="107">
        <v>0.6418186849999999</v>
      </c>
      <c r="I8" s="72"/>
      <c r="J8" s="89"/>
      <c r="K8" s="95">
        <f t="shared" si="0"/>
        <v>326.555647536</v>
      </c>
      <c r="L8" s="107">
        <v>0</v>
      </c>
      <c r="M8" s="112"/>
      <c r="N8" s="112"/>
    </row>
    <row r="9" spans="2:14" ht="12.75">
      <c r="B9" s="12">
        <v>5</v>
      </c>
      <c r="C9" s="14" t="s">
        <v>39</v>
      </c>
      <c r="D9" s="107">
        <v>1.867060707</v>
      </c>
      <c r="E9" s="107">
        <v>57.86084701000001</v>
      </c>
      <c r="F9" s="107">
        <v>282.145595849</v>
      </c>
      <c r="G9" s="107">
        <v>50.354089125</v>
      </c>
      <c r="H9" s="107">
        <v>0.917771914</v>
      </c>
      <c r="I9" s="72"/>
      <c r="J9" s="89"/>
      <c r="K9" s="95">
        <f t="shared" si="0"/>
        <v>393.14536460500005</v>
      </c>
      <c r="L9" s="107">
        <v>0</v>
      </c>
      <c r="M9" s="112"/>
      <c r="N9" s="112"/>
    </row>
    <row r="10" spans="2:14" ht="12.75">
      <c r="B10" s="12">
        <v>6</v>
      </c>
      <c r="C10" s="14" t="s">
        <v>40</v>
      </c>
      <c r="D10" s="107">
        <v>4.225244436</v>
      </c>
      <c r="E10" s="107">
        <v>76.748148073</v>
      </c>
      <c r="F10" s="107">
        <v>160.528971807</v>
      </c>
      <c r="G10" s="107">
        <v>39.966726907</v>
      </c>
      <c r="H10" s="107">
        <v>1.5195680029999998</v>
      </c>
      <c r="I10" s="72"/>
      <c r="J10" s="89"/>
      <c r="K10" s="95">
        <f t="shared" si="0"/>
        <v>282.98865922600004</v>
      </c>
      <c r="L10" s="107">
        <v>0</v>
      </c>
      <c r="M10" s="112"/>
      <c r="N10" s="112"/>
    </row>
    <row r="11" spans="2:14" ht="12.75">
      <c r="B11" s="12">
        <v>7</v>
      </c>
      <c r="C11" s="14" t="s">
        <v>41</v>
      </c>
      <c r="D11" s="107">
        <v>1.576045176</v>
      </c>
      <c r="E11" s="107">
        <v>90.26359922000002</v>
      </c>
      <c r="F11" s="107">
        <v>185.826811972</v>
      </c>
      <c r="G11" s="107">
        <v>24.921945387</v>
      </c>
      <c r="H11" s="107">
        <v>2.133681405</v>
      </c>
      <c r="I11" s="72"/>
      <c r="J11" s="89"/>
      <c r="K11" s="95">
        <f t="shared" si="0"/>
        <v>304.72208316</v>
      </c>
      <c r="L11" s="107">
        <v>0</v>
      </c>
      <c r="M11" s="112"/>
      <c r="N11" s="112"/>
    </row>
    <row r="12" spans="2:14" ht="12.75">
      <c r="B12" s="12">
        <v>8</v>
      </c>
      <c r="C12" s="13" t="s">
        <v>42</v>
      </c>
      <c r="D12" s="107">
        <v>0.023671361</v>
      </c>
      <c r="E12" s="107">
        <v>0.254103552</v>
      </c>
      <c r="F12" s="107">
        <v>8.833056487</v>
      </c>
      <c r="G12" s="107">
        <v>0.729875951</v>
      </c>
      <c r="H12" s="107">
        <v>0.003923859</v>
      </c>
      <c r="I12" s="72"/>
      <c r="J12" s="89"/>
      <c r="K12" s="95">
        <f t="shared" si="0"/>
        <v>9.844631210000001</v>
      </c>
      <c r="L12" s="107">
        <v>0</v>
      </c>
      <c r="M12" s="112"/>
      <c r="N12" s="112"/>
    </row>
    <row r="13" spans="2:14" ht="12.75">
      <c r="B13" s="12">
        <v>9</v>
      </c>
      <c r="C13" s="13" t="s">
        <v>43</v>
      </c>
      <c r="D13" s="107">
        <v>0.458186154</v>
      </c>
      <c r="E13" s="107">
        <v>1.1243315619999998</v>
      </c>
      <c r="F13" s="107">
        <v>6.270172463000001</v>
      </c>
      <c r="G13" s="107">
        <v>0.43906274500000003</v>
      </c>
      <c r="H13" s="107">
        <v>0.011859846</v>
      </c>
      <c r="I13" s="72"/>
      <c r="J13" s="89"/>
      <c r="K13" s="95">
        <f t="shared" si="0"/>
        <v>8.30361277</v>
      </c>
      <c r="L13" s="107">
        <v>0</v>
      </c>
      <c r="M13" s="112"/>
      <c r="N13" s="112"/>
    </row>
    <row r="14" spans="2:14" ht="12.75">
      <c r="B14" s="12">
        <v>10</v>
      </c>
      <c r="C14" s="14" t="s">
        <v>44</v>
      </c>
      <c r="D14" s="107">
        <v>14.406071486000002</v>
      </c>
      <c r="E14" s="107">
        <v>226.775110291</v>
      </c>
      <c r="F14" s="107">
        <v>318.574134699</v>
      </c>
      <c r="G14" s="107">
        <v>87.987067412</v>
      </c>
      <c r="H14" s="107">
        <v>1.955792757</v>
      </c>
      <c r="I14" s="72"/>
      <c r="J14" s="89"/>
      <c r="K14" s="95">
        <f t="shared" si="0"/>
        <v>649.698176645</v>
      </c>
      <c r="L14" s="107">
        <v>0</v>
      </c>
      <c r="M14" s="112"/>
      <c r="N14" s="112"/>
    </row>
    <row r="15" spans="2:14" ht="12.75">
      <c r="B15" s="12">
        <v>11</v>
      </c>
      <c r="C15" s="14" t="s">
        <v>45</v>
      </c>
      <c r="D15" s="107">
        <v>682.708794643</v>
      </c>
      <c r="E15" s="107">
        <v>1052.4879517860002</v>
      </c>
      <c r="F15" s="107">
        <v>3001.115255239</v>
      </c>
      <c r="G15" s="107">
        <v>627.434344706</v>
      </c>
      <c r="H15" s="107">
        <v>18.822757315</v>
      </c>
      <c r="I15" s="72"/>
      <c r="J15" s="89"/>
      <c r="K15" s="95">
        <f t="shared" si="0"/>
        <v>5382.569103689</v>
      </c>
      <c r="L15" s="107">
        <v>0</v>
      </c>
      <c r="M15" s="112"/>
      <c r="N15" s="112"/>
    </row>
    <row r="16" spans="2:14" ht="12.75">
      <c r="B16" s="12">
        <v>12</v>
      </c>
      <c r="C16" s="14" t="s">
        <v>46</v>
      </c>
      <c r="D16" s="107">
        <v>566.12431295</v>
      </c>
      <c r="E16" s="107">
        <v>1831.5400288159997</v>
      </c>
      <c r="F16" s="107">
        <v>885.0766210940001</v>
      </c>
      <c r="G16" s="107">
        <v>147.318717109</v>
      </c>
      <c r="H16" s="107">
        <v>7.658119376</v>
      </c>
      <c r="I16" s="72"/>
      <c r="J16" s="89"/>
      <c r="K16" s="95">
        <f t="shared" si="0"/>
        <v>3437.7177993449995</v>
      </c>
      <c r="L16" s="107">
        <v>0</v>
      </c>
      <c r="M16" s="112"/>
      <c r="N16" s="112"/>
    </row>
    <row r="17" spans="2:14" ht="12.75">
      <c r="B17" s="12">
        <v>13</v>
      </c>
      <c r="C17" s="14" t="s">
        <v>47</v>
      </c>
      <c r="D17" s="107">
        <v>2.679257206</v>
      </c>
      <c r="E17" s="107">
        <v>7.856144329999999</v>
      </c>
      <c r="F17" s="107">
        <v>43.82652961</v>
      </c>
      <c r="G17" s="107">
        <v>5.070996845000001</v>
      </c>
      <c r="H17" s="107">
        <v>0.196416822</v>
      </c>
      <c r="I17" s="72"/>
      <c r="J17" s="89"/>
      <c r="K17" s="95">
        <f t="shared" si="0"/>
        <v>59.62934481300001</v>
      </c>
      <c r="L17" s="107">
        <v>0</v>
      </c>
      <c r="M17" s="112"/>
      <c r="N17" s="112"/>
    </row>
    <row r="18" spans="2:14" ht="12.75">
      <c r="B18" s="12">
        <v>14</v>
      </c>
      <c r="C18" s="14" t="s">
        <v>48</v>
      </c>
      <c r="D18" s="107">
        <v>3.810911135</v>
      </c>
      <c r="E18" s="107">
        <v>3.714302713</v>
      </c>
      <c r="F18" s="107">
        <v>24.668425239</v>
      </c>
      <c r="G18" s="107">
        <v>1.041269331</v>
      </c>
      <c r="H18" s="107">
        <v>0.22778362000000002</v>
      </c>
      <c r="I18" s="72"/>
      <c r="J18" s="89"/>
      <c r="K18" s="95">
        <f t="shared" si="0"/>
        <v>33.462692038</v>
      </c>
      <c r="L18" s="107">
        <v>0</v>
      </c>
      <c r="M18" s="112"/>
      <c r="N18" s="112"/>
    </row>
    <row r="19" spans="2:14" ht="12.75">
      <c r="B19" s="12">
        <v>15</v>
      </c>
      <c r="C19" s="14" t="s">
        <v>49</v>
      </c>
      <c r="D19" s="107">
        <v>12.817103291</v>
      </c>
      <c r="E19" s="107">
        <v>64.395216043</v>
      </c>
      <c r="F19" s="107">
        <v>339.91027567400005</v>
      </c>
      <c r="G19" s="107">
        <v>110.69139333800001</v>
      </c>
      <c r="H19" s="107">
        <v>2.590383115</v>
      </c>
      <c r="I19" s="72"/>
      <c r="J19" s="89"/>
      <c r="K19" s="95">
        <f t="shared" si="0"/>
        <v>530.4043714610001</v>
      </c>
      <c r="L19" s="107">
        <v>0</v>
      </c>
      <c r="M19" s="112"/>
      <c r="N19" s="112"/>
    </row>
    <row r="20" spans="2:14" ht="12.75">
      <c r="B20" s="12">
        <v>16</v>
      </c>
      <c r="C20" s="14" t="s">
        <v>50</v>
      </c>
      <c r="D20" s="107">
        <v>1503.226379654</v>
      </c>
      <c r="E20" s="107">
        <v>2374.787540584</v>
      </c>
      <c r="F20" s="107">
        <v>2387.8119078950003</v>
      </c>
      <c r="G20" s="107">
        <v>347.22931601700003</v>
      </c>
      <c r="H20" s="107">
        <v>26.936266154000002</v>
      </c>
      <c r="I20" s="72"/>
      <c r="J20" s="89"/>
      <c r="K20" s="95">
        <f t="shared" si="0"/>
        <v>6639.991410304</v>
      </c>
      <c r="L20" s="107">
        <v>0</v>
      </c>
      <c r="M20" s="112"/>
      <c r="N20" s="112"/>
    </row>
    <row r="21" spans="2:14" ht="12.75">
      <c r="B21" s="12">
        <v>17</v>
      </c>
      <c r="C21" s="14" t="s">
        <v>51</v>
      </c>
      <c r="D21" s="107">
        <v>102.153799716</v>
      </c>
      <c r="E21" s="107">
        <v>161.716006472</v>
      </c>
      <c r="F21" s="107">
        <v>537.44246192</v>
      </c>
      <c r="G21" s="107">
        <v>97.940888146</v>
      </c>
      <c r="H21" s="107">
        <v>4.345788197999999</v>
      </c>
      <c r="I21" s="72"/>
      <c r="J21" s="89"/>
      <c r="K21" s="95">
        <f t="shared" si="0"/>
        <v>903.5989444520001</v>
      </c>
      <c r="L21" s="107">
        <v>0</v>
      </c>
      <c r="M21" s="112"/>
      <c r="N21" s="112"/>
    </row>
    <row r="22" spans="2:14" ht="12.75">
      <c r="B22" s="12">
        <v>18</v>
      </c>
      <c r="C22" s="13" t="s">
        <v>52</v>
      </c>
      <c r="D22" s="107">
        <v>3.2597E-05</v>
      </c>
      <c r="E22" s="107">
        <v>0.06716897399999999</v>
      </c>
      <c r="F22" s="107">
        <v>0.241745052</v>
      </c>
      <c r="G22" s="107">
        <v>0.035725567</v>
      </c>
      <c r="H22" s="107">
        <v>0</v>
      </c>
      <c r="I22" s="72"/>
      <c r="J22" s="89"/>
      <c r="K22" s="95">
        <f t="shared" si="0"/>
        <v>0.34467219</v>
      </c>
      <c r="L22" s="107">
        <v>0</v>
      </c>
      <c r="M22" s="112"/>
      <c r="N22" s="112"/>
    </row>
    <row r="23" spans="2:14" ht="12.75">
      <c r="B23" s="12">
        <v>19</v>
      </c>
      <c r="C23" s="14" t="s">
        <v>53</v>
      </c>
      <c r="D23" s="107">
        <v>8.802786109</v>
      </c>
      <c r="E23" s="107">
        <v>160.35186094</v>
      </c>
      <c r="F23" s="107">
        <v>604.28005884</v>
      </c>
      <c r="G23" s="107">
        <v>101.828756313</v>
      </c>
      <c r="H23" s="107">
        <v>3.1199705559999997</v>
      </c>
      <c r="I23" s="72"/>
      <c r="J23" s="89"/>
      <c r="K23" s="95">
        <f t="shared" si="0"/>
        <v>878.383432758</v>
      </c>
      <c r="L23" s="107">
        <v>0</v>
      </c>
      <c r="M23" s="112"/>
      <c r="N23" s="112"/>
    </row>
    <row r="24" spans="2:14" ht="12.75">
      <c r="B24" s="12">
        <v>20</v>
      </c>
      <c r="C24" s="14" t="s">
        <v>54</v>
      </c>
      <c r="D24" s="107">
        <v>11288.591087698502</v>
      </c>
      <c r="E24" s="107">
        <v>10910.356844786</v>
      </c>
      <c r="F24" s="107">
        <v>12072.694427661</v>
      </c>
      <c r="G24" s="107">
        <v>2773.722251875</v>
      </c>
      <c r="H24" s="107">
        <v>305.577257783</v>
      </c>
      <c r="I24" s="72"/>
      <c r="J24" s="89"/>
      <c r="K24" s="95">
        <f t="shared" si="0"/>
        <v>37350.9418698035</v>
      </c>
      <c r="L24" s="107">
        <v>0</v>
      </c>
      <c r="M24" s="112"/>
      <c r="N24" s="112"/>
    </row>
    <row r="25" spans="2:14" ht="12.75">
      <c r="B25" s="12">
        <v>21</v>
      </c>
      <c r="C25" s="13" t="s">
        <v>55</v>
      </c>
      <c r="D25" s="107">
        <v>0.189000373</v>
      </c>
      <c r="E25" s="107">
        <v>0.590994725</v>
      </c>
      <c r="F25" s="107">
        <v>3.565404718</v>
      </c>
      <c r="G25" s="107">
        <v>0.46264579000000006</v>
      </c>
      <c r="H25" s="107">
        <v>0.049683813</v>
      </c>
      <c r="I25" s="72"/>
      <c r="J25" s="89"/>
      <c r="K25" s="95">
        <f t="shared" si="0"/>
        <v>4.857729419</v>
      </c>
      <c r="L25" s="107">
        <v>0</v>
      </c>
      <c r="M25" s="112"/>
      <c r="N25" s="112"/>
    </row>
    <row r="26" spans="2:14" ht="12.75">
      <c r="B26" s="12">
        <v>22</v>
      </c>
      <c r="C26" s="14" t="s">
        <v>56</v>
      </c>
      <c r="D26" s="107">
        <v>0.240651281</v>
      </c>
      <c r="E26" s="107">
        <v>4.630869972</v>
      </c>
      <c r="F26" s="107">
        <v>13.089299278999999</v>
      </c>
      <c r="G26" s="107">
        <v>0.599580529</v>
      </c>
      <c r="H26" s="107">
        <v>0.135290156</v>
      </c>
      <c r="I26" s="72"/>
      <c r="J26" s="89"/>
      <c r="K26" s="95">
        <f t="shared" si="0"/>
        <v>18.695691217</v>
      </c>
      <c r="L26" s="107">
        <v>0</v>
      </c>
      <c r="M26" s="112"/>
      <c r="N26" s="112"/>
    </row>
    <row r="27" spans="2:14" ht="12.75">
      <c r="B27" s="12">
        <v>23</v>
      </c>
      <c r="C27" s="13" t="s">
        <v>57</v>
      </c>
      <c r="D27" s="107">
        <v>0</v>
      </c>
      <c r="E27" s="107">
        <v>0.152103609</v>
      </c>
      <c r="F27" s="107">
        <v>3.041512001</v>
      </c>
      <c r="G27" s="107">
        <v>1.02066917</v>
      </c>
      <c r="H27" s="107">
        <v>0.009310459</v>
      </c>
      <c r="I27" s="72"/>
      <c r="J27" s="89"/>
      <c r="K27" s="95">
        <f t="shared" si="0"/>
        <v>4.223595239</v>
      </c>
      <c r="L27" s="107">
        <v>0</v>
      </c>
      <c r="M27" s="112"/>
      <c r="N27" s="112"/>
    </row>
    <row r="28" spans="2:14" ht="12.75">
      <c r="B28" s="12">
        <v>24</v>
      </c>
      <c r="C28" s="13" t="s">
        <v>58</v>
      </c>
      <c r="D28" s="107">
        <v>0.029559821000000003</v>
      </c>
      <c r="E28" s="107">
        <v>0.41666458</v>
      </c>
      <c r="F28" s="107">
        <v>3.9151506549999997</v>
      </c>
      <c r="G28" s="107">
        <v>0.08221433</v>
      </c>
      <c r="H28" s="107">
        <v>0.040968589</v>
      </c>
      <c r="I28" s="72"/>
      <c r="J28" s="89"/>
      <c r="K28" s="95">
        <f t="shared" si="0"/>
        <v>4.484557975</v>
      </c>
      <c r="L28" s="107">
        <v>0</v>
      </c>
      <c r="M28" s="112"/>
      <c r="N28" s="112"/>
    </row>
    <row r="29" spans="2:14" ht="12.75">
      <c r="B29" s="12">
        <v>25</v>
      </c>
      <c r="C29" s="14" t="s">
        <v>151</v>
      </c>
      <c r="D29" s="107">
        <v>1628.320027006</v>
      </c>
      <c r="E29" s="107">
        <v>3312.764974065</v>
      </c>
      <c r="F29" s="107">
        <v>3207.337201527</v>
      </c>
      <c r="G29" s="107">
        <v>488.241371475</v>
      </c>
      <c r="H29" s="107">
        <v>44.695232112</v>
      </c>
      <c r="I29" s="72"/>
      <c r="J29" s="89"/>
      <c r="K29" s="95">
        <f t="shared" si="0"/>
        <v>8681.358806185</v>
      </c>
      <c r="L29" s="107">
        <v>0</v>
      </c>
      <c r="M29" s="112"/>
      <c r="N29" s="112"/>
    </row>
    <row r="30" spans="2:14" ht="12.75">
      <c r="B30" s="12">
        <v>26</v>
      </c>
      <c r="C30" s="14" t="s">
        <v>152</v>
      </c>
      <c r="D30" s="107">
        <v>18.318757853</v>
      </c>
      <c r="E30" s="107">
        <v>66.56021781999999</v>
      </c>
      <c r="F30" s="107">
        <v>254.93856184300003</v>
      </c>
      <c r="G30" s="107">
        <v>69.69692973400001</v>
      </c>
      <c r="H30" s="107">
        <v>1.8427802530000001</v>
      </c>
      <c r="I30" s="72"/>
      <c r="J30" s="89"/>
      <c r="K30" s="95">
        <f t="shared" si="0"/>
        <v>411.35724750300005</v>
      </c>
      <c r="L30" s="107">
        <v>0</v>
      </c>
      <c r="M30" s="112"/>
      <c r="N30" s="112"/>
    </row>
    <row r="31" spans="2:14" ht="12.75">
      <c r="B31" s="12">
        <v>27</v>
      </c>
      <c r="C31" s="14" t="s">
        <v>17</v>
      </c>
      <c r="D31" s="107">
        <v>369.80486898000004</v>
      </c>
      <c r="E31" s="107">
        <v>1232.803193889</v>
      </c>
      <c r="F31" s="107">
        <v>1917.2117779620003</v>
      </c>
      <c r="G31" s="107">
        <v>323.02861285100005</v>
      </c>
      <c r="H31" s="107">
        <v>16.112060599</v>
      </c>
      <c r="I31" s="72"/>
      <c r="J31" s="89"/>
      <c r="K31" s="95">
        <f t="shared" si="0"/>
        <v>3858.9605142810005</v>
      </c>
      <c r="L31" s="107">
        <v>0</v>
      </c>
      <c r="M31" s="112"/>
      <c r="N31" s="112"/>
    </row>
    <row r="32" spans="2:14" ht="12.75">
      <c r="B32" s="12">
        <v>28</v>
      </c>
      <c r="C32" s="14" t="s">
        <v>153</v>
      </c>
      <c r="D32" s="107">
        <v>0.4082213</v>
      </c>
      <c r="E32" s="107">
        <v>3.3065037050000003</v>
      </c>
      <c r="F32" s="107">
        <v>20.792488847999998</v>
      </c>
      <c r="G32" s="107">
        <v>1.732984491</v>
      </c>
      <c r="H32" s="107">
        <v>1.009448334</v>
      </c>
      <c r="I32" s="72"/>
      <c r="J32" s="89"/>
      <c r="K32" s="95">
        <f t="shared" si="0"/>
        <v>27.249646677999998</v>
      </c>
      <c r="L32" s="107">
        <v>0</v>
      </c>
      <c r="M32" s="112"/>
      <c r="N32" s="112"/>
    </row>
    <row r="33" spans="2:14" ht="12.75">
      <c r="B33" s="12">
        <v>29</v>
      </c>
      <c r="C33" s="14" t="s">
        <v>59</v>
      </c>
      <c r="D33" s="107">
        <v>34.647523654000004</v>
      </c>
      <c r="E33" s="107">
        <v>323.92213995199995</v>
      </c>
      <c r="F33" s="107">
        <v>603.9763488799999</v>
      </c>
      <c r="G33" s="107">
        <v>71.24721221</v>
      </c>
      <c r="H33" s="107">
        <v>3.8141862590000004</v>
      </c>
      <c r="I33" s="72"/>
      <c r="J33" s="89"/>
      <c r="K33" s="95">
        <f t="shared" si="0"/>
        <v>1037.607410955</v>
      </c>
      <c r="L33" s="107">
        <v>0</v>
      </c>
      <c r="M33" s="112"/>
      <c r="N33" s="112"/>
    </row>
    <row r="34" spans="2:14" ht="12.75">
      <c r="B34" s="12">
        <v>30</v>
      </c>
      <c r="C34" s="14" t="s">
        <v>60</v>
      </c>
      <c r="D34" s="107">
        <v>66.2833412</v>
      </c>
      <c r="E34" s="107">
        <v>309.123160447</v>
      </c>
      <c r="F34" s="107">
        <v>792.576831456</v>
      </c>
      <c r="G34" s="107">
        <v>119.82604228900001</v>
      </c>
      <c r="H34" s="107">
        <v>2.7481897550000003</v>
      </c>
      <c r="I34" s="72"/>
      <c r="J34" s="89"/>
      <c r="K34" s="95">
        <f t="shared" si="0"/>
        <v>1290.557565147</v>
      </c>
      <c r="L34" s="107">
        <v>0</v>
      </c>
      <c r="M34" s="112"/>
      <c r="N34" s="112"/>
    </row>
    <row r="35" spans="2:14" ht="12.75">
      <c r="B35" s="12">
        <v>31</v>
      </c>
      <c r="C35" s="13" t="s">
        <v>61</v>
      </c>
      <c r="D35" s="107">
        <v>0.016317274</v>
      </c>
      <c r="E35" s="107">
        <v>1.871690937</v>
      </c>
      <c r="F35" s="107">
        <v>23.798943689</v>
      </c>
      <c r="G35" s="107">
        <v>1.8260174940000002</v>
      </c>
      <c r="H35" s="107">
        <v>0.018114465</v>
      </c>
      <c r="I35" s="72"/>
      <c r="J35" s="89"/>
      <c r="K35" s="95">
        <f t="shared" si="0"/>
        <v>27.531083859000002</v>
      </c>
      <c r="L35" s="107">
        <v>0</v>
      </c>
      <c r="M35" s="112"/>
      <c r="N35" s="112"/>
    </row>
    <row r="36" spans="2:14" ht="12.75">
      <c r="B36" s="12">
        <v>32</v>
      </c>
      <c r="C36" s="14" t="s">
        <v>62</v>
      </c>
      <c r="D36" s="107">
        <v>771.425208493</v>
      </c>
      <c r="E36" s="107">
        <v>970.290505602</v>
      </c>
      <c r="F36" s="107">
        <v>1545.7710806</v>
      </c>
      <c r="G36" s="107">
        <v>426.498537698</v>
      </c>
      <c r="H36" s="107">
        <v>17.768330229</v>
      </c>
      <c r="I36" s="72"/>
      <c r="J36" s="89"/>
      <c r="K36" s="95">
        <f t="shared" si="0"/>
        <v>3731.753662622</v>
      </c>
      <c r="L36" s="107">
        <v>0</v>
      </c>
      <c r="M36" s="112"/>
      <c r="N36" s="112"/>
    </row>
    <row r="37" spans="2:14" ht="12.75">
      <c r="B37" s="12">
        <v>33</v>
      </c>
      <c r="C37" s="14" t="s">
        <v>128</v>
      </c>
      <c r="D37" s="107">
        <v>0.659219407</v>
      </c>
      <c r="E37" s="107">
        <v>11.28903819</v>
      </c>
      <c r="F37" s="107">
        <v>48.89229287</v>
      </c>
      <c r="G37" s="108">
        <v>11.562494948000001</v>
      </c>
      <c r="H37" s="108">
        <v>0.298443403</v>
      </c>
      <c r="I37" s="72"/>
      <c r="J37" s="89"/>
      <c r="K37" s="95">
        <f t="shared" si="0"/>
        <v>72.701488818</v>
      </c>
      <c r="L37" s="107">
        <v>0</v>
      </c>
      <c r="M37" s="112"/>
      <c r="N37" s="112"/>
    </row>
    <row r="38" spans="2:14" ht="12.75">
      <c r="B38" s="12">
        <v>34</v>
      </c>
      <c r="C38" s="14" t="s">
        <v>63</v>
      </c>
      <c r="D38" s="107">
        <v>0.028698156</v>
      </c>
      <c r="E38" s="107">
        <v>0.991816209</v>
      </c>
      <c r="F38" s="107">
        <v>3.399661326</v>
      </c>
      <c r="G38" s="107">
        <v>0.24043730800000002</v>
      </c>
      <c r="H38" s="107">
        <v>0.010620311</v>
      </c>
      <c r="I38" s="72"/>
      <c r="J38" s="89"/>
      <c r="K38" s="95">
        <f t="shared" si="0"/>
        <v>4.67123331</v>
      </c>
      <c r="L38" s="107">
        <v>0</v>
      </c>
      <c r="M38" s="112"/>
      <c r="N38" s="112"/>
    </row>
    <row r="39" spans="2:14" ht="12.75">
      <c r="B39" s="12">
        <v>35</v>
      </c>
      <c r="C39" s="14" t="s">
        <v>64</v>
      </c>
      <c r="D39" s="107">
        <v>232.705799123</v>
      </c>
      <c r="E39" s="107">
        <v>750.983148815</v>
      </c>
      <c r="F39" s="107">
        <v>1684.000727132</v>
      </c>
      <c r="G39" s="107">
        <v>352.844479421</v>
      </c>
      <c r="H39" s="107">
        <v>7.778932049</v>
      </c>
      <c r="I39" s="72"/>
      <c r="J39" s="89"/>
      <c r="K39" s="95">
        <f t="shared" si="0"/>
        <v>3028.3130865400003</v>
      </c>
      <c r="L39" s="107">
        <v>0</v>
      </c>
      <c r="M39" s="112"/>
      <c r="N39" s="112"/>
    </row>
    <row r="40" spans="2:14" ht="12.75">
      <c r="B40" s="12">
        <v>36</v>
      </c>
      <c r="C40" s="14" t="s">
        <v>65</v>
      </c>
      <c r="D40" s="107">
        <v>1.4667683519999999</v>
      </c>
      <c r="E40" s="107">
        <v>86.930672268</v>
      </c>
      <c r="F40" s="107">
        <v>203.05722212</v>
      </c>
      <c r="G40" s="107">
        <v>29.914303683999997</v>
      </c>
      <c r="H40" s="107">
        <v>0.516432886</v>
      </c>
      <c r="I40" s="72"/>
      <c r="J40" s="89"/>
      <c r="K40" s="95">
        <f t="shared" si="0"/>
        <v>321.88539931</v>
      </c>
      <c r="L40" s="107">
        <v>0</v>
      </c>
      <c r="M40" s="112"/>
      <c r="N40" s="112"/>
    </row>
    <row r="41" spans="2:14" ht="12.75">
      <c r="B41" s="12">
        <v>37</v>
      </c>
      <c r="C41" s="14" t="s">
        <v>66</v>
      </c>
      <c r="D41" s="107">
        <v>435.17133643299996</v>
      </c>
      <c r="E41" s="107">
        <v>1940.311863737</v>
      </c>
      <c r="F41" s="107">
        <v>1947.8408544600002</v>
      </c>
      <c r="G41" s="107">
        <v>458.33857163999994</v>
      </c>
      <c r="H41" s="107">
        <v>21.099957541</v>
      </c>
      <c r="I41" s="72"/>
      <c r="J41" s="89"/>
      <c r="K41" s="95">
        <f t="shared" si="0"/>
        <v>4802.762583811</v>
      </c>
      <c r="L41" s="107">
        <v>0</v>
      </c>
      <c r="M41" s="112"/>
      <c r="N41" s="112"/>
    </row>
    <row r="42" spans="2:13" ht="15">
      <c r="B42" s="15" t="s">
        <v>11</v>
      </c>
      <c r="C42" s="90"/>
      <c r="D42" s="111">
        <f>SUM(D5:D41)</f>
        <v>17876.5367098445</v>
      </c>
      <c r="E42" s="111">
        <f aca="true" t="shared" si="1" ref="E42:L42">SUM(E5:E41)</f>
        <v>26354.158036492005</v>
      </c>
      <c r="F42" s="111">
        <f t="shared" si="1"/>
        <v>34127.218691600996</v>
      </c>
      <c r="G42" s="111">
        <f t="shared" si="1"/>
        <v>6924.113893034999</v>
      </c>
      <c r="H42" s="111">
        <f t="shared" si="1"/>
        <v>499.72898951900004</v>
      </c>
      <c r="I42" s="111">
        <f t="shared" si="1"/>
        <v>0</v>
      </c>
      <c r="J42" s="111">
        <f t="shared" si="1"/>
        <v>0</v>
      </c>
      <c r="K42" s="111">
        <f t="shared" si="1"/>
        <v>85781.75632049148</v>
      </c>
      <c r="L42" s="111">
        <f t="shared" si="1"/>
        <v>0</v>
      </c>
      <c r="M42" s="112"/>
    </row>
    <row r="43" spans="2:6" ht="12.75">
      <c r="B43" t="s">
        <v>82</v>
      </c>
      <c r="E43" s="2"/>
      <c r="F43" s="103"/>
    </row>
    <row r="44" spans="4:12" ht="12.75">
      <c r="D44" s="112"/>
      <c r="E44" s="112"/>
      <c r="F44" s="112"/>
      <c r="G44" s="112"/>
      <c r="H44" s="112"/>
      <c r="I44" s="112"/>
      <c r="J44" s="112"/>
      <c r="K44" s="112"/>
      <c r="L44" s="112"/>
    </row>
    <row r="45" spans="4:11" ht="12.75">
      <c r="D45" s="112"/>
      <c r="E45" s="112"/>
      <c r="F45" s="112"/>
      <c r="G45" s="112"/>
      <c r="H45" s="112"/>
      <c r="I45" s="112"/>
      <c r="J45" s="112"/>
      <c r="K45" s="112"/>
    </row>
    <row r="46" spans="4:12" ht="12.75">
      <c r="D46" s="110"/>
      <c r="E46" s="110"/>
      <c r="F46" s="110"/>
      <c r="G46" s="110"/>
      <c r="H46" s="110"/>
      <c r="I46" s="110"/>
      <c r="J46" s="110"/>
      <c r="K46" s="110"/>
      <c r="L46" s="110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ar_balaji</cp:lastModifiedBy>
  <cp:lastPrinted>2014-03-24T10:58:12Z</cp:lastPrinted>
  <dcterms:created xsi:type="dcterms:W3CDTF">2014-01-06T04:43:23Z</dcterms:created>
  <dcterms:modified xsi:type="dcterms:W3CDTF">2018-03-09T15:24:49Z</dcterms:modified>
  <cp:category/>
  <cp:version/>
  <cp:contentType/>
  <cp:contentStatus/>
</cp:coreProperties>
</file>