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<sst xmlns="http://schemas.openxmlformats.org/spreadsheetml/2006/main" count="206" uniqueCount="172">
  <si>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</si>
  <si>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</si>
  <si>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</si>
  <si>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</si>
  <si>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</si>
  <si>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</si>
  <si>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</si>
  <si>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</si>
  <si>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</si>
  <si>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</si>
  <si>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</si>
  <si>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</si>
  <si>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</si>
  <si>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</si>
  <si>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</si>
  <si>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</si>
  <si>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</si>
  <si>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</si>
  <si>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</si>
  <si>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</si>
  <si>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</si>
  <si>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</si>
  <si>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</si>
  <si>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</si>
  <si>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</si>
  <si>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</si>
  <si>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</si>
  <si>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</si>
  <si>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</si>
  <si>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</si>
  <si>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</si>
  <si>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</si>
  <si>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</si>
  <si>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</si>
  <si>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</si>
  <si>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</si>
  <si>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</si>
  <si>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</si>
  <si>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</si>
  <si>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</si>
  <si>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</si>
  <si>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</si>
  <si>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</si>
  <si>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</si>
  <si>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</si>
  <si>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</si>
  <si>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</si>
  <si>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</si>
  <si>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</si>
  <si>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</si>
  <si>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</si>
  <si>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</si>
  <si>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</si>
  <si>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</si>
  <si>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</si>
  <si>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</si>
  <si>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</si>
  <si>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</si>
  <si>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</si>
  <si>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</si>
  <si>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</si>
  <si>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</si>
  <si>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</si>
  <si>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</si>
  <si>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</si>
  <si>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</si>
  <si>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</si>
  <si>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</si>
  <si>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</si>
  <si>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</si>
  <si>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</si>
  <si>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</si>
  <si>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</si>
  <si>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</si>
  <si>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</si>
  <si>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</si>
  <si>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</si>
  <si>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</si>
  <si>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</si>
  <si>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</si>
  <si>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</si>
  <si>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</si>
  <si>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</si>
  <si>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</si>
  <si>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</si>
  <si>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</si>
  <si>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</si>
  <si>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</si>
  <si>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</si>
  <si>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</si>
  <si>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</si>
  <si>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</si>
  <si>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</si>
  <si>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</si>
  <si>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</si>
  <si>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</si>
  <si>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</si>
  <si>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</si>
  <si>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</si>
  <si>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</si>
  <si>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</si>
  <si>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</si>
  <si>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</si>
  <si>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</si>
  <si>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</si>
  <si>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</si>
  <si>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</si>
  <si>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</si>
  <si>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</si>
  <si>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</si>
  <si>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</si>
  <si>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</si>
  <si>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</si>
  <si>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</si>
  <si>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</si>
  <si>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</si>
  <si>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</si>
  <si>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</si>
  <si>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</si>
  <si>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</si>
  <si>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</si>
  <si>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</si>
  <si>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</si>
  <si>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</si>
  <si>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</si>
  <si>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</si>
  <si>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</si>
  <si>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</si>
  <si>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</si>
  <si>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</si>
  <si>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</si>
  <si>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</si>
  <si>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</si>
  <si>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</si>
  <si>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</si>
  <si>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</si>
  <si>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</si>
  <si>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</si>
  <si>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</si>
  <si>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</si>
  <si>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</si>
  <si>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</si>
  <si>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</si>
  <si>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</si>
  <si>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</si>
  <si>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</si>
  <si>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</si>
  <si>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</si>
  <si>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</si>
  <si>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</si>
  <si>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</si>
  <si>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</si>
  <si>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</si>
  <si>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</si>
  <si>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</si>
  <si>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</si>
  <si>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</si>
  <si>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</si>
  <si>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</si>
  <si>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</si>
  <si>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</si>
  <si>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</si>
  <si>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</si>
  <si>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</si>
  <si>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</si>
  <si>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</si>
  <si>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</si>
  <si>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</si>
  <si>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</si>
  <si>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</si>
  <si>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Mutual Fund: Average Assets Under Management (AAUM) as on 31.08.2020 (All figures in Rs. Crore)</t>
  </si>
  <si>
    <t>Table showing State wise /Union Territory wise contribution to AAUM of category of schemes as on 31.08.2020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</si>
</sst>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8.57421875" style="2" bestFit="1" customWidth="1"/>
    <col min="2" max="2" width="41.0039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6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8.00390625" style="2" customWidth="1"/>
    <col min="19" max="19" width="9.57421875" style="2" bestFit="1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6.003906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7" t="s">
        <v>66</v>
      </c>
      <c r="B1" s="139" t="s">
        <v>28</v>
      </c>
      <c r="C1" s="145" t="s">
        <v>170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8"/>
      <c r="B2" s="140"/>
      <c r="C2" s="144" t="s">
        <v>27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1" t="s">
        <v>25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3"/>
      <c r="AQ2" s="131" t="s">
        <v>26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3"/>
      <c r="BK2" s="14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8"/>
      <c r="B3" s="140"/>
      <c r="C3" s="143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4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8"/>
      <c r="B4" s="140"/>
      <c r="C4" s="125" t="s">
        <v>29</v>
      </c>
      <c r="D4" s="125"/>
      <c r="E4" s="125"/>
      <c r="F4" s="125"/>
      <c r="G4" s="126"/>
      <c r="H4" s="128" t="s">
        <v>30</v>
      </c>
      <c r="I4" s="129"/>
      <c r="J4" s="129"/>
      <c r="K4" s="129"/>
      <c r="L4" s="130"/>
      <c r="M4" s="127" t="s">
        <v>29</v>
      </c>
      <c r="N4" s="125"/>
      <c r="O4" s="125"/>
      <c r="P4" s="125"/>
      <c r="Q4" s="126"/>
      <c r="R4" s="128" t="s">
        <v>30</v>
      </c>
      <c r="S4" s="129"/>
      <c r="T4" s="129"/>
      <c r="U4" s="129"/>
      <c r="V4" s="130"/>
      <c r="W4" s="127" t="s">
        <v>29</v>
      </c>
      <c r="X4" s="125"/>
      <c r="Y4" s="125"/>
      <c r="Z4" s="125"/>
      <c r="AA4" s="126"/>
      <c r="AB4" s="128" t="s">
        <v>30</v>
      </c>
      <c r="AC4" s="129"/>
      <c r="AD4" s="129"/>
      <c r="AE4" s="129"/>
      <c r="AF4" s="130"/>
      <c r="AG4" s="127" t="s">
        <v>29</v>
      </c>
      <c r="AH4" s="125"/>
      <c r="AI4" s="125"/>
      <c r="AJ4" s="125"/>
      <c r="AK4" s="126"/>
      <c r="AL4" s="128" t="s">
        <v>30</v>
      </c>
      <c r="AM4" s="129"/>
      <c r="AN4" s="129"/>
      <c r="AO4" s="129"/>
      <c r="AP4" s="130"/>
      <c r="AQ4" s="127" t="s">
        <v>29</v>
      </c>
      <c r="AR4" s="125"/>
      <c r="AS4" s="125"/>
      <c r="AT4" s="125"/>
      <c r="AU4" s="126"/>
      <c r="AV4" s="128" t="s">
        <v>30</v>
      </c>
      <c r="AW4" s="129"/>
      <c r="AX4" s="129"/>
      <c r="AY4" s="129"/>
      <c r="AZ4" s="130"/>
      <c r="BA4" s="127" t="s">
        <v>29</v>
      </c>
      <c r="BB4" s="125"/>
      <c r="BC4" s="125"/>
      <c r="BD4" s="125"/>
      <c r="BE4" s="126"/>
      <c r="BF4" s="128" t="s">
        <v>30</v>
      </c>
      <c r="BG4" s="129"/>
      <c r="BH4" s="129"/>
      <c r="BI4" s="129"/>
      <c r="BJ4" s="130"/>
      <c r="BK4" s="14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8"/>
      <c r="B5" s="140"/>
      <c r="C5" s="95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0" t="s">
        <v>67</v>
      </c>
      <c r="B7" s="17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0"/>
      <c r="B8" s="21" t="s">
        <v>131</v>
      </c>
      <c r="C8" s="48">
        <v>0</v>
      </c>
      <c r="D8" s="46">
        <v>157.509502439</v>
      </c>
      <c r="E8" s="40">
        <v>0</v>
      </c>
      <c r="F8" s="40">
        <v>0</v>
      </c>
      <c r="G8" s="40">
        <v>0</v>
      </c>
      <c r="H8" s="40">
        <v>2.4461983370000002</v>
      </c>
      <c r="I8" s="40">
        <v>1650.054086253</v>
      </c>
      <c r="J8" s="40">
        <v>2.654664991</v>
      </c>
      <c r="K8" s="40">
        <v>0</v>
      </c>
      <c r="L8" s="40">
        <v>139.695839275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0.730220802</v>
      </c>
      <c r="S8" s="40">
        <v>22.212865567</v>
      </c>
      <c r="T8" s="40">
        <v>1.802360977</v>
      </c>
      <c r="U8" s="40">
        <v>0</v>
      </c>
      <c r="V8" s="40">
        <v>3.244762312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15.003434286</v>
      </c>
      <c r="AW8" s="40">
        <v>210.525540603</v>
      </c>
      <c r="AX8" s="40">
        <v>0</v>
      </c>
      <c r="AY8" s="40">
        <v>0</v>
      </c>
      <c r="AZ8" s="40">
        <v>119.568350868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6.105009244</v>
      </c>
      <c r="BG8" s="46">
        <v>90.902186682</v>
      </c>
      <c r="BH8" s="40">
        <v>0.516252247</v>
      </c>
      <c r="BI8" s="40">
        <v>0</v>
      </c>
      <c r="BJ8" s="40">
        <v>13.397143947</v>
      </c>
      <c r="BK8" s="110">
        <v>2436.36841883</v>
      </c>
    </row>
    <row r="9" spans="1:63" ht="12.75">
      <c r="A9" s="10"/>
      <c r="B9" s="21" t="s">
        <v>137</v>
      </c>
      <c r="C9" s="48">
        <v>0</v>
      </c>
      <c r="D9" s="46">
        <v>572.180280253</v>
      </c>
      <c r="E9" s="40">
        <v>0</v>
      </c>
      <c r="F9" s="40">
        <v>0</v>
      </c>
      <c r="G9" s="49">
        <v>0</v>
      </c>
      <c r="H9" s="48">
        <v>68.068333511</v>
      </c>
      <c r="I9" s="40">
        <v>4807.109089525</v>
      </c>
      <c r="J9" s="40">
        <v>812.918542878</v>
      </c>
      <c r="K9" s="49">
        <v>0</v>
      </c>
      <c r="L9" s="49">
        <v>772.07732735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28.744651162</v>
      </c>
      <c r="S9" s="40">
        <v>364.860282885</v>
      </c>
      <c r="T9" s="40">
        <v>22.874909475</v>
      </c>
      <c r="U9" s="40">
        <v>0</v>
      </c>
      <c r="V9" s="49">
        <v>66.457770295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0.012411717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0.009932767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95.708360489</v>
      </c>
      <c r="AW9" s="40">
        <v>1648.030893845</v>
      </c>
      <c r="AX9" s="40">
        <v>4.057025889</v>
      </c>
      <c r="AY9" s="49">
        <v>0</v>
      </c>
      <c r="AZ9" s="49">
        <v>580.800170945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35.201829932</v>
      </c>
      <c r="BG9" s="46">
        <v>26.142274933</v>
      </c>
      <c r="BH9" s="40">
        <v>2.895025037</v>
      </c>
      <c r="BI9" s="40">
        <v>0</v>
      </c>
      <c r="BJ9" s="40">
        <v>80.540213355</v>
      </c>
      <c r="BK9" s="110">
        <v>9988.689326243</v>
      </c>
    </row>
    <row r="10" spans="1:63" ht="12.75">
      <c r="A10" s="10"/>
      <c r="B10" s="21" t="s">
        <v>136</v>
      </c>
      <c r="C10" s="48">
        <v>0</v>
      </c>
      <c r="D10" s="46">
        <v>129.691874932</v>
      </c>
      <c r="E10" s="40">
        <v>0</v>
      </c>
      <c r="F10" s="40">
        <v>0</v>
      </c>
      <c r="G10" s="47">
        <v>0</v>
      </c>
      <c r="H10" s="48">
        <v>19.192478314</v>
      </c>
      <c r="I10" s="40">
        <v>726.95140392</v>
      </c>
      <c r="J10" s="40">
        <v>78.024566937</v>
      </c>
      <c r="K10" s="49">
        <v>0</v>
      </c>
      <c r="L10" s="47">
        <v>202.179737333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5.256277986</v>
      </c>
      <c r="S10" s="40">
        <v>70.337661439</v>
      </c>
      <c r="T10" s="40">
        <v>9.326637427</v>
      </c>
      <c r="U10" s="40">
        <v>0</v>
      </c>
      <c r="V10" s="47">
        <v>26.593797285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0.00103012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12.111202606</v>
      </c>
      <c r="AW10" s="40">
        <v>358.933932478</v>
      </c>
      <c r="AX10" s="40">
        <v>3.006582256</v>
      </c>
      <c r="AY10" s="49">
        <v>0</v>
      </c>
      <c r="AZ10" s="47">
        <v>237.927207057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7.423724568</v>
      </c>
      <c r="BG10" s="46">
        <v>21.988452246</v>
      </c>
      <c r="BH10" s="40">
        <v>0.582893786</v>
      </c>
      <c r="BI10" s="40">
        <v>0</v>
      </c>
      <c r="BJ10" s="40">
        <v>37.665056428</v>
      </c>
      <c r="BK10" s="110">
        <v>1947.194517118</v>
      </c>
    </row>
    <row r="11" spans="1:64" ht="12.75">
      <c r="A11" s="31"/>
      <c r="B11" s="32" t="s">
        <v>76</v>
      </c>
      <c r="C11" s="96">
        <f>SUM(C8:C10)</f>
        <v>0</v>
      </c>
      <c r="D11" s="77">
        <f aca="true" t="shared" si="0" ref="D11:BJ11">SUM(D8:D10)</f>
        <v>859.381657624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89.707010162</v>
      </c>
      <c r="I11" s="77">
        <f t="shared" si="0"/>
        <v>7184.114579698</v>
      </c>
      <c r="J11" s="77">
        <f t="shared" si="0"/>
        <v>893.5977748060001</v>
      </c>
      <c r="K11" s="77">
        <f t="shared" si="0"/>
        <v>0</v>
      </c>
      <c r="L11" s="77">
        <f t="shared" si="0"/>
        <v>1113.952903958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34.73114995</v>
      </c>
      <c r="S11" s="77">
        <f t="shared" si="0"/>
        <v>457.410809891</v>
      </c>
      <c r="T11" s="77">
        <f t="shared" si="0"/>
        <v>34.003907878999996</v>
      </c>
      <c r="U11" s="77">
        <f t="shared" si="0"/>
        <v>0</v>
      </c>
      <c r="V11" s="77">
        <f t="shared" si="0"/>
        <v>96.29632989200002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0.013441837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0.009932767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122.82299738100001</v>
      </c>
      <c r="AW11" s="77">
        <f t="shared" si="0"/>
        <v>2217.490366926</v>
      </c>
      <c r="AX11" s="77">
        <f t="shared" si="0"/>
        <v>7.063608145</v>
      </c>
      <c r="AY11" s="77">
        <f t="shared" si="0"/>
        <v>0</v>
      </c>
      <c r="AZ11" s="77">
        <f t="shared" si="0"/>
        <v>938.2957288700001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48.730563744</v>
      </c>
      <c r="BG11" s="77">
        <f t="shared" si="0"/>
        <v>139.032913861</v>
      </c>
      <c r="BH11" s="77">
        <f t="shared" si="0"/>
        <v>3.99417107</v>
      </c>
      <c r="BI11" s="77">
        <f t="shared" si="0"/>
        <v>0</v>
      </c>
      <c r="BJ11" s="77">
        <f t="shared" si="0"/>
        <v>131.60241373000002</v>
      </c>
      <c r="BK11" s="111">
        <f>SUM(BK8:BK10)</f>
        <v>14372.252262191</v>
      </c>
      <c r="BL11" s="87"/>
    </row>
    <row r="12" spans="1:64" ht="12.75">
      <c r="A12" s="10" t="s">
        <v>68</v>
      </c>
      <c r="B12" s="17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87"/>
    </row>
    <row r="13" spans="1:64" ht="12.75">
      <c r="A13" s="10"/>
      <c r="B13" s="17" t="s">
        <v>138</v>
      </c>
      <c r="C13" s="48">
        <v>0</v>
      </c>
      <c r="D13" s="46">
        <v>504.759550277</v>
      </c>
      <c r="E13" s="40">
        <v>0</v>
      </c>
      <c r="F13" s="40">
        <v>0</v>
      </c>
      <c r="G13" s="47">
        <v>0</v>
      </c>
      <c r="H13" s="48">
        <v>33.80894155</v>
      </c>
      <c r="I13" s="40">
        <v>201.29517728</v>
      </c>
      <c r="J13" s="40">
        <v>0</v>
      </c>
      <c r="K13" s="49">
        <v>0</v>
      </c>
      <c r="L13" s="47">
        <v>218.937662656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17.573051055</v>
      </c>
      <c r="S13" s="40">
        <v>3.279099119</v>
      </c>
      <c r="T13" s="40">
        <v>0</v>
      </c>
      <c r="U13" s="40">
        <v>0</v>
      </c>
      <c r="V13" s="47">
        <v>14.552765138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0.225263352</v>
      </c>
      <c r="AS13" s="40">
        <v>0</v>
      </c>
      <c r="AT13" s="49">
        <v>0</v>
      </c>
      <c r="AU13" s="47">
        <v>0</v>
      </c>
      <c r="AV13" s="48">
        <v>19.526842592</v>
      </c>
      <c r="AW13" s="40">
        <v>33.612046017</v>
      </c>
      <c r="AX13" s="40">
        <v>6.373041744</v>
      </c>
      <c r="AY13" s="49">
        <v>0</v>
      </c>
      <c r="AZ13" s="47">
        <v>88.621385627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5.021934157</v>
      </c>
      <c r="BG13" s="46">
        <v>0.597255989</v>
      </c>
      <c r="BH13" s="40">
        <v>2.13267939</v>
      </c>
      <c r="BI13" s="40">
        <v>0</v>
      </c>
      <c r="BJ13" s="40">
        <v>6.104787502</v>
      </c>
      <c r="BK13" s="110">
        <v>1156.421483445</v>
      </c>
      <c r="BL13" s="87"/>
    </row>
    <row r="14" spans="1:64" ht="12.75">
      <c r="A14" s="10"/>
      <c r="B14" s="21" t="s">
        <v>127</v>
      </c>
      <c r="C14" s="48">
        <v>0</v>
      </c>
      <c r="D14" s="46">
        <v>8.033516484</v>
      </c>
      <c r="E14" s="40">
        <v>0</v>
      </c>
      <c r="F14" s="40">
        <v>0</v>
      </c>
      <c r="G14" s="47">
        <v>0</v>
      </c>
      <c r="H14" s="48">
        <v>5.785269859</v>
      </c>
      <c r="I14" s="40">
        <v>0.430616646</v>
      </c>
      <c r="J14" s="40">
        <v>0</v>
      </c>
      <c r="K14" s="49">
        <v>0</v>
      </c>
      <c r="L14" s="47">
        <v>7.534018157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1.935171172</v>
      </c>
      <c r="S14" s="40">
        <v>0.004985182</v>
      </c>
      <c r="T14" s="40">
        <v>0</v>
      </c>
      <c r="U14" s="40">
        <v>0</v>
      </c>
      <c r="V14" s="47">
        <v>1.295908213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2.770950947</v>
      </c>
      <c r="AW14" s="40">
        <v>1.665260898</v>
      </c>
      <c r="AX14" s="40">
        <v>0</v>
      </c>
      <c r="AY14" s="49">
        <v>0</v>
      </c>
      <c r="AZ14" s="47">
        <v>13.89745658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0.430105977</v>
      </c>
      <c r="BG14" s="46">
        <v>0</v>
      </c>
      <c r="BH14" s="40">
        <v>0</v>
      </c>
      <c r="BI14" s="40">
        <v>0</v>
      </c>
      <c r="BJ14" s="40">
        <v>0.500253224</v>
      </c>
      <c r="BK14" s="110">
        <v>44.283513339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512.793066761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39.594211408999996</v>
      </c>
      <c r="I15" s="78">
        <f t="shared" si="1"/>
        <v>201.725793926</v>
      </c>
      <c r="J15" s="78">
        <f t="shared" si="1"/>
        <v>0</v>
      </c>
      <c r="K15" s="78">
        <f t="shared" si="1"/>
        <v>0</v>
      </c>
      <c r="L15" s="78">
        <f t="shared" si="1"/>
        <v>226.47168081299998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19.508222227</v>
      </c>
      <c r="S15" s="78">
        <f t="shared" si="1"/>
        <v>3.284084301</v>
      </c>
      <c r="T15" s="78">
        <f t="shared" si="1"/>
        <v>0</v>
      </c>
      <c r="U15" s="78">
        <f t="shared" si="1"/>
        <v>0</v>
      </c>
      <c r="V15" s="78">
        <f t="shared" si="1"/>
        <v>15.848673351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0.225263352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22.297793539</v>
      </c>
      <c r="AW15" s="78">
        <f t="shared" si="2"/>
        <v>35.277306915</v>
      </c>
      <c r="AX15" s="78">
        <f t="shared" si="2"/>
        <v>6.373041744</v>
      </c>
      <c r="AY15" s="78">
        <f t="shared" si="2"/>
        <v>0</v>
      </c>
      <c r="AZ15" s="78">
        <f t="shared" si="2"/>
        <v>102.51884220699999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5.452040134</v>
      </c>
      <c r="BG15" s="78">
        <f t="shared" si="2"/>
        <v>0.597255989</v>
      </c>
      <c r="BH15" s="78">
        <f t="shared" si="2"/>
        <v>2.13267939</v>
      </c>
      <c r="BI15" s="78">
        <f t="shared" si="2"/>
        <v>0</v>
      </c>
      <c r="BJ15" s="78">
        <f t="shared" si="2"/>
        <v>6.6050407259999995</v>
      </c>
      <c r="BK15" s="112">
        <f>SUM(BK13:BK14)</f>
        <v>1200.7049967839998</v>
      </c>
      <c r="BL15" s="87"/>
    </row>
    <row r="16" spans="1:64" ht="12.75">
      <c r="A16" s="10" t="s">
        <v>69</v>
      </c>
      <c r="B16" s="17" t="s">
        <v>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53"/>
      <c r="BL16" s="87"/>
    </row>
    <row r="17" spans="1:64" ht="12.75">
      <c r="A17" s="10"/>
      <c r="B17" s="108" t="s">
        <v>140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0.259492422</v>
      </c>
      <c r="I17" s="40">
        <v>102.437653701</v>
      </c>
      <c r="J17" s="40">
        <v>0</v>
      </c>
      <c r="K17" s="40">
        <v>0</v>
      </c>
      <c r="L17" s="47">
        <v>37.502757833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0.075686387</v>
      </c>
      <c r="S17" s="40">
        <v>0</v>
      </c>
      <c r="T17" s="40">
        <v>0</v>
      </c>
      <c r="U17" s="40">
        <v>0</v>
      </c>
      <c r="V17" s="47">
        <v>0.243952904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0.698225674</v>
      </c>
      <c r="AW17" s="40">
        <v>6.379636639</v>
      </c>
      <c r="AX17" s="40">
        <v>0</v>
      </c>
      <c r="AY17" s="40">
        <v>0</v>
      </c>
      <c r="AZ17" s="47">
        <v>25.032780582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0.031161581</v>
      </c>
      <c r="BG17" s="46">
        <v>0</v>
      </c>
      <c r="BH17" s="40">
        <v>0</v>
      </c>
      <c r="BI17" s="40">
        <v>0</v>
      </c>
      <c r="BJ17" s="49">
        <v>1.874916004</v>
      </c>
      <c r="BK17" s="110">
        <v>174.536263727</v>
      </c>
      <c r="BL17" s="87"/>
    </row>
    <row r="18" spans="1:64" ht="12.75">
      <c r="A18" s="10"/>
      <c r="B18" s="108" t="s">
        <v>150</v>
      </c>
      <c r="C18" s="48">
        <v>0</v>
      </c>
      <c r="D18" s="46">
        <v>0</v>
      </c>
      <c r="E18" s="40">
        <v>0</v>
      </c>
      <c r="F18" s="40">
        <v>0</v>
      </c>
      <c r="G18" s="47">
        <v>0</v>
      </c>
      <c r="H18" s="64">
        <v>0.176552963</v>
      </c>
      <c r="I18" s="40">
        <v>88.244327997</v>
      </c>
      <c r="J18" s="40">
        <v>0</v>
      </c>
      <c r="K18" s="40">
        <v>0</v>
      </c>
      <c r="L18" s="47">
        <v>70.111130584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0.017934417</v>
      </c>
      <c r="S18" s="40">
        <v>0.415698387</v>
      </c>
      <c r="T18" s="40">
        <v>0</v>
      </c>
      <c r="U18" s="40">
        <v>0</v>
      </c>
      <c r="V18" s="47">
        <v>0.568912936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0.172060155</v>
      </c>
      <c r="AW18" s="40">
        <v>130.342615174</v>
      </c>
      <c r="AX18" s="40">
        <v>0</v>
      </c>
      <c r="AY18" s="40">
        <v>0</v>
      </c>
      <c r="AZ18" s="47">
        <v>165.192169845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0.004707849</v>
      </c>
      <c r="BG18" s="46">
        <v>2.177381371</v>
      </c>
      <c r="BH18" s="40">
        <v>0</v>
      </c>
      <c r="BI18" s="40">
        <v>0</v>
      </c>
      <c r="BJ18" s="49">
        <v>2.777632451</v>
      </c>
      <c r="BK18" s="110">
        <v>460.201124129</v>
      </c>
      <c r="BL18" s="87"/>
    </row>
    <row r="19" spans="1:64" ht="12.75">
      <c r="A19" s="10"/>
      <c r="B19" s="108" t="s">
        <v>141</v>
      </c>
      <c r="C19" s="48">
        <v>0</v>
      </c>
      <c r="D19" s="46">
        <v>6.124791935</v>
      </c>
      <c r="E19" s="40">
        <v>0</v>
      </c>
      <c r="F19" s="40">
        <v>0</v>
      </c>
      <c r="G19" s="47">
        <v>0</v>
      </c>
      <c r="H19" s="64">
        <v>0.151738721</v>
      </c>
      <c r="I19" s="40">
        <v>396.580277792</v>
      </c>
      <c r="J19" s="40">
        <v>0</v>
      </c>
      <c r="K19" s="40">
        <v>0</v>
      </c>
      <c r="L19" s="47">
        <v>29.851464991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0.029399026</v>
      </c>
      <c r="S19" s="40">
        <v>13.474542257</v>
      </c>
      <c r="T19" s="40">
        <v>0</v>
      </c>
      <c r="U19" s="40">
        <v>0</v>
      </c>
      <c r="V19" s="47">
        <v>0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0.615364841</v>
      </c>
      <c r="AW19" s="40">
        <v>14.320270665</v>
      </c>
      <c r="AX19" s="40">
        <v>0</v>
      </c>
      <c r="AY19" s="40">
        <v>0</v>
      </c>
      <c r="AZ19" s="47">
        <v>59.631162667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0.089741494</v>
      </c>
      <c r="BG19" s="46">
        <v>0</v>
      </c>
      <c r="BH19" s="40">
        <v>0</v>
      </c>
      <c r="BI19" s="40">
        <v>0</v>
      </c>
      <c r="BJ19" s="49">
        <v>0.920550473</v>
      </c>
      <c r="BK19" s="110">
        <v>521.789304862</v>
      </c>
      <c r="BL19" s="87"/>
    </row>
    <row r="20" spans="1:64" ht="12.75">
      <c r="A20" s="10"/>
      <c r="B20" s="108" t="s">
        <v>142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0.380870652</v>
      </c>
      <c r="I20" s="40">
        <v>64.852334921</v>
      </c>
      <c r="J20" s="40">
        <v>0</v>
      </c>
      <c r="K20" s="40">
        <v>0</v>
      </c>
      <c r="L20" s="47">
        <v>38.562621006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0.042896522</v>
      </c>
      <c r="S20" s="40">
        <v>6.04176774</v>
      </c>
      <c r="T20" s="40">
        <v>0</v>
      </c>
      <c r="U20" s="40">
        <v>0</v>
      </c>
      <c r="V20" s="47">
        <v>4.736020896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0.047981535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6.674536512</v>
      </c>
      <c r="AW20" s="40">
        <v>90.47126417</v>
      </c>
      <c r="AX20" s="40">
        <v>0</v>
      </c>
      <c r="AY20" s="40">
        <v>0</v>
      </c>
      <c r="AZ20" s="47">
        <v>187.774885831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0.75252171</v>
      </c>
      <c r="BG20" s="46">
        <v>17.783031428</v>
      </c>
      <c r="BH20" s="40">
        <v>3.598615161</v>
      </c>
      <c r="BI20" s="40">
        <v>0</v>
      </c>
      <c r="BJ20" s="49">
        <v>19.98726927</v>
      </c>
      <c r="BK20" s="110">
        <v>441.706617354</v>
      </c>
      <c r="BL20" s="87"/>
    </row>
    <row r="21" spans="1:64" ht="12.75">
      <c r="A21" s="10"/>
      <c r="B21" s="108" t="s">
        <v>151</v>
      </c>
      <c r="C21" s="48">
        <v>0</v>
      </c>
      <c r="D21" s="46">
        <v>0</v>
      </c>
      <c r="E21" s="40">
        <v>0</v>
      </c>
      <c r="F21" s="40">
        <v>0</v>
      </c>
      <c r="G21" s="47">
        <v>0</v>
      </c>
      <c r="H21" s="64">
        <v>0.225595209</v>
      </c>
      <c r="I21" s="40">
        <v>103.729560947</v>
      </c>
      <c r="J21" s="40">
        <v>0</v>
      </c>
      <c r="K21" s="40">
        <v>0</v>
      </c>
      <c r="L21" s="47">
        <v>6.008183838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0.007281176</v>
      </c>
      <c r="S21" s="40">
        <v>0</v>
      </c>
      <c r="T21" s="40">
        <v>0</v>
      </c>
      <c r="U21" s="40">
        <v>0</v>
      </c>
      <c r="V21" s="47">
        <v>0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0.159953982</v>
      </c>
      <c r="AW21" s="40">
        <v>9.224001942</v>
      </c>
      <c r="AX21" s="40">
        <v>0</v>
      </c>
      <c r="AY21" s="40">
        <v>0</v>
      </c>
      <c r="AZ21" s="47">
        <v>12.729046967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0.003018001</v>
      </c>
      <c r="BG21" s="46">
        <v>0.36215971</v>
      </c>
      <c r="BH21" s="40">
        <v>0</v>
      </c>
      <c r="BI21" s="40">
        <v>0</v>
      </c>
      <c r="BJ21" s="49">
        <v>0.055531155</v>
      </c>
      <c r="BK21" s="110">
        <v>132.504332927</v>
      </c>
      <c r="BL21" s="87"/>
    </row>
    <row r="22" spans="1:64" ht="12.75">
      <c r="A22" s="10"/>
      <c r="B22" s="108" t="s">
        <v>155</v>
      </c>
      <c r="C22" s="48">
        <v>0</v>
      </c>
      <c r="D22" s="46">
        <v>5.81016129</v>
      </c>
      <c r="E22" s="40">
        <v>0</v>
      </c>
      <c r="F22" s="40">
        <v>0</v>
      </c>
      <c r="G22" s="47">
        <v>0</v>
      </c>
      <c r="H22" s="64">
        <v>0.08215568</v>
      </c>
      <c r="I22" s="40">
        <v>0.581016129</v>
      </c>
      <c r="J22" s="40">
        <v>0</v>
      </c>
      <c r="K22" s="40">
        <v>0</v>
      </c>
      <c r="L22" s="47">
        <v>2.862085451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0.037185194</v>
      </c>
      <c r="S22" s="40">
        <v>0</v>
      </c>
      <c r="T22" s="40">
        <v>0</v>
      </c>
      <c r="U22" s="40">
        <v>0</v>
      </c>
      <c r="V22" s="47">
        <v>1.859251613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0.193455732</v>
      </c>
      <c r="AW22" s="40">
        <v>4.10490865</v>
      </c>
      <c r="AX22" s="40">
        <v>0</v>
      </c>
      <c r="AY22" s="40">
        <v>0</v>
      </c>
      <c r="AZ22" s="47">
        <v>9.143590638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0.001505273</v>
      </c>
      <c r="BG22" s="46">
        <v>0</v>
      </c>
      <c r="BH22" s="40">
        <v>0</v>
      </c>
      <c r="BI22" s="40">
        <v>0</v>
      </c>
      <c r="BJ22" s="49">
        <v>0.057897129</v>
      </c>
      <c r="BK22" s="110">
        <v>24.733212779</v>
      </c>
      <c r="BL22" s="87"/>
    </row>
    <row r="23" spans="1:64" ht="12.75">
      <c r="A23" s="10"/>
      <c r="B23" s="108" t="s">
        <v>157</v>
      </c>
      <c r="C23" s="48">
        <v>0</v>
      </c>
      <c r="D23" s="46">
        <v>0</v>
      </c>
      <c r="E23" s="40">
        <v>0</v>
      </c>
      <c r="F23" s="40">
        <v>0</v>
      </c>
      <c r="G23" s="47">
        <v>0</v>
      </c>
      <c r="H23" s="64">
        <v>0.76360787</v>
      </c>
      <c r="I23" s="40">
        <v>102.997246637</v>
      </c>
      <c r="J23" s="40">
        <v>0</v>
      </c>
      <c r="K23" s="40">
        <v>0</v>
      </c>
      <c r="L23" s="47">
        <v>2.608319239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0.148433174</v>
      </c>
      <c r="S23" s="40">
        <v>6.156440325</v>
      </c>
      <c r="T23" s="40">
        <v>0</v>
      </c>
      <c r="U23" s="40">
        <v>0</v>
      </c>
      <c r="V23" s="47">
        <v>4.666581767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0.574254638</v>
      </c>
      <c r="AW23" s="40">
        <v>22.944644032</v>
      </c>
      <c r="AX23" s="40">
        <v>0</v>
      </c>
      <c r="AY23" s="40">
        <v>0</v>
      </c>
      <c r="AZ23" s="47">
        <v>6.254215817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0.091099104</v>
      </c>
      <c r="BG23" s="46">
        <v>0.489319742</v>
      </c>
      <c r="BH23" s="40">
        <v>0</v>
      </c>
      <c r="BI23" s="40">
        <v>0</v>
      </c>
      <c r="BJ23" s="49">
        <v>4.943147939</v>
      </c>
      <c r="BK23" s="110">
        <v>152.637310284</v>
      </c>
      <c r="BL23" s="87"/>
    </row>
    <row r="24" spans="1:64" ht="12.75">
      <c r="A24" s="10"/>
      <c r="B24" s="108" t="s">
        <v>158</v>
      </c>
      <c r="C24" s="48">
        <v>0</v>
      </c>
      <c r="D24" s="46">
        <v>4.874153548</v>
      </c>
      <c r="E24" s="40">
        <v>0</v>
      </c>
      <c r="F24" s="40">
        <v>0</v>
      </c>
      <c r="G24" s="47">
        <v>0</v>
      </c>
      <c r="H24" s="64">
        <v>0.181562152</v>
      </c>
      <c r="I24" s="40">
        <v>123.826912259</v>
      </c>
      <c r="J24" s="40">
        <v>0</v>
      </c>
      <c r="K24" s="40">
        <v>0</v>
      </c>
      <c r="L24" s="47">
        <v>82.814549565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0.015231724</v>
      </c>
      <c r="S24" s="40">
        <v>0</v>
      </c>
      <c r="T24" s="40">
        <v>0</v>
      </c>
      <c r="U24" s="40">
        <v>0</v>
      </c>
      <c r="V24" s="47">
        <v>0.353376131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0.450179912</v>
      </c>
      <c r="AW24" s="40">
        <v>11.297044156</v>
      </c>
      <c r="AX24" s="40">
        <v>0</v>
      </c>
      <c r="AY24" s="40">
        <v>0</v>
      </c>
      <c r="AZ24" s="47">
        <v>21.889114443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0.119639077</v>
      </c>
      <c r="BG24" s="46">
        <v>0.315158665</v>
      </c>
      <c r="BH24" s="40">
        <v>0</v>
      </c>
      <c r="BI24" s="40">
        <v>0</v>
      </c>
      <c r="BJ24" s="49">
        <v>4.596757237</v>
      </c>
      <c r="BK24" s="110">
        <v>250.733678869</v>
      </c>
      <c r="BL24" s="87"/>
    </row>
    <row r="25" spans="1:64" ht="12.75">
      <c r="A25" s="10"/>
      <c r="B25" s="108" t="s">
        <v>148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0.134733506</v>
      </c>
      <c r="I25" s="40">
        <v>37.70121445</v>
      </c>
      <c r="J25" s="40">
        <v>0</v>
      </c>
      <c r="K25" s="40">
        <v>0</v>
      </c>
      <c r="L25" s="47">
        <v>17.424727961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0.00725049</v>
      </c>
      <c r="S25" s="40">
        <v>0</v>
      </c>
      <c r="T25" s="40">
        <v>0</v>
      </c>
      <c r="U25" s="40">
        <v>0</v>
      </c>
      <c r="V25" s="47">
        <v>0.030209306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0.091363981</v>
      </c>
      <c r="AW25" s="40">
        <v>28.522927763</v>
      </c>
      <c r="AX25" s="40">
        <v>0</v>
      </c>
      <c r="AY25" s="40">
        <v>0</v>
      </c>
      <c r="AZ25" s="47">
        <v>12.459287436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0.007214838</v>
      </c>
      <c r="BG25" s="46">
        <v>0</v>
      </c>
      <c r="BH25" s="40">
        <v>0</v>
      </c>
      <c r="BI25" s="40">
        <v>0</v>
      </c>
      <c r="BJ25" s="49">
        <v>1.078618194</v>
      </c>
      <c r="BK25" s="110">
        <v>97.457547925</v>
      </c>
      <c r="BL25" s="87"/>
    </row>
    <row r="26" spans="1:64" ht="12.75">
      <c r="A26" s="10"/>
      <c r="B26" s="108" t="s">
        <v>156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0.117250559</v>
      </c>
      <c r="I26" s="40">
        <v>233.243632351</v>
      </c>
      <c r="J26" s="40">
        <v>0</v>
      </c>
      <c r="K26" s="40">
        <v>0</v>
      </c>
      <c r="L26" s="47">
        <v>8.013514649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0.029769252</v>
      </c>
      <c r="S26" s="40">
        <v>13.503578715</v>
      </c>
      <c r="T26" s="40">
        <v>0</v>
      </c>
      <c r="U26" s="40">
        <v>0</v>
      </c>
      <c r="V26" s="47">
        <v>0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0.165561966</v>
      </c>
      <c r="AW26" s="40">
        <v>12.213397717</v>
      </c>
      <c r="AX26" s="40">
        <v>0</v>
      </c>
      <c r="AY26" s="40">
        <v>0</v>
      </c>
      <c r="AZ26" s="47">
        <v>19.401959235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</v>
      </c>
      <c r="BG26" s="46">
        <v>0</v>
      </c>
      <c r="BH26" s="40">
        <v>0</v>
      </c>
      <c r="BI26" s="40">
        <v>0</v>
      </c>
      <c r="BJ26" s="49">
        <v>0.118955724</v>
      </c>
      <c r="BK26" s="110">
        <v>286.807620168</v>
      </c>
      <c r="BL26" s="87"/>
    </row>
    <row r="27" spans="1:64" ht="12.75">
      <c r="A27" s="10"/>
      <c r="B27" s="108" t="s">
        <v>154</v>
      </c>
      <c r="C27" s="48">
        <v>0</v>
      </c>
      <c r="D27" s="46">
        <v>12.17607742</v>
      </c>
      <c r="E27" s="40">
        <v>0</v>
      </c>
      <c r="F27" s="40">
        <v>0</v>
      </c>
      <c r="G27" s="47">
        <v>0</v>
      </c>
      <c r="H27" s="64">
        <v>0.049191352</v>
      </c>
      <c r="I27" s="40">
        <v>366.429666197</v>
      </c>
      <c r="J27" s="40">
        <v>0</v>
      </c>
      <c r="K27" s="40">
        <v>0</v>
      </c>
      <c r="L27" s="47">
        <v>7.57221935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0.063924407</v>
      </c>
      <c r="S27" s="40">
        <v>0</v>
      </c>
      <c r="T27" s="40">
        <v>0</v>
      </c>
      <c r="U27" s="40">
        <v>0</v>
      </c>
      <c r="V27" s="47">
        <v>0.748828761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0.222360622</v>
      </c>
      <c r="AW27" s="40">
        <v>1.857244219</v>
      </c>
      <c r="AX27" s="40">
        <v>0</v>
      </c>
      <c r="AY27" s="40">
        <v>0</v>
      </c>
      <c r="AZ27" s="47">
        <v>22.053213278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0.003633342</v>
      </c>
      <c r="BG27" s="46">
        <v>0.037143842</v>
      </c>
      <c r="BH27" s="40">
        <v>0</v>
      </c>
      <c r="BI27" s="40">
        <v>0</v>
      </c>
      <c r="BJ27" s="49">
        <v>3.505128678</v>
      </c>
      <c r="BK27" s="110">
        <v>414.718631468</v>
      </c>
      <c r="BL27" s="87"/>
    </row>
    <row r="28" spans="1:64" ht="12.75">
      <c r="A28" s="10"/>
      <c r="B28" s="108" t="s">
        <v>169</v>
      </c>
      <c r="C28" s="48">
        <v>0</v>
      </c>
      <c r="D28" s="46">
        <v>3.676481613</v>
      </c>
      <c r="E28" s="40">
        <v>0</v>
      </c>
      <c r="F28" s="40">
        <v>0</v>
      </c>
      <c r="G28" s="47">
        <v>0</v>
      </c>
      <c r="H28" s="64">
        <v>0.212047171</v>
      </c>
      <c r="I28" s="40">
        <v>1.838240807</v>
      </c>
      <c r="J28" s="40">
        <v>0</v>
      </c>
      <c r="K28" s="40">
        <v>0</v>
      </c>
      <c r="L28" s="47">
        <v>12.377488098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0.037023427</v>
      </c>
      <c r="S28" s="40">
        <v>0</v>
      </c>
      <c r="T28" s="40">
        <v>0</v>
      </c>
      <c r="U28" s="40">
        <v>0</v>
      </c>
      <c r="V28" s="47">
        <v>0.367648161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0.416785872</v>
      </c>
      <c r="AW28" s="40">
        <v>3.688352347</v>
      </c>
      <c r="AX28" s="40">
        <v>0</v>
      </c>
      <c r="AY28" s="40">
        <v>0</v>
      </c>
      <c r="AZ28" s="47">
        <v>10.505783006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0.065752541</v>
      </c>
      <c r="BG28" s="46">
        <v>0</v>
      </c>
      <c r="BH28" s="40">
        <v>0</v>
      </c>
      <c r="BI28" s="40">
        <v>0</v>
      </c>
      <c r="BJ28" s="49">
        <v>0.158293158</v>
      </c>
      <c r="BK28" s="110">
        <v>33.343896201</v>
      </c>
      <c r="BL28" s="87"/>
    </row>
    <row r="29" spans="1:64" ht="12.75">
      <c r="A29" s="10"/>
      <c r="B29" s="108" t="s">
        <v>147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0.611834103</v>
      </c>
      <c r="I29" s="40">
        <v>220.816195457</v>
      </c>
      <c r="J29" s="40">
        <v>0</v>
      </c>
      <c r="K29" s="40">
        <v>0</v>
      </c>
      <c r="L29" s="47">
        <v>23.166618279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0.026958198</v>
      </c>
      <c r="S29" s="40">
        <v>0</v>
      </c>
      <c r="T29" s="40">
        <v>0</v>
      </c>
      <c r="U29" s="40">
        <v>0</v>
      </c>
      <c r="V29" s="47">
        <v>13.136077063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0.357977168</v>
      </c>
      <c r="AW29" s="40">
        <v>32.972554982</v>
      </c>
      <c r="AX29" s="40">
        <v>0</v>
      </c>
      <c r="AY29" s="40">
        <v>0</v>
      </c>
      <c r="AZ29" s="47">
        <v>38.741509546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0.050089457</v>
      </c>
      <c r="BG29" s="46">
        <v>5.788930726</v>
      </c>
      <c r="BH29" s="40">
        <v>0</v>
      </c>
      <c r="BI29" s="40">
        <v>0</v>
      </c>
      <c r="BJ29" s="49">
        <v>6.837031867</v>
      </c>
      <c r="BK29" s="110">
        <v>342.505776846</v>
      </c>
      <c r="BL29" s="87"/>
    </row>
    <row r="30" spans="1:64" ht="12.75">
      <c r="A30" s="10"/>
      <c r="B30" s="108" t="s">
        <v>146</v>
      </c>
      <c r="C30" s="48">
        <v>0</v>
      </c>
      <c r="D30" s="46">
        <v>11.75552581</v>
      </c>
      <c r="E30" s="40">
        <v>0</v>
      </c>
      <c r="F30" s="40">
        <v>0</v>
      </c>
      <c r="G30" s="47">
        <v>0</v>
      </c>
      <c r="H30" s="64">
        <v>0.116367577</v>
      </c>
      <c r="I30" s="40">
        <v>27.520171285</v>
      </c>
      <c r="J30" s="40">
        <v>0</v>
      </c>
      <c r="K30" s="40">
        <v>0</v>
      </c>
      <c r="L30" s="47">
        <v>3.352479522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0.046434251</v>
      </c>
      <c r="S30" s="40">
        <v>0</v>
      </c>
      <c r="T30" s="40">
        <v>0</v>
      </c>
      <c r="U30" s="40">
        <v>0</v>
      </c>
      <c r="V30" s="47">
        <v>1.903337184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0.128895068</v>
      </c>
      <c r="AW30" s="40">
        <v>2.889835978</v>
      </c>
      <c r="AX30" s="40">
        <v>0</v>
      </c>
      <c r="AY30" s="40">
        <v>0</v>
      </c>
      <c r="AZ30" s="47">
        <v>8.858101032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0.054946283</v>
      </c>
      <c r="BG30" s="46">
        <v>0</v>
      </c>
      <c r="BH30" s="40">
        <v>0</v>
      </c>
      <c r="BI30" s="40">
        <v>0</v>
      </c>
      <c r="BJ30" s="49">
        <v>0.123112521</v>
      </c>
      <c r="BK30" s="110">
        <v>56.749206511</v>
      </c>
      <c r="BL30" s="87"/>
    </row>
    <row r="31" spans="1:64" ht="12.75">
      <c r="A31" s="10"/>
      <c r="B31" s="108" t="s">
        <v>153</v>
      </c>
      <c r="C31" s="48">
        <v>0</v>
      </c>
      <c r="D31" s="46">
        <v>12.25270323</v>
      </c>
      <c r="E31" s="40">
        <v>0</v>
      </c>
      <c r="F31" s="40">
        <v>0</v>
      </c>
      <c r="G31" s="47">
        <v>0</v>
      </c>
      <c r="H31" s="64">
        <v>0.22406509</v>
      </c>
      <c r="I31" s="40">
        <v>187.399755049</v>
      </c>
      <c r="J31" s="40">
        <v>0</v>
      </c>
      <c r="K31" s="40">
        <v>0</v>
      </c>
      <c r="L31" s="47">
        <v>21.532398859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0.039208609</v>
      </c>
      <c r="S31" s="40">
        <v>6.126351615</v>
      </c>
      <c r="T31" s="40">
        <v>0</v>
      </c>
      <c r="U31" s="40">
        <v>0</v>
      </c>
      <c r="V31" s="47">
        <v>0.429457248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0.438778552</v>
      </c>
      <c r="AW31" s="40">
        <v>30.569655441</v>
      </c>
      <c r="AX31" s="40">
        <v>0</v>
      </c>
      <c r="AY31" s="40">
        <v>0</v>
      </c>
      <c r="AZ31" s="47">
        <v>18.70387844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0.077299219</v>
      </c>
      <c r="BG31" s="46">
        <v>0</v>
      </c>
      <c r="BH31" s="40">
        <v>0</v>
      </c>
      <c r="BI31" s="40">
        <v>0</v>
      </c>
      <c r="BJ31" s="49">
        <v>0.060875113</v>
      </c>
      <c r="BK31" s="110">
        <v>277.854426465</v>
      </c>
      <c r="BL31" s="87"/>
    </row>
    <row r="32" spans="1:64" ht="12.75">
      <c r="A32" s="10"/>
      <c r="B32" s="108" t="s">
        <v>144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0.128492053</v>
      </c>
      <c r="I32" s="40">
        <v>205.564134323</v>
      </c>
      <c r="J32" s="40">
        <v>0</v>
      </c>
      <c r="K32" s="40">
        <v>0</v>
      </c>
      <c r="L32" s="47">
        <v>32.553008856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0.049373133</v>
      </c>
      <c r="S32" s="40">
        <v>12.19089677</v>
      </c>
      <c r="T32" s="40">
        <v>0</v>
      </c>
      <c r="U32" s="40">
        <v>0</v>
      </c>
      <c r="V32" s="47">
        <v>13.714758867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0.355259732</v>
      </c>
      <c r="AW32" s="40">
        <v>5.496771021</v>
      </c>
      <c r="AX32" s="40">
        <v>0</v>
      </c>
      <c r="AY32" s="40">
        <v>0</v>
      </c>
      <c r="AZ32" s="47">
        <v>22.15826216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0.258725455</v>
      </c>
      <c r="BG32" s="46">
        <v>36.406139311</v>
      </c>
      <c r="BH32" s="40">
        <v>0</v>
      </c>
      <c r="BI32" s="40">
        <v>0</v>
      </c>
      <c r="BJ32" s="49">
        <v>0.903336292</v>
      </c>
      <c r="BK32" s="110">
        <v>329.779157973</v>
      </c>
      <c r="BL32" s="87"/>
    </row>
    <row r="33" spans="1:64" ht="12.75">
      <c r="A33" s="10"/>
      <c r="B33" s="108" t="s">
        <v>145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0.109109081</v>
      </c>
      <c r="I33" s="40">
        <v>11.443268281</v>
      </c>
      <c r="J33" s="40">
        <v>0</v>
      </c>
      <c r="K33" s="40">
        <v>0</v>
      </c>
      <c r="L33" s="47">
        <v>26.991665475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0.033832274</v>
      </c>
      <c r="S33" s="40">
        <v>0</v>
      </c>
      <c r="T33" s="40">
        <v>0</v>
      </c>
      <c r="U33" s="40">
        <v>0</v>
      </c>
      <c r="V33" s="47">
        <v>3.756252479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0.601450079</v>
      </c>
      <c r="AW33" s="40">
        <v>5.643825805</v>
      </c>
      <c r="AX33" s="40">
        <v>0</v>
      </c>
      <c r="AY33" s="40">
        <v>0</v>
      </c>
      <c r="AZ33" s="47">
        <v>58.445294011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0.153052903</v>
      </c>
      <c r="BG33" s="46">
        <v>4.137211289</v>
      </c>
      <c r="BH33" s="40">
        <v>0</v>
      </c>
      <c r="BI33" s="40">
        <v>0</v>
      </c>
      <c r="BJ33" s="49">
        <v>5.225321772</v>
      </c>
      <c r="BK33" s="110">
        <v>116.540283449</v>
      </c>
      <c r="BL33" s="87"/>
    </row>
    <row r="34" spans="1:64" ht="12.75">
      <c r="A34" s="10"/>
      <c r="B34" s="108" t="s">
        <v>139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0.164341764</v>
      </c>
      <c r="I34" s="40">
        <v>212.471472745</v>
      </c>
      <c r="J34" s="40">
        <v>0</v>
      </c>
      <c r="K34" s="40">
        <v>0</v>
      </c>
      <c r="L34" s="47">
        <v>11.094842632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0.008316513</v>
      </c>
      <c r="S34" s="40">
        <v>18.48113709</v>
      </c>
      <c r="T34" s="40">
        <v>0</v>
      </c>
      <c r="U34" s="40">
        <v>0</v>
      </c>
      <c r="V34" s="47">
        <v>0.135528339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0.131016013</v>
      </c>
      <c r="AW34" s="40">
        <v>7.619718718</v>
      </c>
      <c r="AX34" s="40">
        <v>0</v>
      </c>
      <c r="AY34" s="40">
        <v>0</v>
      </c>
      <c r="AZ34" s="47">
        <v>34.067834545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0.025713434</v>
      </c>
      <c r="BG34" s="46">
        <v>0</v>
      </c>
      <c r="BH34" s="40">
        <v>0</v>
      </c>
      <c r="BI34" s="40">
        <v>0</v>
      </c>
      <c r="BJ34" s="49">
        <v>0.477534997</v>
      </c>
      <c r="BK34" s="110">
        <v>284.67745679</v>
      </c>
      <c r="BL34" s="87"/>
    </row>
    <row r="35" spans="1:64" ht="12.75">
      <c r="A35" s="10"/>
      <c r="B35" s="108" t="s">
        <v>152</v>
      </c>
      <c r="C35" s="48">
        <v>0</v>
      </c>
      <c r="D35" s="46">
        <v>24.45071612</v>
      </c>
      <c r="E35" s="40">
        <v>0</v>
      </c>
      <c r="F35" s="40">
        <v>0</v>
      </c>
      <c r="G35" s="47">
        <v>0</v>
      </c>
      <c r="H35" s="64">
        <v>0.058559465</v>
      </c>
      <c r="I35" s="40">
        <v>240.656173411</v>
      </c>
      <c r="J35" s="40">
        <v>0</v>
      </c>
      <c r="K35" s="40">
        <v>0</v>
      </c>
      <c r="L35" s="47">
        <v>10.604886849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0.012836544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0.126318221</v>
      </c>
      <c r="AW35" s="40">
        <v>16.752772057</v>
      </c>
      <c r="AX35" s="40">
        <v>0</v>
      </c>
      <c r="AY35" s="40">
        <v>0</v>
      </c>
      <c r="AZ35" s="47">
        <v>14.680361439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0.019928804</v>
      </c>
      <c r="BG35" s="46">
        <v>0</v>
      </c>
      <c r="BH35" s="40">
        <v>0</v>
      </c>
      <c r="BI35" s="40">
        <v>0</v>
      </c>
      <c r="BJ35" s="49">
        <v>0.065619232</v>
      </c>
      <c r="BK35" s="110">
        <v>307.428172142</v>
      </c>
      <c r="BL35" s="87"/>
    </row>
    <row r="36" spans="1:64" ht="12.75">
      <c r="A36" s="10"/>
      <c r="B36" s="108" t="s">
        <v>143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0.376176886</v>
      </c>
      <c r="I36" s="40">
        <v>66.233929949</v>
      </c>
      <c r="J36" s="40">
        <v>0</v>
      </c>
      <c r="K36" s="40">
        <v>0</v>
      </c>
      <c r="L36" s="47">
        <v>22.421811718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0.350471005</v>
      </c>
      <c r="S36" s="40">
        <v>0</v>
      </c>
      <c r="T36" s="40">
        <v>1.179221613</v>
      </c>
      <c r="U36" s="40">
        <v>0</v>
      </c>
      <c r="V36" s="47">
        <v>62.5695067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1.257721483</v>
      </c>
      <c r="AW36" s="40">
        <v>21.446572111</v>
      </c>
      <c r="AX36" s="40">
        <v>0</v>
      </c>
      <c r="AY36" s="40">
        <v>0</v>
      </c>
      <c r="AZ36" s="47">
        <v>53.041826375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0.331352654</v>
      </c>
      <c r="BG36" s="46">
        <v>5.744013936</v>
      </c>
      <c r="BH36" s="40">
        <v>0</v>
      </c>
      <c r="BI36" s="40">
        <v>0</v>
      </c>
      <c r="BJ36" s="49">
        <v>7.474025498</v>
      </c>
      <c r="BK36" s="110">
        <v>242.426629928</v>
      </c>
      <c r="BL36" s="87"/>
    </row>
    <row r="37" spans="1:64" ht="12.75">
      <c r="A37" s="10"/>
      <c r="B37" s="108" t="s">
        <v>149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0.166244215</v>
      </c>
      <c r="I37" s="40">
        <v>309.078404315</v>
      </c>
      <c r="J37" s="40">
        <v>0</v>
      </c>
      <c r="K37" s="40">
        <v>0</v>
      </c>
      <c r="L37" s="47">
        <v>9.133820974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0.000800402</v>
      </c>
      <c r="S37" s="40">
        <v>6.156940325</v>
      </c>
      <c r="T37" s="40">
        <v>0</v>
      </c>
      <c r="U37" s="40">
        <v>0</v>
      </c>
      <c r="V37" s="47">
        <v>0.197022091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0.1191997</v>
      </c>
      <c r="AW37" s="40">
        <v>10.794530724</v>
      </c>
      <c r="AX37" s="40">
        <v>0</v>
      </c>
      <c r="AY37" s="40">
        <v>0</v>
      </c>
      <c r="AZ37" s="47">
        <v>17.879927141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0.044551487</v>
      </c>
      <c r="BG37" s="46">
        <v>0</v>
      </c>
      <c r="BH37" s="40">
        <v>0</v>
      </c>
      <c r="BI37" s="40">
        <v>0</v>
      </c>
      <c r="BJ37" s="49">
        <v>0.008567594</v>
      </c>
      <c r="BK37" s="110">
        <v>353.580008968</v>
      </c>
      <c r="BL37" s="87"/>
    </row>
    <row r="38" spans="1:64" ht="12.75">
      <c r="A38" s="31"/>
      <c r="B38" s="32" t="s">
        <v>98</v>
      </c>
      <c r="C38" s="97">
        <f aca="true" t="shared" si="3" ref="C38:AH38">SUM(C17:C37)</f>
        <v>0</v>
      </c>
      <c r="D38" s="79">
        <f t="shared" si="3"/>
        <v>81.120610966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4.689988491</v>
      </c>
      <c r="I38" s="79">
        <f t="shared" si="3"/>
        <v>3103.645589003</v>
      </c>
      <c r="J38" s="79">
        <f t="shared" si="3"/>
        <v>0</v>
      </c>
      <c r="K38" s="79">
        <f t="shared" si="3"/>
        <v>0</v>
      </c>
      <c r="L38" s="79">
        <f t="shared" si="3"/>
        <v>476.56059572900006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1.0802461250000002</v>
      </c>
      <c r="S38" s="79">
        <f t="shared" si="3"/>
        <v>82.54735322399999</v>
      </c>
      <c r="T38" s="79">
        <f t="shared" si="3"/>
        <v>1.179221613</v>
      </c>
      <c r="U38" s="79">
        <f t="shared" si="3"/>
        <v>0</v>
      </c>
      <c r="V38" s="79">
        <f t="shared" si="3"/>
        <v>109.41672244599998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0.047981535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13.950719903</v>
      </c>
      <c r="AW38" s="79">
        <f t="shared" si="4"/>
        <v>469.5525443110001</v>
      </c>
      <c r="AX38" s="79">
        <f t="shared" si="4"/>
        <v>0</v>
      </c>
      <c r="AY38" s="79">
        <f t="shared" si="4"/>
        <v>0</v>
      </c>
      <c r="AZ38" s="79">
        <f t="shared" si="4"/>
        <v>818.6442044340001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2.185654506</v>
      </c>
      <c r="BG38" s="79">
        <f t="shared" si="4"/>
        <v>73.24049002</v>
      </c>
      <c r="BH38" s="79">
        <f t="shared" si="4"/>
        <v>3.598615161</v>
      </c>
      <c r="BI38" s="79">
        <f t="shared" si="4"/>
        <v>0</v>
      </c>
      <c r="BJ38" s="79">
        <f t="shared" si="4"/>
        <v>61.25012229800001</v>
      </c>
      <c r="BK38" s="113">
        <f t="shared" si="4"/>
        <v>5302.710659765001</v>
      </c>
      <c r="BL38" s="87"/>
    </row>
    <row r="39" spans="1:64" ht="12.75">
      <c r="A39" s="10" t="s">
        <v>70</v>
      </c>
      <c r="B39" s="17" t="s">
        <v>13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54"/>
      <c r="BL39" s="87"/>
    </row>
    <row r="40" spans="1:64" ht="12.75">
      <c r="A40" s="10"/>
      <c r="B40" s="18" t="s">
        <v>31</v>
      </c>
      <c r="C40" s="98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9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8"/>
      <c r="BL42" s="87"/>
    </row>
    <row r="43" spans="1:64" ht="12.75">
      <c r="A43" s="10"/>
      <c r="B43" s="18" t="s">
        <v>31</v>
      </c>
      <c r="C43" s="98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9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8"/>
      <c r="BL45" s="87"/>
    </row>
    <row r="46" spans="1:64" ht="12.75">
      <c r="A46" s="10"/>
      <c r="B46" s="21" t="s">
        <v>167</v>
      </c>
      <c r="C46" s="48">
        <v>0</v>
      </c>
      <c r="D46" s="46">
        <v>741.170306869</v>
      </c>
      <c r="E46" s="40">
        <v>0</v>
      </c>
      <c r="F46" s="40">
        <v>0</v>
      </c>
      <c r="G46" s="47">
        <v>0</v>
      </c>
      <c r="H46" s="64">
        <v>13.834485274</v>
      </c>
      <c r="I46" s="40">
        <v>71.183387688</v>
      </c>
      <c r="J46" s="40">
        <v>0</v>
      </c>
      <c r="K46" s="40">
        <v>0</v>
      </c>
      <c r="L46" s="47">
        <v>361.402257186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6.236972434</v>
      </c>
      <c r="S46" s="40">
        <v>1.717039889</v>
      </c>
      <c r="T46" s="40">
        <v>0</v>
      </c>
      <c r="U46" s="40">
        <v>0</v>
      </c>
      <c r="V46" s="47">
        <v>16.947031846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0.001432763</v>
      </c>
      <c r="AC46" s="40">
        <v>0</v>
      </c>
      <c r="AD46" s="40">
        <v>0</v>
      </c>
      <c r="AE46" s="40">
        <v>0</v>
      </c>
      <c r="AF46" s="47">
        <v>0.008991735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9.55856729</v>
      </c>
      <c r="AW46" s="40">
        <v>67.671754862</v>
      </c>
      <c r="AX46" s="40">
        <v>8.856119164</v>
      </c>
      <c r="AY46" s="40">
        <v>0</v>
      </c>
      <c r="AZ46" s="47">
        <v>236.261237618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3.057460713</v>
      </c>
      <c r="BG46" s="46">
        <v>5.870838399</v>
      </c>
      <c r="BH46" s="40">
        <v>0</v>
      </c>
      <c r="BI46" s="40">
        <v>0</v>
      </c>
      <c r="BJ46" s="47">
        <v>15.932533441</v>
      </c>
      <c r="BK46" s="110">
        <v>1559.710417171</v>
      </c>
      <c r="BL46" s="87"/>
    </row>
    <row r="47" spans="1:64" ht="12.75">
      <c r="A47" s="10"/>
      <c r="B47" s="21" t="s">
        <v>161</v>
      </c>
      <c r="C47" s="48">
        <v>0</v>
      </c>
      <c r="D47" s="46">
        <v>329.080082992</v>
      </c>
      <c r="E47" s="40">
        <v>0</v>
      </c>
      <c r="F47" s="40">
        <v>0</v>
      </c>
      <c r="G47" s="47">
        <v>0</v>
      </c>
      <c r="H47" s="64">
        <v>14.816754101</v>
      </c>
      <c r="I47" s="40">
        <v>757.116965108</v>
      </c>
      <c r="J47" s="40">
        <v>184.089914721</v>
      </c>
      <c r="K47" s="40">
        <v>0</v>
      </c>
      <c r="L47" s="47">
        <v>683.226310259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6.811805019</v>
      </c>
      <c r="S47" s="40">
        <v>11.253281689</v>
      </c>
      <c r="T47" s="40">
        <v>2.596713093</v>
      </c>
      <c r="U47" s="40">
        <v>0</v>
      </c>
      <c r="V47" s="47">
        <v>12.174886716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</v>
      </c>
      <c r="AC47" s="40">
        <v>0</v>
      </c>
      <c r="AD47" s="40">
        <v>0</v>
      </c>
      <c r="AE47" s="40">
        <v>0</v>
      </c>
      <c r="AF47" s="47">
        <v>0.034047624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36.612960329</v>
      </c>
      <c r="AW47" s="40">
        <v>567.278632496</v>
      </c>
      <c r="AX47" s="40">
        <v>1.508804194</v>
      </c>
      <c r="AY47" s="40">
        <v>0</v>
      </c>
      <c r="AZ47" s="47">
        <v>370.775333363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18.641035158</v>
      </c>
      <c r="BG47" s="46">
        <v>125.227529033</v>
      </c>
      <c r="BH47" s="40">
        <v>14.889618998</v>
      </c>
      <c r="BI47" s="40">
        <v>0</v>
      </c>
      <c r="BJ47" s="47">
        <v>35.345344874</v>
      </c>
      <c r="BK47" s="110">
        <v>3171.480019767</v>
      </c>
      <c r="BL47" s="87"/>
    </row>
    <row r="48" spans="1:64" ht="12.75">
      <c r="A48" s="10"/>
      <c r="B48" s="21" t="s">
        <v>162</v>
      </c>
      <c r="C48" s="48">
        <v>0</v>
      </c>
      <c r="D48" s="46">
        <v>1.875308366</v>
      </c>
      <c r="E48" s="40">
        <v>0</v>
      </c>
      <c r="F48" s="40">
        <v>0</v>
      </c>
      <c r="G48" s="47">
        <v>0</v>
      </c>
      <c r="H48" s="64">
        <v>4.288821563</v>
      </c>
      <c r="I48" s="40">
        <v>0.610648784</v>
      </c>
      <c r="J48" s="40">
        <v>0</v>
      </c>
      <c r="K48" s="40">
        <v>0</v>
      </c>
      <c r="L48" s="47">
        <v>69.797172464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1.622177112</v>
      </c>
      <c r="S48" s="40">
        <v>0</v>
      </c>
      <c r="T48" s="40">
        <v>0</v>
      </c>
      <c r="U48" s="40">
        <v>0</v>
      </c>
      <c r="V48" s="47">
        <v>1.396428751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0.003276219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0.00011237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36.774408146</v>
      </c>
      <c r="AW48" s="40">
        <v>41.781333231</v>
      </c>
      <c r="AX48" s="40">
        <v>2.821E-06</v>
      </c>
      <c r="AY48" s="40">
        <v>0</v>
      </c>
      <c r="AZ48" s="47">
        <v>146.805447349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11.890216948</v>
      </c>
      <c r="BG48" s="46">
        <v>5.689343143</v>
      </c>
      <c r="BH48" s="40">
        <v>0</v>
      </c>
      <c r="BI48" s="40">
        <v>0</v>
      </c>
      <c r="BJ48" s="47">
        <v>21.08177899</v>
      </c>
      <c r="BK48" s="110">
        <v>343.616476257</v>
      </c>
      <c r="BL48" s="87"/>
    </row>
    <row r="49" spans="1:64" ht="12.75">
      <c r="A49" s="10"/>
      <c r="B49" s="21" t="s">
        <v>160</v>
      </c>
      <c r="C49" s="48">
        <v>0</v>
      </c>
      <c r="D49" s="46">
        <v>1.15750407</v>
      </c>
      <c r="E49" s="40">
        <v>0</v>
      </c>
      <c r="F49" s="40">
        <v>0</v>
      </c>
      <c r="G49" s="47">
        <v>0</v>
      </c>
      <c r="H49" s="64">
        <v>16.137170055</v>
      </c>
      <c r="I49" s="40">
        <v>499.597771026</v>
      </c>
      <c r="J49" s="40">
        <v>12.143690201</v>
      </c>
      <c r="K49" s="40">
        <v>0</v>
      </c>
      <c r="L49" s="47">
        <v>171.578401957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6.386003231</v>
      </c>
      <c r="S49" s="40">
        <v>41.278210577</v>
      </c>
      <c r="T49" s="40">
        <v>4.507305161</v>
      </c>
      <c r="U49" s="40">
        <v>0</v>
      </c>
      <c r="V49" s="47">
        <v>10.449080611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0.037102082</v>
      </c>
      <c r="AC49" s="40">
        <v>0.002247879</v>
      </c>
      <c r="AD49" s="40">
        <v>0</v>
      </c>
      <c r="AE49" s="40">
        <v>0</v>
      </c>
      <c r="AF49" s="47">
        <v>0.024390069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0.008858823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140.396293787</v>
      </c>
      <c r="AW49" s="40">
        <v>608.912000788</v>
      </c>
      <c r="AX49" s="40">
        <v>2.189576271</v>
      </c>
      <c r="AY49" s="40">
        <v>0</v>
      </c>
      <c r="AZ49" s="47">
        <v>752.785900168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55.521831824</v>
      </c>
      <c r="BG49" s="46">
        <v>79.130711335</v>
      </c>
      <c r="BH49" s="40">
        <v>10.327506086</v>
      </c>
      <c r="BI49" s="40">
        <v>0</v>
      </c>
      <c r="BJ49" s="47">
        <v>158.68759982</v>
      </c>
      <c r="BK49" s="110">
        <v>2571.259155821</v>
      </c>
      <c r="BL49" s="87"/>
    </row>
    <row r="50" spans="1:64" ht="12.75">
      <c r="A50" s="10"/>
      <c r="B50" s="21" t="s">
        <v>164</v>
      </c>
      <c r="C50" s="48">
        <v>0</v>
      </c>
      <c r="D50" s="46">
        <v>194.332613976</v>
      </c>
      <c r="E50" s="40">
        <v>0</v>
      </c>
      <c r="F50" s="40">
        <v>0</v>
      </c>
      <c r="G50" s="47">
        <v>0</v>
      </c>
      <c r="H50" s="64">
        <v>13.299188107</v>
      </c>
      <c r="I50" s="40">
        <v>1952.067736038</v>
      </c>
      <c r="J50" s="40">
        <v>206.153637013</v>
      </c>
      <c r="K50" s="40">
        <v>4.727143339</v>
      </c>
      <c r="L50" s="47">
        <v>566.28200514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5.260956744</v>
      </c>
      <c r="S50" s="40">
        <v>208.88034214</v>
      </c>
      <c r="T50" s="40">
        <v>4.785231367</v>
      </c>
      <c r="U50" s="40">
        <v>0</v>
      </c>
      <c r="V50" s="47">
        <v>11.452312888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</v>
      </c>
      <c r="AC50" s="40">
        <v>0</v>
      </c>
      <c r="AD50" s="40">
        <v>0</v>
      </c>
      <c r="AE50" s="40">
        <v>0</v>
      </c>
      <c r="AF50" s="47">
        <v>0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3.2E-08</v>
      </c>
      <c r="AM50" s="40">
        <v>0</v>
      </c>
      <c r="AN50" s="40">
        <v>0</v>
      </c>
      <c r="AO50" s="40">
        <v>0</v>
      </c>
      <c r="AP50" s="47">
        <v>0.016235594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33.77098677</v>
      </c>
      <c r="AW50" s="40">
        <v>229.179854695</v>
      </c>
      <c r="AX50" s="40">
        <v>17.949936973</v>
      </c>
      <c r="AY50" s="40">
        <v>0</v>
      </c>
      <c r="AZ50" s="47">
        <v>443.121999687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10.579767291</v>
      </c>
      <c r="BG50" s="46">
        <v>19.573933357</v>
      </c>
      <c r="BH50" s="40">
        <v>24.976497603</v>
      </c>
      <c r="BI50" s="40">
        <v>0</v>
      </c>
      <c r="BJ50" s="47">
        <v>66.092344101</v>
      </c>
      <c r="BK50" s="110">
        <v>4012.502722855</v>
      </c>
      <c r="BL50" s="87"/>
    </row>
    <row r="51" spans="1:64" ht="12.75">
      <c r="A51" s="10"/>
      <c r="B51" s="21" t="s">
        <v>159</v>
      </c>
      <c r="C51" s="48">
        <v>0</v>
      </c>
      <c r="D51" s="46">
        <v>50.924461453</v>
      </c>
      <c r="E51" s="40">
        <v>0</v>
      </c>
      <c r="F51" s="40">
        <v>0</v>
      </c>
      <c r="G51" s="47">
        <v>0</v>
      </c>
      <c r="H51" s="64">
        <v>1.70129497</v>
      </c>
      <c r="I51" s="40">
        <v>16.721472283</v>
      </c>
      <c r="J51" s="40">
        <v>0</v>
      </c>
      <c r="K51" s="40">
        <v>0</v>
      </c>
      <c r="L51" s="47">
        <v>36.055070348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0.576344867</v>
      </c>
      <c r="S51" s="40">
        <v>0</v>
      </c>
      <c r="T51" s="40">
        <v>0</v>
      </c>
      <c r="U51" s="40">
        <v>0</v>
      </c>
      <c r="V51" s="47">
        <v>10.275218469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</v>
      </c>
      <c r="AC51" s="40">
        <v>0</v>
      </c>
      <c r="AD51" s="40">
        <v>0</v>
      </c>
      <c r="AE51" s="40">
        <v>0</v>
      </c>
      <c r="AF51" s="47">
        <v>0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11.024225145</v>
      </c>
      <c r="AW51" s="40">
        <v>62.353452912</v>
      </c>
      <c r="AX51" s="40">
        <v>0</v>
      </c>
      <c r="AY51" s="40">
        <v>0</v>
      </c>
      <c r="AZ51" s="47">
        <v>102.474761516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1.943191558</v>
      </c>
      <c r="BG51" s="46">
        <v>0.384085144</v>
      </c>
      <c r="BH51" s="40">
        <v>1.682599976</v>
      </c>
      <c r="BI51" s="40">
        <v>0</v>
      </c>
      <c r="BJ51" s="47">
        <v>10.393889367</v>
      </c>
      <c r="BK51" s="110">
        <v>306.510068008</v>
      </c>
      <c r="BL51" s="87"/>
    </row>
    <row r="52" spans="1:64" ht="12.75">
      <c r="A52" s="10"/>
      <c r="B52" s="21" t="s">
        <v>165</v>
      </c>
      <c r="C52" s="48">
        <v>0</v>
      </c>
      <c r="D52" s="46">
        <v>60.730623356</v>
      </c>
      <c r="E52" s="40">
        <v>0</v>
      </c>
      <c r="F52" s="40">
        <v>0</v>
      </c>
      <c r="G52" s="47">
        <v>0</v>
      </c>
      <c r="H52" s="64">
        <v>8.076420416</v>
      </c>
      <c r="I52" s="40">
        <v>206.379336654</v>
      </c>
      <c r="J52" s="40">
        <v>0</v>
      </c>
      <c r="K52" s="40">
        <v>0</v>
      </c>
      <c r="L52" s="47">
        <v>165.61177158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3.452090149</v>
      </c>
      <c r="S52" s="40">
        <v>21.190231804</v>
      </c>
      <c r="T52" s="40">
        <v>1.555765388</v>
      </c>
      <c r="U52" s="40">
        <v>0</v>
      </c>
      <c r="V52" s="47">
        <v>68.671622034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8.45632427</v>
      </c>
      <c r="AW52" s="40">
        <v>163.95992236</v>
      </c>
      <c r="AX52" s="40">
        <v>3.753137301</v>
      </c>
      <c r="AY52" s="40">
        <v>0</v>
      </c>
      <c r="AZ52" s="47">
        <v>316.249860753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3.188278444</v>
      </c>
      <c r="BG52" s="46">
        <v>27.066462292</v>
      </c>
      <c r="BH52" s="40">
        <v>0</v>
      </c>
      <c r="BI52" s="40">
        <v>0</v>
      </c>
      <c r="BJ52" s="47">
        <v>23.953212719</v>
      </c>
      <c r="BK52" s="110">
        <v>1082.29505952</v>
      </c>
      <c r="BL52" s="87"/>
    </row>
    <row r="53" spans="1:64" ht="12.75">
      <c r="A53" s="10"/>
      <c r="B53" s="21" t="s">
        <v>163</v>
      </c>
      <c r="C53" s="48">
        <v>0</v>
      </c>
      <c r="D53" s="46">
        <v>0.728723508</v>
      </c>
      <c r="E53" s="40">
        <v>0</v>
      </c>
      <c r="F53" s="40">
        <v>0</v>
      </c>
      <c r="G53" s="47">
        <v>0</v>
      </c>
      <c r="H53" s="64">
        <v>1.827301784</v>
      </c>
      <c r="I53" s="40">
        <v>1.261002654</v>
      </c>
      <c r="J53" s="40">
        <v>0</v>
      </c>
      <c r="K53" s="40">
        <v>0</v>
      </c>
      <c r="L53" s="47">
        <v>2.899761959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0.594591013</v>
      </c>
      <c r="S53" s="40">
        <v>0</v>
      </c>
      <c r="T53" s="40">
        <v>0</v>
      </c>
      <c r="U53" s="40">
        <v>0</v>
      </c>
      <c r="V53" s="47">
        <v>0.122579734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0.001847311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32.677668061</v>
      </c>
      <c r="AW53" s="40">
        <v>8.87688083</v>
      </c>
      <c r="AX53" s="40">
        <v>0</v>
      </c>
      <c r="AY53" s="40">
        <v>0</v>
      </c>
      <c r="AZ53" s="47">
        <v>122.133280742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7.711036835</v>
      </c>
      <c r="BG53" s="46">
        <v>0.32347705</v>
      </c>
      <c r="BH53" s="40">
        <v>0</v>
      </c>
      <c r="BI53" s="40">
        <v>0</v>
      </c>
      <c r="BJ53" s="47">
        <v>17.294136051</v>
      </c>
      <c r="BK53" s="110">
        <v>196.452287532</v>
      </c>
      <c r="BL53" s="87"/>
    </row>
    <row r="54" spans="1:64" ht="12.75">
      <c r="A54" s="10"/>
      <c r="B54" s="21" t="s">
        <v>166</v>
      </c>
      <c r="C54" s="48">
        <v>0</v>
      </c>
      <c r="D54" s="46">
        <v>261.889298728</v>
      </c>
      <c r="E54" s="40">
        <v>0</v>
      </c>
      <c r="F54" s="40">
        <v>0</v>
      </c>
      <c r="G54" s="47">
        <v>0</v>
      </c>
      <c r="H54" s="64">
        <v>13.052797196</v>
      </c>
      <c r="I54" s="40">
        <v>1146.69575269</v>
      </c>
      <c r="J54" s="40">
        <v>52.398271493</v>
      </c>
      <c r="K54" s="40">
        <v>0</v>
      </c>
      <c r="L54" s="47">
        <v>573.27710666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5.433131656</v>
      </c>
      <c r="S54" s="40">
        <v>84.725761977</v>
      </c>
      <c r="T54" s="40">
        <v>11.03468976</v>
      </c>
      <c r="U54" s="40">
        <v>0</v>
      </c>
      <c r="V54" s="47">
        <v>42.604960228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0.001638214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0.010786754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28.43736783</v>
      </c>
      <c r="AW54" s="40">
        <v>464.187351223</v>
      </c>
      <c r="AX54" s="40">
        <v>2.159917226</v>
      </c>
      <c r="AY54" s="40">
        <v>0</v>
      </c>
      <c r="AZ54" s="47">
        <v>701.935274212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7.832172574</v>
      </c>
      <c r="BG54" s="46">
        <v>117.097902511</v>
      </c>
      <c r="BH54" s="40">
        <v>2.206725657</v>
      </c>
      <c r="BI54" s="40">
        <v>0</v>
      </c>
      <c r="BJ54" s="47">
        <v>53.03866215663883</v>
      </c>
      <c r="BK54" s="110">
        <v>3568.0195687456394</v>
      </c>
      <c r="BL54" s="87"/>
    </row>
    <row r="55" spans="1:64" ht="12.75">
      <c r="A55" s="31"/>
      <c r="B55" s="32" t="s">
        <v>81</v>
      </c>
      <c r="C55" s="100">
        <f aca="true" t="shared" si="5" ref="C55:AH55">SUM(C46:C54)</f>
        <v>0</v>
      </c>
      <c r="D55" s="73">
        <f t="shared" si="5"/>
        <v>1641.888923318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87.034233466</v>
      </c>
      <c r="I55" s="73">
        <f t="shared" si="5"/>
        <v>4651.6340729250005</v>
      </c>
      <c r="J55" s="73">
        <f t="shared" si="5"/>
        <v>454.785513428</v>
      </c>
      <c r="K55" s="73">
        <f t="shared" si="5"/>
        <v>4.727143339</v>
      </c>
      <c r="L55" s="73">
        <f t="shared" si="5"/>
        <v>2630.129857553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36.37407222499999</v>
      </c>
      <c r="S55" s="73">
        <f t="shared" si="5"/>
        <v>369.044868076</v>
      </c>
      <c r="T55" s="73">
        <f t="shared" si="5"/>
        <v>24.479704768999998</v>
      </c>
      <c r="U55" s="73">
        <f t="shared" si="5"/>
        <v>0</v>
      </c>
      <c r="V55" s="73">
        <f t="shared" si="5"/>
        <v>174.094121277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0.043449278</v>
      </c>
      <c r="AC55" s="73">
        <f t="shared" si="5"/>
        <v>0.002247879</v>
      </c>
      <c r="AD55" s="73">
        <f t="shared" si="5"/>
        <v>0</v>
      </c>
      <c r="AE55" s="73">
        <f t="shared" si="5"/>
        <v>0</v>
      </c>
      <c r="AF55" s="73">
        <f t="shared" si="5"/>
        <v>0.067429428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0.02160529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0.016235594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337.70880162799995</v>
      </c>
      <c r="AW55" s="73">
        <f t="shared" si="6"/>
        <v>2214.201183397</v>
      </c>
      <c r="AX55" s="73">
        <f t="shared" si="6"/>
        <v>36.41749395</v>
      </c>
      <c r="AY55" s="73">
        <f t="shared" si="6"/>
        <v>0</v>
      </c>
      <c r="AZ55" s="73">
        <f t="shared" si="6"/>
        <v>3192.543095408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120.36499134499999</v>
      </c>
      <c r="BG55" s="73">
        <f t="shared" si="6"/>
        <v>380.36428226400005</v>
      </c>
      <c r="BH55" s="73">
        <f t="shared" si="6"/>
        <v>54.08294832</v>
      </c>
      <c r="BI55" s="73">
        <f t="shared" si="6"/>
        <v>0</v>
      </c>
      <c r="BJ55" s="73">
        <f t="shared" si="6"/>
        <v>401.81950151963883</v>
      </c>
      <c r="BK55" s="114">
        <f>SUM(BK46:BK54)</f>
        <v>16811.845775676637</v>
      </c>
      <c r="BL55" s="87"/>
    </row>
    <row r="56" spans="1:64" ht="12.75">
      <c r="A56" s="31"/>
      <c r="B56" s="33" t="s">
        <v>71</v>
      </c>
      <c r="C56" s="101">
        <f aca="true" t="shared" si="7" ref="C56:AH56">+C55+C38+C15+C11</f>
        <v>0</v>
      </c>
      <c r="D56" s="65">
        <f t="shared" si="7"/>
        <v>3095.184258669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221.02544352799998</v>
      </c>
      <c r="I56" s="65">
        <f t="shared" si="7"/>
        <v>15141.120035552001</v>
      </c>
      <c r="J56" s="65">
        <f t="shared" si="7"/>
        <v>1348.383288234</v>
      </c>
      <c r="K56" s="65">
        <f t="shared" si="7"/>
        <v>4.727143339</v>
      </c>
      <c r="L56" s="66">
        <f t="shared" si="7"/>
        <v>4447.115038053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91.693690527</v>
      </c>
      <c r="S56" s="65">
        <f t="shared" si="7"/>
        <v>912.287115492</v>
      </c>
      <c r="T56" s="65">
        <f t="shared" si="7"/>
        <v>59.66283426099999</v>
      </c>
      <c r="U56" s="65">
        <f t="shared" si="7"/>
        <v>0</v>
      </c>
      <c r="V56" s="66">
        <f t="shared" si="7"/>
        <v>395.655846966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0.056891115</v>
      </c>
      <c r="AC56" s="65">
        <f t="shared" si="7"/>
        <v>0.050229414</v>
      </c>
      <c r="AD56" s="65">
        <f t="shared" si="7"/>
        <v>0</v>
      </c>
      <c r="AE56" s="65">
        <f t="shared" si="7"/>
        <v>0</v>
      </c>
      <c r="AF56" s="66">
        <f t="shared" si="7"/>
        <v>0.067429428</v>
      </c>
      <c r="AG56" s="59">
        <f t="shared" si="7"/>
        <v>0</v>
      </c>
      <c r="AH56" s="65">
        <f t="shared" si="7"/>
        <v>0</v>
      </c>
      <c r="AI56" s="65">
        <f aca="true" t="shared" si="8" ref="AI56:BK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0.031538057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0.016235594</v>
      </c>
      <c r="AQ56" s="59">
        <f t="shared" si="8"/>
        <v>0</v>
      </c>
      <c r="AR56" s="65">
        <f t="shared" si="8"/>
        <v>0.225263352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496.78031245099993</v>
      </c>
      <c r="AW56" s="65">
        <f t="shared" si="8"/>
        <v>4936.521401549</v>
      </c>
      <c r="AX56" s="65">
        <f t="shared" si="8"/>
        <v>49.854143839</v>
      </c>
      <c r="AY56" s="65">
        <f t="shared" si="8"/>
        <v>0</v>
      </c>
      <c r="AZ56" s="66">
        <f t="shared" si="8"/>
        <v>5052.001870919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176.733249729</v>
      </c>
      <c r="BG56" s="65">
        <f t="shared" si="8"/>
        <v>593.234942134</v>
      </c>
      <c r="BH56" s="65">
        <f t="shared" si="8"/>
        <v>63.808413941</v>
      </c>
      <c r="BI56" s="65">
        <f t="shared" si="8"/>
        <v>0</v>
      </c>
      <c r="BJ56" s="66">
        <f t="shared" si="8"/>
        <v>601.2770782736388</v>
      </c>
      <c r="BK56" s="114">
        <f t="shared" si="8"/>
        <v>37687.51369441664</v>
      </c>
      <c r="BL56" s="87"/>
    </row>
    <row r="57" spans="1:64" ht="3.75" customHeight="1">
      <c r="A57" s="10"/>
      <c r="B57" s="1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2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12.75">
      <c r="A59" s="10" t="s">
        <v>1</v>
      </c>
      <c r="B59" s="16" t="s">
        <v>7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2"/>
      <c r="BL59" s="87"/>
    </row>
    <row r="60" spans="1:252" s="3" customFormat="1" ht="12.75">
      <c r="A60" s="10" t="s">
        <v>67</v>
      </c>
      <c r="B60" s="21" t="s">
        <v>2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6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168</v>
      </c>
      <c r="C61" s="102">
        <v>0</v>
      </c>
      <c r="D61" s="46">
        <v>0.858949948</v>
      </c>
      <c r="E61" s="69">
        <v>0</v>
      </c>
      <c r="F61" s="69">
        <v>0</v>
      </c>
      <c r="G61" s="70">
        <v>0</v>
      </c>
      <c r="H61" s="68">
        <v>627.825988859</v>
      </c>
      <c r="I61" s="69">
        <v>0.351923595</v>
      </c>
      <c r="J61" s="69">
        <v>0</v>
      </c>
      <c r="K61" s="69">
        <v>0</v>
      </c>
      <c r="L61" s="70">
        <v>41.876249959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374.600417328</v>
      </c>
      <c r="S61" s="69">
        <v>0.00444461</v>
      </c>
      <c r="T61" s="69">
        <v>0</v>
      </c>
      <c r="U61" s="69">
        <v>0</v>
      </c>
      <c r="V61" s="70">
        <v>10.64575378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2.183118594</v>
      </c>
      <c r="AC61" s="69">
        <v>0</v>
      </c>
      <c r="AD61" s="69">
        <v>0</v>
      </c>
      <c r="AE61" s="69">
        <v>0</v>
      </c>
      <c r="AF61" s="70">
        <v>0.036712719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0.933804912</v>
      </c>
      <c r="AM61" s="69">
        <v>0</v>
      </c>
      <c r="AN61" s="69">
        <v>0</v>
      </c>
      <c r="AO61" s="69">
        <v>0</v>
      </c>
      <c r="AP61" s="70">
        <v>0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3137.674257766</v>
      </c>
      <c r="AW61" s="69">
        <v>9.55112346</v>
      </c>
      <c r="AX61" s="69">
        <v>1.604465693</v>
      </c>
      <c r="AY61" s="69">
        <v>0</v>
      </c>
      <c r="AZ61" s="70">
        <v>561.338445656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1354.341481036</v>
      </c>
      <c r="BG61" s="71">
        <v>3.457790002</v>
      </c>
      <c r="BH61" s="69">
        <v>0</v>
      </c>
      <c r="BI61" s="69">
        <v>0</v>
      </c>
      <c r="BJ61" s="70">
        <v>138.607451586</v>
      </c>
      <c r="BK61" s="115">
        <v>6265.892379503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0.858949948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627.825988859</v>
      </c>
      <c r="I62" s="63">
        <f t="shared" si="9"/>
        <v>0.351923595</v>
      </c>
      <c r="J62" s="63">
        <f t="shared" si="9"/>
        <v>0</v>
      </c>
      <c r="K62" s="63">
        <f t="shared" si="9"/>
        <v>0</v>
      </c>
      <c r="L62" s="62">
        <f t="shared" si="9"/>
        <v>41.876249959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374.600417328</v>
      </c>
      <c r="S62" s="63">
        <f t="shared" si="9"/>
        <v>0.00444461</v>
      </c>
      <c r="T62" s="63">
        <f t="shared" si="9"/>
        <v>0</v>
      </c>
      <c r="U62" s="63">
        <f t="shared" si="9"/>
        <v>0</v>
      </c>
      <c r="V62" s="62">
        <f t="shared" si="9"/>
        <v>10.64575378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2.183118594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0.036712719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0.933804912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3137.674257766</v>
      </c>
      <c r="AW62" s="63">
        <f t="shared" si="9"/>
        <v>9.55112346</v>
      </c>
      <c r="AX62" s="63">
        <f t="shared" si="9"/>
        <v>1.604465693</v>
      </c>
      <c r="AY62" s="63">
        <f t="shared" si="9"/>
        <v>0</v>
      </c>
      <c r="AZ62" s="62">
        <f t="shared" si="9"/>
        <v>561.338445656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1354.341481036</v>
      </c>
      <c r="BG62" s="63">
        <f t="shared" si="9"/>
        <v>3.457790002</v>
      </c>
      <c r="BH62" s="63">
        <f t="shared" si="9"/>
        <v>0</v>
      </c>
      <c r="BI62" s="63">
        <f t="shared" si="9"/>
        <v>0</v>
      </c>
      <c r="BJ62" s="62">
        <f t="shared" si="9"/>
        <v>138.607451586</v>
      </c>
      <c r="BK62" s="116">
        <f>SUM(BK61:BK61)</f>
        <v>6265.892379503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8"/>
      <c r="BL63" s="87"/>
    </row>
    <row r="64" spans="1:64" ht="12.75">
      <c r="A64" s="10"/>
      <c r="B64" s="21" t="s">
        <v>119</v>
      </c>
      <c r="C64" s="48">
        <v>0</v>
      </c>
      <c r="D64" s="46">
        <v>0.630067675</v>
      </c>
      <c r="E64" s="40">
        <v>0</v>
      </c>
      <c r="F64" s="40">
        <v>0</v>
      </c>
      <c r="G64" s="47">
        <v>0</v>
      </c>
      <c r="H64" s="64">
        <v>25.039292929</v>
      </c>
      <c r="I64" s="40">
        <v>1.712014883</v>
      </c>
      <c r="J64" s="40">
        <v>0</v>
      </c>
      <c r="K64" s="40">
        <v>0</v>
      </c>
      <c r="L64" s="47">
        <v>14.28439821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6.468344143</v>
      </c>
      <c r="S64" s="40">
        <v>0.889006503</v>
      </c>
      <c r="T64" s="40">
        <v>0</v>
      </c>
      <c r="U64" s="40">
        <v>0</v>
      </c>
      <c r="V64" s="47">
        <v>1.965002635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0.635186901</v>
      </c>
      <c r="AC64" s="40">
        <v>0</v>
      </c>
      <c r="AD64" s="40">
        <v>0</v>
      </c>
      <c r="AE64" s="40">
        <v>0</v>
      </c>
      <c r="AF64" s="47">
        <v>0.003148913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0.219177873</v>
      </c>
      <c r="AM64" s="40">
        <v>0</v>
      </c>
      <c r="AN64" s="40">
        <v>0</v>
      </c>
      <c r="AO64" s="40">
        <v>0</v>
      </c>
      <c r="AP64" s="47">
        <v>0.003129811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437.13413565</v>
      </c>
      <c r="AW64" s="40">
        <v>28.187741436</v>
      </c>
      <c r="AX64" s="40">
        <v>0.01535385</v>
      </c>
      <c r="AY64" s="40">
        <v>0</v>
      </c>
      <c r="AZ64" s="47">
        <v>167.415759835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88.86950158</v>
      </c>
      <c r="BG64" s="46">
        <v>5.445752918</v>
      </c>
      <c r="BH64" s="40">
        <v>0</v>
      </c>
      <c r="BI64" s="40">
        <v>0</v>
      </c>
      <c r="BJ64" s="47">
        <v>22.354653281</v>
      </c>
      <c r="BK64" s="42">
        <v>801.271669026</v>
      </c>
      <c r="BL64" s="87"/>
    </row>
    <row r="65" spans="1:64" ht="12.75">
      <c r="A65" s="10"/>
      <c r="B65" s="21" t="s">
        <v>106</v>
      </c>
      <c r="C65" s="48">
        <v>0</v>
      </c>
      <c r="D65" s="46">
        <v>0</v>
      </c>
      <c r="E65" s="40">
        <v>0</v>
      </c>
      <c r="F65" s="40">
        <v>0</v>
      </c>
      <c r="G65" s="47">
        <v>0</v>
      </c>
      <c r="H65" s="64">
        <v>0.122968061</v>
      </c>
      <c r="I65" s="40">
        <v>0</v>
      </c>
      <c r="J65" s="40">
        <v>0</v>
      </c>
      <c r="K65" s="40">
        <v>0</v>
      </c>
      <c r="L65" s="47">
        <v>0.426501106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0.032976698</v>
      </c>
      <c r="S65" s="40">
        <v>0</v>
      </c>
      <c r="T65" s="40">
        <v>0</v>
      </c>
      <c r="U65" s="40">
        <v>0</v>
      </c>
      <c r="V65" s="47">
        <v>0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3.596636251</v>
      </c>
      <c r="AW65" s="40">
        <v>1.580769166</v>
      </c>
      <c r="AX65" s="40">
        <v>0</v>
      </c>
      <c r="AY65" s="40">
        <v>0</v>
      </c>
      <c r="AZ65" s="47">
        <v>26.213941722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0.552274101</v>
      </c>
      <c r="BG65" s="46">
        <v>0</v>
      </c>
      <c r="BH65" s="40">
        <v>0</v>
      </c>
      <c r="BI65" s="40">
        <v>0</v>
      </c>
      <c r="BJ65" s="47">
        <v>1.223373893</v>
      </c>
      <c r="BK65" s="42">
        <v>33.749440998</v>
      </c>
      <c r="BL65" s="87"/>
    </row>
    <row r="66" spans="1:64" ht="12.75">
      <c r="A66" s="10"/>
      <c r="B66" s="21" t="s">
        <v>133</v>
      </c>
      <c r="C66" s="48">
        <v>0</v>
      </c>
      <c r="D66" s="46">
        <v>6.423626199</v>
      </c>
      <c r="E66" s="40">
        <v>0</v>
      </c>
      <c r="F66" s="40">
        <v>0</v>
      </c>
      <c r="G66" s="47">
        <v>0</v>
      </c>
      <c r="H66" s="64">
        <v>8.28957856</v>
      </c>
      <c r="I66" s="40">
        <v>0.980426219</v>
      </c>
      <c r="J66" s="40">
        <v>0</v>
      </c>
      <c r="K66" s="40">
        <v>0</v>
      </c>
      <c r="L66" s="47">
        <v>26.172197902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3.004095328</v>
      </c>
      <c r="S66" s="40">
        <v>0.095793432</v>
      </c>
      <c r="T66" s="40">
        <v>0</v>
      </c>
      <c r="U66" s="40">
        <v>0</v>
      </c>
      <c r="V66" s="47">
        <v>1.847692336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0.00039902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0.000341851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5.43224864</v>
      </c>
      <c r="AW66" s="40">
        <v>1.761896393</v>
      </c>
      <c r="AX66" s="40">
        <v>0</v>
      </c>
      <c r="AY66" s="40">
        <v>0</v>
      </c>
      <c r="AZ66" s="47">
        <v>10.82674177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1.869784368</v>
      </c>
      <c r="BG66" s="46">
        <v>0.109490263</v>
      </c>
      <c r="BH66" s="40">
        <v>0</v>
      </c>
      <c r="BI66" s="40">
        <v>0</v>
      </c>
      <c r="BJ66" s="47">
        <v>1.309413805</v>
      </c>
      <c r="BK66" s="42">
        <v>68.123726086</v>
      </c>
      <c r="BL66" s="87"/>
    </row>
    <row r="67" spans="1:64" ht="12.75">
      <c r="A67" s="10"/>
      <c r="B67" s="109" t="s">
        <v>120</v>
      </c>
      <c r="C67" s="48">
        <v>0</v>
      </c>
      <c r="D67" s="46">
        <v>0.67642258</v>
      </c>
      <c r="E67" s="40">
        <v>0</v>
      </c>
      <c r="F67" s="40">
        <v>0</v>
      </c>
      <c r="G67" s="47">
        <v>0</v>
      </c>
      <c r="H67" s="64">
        <v>101.548860266</v>
      </c>
      <c r="I67" s="40">
        <v>32.533367663</v>
      </c>
      <c r="J67" s="40">
        <v>0</v>
      </c>
      <c r="K67" s="40">
        <v>0</v>
      </c>
      <c r="L67" s="47">
        <v>62.317992012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31.537683454</v>
      </c>
      <c r="S67" s="40">
        <v>2.97197189</v>
      </c>
      <c r="T67" s="40">
        <v>0</v>
      </c>
      <c r="U67" s="40">
        <v>0</v>
      </c>
      <c r="V67" s="47">
        <v>5.500379196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0.73989522</v>
      </c>
      <c r="AC67" s="40">
        <v>0</v>
      </c>
      <c r="AD67" s="40">
        <v>0</v>
      </c>
      <c r="AE67" s="40">
        <v>0</v>
      </c>
      <c r="AF67" s="47">
        <v>0.000113851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0.244442838</v>
      </c>
      <c r="AM67" s="40">
        <v>0</v>
      </c>
      <c r="AN67" s="40">
        <v>0</v>
      </c>
      <c r="AO67" s="40">
        <v>0</v>
      </c>
      <c r="AP67" s="47">
        <v>0.021921627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1153.354957811</v>
      </c>
      <c r="AW67" s="40">
        <v>70.005691711</v>
      </c>
      <c r="AX67" s="40">
        <v>0.084594619</v>
      </c>
      <c r="AY67" s="40">
        <v>0</v>
      </c>
      <c r="AZ67" s="47">
        <v>552.386896566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268.604214553</v>
      </c>
      <c r="BG67" s="46">
        <v>7.179012692</v>
      </c>
      <c r="BH67" s="40">
        <v>0</v>
      </c>
      <c r="BI67" s="40">
        <v>0</v>
      </c>
      <c r="BJ67" s="47">
        <v>53.417500023</v>
      </c>
      <c r="BK67" s="42">
        <v>2343.125918572</v>
      </c>
      <c r="BL67" s="87"/>
    </row>
    <row r="68" spans="1:64" ht="12.75">
      <c r="A68" s="10"/>
      <c r="B68" s="21" t="s">
        <v>134</v>
      </c>
      <c r="C68" s="48">
        <v>0</v>
      </c>
      <c r="D68" s="46">
        <v>0.846393549</v>
      </c>
      <c r="E68" s="40">
        <v>0</v>
      </c>
      <c r="F68" s="40">
        <v>0</v>
      </c>
      <c r="G68" s="47">
        <v>0</v>
      </c>
      <c r="H68" s="64">
        <v>28.471919558</v>
      </c>
      <c r="I68" s="40">
        <v>24.945737528</v>
      </c>
      <c r="J68" s="40">
        <v>0</v>
      </c>
      <c r="K68" s="40">
        <v>0</v>
      </c>
      <c r="L68" s="47">
        <v>71.186113055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12.778892299</v>
      </c>
      <c r="S68" s="40">
        <v>1.182029911</v>
      </c>
      <c r="T68" s="40">
        <v>0</v>
      </c>
      <c r="U68" s="40">
        <v>0</v>
      </c>
      <c r="V68" s="47">
        <v>20.518463903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0.018620944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0.029776753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125.53990756</v>
      </c>
      <c r="AW68" s="40">
        <v>48.839320972</v>
      </c>
      <c r="AX68" s="40">
        <v>0.279129032</v>
      </c>
      <c r="AY68" s="40">
        <v>0</v>
      </c>
      <c r="AZ68" s="47">
        <v>222.067346544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56.199660559</v>
      </c>
      <c r="BG68" s="46">
        <v>4.825430718</v>
      </c>
      <c r="BH68" s="40">
        <v>0</v>
      </c>
      <c r="BI68" s="40">
        <v>0</v>
      </c>
      <c r="BJ68" s="47">
        <v>51.138720382</v>
      </c>
      <c r="BK68" s="42">
        <v>668.867463267</v>
      </c>
      <c r="BL68" s="87"/>
    </row>
    <row r="69" spans="1:64" ht="12.75">
      <c r="A69" s="10"/>
      <c r="B69" s="21" t="s">
        <v>132</v>
      </c>
      <c r="C69" s="48">
        <v>0</v>
      </c>
      <c r="D69" s="46">
        <v>0.528416291</v>
      </c>
      <c r="E69" s="40">
        <v>0</v>
      </c>
      <c r="F69" s="40">
        <v>0</v>
      </c>
      <c r="G69" s="47">
        <v>0</v>
      </c>
      <c r="H69" s="64">
        <v>9.077413471</v>
      </c>
      <c r="I69" s="40">
        <v>1.449328213</v>
      </c>
      <c r="J69" s="40">
        <v>0</v>
      </c>
      <c r="K69" s="40">
        <v>0</v>
      </c>
      <c r="L69" s="47">
        <v>12.79943721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3.841665117</v>
      </c>
      <c r="S69" s="40">
        <v>9.155117586</v>
      </c>
      <c r="T69" s="40">
        <v>0</v>
      </c>
      <c r="U69" s="40">
        <v>0</v>
      </c>
      <c r="V69" s="47">
        <v>1.594890641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7.458726226</v>
      </c>
      <c r="AW69" s="40">
        <v>1.387473515</v>
      </c>
      <c r="AX69" s="40">
        <v>0</v>
      </c>
      <c r="AY69" s="40">
        <v>0</v>
      </c>
      <c r="AZ69" s="47">
        <v>10.265173196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3.169910016</v>
      </c>
      <c r="BG69" s="46">
        <v>0.089317465</v>
      </c>
      <c r="BH69" s="40">
        <v>0</v>
      </c>
      <c r="BI69" s="40">
        <v>0</v>
      </c>
      <c r="BJ69" s="47">
        <v>1.156637544</v>
      </c>
      <c r="BK69" s="42">
        <v>61.973506491</v>
      </c>
      <c r="BL69" s="87"/>
    </row>
    <row r="70" spans="1:64" ht="12.75">
      <c r="A70" s="10"/>
      <c r="B70" s="21" t="s">
        <v>116</v>
      </c>
      <c r="C70" s="48">
        <v>0</v>
      </c>
      <c r="D70" s="46">
        <v>0.977556418</v>
      </c>
      <c r="E70" s="40">
        <v>0</v>
      </c>
      <c r="F70" s="40">
        <v>0</v>
      </c>
      <c r="G70" s="47">
        <v>0</v>
      </c>
      <c r="H70" s="64">
        <v>393.061472301</v>
      </c>
      <c r="I70" s="40">
        <v>144.83104704</v>
      </c>
      <c r="J70" s="40">
        <v>0</v>
      </c>
      <c r="K70" s="40">
        <v>0</v>
      </c>
      <c r="L70" s="47">
        <v>477.564795687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153.608379219</v>
      </c>
      <c r="S70" s="40">
        <v>16.345664544</v>
      </c>
      <c r="T70" s="40">
        <v>0</v>
      </c>
      <c r="U70" s="40">
        <v>0</v>
      </c>
      <c r="V70" s="47">
        <v>62.693403519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1.975673038</v>
      </c>
      <c r="AC70" s="40">
        <v>0</v>
      </c>
      <c r="AD70" s="40">
        <v>0</v>
      </c>
      <c r="AE70" s="40">
        <v>0</v>
      </c>
      <c r="AF70" s="47">
        <v>0.125318998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1.528378601</v>
      </c>
      <c r="AM70" s="40">
        <v>0</v>
      </c>
      <c r="AN70" s="40">
        <v>0</v>
      </c>
      <c r="AO70" s="40">
        <v>0</v>
      </c>
      <c r="AP70" s="47">
        <v>0.018412974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2898.739992169</v>
      </c>
      <c r="AW70" s="40">
        <v>273.246572167</v>
      </c>
      <c r="AX70" s="40">
        <v>0.33244602</v>
      </c>
      <c r="AY70" s="40">
        <v>0</v>
      </c>
      <c r="AZ70" s="47">
        <v>2023.702164828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1016.667405161</v>
      </c>
      <c r="BG70" s="46">
        <v>46.897812023</v>
      </c>
      <c r="BH70" s="40">
        <v>0</v>
      </c>
      <c r="BI70" s="40">
        <v>0</v>
      </c>
      <c r="BJ70" s="47">
        <v>281.787813892</v>
      </c>
      <c r="BK70" s="42">
        <v>7794.104308599</v>
      </c>
      <c r="BL70" s="87"/>
    </row>
    <row r="71" spans="1:64" ht="12.75">
      <c r="A71" s="10"/>
      <c r="B71" s="21" t="s">
        <v>113</v>
      </c>
      <c r="C71" s="48">
        <v>0</v>
      </c>
      <c r="D71" s="46">
        <v>0.867133301</v>
      </c>
      <c r="E71" s="40">
        <v>0</v>
      </c>
      <c r="F71" s="40">
        <v>0</v>
      </c>
      <c r="G71" s="47">
        <v>0</v>
      </c>
      <c r="H71" s="64">
        <v>162.759322376</v>
      </c>
      <c r="I71" s="40">
        <v>107.827585521</v>
      </c>
      <c r="J71" s="40">
        <v>0</v>
      </c>
      <c r="K71" s="40">
        <v>0</v>
      </c>
      <c r="L71" s="47">
        <v>325.874294509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54.029130382</v>
      </c>
      <c r="S71" s="40">
        <v>60.466908389</v>
      </c>
      <c r="T71" s="40">
        <v>0</v>
      </c>
      <c r="U71" s="40">
        <v>0</v>
      </c>
      <c r="V71" s="47">
        <v>30.721599053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0.466235433</v>
      </c>
      <c r="AC71" s="40">
        <v>0</v>
      </c>
      <c r="AD71" s="40">
        <v>0</v>
      </c>
      <c r="AE71" s="40">
        <v>0</v>
      </c>
      <c r="AF71" s="47">
        <v>0.042228836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0.306608138</v>
      </c>
      <c r="AM71" s="40">
        <v>0</v>
      </c>
      <c r="AN71" s="40">
        <v>0</v>
      </c>
      <c r="AO71" s="40">
        <v>0</v>
      </c>
      <c r="AP71" s="47">
        <v>0.041461359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1473.264870638</v>
      </c>
      <c r="AW71" s="40">
        <v>225.181597952</v>
      </c>
      <c r="AX71" s="40">
        <v>0.022172108</v>
      </c>
      <c r="AY71" s="40">
        <v>0</v>
      </c>
      <c r="AZ71" s="47">
        <v>1795.47796164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494.594768674</v>
      </c>
      <c r="BG71" s="46">
        <v>40.41004986</v>
      </c>
      <c r="BH71" s="40">
        <v>0</v>
      </c>
      <c r="BI71" s="40">
        <v>0</v>
      </c>
      <c r="BJ71" s="47">
        <v>252.596834503</v>
      </c>
      <c r="BK71" s="42">
        <v>5024.950762672</v>
      </c>
      <c r="BL71" s="87"/>
    </row>
    <row r="72" spans="1:64" ht="12.75">
      <c r="A72" s="10"/>
      <c r="B72" s="21" t="s">
        <v>117</v>
      </c>
      <c r="C72" s="48">
        <v>0</v>
      </c>
      <c r="D72" s="46">
        <v>0.836149472</v>
      </c>
      <c r="E72" s="40">
        <v>0</v>
      </c>
      <c r="F72" s="40">
        <v>0</v>
      </c>
      <c r="G72" s="47">
        <v>0</v>
      </c>
      <c r="H72" s="64">
        <v>61.700333733</v>
      </c>
      <c r="I72" s="40">
        <v>0.894731979</v>
      </c>
      <c r="J72" s="40">
        <v>0</v>
      </c>
      <c r="K72" s="40">
        <v>0</v>
      </c>
      <c r="L72" s="47">
        <v>38.703107423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28.738843526</v>
      </c>
      <c r="S72" s="40">
        <v>0.001799853</v>
      </c>
      <c r="T72" s="40">
        <v>0</v>
      </c>
      <c r="U72" s="40">
        <v>0</v>
      </c>
      <c r="V72" s="47">
        <v>3.461155833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0.09096256</v>
      </c>
      <c r="AC72" s="40">
        <v>0</v>
      </c>
      <c r="AD72" s="40">
        <v>0</v>
      </c>
      <c r="AE72" s="40">
        <v>0</v>
      </c>
      <c r="AF72" s="47">
        <v>0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0.046058467</v>
      </c>
      <c r="AM72" s="40">
        <v>0</v>
      </c>
      <c r="AN72" s="40">
        <v>0</v>
      </c>
      <c r="AO72" s="40">
        <v>0</v>
      </c>
      <c r="AP72" s="47">
        <v>0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99.910890481</v>
      </c>
      <c r="AW72" s="40">
        <v>8.130403828</v>
      </c>
      <c r="AX72" s="40">
        <v>0</v>
      </c>
      <c r="AY72" s="40">
        <v>0</v>
      </c>
      <c r="AZ72" s="47">
        <v>36.081984519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40.579183384</v>
      </c>
      <c r="BG72" s="46">
        <v>1.041943637</v>
      </c>
      <c r="BH72" s="40">
        <v>0</v>
      </c>
      <c r="BI72" s="40">
        <v>0</v>
      </c>
      <c r="BJ72" s="47">
        <v>8.835539651</v>
      </c>
      <c r="BK72" s="42">
        <v>329.053088346</v>
      </c>
      <c r="BL72" s="87"/>
    </row>
    <row r="73" spans="1:64" ht="12.75">
      <c r="A73" s="10"/>
      <c r="B73" s="21" t="s">
        <v>118</v>
      </c>
      <c r="C73" s="48">
        <v>0</v>
      </c>
      <c r="D73" s="46">
        <v>0.772242118</v>
      </c>
      <c r="E73" s="40">
        <v>0</v>
      </c>
      <c r="F73" s="40">
        <v>0</v>
      </c>
      <c r="G73" s="47">
        <v>0</v>
      </c>
      <c r="H73" s="64">
        <v>482.945545849</v>
      </c>
      <c r="I73" s="40">
        <v>22.878984404</v>
      </c>
      <c r="J73" s="40">
        <v>0</v>
      </c>
      <c r="K73" s="40">
        <v>0</v>
      </c>
      <c r="L73" s="47">
        <v>176.58203914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164.088566986</v>
      </c>
      <c r="S73" s="40">
        <v>0.365210626</v>
      </c>
      <c r="T73" s="40">
        <v>0</v>
      </c>
      <c r="U73" s="40">
        <v>0</v>
      </c>
      <c r="V73" s="47">
        <v>30.138406996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2.535698228</v>
      </c>
      <c r="AC73" s="40">
        <v>0</v>
      </c>
      <c r="AD73" s="40">
        <v>0</v>
      </c>
      <c r="AE73" s="40">
        <v>0</v>
      </c>
      <c r="AF73" s="47">
        <v>0.004871185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1.734234131</v>
      </c>
      <c r="AM73" s="40">
        <v>0</v>
      </c>
      <c r="AN73" s="40">
        <v>0</v>
      </c>
      <c r="AO73" s="40">
        <v>0</v>
      </c>
      <c r="AP73" s="47">
        <v>0</v>
      </c>
      <c r="AQ73" s="64">
        <v>0.007234207</v>
      </c>
      <c r="AR73" s="46">
        <v>0</v>
      </c>
      <c r="AS73" s="40">
        <v>0</v>
      </c>
      <c r="AT73" s="40">
        <v>0</v>
      </c>
      <c r="AU73" s="47">
        <v>0</v>
      </c>
      <c r="AV73" s="64">
        <v>2433.369725367</v>
      </c>
      <c r="AW73" s="40">
        <v>70.416140748</v>
      </c>
      <c r="AX73" s="40">
        <v>0</v>
      </c>
      <c r="AY73" s="40">
        <v>0</v>
      </c>
      <c r="AZ73" s="47">
        <v>659.035558547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897.335811864</v>
      </c>
      <c r="BG73" s="46">
        <v>18.067611533</v>
      </c>
      <c r="BH73" s="40">
        <v>0</v>
      </c>
      <c r="BI73" s="40">
        <v>0</v>
      </c>
      <c r="BJ73" s="47">
        <v>94.76290627</v>
      </c>
      <c r="BK73" s="42">
        <v>5055.040788199</v>
      </c>
      <c r="BL73" s="87"/>
    </row>
    <row r="74" spans="1:64" ht="12.75">
      <c r="A74" s="10"/>
      <c r="B74" s="21" t="s">
        <v>109</v>
      </c>
      <c r="C74" s="48">
        <v>0</v>
      </c>
      <c r="D74" s="46">
        <v>29.482295184</v>
      </c>
      <c r="E74" s="40">
        <v>0</v>
      </c>
      <c r="F74" s="40">
        <v>0</v>
      </c>
      <c r="G74" s="47">
        <v>0</v>
      </c>
      <c r="H74" s="64">
        <v>9.152256067</v>
      </c>
      <c r="I74" s="40">
        <v>222.034732731</v>
      </c>
      <c r="J74" s="40">
        <v>10.025641209</v>
      </c>
      <c r="K74" s="40">
        <v>0</v>
      </c>
      <c r="L74" s="47">
        <v>258.091726914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2.308954591</v>
      </c>
      <c r="S74" s="40">
        <v>0.025104102</v>
      </c>
      <c r="T74" s="40">
        <v>0</v>
      </c>
      <c r="U74" s="40">
        <v>0</v>
      </c>
      <c r="V74" s="47">
        <v>9.684898926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22.809665088</v>
      </c>
      <c r="AW74" s="40">
        <v>118.569018455</v>
      </c>
      <c r="AX74" s="40">
        <v>0</v>
      </c>
      <c r="AY74" s="40">
        <v>0</v>
      </c>
      <c r="AZ74" s="47">
        <v>262.721471862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4.77192387</v>
      </c>
      <c r="BG74" s="46">
        <v>48.291034758</v>
      </c>
      <c r="BH74" s="40">
        <v>0</v>
      </c>
      <c r="BI74" s="40">
        <v>0</v>
      </c>
      <c r="BJ74" s="47">
        <v>34.729528725</v>
      </c>
      <c r="BK74" s="42">
        <v>1032.698252482</v>
      </c>
      <c r="BL74" s="87"/>
    </row>
    <row r="75" spans="1:64" ht="12.75">
      <c r="A75" s="10"/>
      <c r="B75" s="21" t="s">
        <v>115</v>
      </c>
      <c r="C75" s="48">
        <v>0</v>
      </c>
      <c r="D75" s="46">
        <v>0.766604659</v>
      </c>
      <c r="E75" s="40">
        <v>0</v>
      </c>
      <c r="F75" s="40">
        <v>0</v>
      </c>
      <c r="G75" s="47">
        <v>0</v>
      </c>
      <c r="H75" s="64">
        <v>60.258654075</v>
      </c>
      <c r="I75" s="40">
        <v>42.223707642</v>
      </c>
      <c r="J75" s="40">
        <v>0</v>
      </c>
      <c r="K75" s="40">
        <v>0</v>
      </c>
      <c r="L75" s="47">
        <v>121.687189416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18.86597315</v>
      </c>
      <c r="S75" s="40">
        <v>0.825202347</v>
      </c>
      <c r="T75" s="40">
        <v>0</v>
      </c>
      <c r="U75" s="40">
        <v>0</v>
      </c>
      <c r="V75" s="47">
        <v>9.475218509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0.126473051</v>
      </c>
      <c r="AC75" s="40">
        <v>0</v>
      </c>
      <c r="AD75" s="40">
        <v>0</v>
      </c>
      <c r="AE75" s="40">
        <v>0</v>
      </c>
      <c r="AF75" s="47">
        <v>0.015450425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0.147387145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536.343488338</v>
      </c>
      <c r="AW75" s="40">
        <v>106.479011274</v>
      </c>
      <c r="AX75" s="40">
        <v>0.094319718</v>
      </c>
      <c r="AY75" s="40">
        <v>0</v>
      </c>
      <c r="AZ75" s="47">
        <v>661.880544289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131.767618694</v>
      </c>
      <c r="BG75" s="46">
        <v>11.158010249</v>
      </c>
      <c r="BH75" s="40">
        <v>0</v>
      </c>
      <c r="BI75" s="40">
        <v>0</v>
      </c>
      <c r="BJ75" s="47">
        <v>87.440531724</v>
      </c>
      <c r="BK75" s="42">
        <v>1789.555384705</v>
      </c>
      <c r="BL75" s="87"/>
    </row>
    <row r="76" spans="1:64" ht="12" customHeight="1">
      <c r="A76" s="10"/>
      <c r="B76" s="21" t="s">
        <v>114</v>
      </c>
      <c r="C76" s="48">
        <v>0</v>
      </c>
      <c r="D76" s="46">
        <v>0.684585484</v>
      </c>
      <c r="E76" s="40">
        <v>0</v>
      </c>
      <c r="F76" s="40">
        <v>0</v>
      </c>
      <c r="G76" s="47">
        <v>0</v>
      </c>
      <c r="H76" s="64">
        <v>4.528306222</v>
      </c>
      <c r="I76" s="40">
        <v>9.904445771</v>
      </c>
      <c r="J76" s="40">
        <v>0</v>
      </c>
      <c r="K76" s="40">
        <v>0</v>
      </c>
      <c r="L76" s="47">
        <v>12.071748473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2.016190409</v>
      </c>
      <c r="S76" s="40">
        <v>2.03810191</v>
      </c>
      <c r="T76" s="40">
        <v>0</v>
      </c>
      <c r="U76" s="40">
        <v>0</v>
      </c>
      <c r="V76" s="47">
        <v>1.260453938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0.017654461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0.003892274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52.330498512</v>
      </c>
      <c r="AW76" s="40">
        <v>48.025499004</v>
      </c>
      <c r="AX76" s="40">
        <v>0</v>
      </c>
      <c r="AY76" s="40">
        <v>0</v>
      </c>
      <c r="AZ76" s="47">
        <v>232.59693158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16.317891318</v>
      </c>
      <c r="BG76" s="46">
        <v>5.555396778</v>
      </c>
      <c r="BH76" s="40">
        <v>0</v>
      </c>
      <c r="BI76" s="40">
        <v>0</v>
      </c>
      <c r="BJ76" s="47">
        <v>37.109946383</v>
      </c>
      <c r="BK76" s="42">
        <v>424.461542517</v>
      </c>
      <c r="BL76" s="87"/>
    </row>
    <row r="77" spans="1:64" ht="12" customHeight="1">
      <c r="A77" s="10"/>
      <c r="B77" s="21" t="s">
        <v>107</v>
      </c>
      <c r="C77" s="48">
        <v>0</v>
      </c>
      <c r="D77" s="46">
        <v>22.0483871</v>
      </c>
      <c r="E77" s="40">
        <v>0</v>
      </c>
      <c r="F77" s="40">
        <v>0</v>
      </c>
      <c r="G77" s="47">
        <v>0</v>
      </c>
      <c r="H77" s="64">
        <v>8.338294301</v>
      </c>
      <c r="I77" s="40">
        <v>14.374748859</v>
      </c>
      <c r="J77" s="40">
        <v>0</v>
      </c>
      <c r="K77" s="40">
        <v>0</v>
      </c>
      <c r="L77" s="47">
        <v>19.333093324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2.920748009</v>
      </c>
      <c r="S77" s="40">
        <v>22.246739076</v>
      </c>
      <c r="T77" s="40">
        <v>0</v>
      </c>
      <c r="U77" s="40">
        <v>0</v>
      </c>
      <c r="V77" s="47">
        <v>4.339920796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76.749428461</v>
      </c>
      <c r="AW77" s="40">
        <v>90.420178329</v>
      </c>
      <c r="AX77" s="40">
        <v>0</v>
      </c>
      <c r="AY77" s="40">
        <v>0</v>
      </c>
      <c r="AZ77" s="47">
        <v>262.850331697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35.434163632</v>
      </c>
      <c r="BG77" s="46">
        <v>4.947516325</v>
      </c>
      <c r="BH77" s="40">
        <v>0</v>
      </c>
      <c r="BI77" s="40">
        <v>0</v>
      </c>
      <c r="BJ77" s="47">
        <v>59.074264297</v>
      </c>
      <c r="BK77" s="42">
        <v>623.077814206</v>
      </c>
      <c r="BL77" s="87"/>
    </row>
    <row r="78" spans="1:64" ht="12" customHeight="1">
      <c r="A78" s="10"/>
      <c r="B78" s="21" t="s">
        <v>110</v>
      </c>
      <c r="C78" s="48">
        <v>0</v>
      </c>
      <c r="D78" s="46">
        <v>0.801104829</v>
      </c>
      <c r="E78" s="40">
        <v>0</v>
      </c>
      <c r="F78" s="40">
        <v>0</v>
      </c>
      <c r="G78" s="47">
        <v>0</v>
      </c>
      <c r="H78" s="64">
        <v>12.422117786</v>
      </c>
      <c r="I78" s="40">
        <v>21.814584285</v>
      </c>
      <c r="J78" s="40">
        <v>0</v>
      </c>
      <c r="K78" s="40">
        <v>0</v>
      </c>
      <c r="L78" s="47">
        <v>61.745571065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3.758650408</v>
      </c>
      <c r="S78" s="40">
        <v>7.219065744</v>
      </c>
      <c r="T78" s="40">
        <v>0</v>
      </c>
      <c r="U78" s="40">
        <v>0</v>
      </c>
      <c r="V78" s="47">
        <v>12.760572394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0.001618161</v>
      </c>
      <c r="AC78" s="40">
        <v>0</v>
      </c>
      <c r="AD78" s="40">
        <v>0</v>
      </c>
      <c r="AE78" s="40">
        <v>0</v>
      </c>
      <c r="AF78" s="47">
        <v>0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0.00343312</v>
      </c>
      <c r="AM78" s="40">
        <v>0</v>
      </c>
      <c r="AN78" s="40">
        <v>0</v>
      </c>
      <c r="AO78" s="40">
        <v>0</v>
      </c>
      <c r="AP78" s="47">
        <v>0</v>
      </c>
      <c r="AQ78" s="64">
        <v>0</v>
      </c>
      <c r="AR78" s="46">
        <v>0</v>
      </c>
      <c r="AS78" s="40">
        <v>0</v>
      </c>
      <c r="AT78" s="40">
        <v>0</v>
      </c>
      <c r="AU78" s="47">
        <v>0</v>
      </c>
      <c r="AV78" s="64">
        <v>167.492002529</v>
      </c>
      <c r="AW78" s="40">
        <v>181.038588494</v>
      </c>
      <c r="AX78" s="40">
        <v>0</v>
      </c>
      <c r="AY78" s="40">
        <v>0</v>
      </c>
      <c r="AZ78" s="47">
        <v>762.872183079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59.904686717</v>
      </c>
      <c r="BG78" s="46">
        <v>30.495102527</v>
      </c>
      <c r="BH78" s="40">
        <v>0</v>
      </c>
      <c r="BI78" s="40">
        <v>0</v>
      </c>
      <c r="BJ78" s="47">
        <v>169.513514455</v>
      </c>
      <c r="BK78" s="42">
        <v>1491.842795593</v>
      </c>
      <c r="BL78" s="87"/>
    </row>
    <row r="79" spans="1:64" ht="12" customHeight="1">
      <c r="A79" s="10"/>
      <c r="B79" s="21" t="s">
        <v>112</v>
      </c>
      <c r="C79" s="48">
        <v>0</v>
      </c>
      <c r="D79" s="46">
        <v>0.822169631</v>
      </c>
      <c r="E79" s="40">
        <v>0</v>
      </c>
      <c r="F79" s="40">
        <v>0</v>
      </c>
      <c r="G79" s="47">
        <v>0</v>
      </c>
      <c r="H79" s="64">
        <v>137.079376833</v>
      </c>
      <c r="I79" s="40">
        <v>62.700258165</v>
      </c>
      <c r="J79" s="40">
        <v>0</v>
      </c>
      <c r="K79" s="40">
        <v>0</v>
      </c>
      <c r="L79" s="47">
        <v>195.235755799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42.992900286</v>
      </c>
      <c r="S79" s="40">
        <v>4.950541081</v>
      </c>
      <c r="T79" s="40">
        <v>0</v>
      </c>
      <c r="U79" s="40">
        <v>0</v>
      </c>
      <c r="V79" s="47">
        <v>20.649734827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0.362874253</v>
      </c>
      <c r="AC79" s="40">
        <v>0</v>
      </c>
      <c r="AD79" s="40">
        <v>0</v>
      </c>
      <c r="AE79" s="40">
        <v>0</v>
      </c>
      <c r="AF79" s="47">
        <v>0.086479036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0.139920537</v>
      </c>
      <c r="AM79" s="40">
        <v>0</v>
      </c>
      <c r="AN79" s="40">
        <v>0</v>
      </c>
      <c r="AO79" s="40">
        <v>0</v>
      </c>
      <c r="AP79" s="47">
        <v>0.068623983</v>
      </c>
      <c r="AQ79" s="64">
        <v>0</v>
      </c>
      <c r="AR79" s="46">
        <v>0.200619677</v>
      </c>
      <c r="AS79" s="40">
        <v>0</v>
      </c>
      <c r="AT79" s="40">
        <v>0</v>
      </c>
      <c r="AU79" s="47">
        <v>0</v>
      </c>
      <c r="AV79" s="64">
        <v>1186.729586797</v>
      </c>
      <c r="AW79" s="40">
        <v>230.163158687</v>
      </c>
      <c r="AX79" s="40">
        <v>0.095753655</v>
      </c>
      <c r="AY79" s="40">
        <v>0.000600549</v>
      </c>
      <c r="AZ79" s="47">
        <v>1286.955616847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313.370609878</v>
      </c>
      <c r="BG79" s="46">
        <v>42.377550597</v>
      </c>
      <c r="BH79" s="40">
        <v>0</v>
      </c>
      <c r="BI79" s="40">
        <v>0</v>
      </c>
      <c r="BJ79" s="47">
        <v>167.772007309</v>
      </c>
      <c r="BK79" s="42">
        <v>3692.754138427</v>
      </c>
      <c r="BL79" s="87"/>
    </row>
    <row r="80" spans="1:64" ht="12.75">
      <c r="A80" s="10"/>
      <c r="B80" s="21" t="s">
        <v>135</v>
      </c>
      <c r="C80" s="48">
        <v>0</v>
      </c>
      <c r="D80" s="46">
        <v>18.029907978</v>
      </c>
      <c r="E80" s="40">
        <v>0</v>
      </c>
      <c r="F80" s="40">
        <v>0</v>
      </c>
      <c r="G80" s="47">
        <v>0</v>
      </c>
      <c r="H80" s="64">
        <v>11.667550963</v>
      </c>
      <c r="I80" s="40">
        <v>57.840267885</v>
      </c>
      <c r="J80" s="40">
        <v>0</v>
      </c>
      <c r="K80" s="40">
        <v>0</v>
      </c>
      <c r="L80" s="47">
        <v>82.344806956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2.894462939</v>
      </c>
      <c r="S80" s="40">
        <v>5.284954956</v>
      </c>
      <c r="T80" s="40">
        <v>0</v>
      </c>
      <c r="U80" s="40">
        <v>0</v>
      </c>
      <c r="V80" s="47">
        <v>7.228625471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8.1499E-05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</v>
      </c>
      <c r="AS80" s="40">
        <v>0</v>
      </c>
      <c r="AT80" s="40">
        <v>0</v>
      </c>
      <c r="AU80" s="47">
        <v>0</v>
      </c>
      <c r="AV80" s="64">
        <v>20.877989444</v>
      </c>
      <c r="AW80" s="40">
        <v>4.107288578</v>
      </c>
      <c r="AX80" s="40">
        <v>0</v>
      </c>
      <c r="AY80" s="40">
        <v>0</v>
      </c>
      <c r="AZ80" s="47">
        <v>63.623267819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6.762729695</v>
      </c>
      <c r="BG80" s="46">
        <v>0.649261624</v>
      </c>
      <c r="BH80" s="40">
        <v>0</v>
      </c>
      <c r="BI80" s="40">
        <v>0</v>
      </c>
      <c r="BJ80" s="47">
        <v>8.353343955</v>
      </c>
      <c r="BK80" s="42">
        <v>289.664539762</v>
      </c>
      <c r="BL80" s="87"/>
    </row>
    <row r="81" spans="1:64" ht="12.75">
      <c r="A81" s="10"/>
      <c r="B81" s="21" t="s">
        <v>108</v>
      </c>
      <c r="C81" s="48">
        <v>0</v>
      </c>
      <c r="D81" s="46">
        <v>0</v>
      </c>
      <c r="E81" s="40">
        <v>0</v>
      </c>
      <c r="F81" s="40">
        <v>0</v>
      </c>
      <c r="G81" s="47">
        <v>0</v>
      </c>
      <c r="H81" s="64">
        <v>1.940647969</v>
      </c>
      <c r="I81" s="40">
        <v>0.048922498</v>
      </c>
      <c r="J81" s="40">
        <v>0</v>
      </c>
      <c r="K81" s="40">
        <v>0</v>
      </c>
      <c r="L81" s="47">
        <v>2.709867055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0.47056247</v>
      </c>
      <c r="S81" s="40">
        <v>0</v>
      </c>
      <c r="T81" s="40">
        <v>0</v>
      </c>
      <c r="U81" s="40">
        <v>0</v>
      </c>
      <c r="V81" s="47">
        <v>0.663618868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</v>
      </c>
      <c r="AC81" s="40">
        <v>0</v>
      </c>
      <c r="AD81" s="40">
        <v>0</v>
      </c>
      <c r="AE81" s="40">
        <v>0</v>
      </c>
      <c r="AF81" s="47">
        <v>0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0.00109591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11.658246202</v>
      </c>
      <c r="AW81" s="40">
        <v>7.932804638</v>
      </c>
      <c r="AX81" s="40">
        <v>0</v>
      </c>
      <c r="AY81" s="40">
        <v>0</v>
      </c>
      <c r="AZ81" s="47">
        <v>50.548495646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3.450413139</v>
      </c>
      <c r="BG81" s="46">
        <v>1.123429297</v>
      </c>
      <c r="BH81" s="40">
        <v>0</v>
      </c>
      <c r="BI81" s="40">
        <v>0</v>
      </c>
      <c r="BJ81" s="47">
        <v>6.030744541</v>
      </c>
      <c r="BK81" s="42">
        <v>86.578848233</v>
      </c>
      <c r="BL81" s="87"/>
    </row>
    <row r="82" spans="1:64" ht="12.75">
      <c r="A82" s="10"/>
      <c r="B82" s="21" t="s">
        <v>111</v>
      </c>
      <c r="C82" s="48">
        <v>0</v>
      </c>
      <c r="D82" s="46">
        <v>2.800609356</v>
      </c>
      <c r="E82" s="40">
        <v>0</v>
      </c>
      <c r="F82" s="40">
        <v>0</v>
      </c>
      <c r="G82" s="47">
        <v>0</v>
      </c>
      <c r="H82" s="64">
        <v>21.451274083</v>
      </c>
      <c r="I82" s="40">
        <v>6.024206449</v>
      </c>
      <c r="J82" s="40">
        <v>0</v>
      </c>
      <c r="K82" s="40">
        <v>0</v>
      </c>
      <c r="L82" s="47">
        <v>13.42834728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8.320652404</v>
      </c>
      <c r="S82" s="40">
        <v>0</v>
      </c>
      <c r="T82" s="40">
        <v>0</v>
      </c>
      <c r="U82" s="40">
        <v>0</v>
      </c>
      <c r="V82" s="47">
        <v>2.204027998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0.005933981</v>
      </c>
      <c r="AC82" s="40">
        <v>0</v>
      </c>
      <c r="AD82" s="40">
        <v>0</v>
      </c>
      <c r="AE82" s="40">
        <v>0</v>
      </c>
      <c r="AF82" s="47">
        <v>0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0.04202094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</v>
      </c>
      <c r="AS82" s="40">
        <v>0</v>
      </c>
      <c r="AT82" s="40">
        <v>0</v>
      </c>
      <c r="AU82" s="47">
        <v>0</v>
      </c>
      <c r="AV82" s="64">
        <v>22.971799549</v>
      </c>
      <c r="AW82" s="40">
        <v>5.453107205</v>
      </c>
      <c r="AX82" s="40">
        <v>0</v>
      </c>
      <c r="AY82" s="40">
        <v>0</v>
      </c>
      <c r="AZ82" s="47">
        <v>13.457668466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9.426155955</v>
      </c>
      <c r="BG82" s="46">
        <v>0.095175906</v>
      </c>
      <c r="BH82" s="40">
        <v>0</v>
      </c>
      <c r="BI82" s="40">
        <v>0</v>
      </c>
      <c r="BJ82" s="47">
        <v>3.11461599</v>
      </c>
      <c r="BK82" s="42">
        <v>108.795595562</v>
      </c>
      <c r="BL82" s="87"/>
    </row>
    <row r="83" spans="1:64" ht="12.75">
      <c r="A83" s="31"/>
      <c r="B83" s="32" t="s">
        <v>77</v>
      </c>
      <c r="C83" s="103">
        <f>SUM(C64:C82)</f>
        <v>0</v>
      </c>
      <c r="D83" s="72">
        <f>SUM(D64:D82)</f>
        <v>87.99367182399999</v>
      </c>
      <c r="E83" s="72">
        <f aca="true" t="shared" si="10" ref="E83:BJ83">SUM(E64:E82)</f>
        <v>0</v>
      </c>
      <c r="F83" s="72">
        <f t="shared" si="10"/>
        <v>0</v>
      </c>
      <c r="G83" s="72">
        <f t="shared" si="10"/>
        <v>0</v>
      </c>
      <c r="H83" s="72">
        <f t="shared" si="10"/>
        <v>1539.8551854030002</v>
      </c>
      <c r="I83" s="72">
        <f t="shared" si="10"/>
        <v>775.0190977350001</v>
      </c>
      <c r="J83" s="72">
        <f t="shared" si="10"/>
        <v>10.025641209</v>
      </c>
      <c r="K83" s="72">
        <f t="shared" si="10"/>
        <v>0</v>
      </c>
      <c r="L83" s="72">
        <f t="shared" si="10"/>
        <v>1972.5589825359996</v>
      </c>
      <c r="M83" s="72">
        <f t="shared" si="10"/>
        <v>0</v>
      </c>
      <c r="N83" s="72">
        <f t="shared" si="10"/>
        <v>0</v>
      </c>
      <c r="O83" s="72">
        <f t="shared" si="10"/>
        <v>0</v>
      </c>
      <c r="P83" s="72">
        <f t="shared" si="10"/>
        <v>0</v>
      </c>
      <c r="Q83" s="72">
        <f t="shared" si="10"/>
        <v>0</v>
      </c>
      <c r="R83" s="72">
        <f t="shared" si="10"/>
        <v>542.677671818</v>
      </c>
      <c r="S83" s="72">
        <f t="shared" si="10"/>
        <v>134.06321195</v>
      </c>
      <c r="T83" s="72">
        <f t="shared" si="10"/>
        <v>0</v>
      </c>
      <c r="U83" s="72">
        <f t="shared" si="10"/>
        <v>0</v>
      </c>
      <c r="V83" s="72">
        <f t="shared" si="10"/>
        <v>226.70806583899997</v>
      </c>
      <c r="W83" s="72">
        <f t="shared" si="10"/>
        <v>0</v>
      </c>
      <c r="X83" s="72">
        <f t="shared" si="10"/>
        <v>0</v>
      </c>
      <c r="Y83" s="72">
        <f t="shared" si="10"/>
        <v>0</v>
      </c>
      <c r="Z83" s="72">
        <f t="shared" si="10"/>
        <v>0</v>
      </c>
      <c r="AA83" s="72">
        <f t="shared" si="10"/>
        <v>0</v>
      </c>
      <c r="AB83" s="72">
        <f t="shared" si="10"/>
        <v>6.97730675</v>
      </c>
      <c r="AC83" s="72">
        <f t="shared" si="10"/>
        <v>0</v>
      </c>
      <c r="AD83" s="72">
        <f t="shared" si="10"/>
        <v>0</v>
      </c>
      <c r="AE83" s="72">
        <f t="shared" si="10"/>
        <v>0</v>
      </c>
      <c r="AF83" s="72">
        <f t="shared" si="10"/>
        <v>0.277611244</v>
      </c>
      <c r="AG83" s="72">
        <f t="shared" si="10"/>
        <v>0</v>
      </c>
      <c r="AH83" s="72">
        <f t="shared" si="10"/>
        <v>0</v>
      </c>
      <c r="AI83" s="72">
        <f t="shared" si="10"/>
        <v>0</v>
      </c>
      <c r="AJ83" s="72">
        <f t="shared" si="10"/>
        <v>0</v>
      </c>
      <c r="AK83" s="72">
        <f t="shared" si="10"/>
        <v>0</v>
      </c>
      <c r="AL83" s="72">
        <f t="shared" si="10"/>
        <v>4.4467685779999995</v>
      </c>
      <c r="AM83" s="72">
        <f t="shared" si="10"/>
        <v>0</v>
      </c>
      <c r="AN83" s="72">
        <f t="shared" si="10"/>
        <v>0</v>
      </c>
      <c r="AO83" s="72">
        <f t="shared" si="10"/>
        <v>0</v>
      </c>
      <c r="AP83" s="72">
        <f t="shared" si="10"/>
        <v>0.15354975399999998</v>
      </c>
      <c r="AQ83" s="72">
        <f t="shared" si="10"/>
        <v>0.007234207</v>
      </c>
      <c r="AR83" s="72">
        <f t="shared" si="10"/>
        <v>0.200619677</v>
      </c>
      <c r="AS83" s="72">
        <f t="shared" si="10"/>
        <v>0</v>
      </c>
      <c r="AT83" s="72">
        <f t="shared" si="10"/>
        <v>0</v>
      </c>
      <c r="AU83" s="72">
        <f t="shared" si="10"/>
        <v>0</v>
      </c>
      <c r="AV83" s="72">
        <f t="shared" si="10"/>
        <v>10735.764795712998</v>
      </c>
      <c r="AW83" s="72">
        <f t="shared" si="10"/>
        <v>1520.9262625520003</v>
      </c>
      <c r="AX83" s="72">
        <f t="shared" si="10"/>
        <v>0.923769002</v>
      </c>
      <c r="AY83" s="72">
        <f t="shared" si="10"/>
        <v>0.000600549</v>
      </c>
      <c r="AZ83" s="72">
        <f t="shared" si="10"/>
        <v>9100.980040452001</v>
      </c>
      <c r="BA83" s="72">
        <f t="shared" si="10"/>
        <v>0</v>
      </c>
      <c r="BB83" s="72">
        <f t="shared" si="10"/>
        <v>0</v>
      </c>
      <c r="BC83" s="72">
        <f t="shared" si="10"/>
        <v>0</v>
      </c>
      <c r="BD83" s="72">
        <f t="shared" si="10"/>
        <v>0</v>
      </c>
      <c r="BE83" s="72">
        <f t="shared" si="10"/>
        <v>0</v>
      </c>
      <c r="BF83" s="72">
        <f t="shared" si="10"/>
        <v>3449.648707158</v>
      </c>
      <c r="BG83" s="72">
        <f t="shared" si="10"/>
        <v>268.75889917</v>
      </c>
      <c r="BH83" s="72">
        <f t="shared" si="10"/>
        <v>0</v>
      </c>
      <c r="BI83" s="72">
        <f t="shared" si="10"/>
        <v>0</v>
      </c>
      <c r="BJ83" s="72">
        <f t="shared" si="10"/>
        <v>1341.7218906229998</v>
      </c>
      <c r="BK83" s="84">
        <f>SUM(C83:BJ83)</f>
        <v>31719.689583743002</v>
      </c>
      <c r="BL83" s="87"/>
    </row>
    <row r="84" spans="1:64" ht="12.75">
      <c r="A84" s="31"/>
      <c r="B84" s="33" t="s">
        <v>75</v>
      </c>
      <c r="C84" s="44">
        <f aca="true" t="shared" si="11" ref="C84:AH84">+C83+C62</f>
        <v>0</v>
      </c>
      <c r="D84" s="63">
        <f t="shared" si="11"/>
        <v>88.85262177199999</v>
      </c>
      <c r="E84" s="63">
        <f t="shared" si="11"/>
        <v>0</v>
      </c>
      <c r="F84" s="63">
        <f t="shared" si="11"/>
        <v>0</v>
      </c>
      <c r="G84" s="62">
        <f t="shared" si="11"/>
        <v>0</v>
      </c>
      <c r="H84" s="43">
        <f t="shared" si="11"/>
        <v>2167.6811742620002</v>
      </c>
      <c r="I84" s="63">
        <f t="shared" si="11"/>
        <v>775.3710213300001</v>
      </c>
      <c r="J84" s="63">
        <f t="shared" si="11"/>
        <v>10.025641209</v>
      </c>
      <c r="K84" s="63">
        <f t="shared" si="11"/>
        <v>0</v>
      </c>
      <c r="L84" s="62">
        <f t="shared" si="11"/>
        <v>2014.4352324949996</v>
      </c>
      <c r="M84" s="43">
        <f t="shared" si="11"/>
        <v>0</v>
      </c>
      <c r="N84" s="63">
        <f t="shared" si="11"/>
        <v>0</v>
      </c>
      <c r="O84" s="63">
        <f t="shared" si="11"/>
        <v>0</v>
      </c>
      <c r="P84" s="63">
        <f t="shared" si="11"/>
        <v>0</v>
      </c>
      <c r="Q84" s="62">
        <f t="shared" si="11"/>
        <v>0</v>
      </c>
      <c r="R84" s="43">
        <f t="shared" si="11"/>
        <v>917.278089146</v>
      </c>
      <c r="S84" s="63">
        <f t="shared" si="11"/>
        <v>134.06765656000002</v>
      </c>
      <c r="T84" s="63">
        <f t="shared" si="11"/>
        <v>0</v>
      </c>
      <c r="U84" s="63">
        <f t="shared" si="11"/>
        <v>0</v>
      </c>
      <c r="V84" s="62">
        <f t="shared" si="11"/>
        <v>237.35381961899998</v>
      </c>
      <c r="W84" s="43">
        <f t="shared" si="11"/>
        <v>0</v>
      </c>
      <c r="X84" s="63">
        <f t="shared" si="11"/>
        <v>0</v>
      </c>
      <c r="Y84" s="63">
        <f t="shared" si="11"/>
        <v>0</v>
      </c>
      <c r="Z84" s="63">
        <f t="shared" si="11"/>
        <v>0</v>
      </c>
      <c r="AA84" s="62">
        <f t="shared" si="11"/>
        <v>0</v>
      </c>
      <c r="AB84" s="43">
        <f t="shared" si="11"/>
        <v>9.160425344</v>
      </c>
      <c r="AC84" s="63">
        <f t="shared" si="11"/>
        <v>0</v>
      </c>
      <c r="AD84" s="63">
        <f t="shared" si="11"/>
        <v>0</v>
      </c>
      <c r="AE84" s="63">
        <f t="shared" si="11"/>
        <v>0</v>
      </c>
      <c r="AF84" s="62">
        <f t="shared" si="11"/>
        <v>0.314323963</v>
      </c>
      <c r="AG84" s="43">
        <f t="shared" si="11"/>
        <v>0</v>
      </c>
      <c r="AH84" s="63">
        <f t="shared" si="11"/>
        <v>0</v>
      </c>
      <c r="AI84" s="63">
        <f aca="true" t="shared" si="12" ref="AI84:BK84">+AI83+AI62</f>
        <v>0</v>
      </c>
      <c r="AJ84" s="63">
        <f t="shared" si="12"/>
        <v>0</v>
      </c>
      <c r="AK84" s="62">
        <f t="shared" si="12"/>
        <v>0</v>
      </c>
      <c r="AL84" s="43">
        <f t="shared" si="12"/>
        <v>5.38057349</v>
      </c>
      <c r="AM84" s="63">
        <f t="shared" si="12"/>
        <v>0</v>
      </c>
      <c r="AN84" s="63">
        <f t="shared" si="12"/>
        <v>0</v>
      </c>
      <c r="AO84" s="63">
        <f t="shared" si="12"/>
        <v>0</v>
      </c>
      <c r="AP84" s="62">
        <f t="shared" si="12"/>
        <v>0.15354975399999998</v>
      </c>
      <c r="AQ84" s="43">
        <f t="shared" si="12"/>
        <v>0.007234207</v>
      </c>
      <c r="AR84" s="63">
        <f t="shared" si="12"/>
        <v>0.200619677</v>
      </c>
      <c r="AS84" s="63">
        <f t="shared" si="12"/>
        <v>0</v>
      </c>
      <c r="AT84" s="63">
        <f t="shared" si="12"/>
        <v>0</v>
      </c>
      <c r="AU84" s="62">
        <f t="shared" si="12"/>
        <v>0</v>
      </c>
      <c r="AV84" s="43">
        <f t="shared" si="12"/>
        <v>13873.439053478998</v>
      </c>
      <c r="AW84" s="63">
        <f t="shared" si="12"/>
        <v>1530.4773860120004</v>
      </c>
      <c r="AX84" s="63">
        <f t="shared" si="12"/>
        <v>2.528234695</v>
      </c>
      <c r="AY84" s="63">
        <f t="shared" si="12"/>
        <v>0.000600549</v>
      </c>
      <c r="AZ84" s="62">
        <f t="shared" si="12"/>
        <v>9662.318486108</v>
      </c>
      <c r="BA84" s="43">
        <f t="shared" si="12"/>
        <v>0</v>
      </c>
      <c r="BB84" s="63">
        <f t="shared" si="12"/>
        <v>0</v>
      </c>
      <c r="BC84" s="63">
        <f t="shared" si="12"/>
        <v>0</v>
      </c>
      <c r="BD84" s="63">
        <f t="shared" si="12"/>
        <v>0</v>
      </c>
      <c r="BE84" s="62">
        <f t="shared" si="12"/>
        <v>0</v>
      </c>
      <c r="BF84" s="43">
        <f t="shared" si="12"/>
        <v>4803.990188194</v>
      </c>
      <c r="BG84" s="63">
        <f t="shared" si="12"/>
        <v>272.21668917200003</v>
      </c>
      <c r="BH84" s="63">
        <f t="shared" si="12"/>
        <v>0</v>
      </c>
      <c r="BI84" s="63">
        <f t="shared" si="12"/>
        <v>0</v>
      </c>
      <c r="BJ84" s="62">
        <f t="shared" si="12"/>
        <v>1480.3293422089998</v>
      </c>
      <c r="BK84" s="116">
        <f t="shared" si="12"/>
        <v>37985.581963246004</v>
      </c>
      <c r="BL84" s="87"/>
    </row>
    <row r="85" spans="1:64" ht="3" customHeight="1">
      <c r="A85" s="10"/>
      <c r="B85" s="1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8"/>
      <c r="BL85" s="87"/>
    </row>
    <row r="86" spans="1:64" ht="12.75">
      <c r="A86" s="10" t="s">
        <v>16</v>
      </c>
      <c r="B86" s="16" t="s">
        <v>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8"/>
      <c r="BL86" s="87"/>
    </row>
    <row r="87" spans="1:64" ht="12.75">
      <c r="A87" s="10" t="s">
        <v>67</v>
      </c>
      <c r="B87" s="17" t="s">
        <v>17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8"/>
      <c r="BL87" s="87"/>
    </row>
    <row r="88" spans="1:64" ht="12.75">
      <c r="A88" s="10"/>
      <c r="B88" s="21" t="s">
        <v>128</v>
      </c>
      <c r="C88" s="48">
        <v>0</v>
      </c>
      <c r="D88" s="46">
        <v>84.224037291</v>
      </c>
      <c r="E88" s="40">
        <v>0</v>
      </c>
      <c r="F88" s="40">
        <v>0</v>
      </c>
      <c r="G88" s="47">
        <v>0</v>
      </c>
      <c r="H88" s="64">
        <v>70.331177863</v>
      </c>
      <c r="I88" s="40">
        <v>71.01943172</v>
      </c>
      <c r="J88" s="40">
        <v>0.023384053</v>
      </c>
      <c r="K88" s="40">
        <v>0</v>
      </c>
      <c r="L88" s="47">
        <v>210.561453894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22.499666748</v>
      </c>
      <c r="S88" s="40">
        <v>1.663746354</v>
      </c>
      <c r="T88" s="40">
        <v>0</v>
      </c>
      <c r="U88" s="40">
        <v>0</v>
      </c>
      <c r="V88" s="47">
        <v>21.746895931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0.187505474</v>
      </c>
      <c r="AC88" s="40">
        <v>0</v>
      </c>
      <c r="AD88" s="40">
        <v>0</v>
      </c>
      <c r="AE88" s="40">
        <v>0</v>
      </c>
      <c r="AF88" s="47">
        <v>0.881608829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0.034367904</v>
      </c>
      <c r="AM88" s="40">
        <v>0</v>
      </c>
      <c r="AN88" s="40">
        <v>0</v>
      </c>
      <c r="AO88" s="40">
        <v>0</v>
      </c>
      <c r="AP88" s="47">
        <v>0.064457635</v>
      </c>
      <c r="AQ88" s="64">
        <v>0</v>
      </c>
      <c r="AR88" s="46">
        <v>0</v>
      </c>
      <c r="AS88" s="40">
        <v>0</v>
      </c>
      <c r="AT88" s="40">
        <v>0</v>
      </c>
      <c r="AU88" s="47">
        <v>0</v>
      </c>
      <c r="AV88" s="64">
        <v>991.662326286</v>
      </c>
      <c r="AW88" s="40">
        <v>310.855200762</v>
      </c>
      <c r="AX88" s="40">
        <v>0</v>
      </c>
      <c r="AY88" s="40">
        <v>0</v>
      </c>
      <c r="AZ88" s="47">
        <v>3084.095328284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350.802237604</v>
      </c>
      <c r="BG88" s="46">
        <v>36.184450111</v>
      </c>
      <c r="BH88" s="40">
        <v>4.75557406</v>
      </c>
      <c r="BI88" s="40">
        <v>0</v>
      </c>
      <c r="BJ88" s="47">
        <v>574.1396352049499</v>
      </c>
      <c r="BK88" s="54">
        <v>5835.73248600795</v>
      </c>
      <c r="BL88" s="87"/>
    </row>
    <row r="89" spans="1:64" ht="12.75">
      <c r="A89" s="31"/>
      <c r="B89" s="33" t="s">
        <v>74</v>
      </c>
      <c r="C89" s="44">
        <f aca="true" t="shared" si="13" ref="C89:AH89">SUM(C88:C88)</f>
        <v>0</v>
      </c>
      <c r="D89" s="63">
        <f t="shared" si="13"/>
        <v>84.224037291</v>
      </c>
      <c r="E89" s="63">
        <f t="shared" si="13"/>
        <v>0</v>
      </c>
      <c r="F89" s="63">
        <f t="shared" si="13"/>
        <v>0</v>
      </c>
      <c r="G89" s="62">
        <f t="shared" si="13"/>
        <v>0</v>
      </c>
      <c r="H89" s="43">
        <f t="shared" si="13"/>
        <v>70.331177863</v>
      </c>
      <c r="I89" s="63">
        <f t="shared" si="13"/>
        <v>71.01943172</v>
      </c>
      <c r="J89" s="63">
        <f t="shared" si="13"/>
        <v>0.023384053</v>
      </c>
      <c r="K89" s="63">
        <f t="shared" si="13"/>
        <v>0</v>
      </c>
      <c r="L89" s="62">
        <f t="shared" si="13"/>
        <v>210.561453894</v>
      </c>
      <c r="M89" s="43">
        <f t="shared" si="13"/>
        <v>0</v>
      </c>
      <c r="N89" s="63">
        <f t="shared" si="13"/>
        <v>0</v>
      </c>
      <c r="O89" s="63">
        <f t="shared" si="13"/>
        <v>0</v>
      </c>
      <c r="P89" s="63">
        <f t="shared" si="13"/>
        <v>0</v>
      </c>
      <c r="Q89" s="62">
        <f t="shared" si="13"/>
        <v>0</v>
      </c>
      <c r="R89" s="43">
        <f t="shared" si="13"/>
        <v>22.499666748</v>
      </c>
      <c r="S89" s="63">
        <f t="shared" si="13"/>
        <v>1.663746354</v>
      </c>
      <c r="T89" s="63">
        <f t="shared" si="13"/>
        <v>0</v>
      </c>
      <c r="U89" s="63">
        <f t="shared" si="13"/>
        <v>0</v>
      </c>
      <c r="V89" s="62">
        <f t="shared" si="13"/>
        <v>21.746895931</v>
      </c>
      <c r="W89" s="43">
        <f t="shared" si="13"/>
        <v>0</v>
      </c>
      <c r="X89" s="63">
        <f t="shared" si="13"/>
        <v>0</v>
      </c>
      <c r="Y89" s="63">
        <f t="shared" si="13"/>
        <v>0</v>
      </c>
      <c r="Z89" s="63">
        <f t="shared" si="13"/>
        <v>0</v>
      </c>
      <c r="AA89" s="62">
        <f t="shared" si="13"/>
        <v>0</v>
      </c>
      <c r="AB89" s="43">
        <f t="shared" si="13"/>
        <v>0.187505474</v>
      </c>
      <c r="AC89" s="63">
        <f t="shared" si="13"/>
        <v>0</v>
      </c>
      <c r="AD89" s="63">
        <f t="shared" si="13"/>
        <v>0</v>
      </c>
      <c r="AE89" s="63">
        <f t="shared" si="13"/>
        <v>0</v>
      </c>
      <c r="AF89" s="62">
        <f t="shared" si="13"/>
        <v>0.881608829</v>
      </c>
      <c r="AG89" s="43">
        <f t="shared" si="13"/>
        <v>0</v>
      </c>
      <c r="AH89" s="63">
        <f t="shared" si="13"/>
        <v>0</v>
      </c>
      <c r="AI89" s="63">
        <f aca="true" t="shared" si="14" ref="AI89:BJ89">SUM(AI88:AI88)</f>
        <v>0</v>
      </c>
      <c r="AJ89" s="63">
        <f t="shared" si="14"/>
        <v>0</v>
      </c>
      <c r="AK89" s="62">
        <f t="shared" si="14"/>
        <v>0</v>
      </c>
      <c r="AL89" s="43">
        <f t="shared" si="14"/>
        <v>0.034367904</v>
      </c>
      <c r="AM89" s="63">
        <f t="shared" si="14"/>
        <v>0</v>
      </c>
      <c r="AN89" s="63">
        <f t="shared" si="14"/>
        <v>0</v>
      </c>
      <c r="AO89" s="63">
        <f t="shared" si="14"/>
        <v>0</v>
      </c>
      <c r="AP89" s="62">
        <f t="shared" si="14"/>
        <v>0.064457635</v>
      </c>
      <c r="AQ89" s="43">
        <f t="shared" si="14"/>
        <v>0</v>
      </c>
      <c r="AR89" s="63">
        <f>SUM(AR88:AR88)</f>
        <v>0</v>
      </c>
      <c r="AS89" s="63">
        <f t="shared" si="14"/>
        <v>0</v>
      </c>
      <c r="AT89" s="63">
        <f t="shared" si="14"/>
        <v>0</v>
      </c>
      <c r="AU89" s="62">
        <f t="shared" si="14"/>
        <v>0</v>
      </c>
      <c r="AV89" s="43">
        <f t="shared" si="14"/>
        <v>991.662326286</v>
      </c>
      <c r="AW89" s="63">
        <f t="shared" si="14"/>
        <v>310.855200762</v>
      </c>
      <c r="AX89" s="63">
        <f t="shared" si="14"/>
        <v>0</v>
      </c>
      <c r="AY89" s="63">
        <f t="shared" si="14"/>
        <v>0</v>
      </c>
      <c r="AZ89" s="62">
        <f t="shared" si="14"/>
        <v>3084.095328284</v>
      </c>
      <c r="BA89" s="43">
        <f t="shared" si="14"/>
        <v>0</v>
      </c>
      <c r="BB89" s="63">
        <f t="shared" si="14"/>
        <v>0</v>
      </c>
      <c r="BC89" s="63">
        <f t="shared" si="14"/>
        <v>0</v>
      </c>
      <c r="BD89" s="63">
        <f t="shared" si="14"/>
        <v>0</v>
      </c>
      <c r="BE89" s="62">
        <f t="shared" si="14"/>
        <v>0</v>
      </c>
      <c r="BF89" s="43">
        <f t="shared" si="14"/>
        <v>350.802237604</v>
      </c>
      <c r="BG89" s="63">
        <f t="shared" si="14"/>
        <v>36.184450111</v>
      </c>
      <c r="BH89" s="63">
        <f t="shared" si="14"/>
        <v>4.75557406</v>
      </c>
      <c r="BI89" s="63">
        <f t="shared" si="14"/>
        <v>0</v>
      </c>
      <c r="BJ89" s="62">
        <f t="shared" si="14"/>
        <v>574.1396352049499</v>
      </c>
      <c r="BK89" s="82">
        <f>SUM(BK88:BK88)</f>
        <v>5835.73248600795</v>
      </c>
      <c r="BL89" s="87"/>
    </row>
    <row r="90" spans="1:64" ht="2.25" customHeight="1">
      <c r="A90" s="10"/>
      <c r="B90" s="1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8"/>
      <c r="BL90" s="87"/>
    </row>
    <row r="91" spans="1:64" ht="12.75">
      <c r="A91" s="10" t="s">
        <v>4</v>
      </c>
      <c r="B91" s="16" t="s">
        <v>9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8"/>
      <c r="BL91" s="87"/>
    </row>
    <row r="92" spans="1:64" ht="12.75">
      <c r="A92" s="10" t="s">
        <v>67</v>
      </c>
      <c r="B92" s="17" t="s">
        <v>18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8"/>
      <c r="BL92" s="87"/>
    </row>
    <row r="93" spans="1:64" ht="12.75">
      <c r="A93" s="10"/>
      <c r="B93" s="18" t="s">
        <v>31</v>
      </c>
      <c r="C93" s="98"/>
      <c r="D93" s="51"/>
      <c r="E93" s="52"/>
      <c r="F93" s="52"/>
      <c r="G93" s="53"/>
      <c r="H93" s="50"/>
      <c r="I93" s="52"/>
      <c r="J93" s="52"/>
      <c r="K93" s="52"/>
      <c r="L93" s="53"/>
      <c r="M93" s="50"/>
      <c r="N93" s="51"/>
      <c r="O93" s="52"/>
      <c r="P93" s="52"/>
      <c r="Q93" s="53"/>
      <c r="R93" s="50"/>
      <c r="S93" s="52"/>
      <c r="T93" s="52"/>
      <c r="U93" s="52"/>
      <c r="V93" s="53"/>
      <c r="W93" s="50"/>
      <c r="X93" s="52"/>
      <c r="Y93" s="52"/>
      <c r="Z93" s="52"/>
      <c r="AA93" s="53"/>
      <c r="AB93" s="50"/>
      <c r="AC93" s="52"/>
      <c r="AD93" s="52"/>
      <c r="AE93" s="52"/>
      <c r="AF93" s="53"/>
      <c r="AG93" s="50"/>
      <c r="AH93" s="52"/>
      <c r="AI93" s="52"/>
      <c r="AJ93" s="52"/>
      <c r="AK93" s="53"/>
      <c r="AL93" s="50"/>
      <c r="AM93" s="52"/>
      <c r="AN93" s="52"/>
      <c r="AO93" s="52"/>
      <c r="AP93" s="53"/>
      <c r="AQ93" s="50"/>
      <c r="AR93" s="51"/>
      <c r="AS93" s="52"/>
      <c r="AT93" s="52"/>
      <c r="AU93" s="53"/>
      <c r="AV93" s="50"/>
      <c r="AW93" s="52"/>
      <c r="AX93" s="52"/>
      <c r="AY93" s="52"/>
      <c r="AZ93" s="53"/>
      <c r="BA93" s="50"/>
      <c r="BB93" s="51"/>
      <c r="BC93" s="52"/>
      <c r="BD93" s="52"/>
      <c r="BE93" s="53"/>
      <c r="BF93" s="50"/>
      <c r="BG93" s="51"/>
      <c r="BH93" s="52"/>
      <c r="BI93" s="52"/>
      <c r="BJ93" s="53"/>
      <c r="BK93" s="54"/>
      <c r="BL93" s="87"/>
    </row>
    <row r="94" spans="1:252" s="34" customFormat="1" ht="12.75">
      <c r="A94" s="31"/>
      <c r="B94" s="32" t="s">
        <v>76</v>
      </c>
      <c r="C94" s="99"/>
      <c r="D94" s="56"/>
      <c r="E94" s="56"/>
      <c r="F94" s="56"/>
      <c r="G94" s="57"/>
      <c r="H94" s="55"/>
      <c r="I94" s="56"/>
      <c r="J94" s="56"/>
      <c r="K94" s="56"/>
      <c r="L94" s="57"/>
      <c r="M94" s="55"/>
      <c r="N94" s="56"/>
      <c r="O94" s="56"/>
      <c r="P94" s="56"/>
      <c r="Q94" s="57"/>
      <c r="R94" s="55"/>
      <c r="S94" s="56"/>
      <c r="T94" s="56"/>
      <c r="U94" s="56"/>
      <c r="V94" s="57"/>
      <c r="W94" s="55"/>
      <c r="X94" s="56"/>
      <c r="Y94" s="56"/>
      <c r="Z94" s="56"/>
      <c r="AA94" s="57"/>
      <c r="AB94" s="55"/>
      <c r="AC94" s="56"/>
      <c r="AD94" s="56"/>
      <c r="AE94" s="56"/>
      <c r="AF94" s="57"/>
      <c r="AG94" s="55"/>
      <c r="AH94" s="56"/>
      <c r="AI94" s="56"/>
      <c r="AJ94" s="56"/>
      <c r="AK94" s="57"/>
      <c r="AL94" s="55"/>
      <c r="AM94" s="56"/>
      <c r="AN94" s="56"/>
      <c r="AO94" s="56"/>
      <c r="AP94" s="57"/>
      <c r="AQ94" s="55"/>
      <c r="AR94" s="56"/>
      <c r="AS94" s="56"/>
      <c r="AT94" s="56"/>
      <c r="AU94" s="57"/>
      <c r="AV94" s="55"/>
      <c r="AW94" s="56"/>
      <c r="AX94" s="56"/>
      <c r="AY94" s="56"/>
      <c r="AZ94" s="57"/>
      <c r="BA94" s="55"/>
      <c r="BB94" s="56"/>
      <c r="BC94" s="56"/>
      <c r="BD94" s="56"/>
      <c r="BE94" s="57"/>
      <c r="BF94" s="55"/>
      <c r="BG94" s="56"/>
      <c r="BH94" s="56"/>
      <c r="BI94" s="56"/>
      <c r="BJ94" s="57"/>
      <c r="BK94" s="58"/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64" ht="12.75">
      <c r="A95" s="10" t="s">
        <v>68</v>
      </c>
      <c r="B95" s="17" t="s">
        <v>19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8"/>
      <c r="BL95" s="87"/>
    </row>
    <row r="96" spans="1:64" ht="12.75">
      <c r="A96" s="10"/>
      <c r="B96" s="92" t="s">
        <v>129</v>
      </c>
      <c r="C96" s="98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2">
        <v>27.074450655</v>
      </c>
      <c r="J96" s="52">
        <v>0</v>
      </c>
      <c r="K96" s="52">
        <v>0</v>
      </c>
      <c r="L96" s="53">
        <v>71.551502933</v>
      </c>
      <c r="M96" s="50">
        <v>0</v>
      </c>
      <c r="N96" s="51">
        <v>0</v>
      </c>
      <c r="O96" s="52">
        <v>0</v>
      </c>
      <c r="P96" s="52">
        <v>0</v>
      </c>
      <c r="Q96" s="53">
        <v>0</v>
      </c>
      <c r="R96" s="50">
        <v>0</v>
      </c>
      <c r="S96" s="52">
        <v>0</v>
      </c>
      <c r="T96" s="52">
        <v>0</v>
      </c>
      <c r="U96" s="52">
        <v>0</v>
      </c>
      <c r="V96" s="53">
        <v>1.3922E-05</v>
      </c>
      <c r="W96" s="50">
        <v>0</v>
      </c>
      <c r="X96" s="52">
        <v>0</v>
      </c>
      <c r="Y96" s="52">
        <v>0</v>
      </c>
      <c r="Z96" s="52">
        <v>0</v>
      </c>
      <c r="AA96" s="53">
        <v>0</v>
      </c>
      <c r="AB96" s="50">
        <v>0</v>
      </c>
      <c r="AC96" s="52">
        <v>0</v>
      </c>
      <c r="AD96" s="52">
        <v>0</v>
      </c>
      <c r="AE96" s="52">
        <v>0</v>
      </c>
      <c r="AF96" s="53">
        <v>0</v>
      </c>
      <c r="AG96" s="50">
        <v>0</v>
      </c>
      <c r="AH96" s="52">
        <v>0</v>
      </c>
      <c r="AI96" s="52">
        <v>0</v>
      </c>
      <c r="AJ96" s="52">
        <v>0</v>
      </c>
      <c r="AK96" s="53">
        <v>0</v>
      </c>
      <c r="AL96" s="50">
        <v>0</v>
      </c>
      <c r="AM96" s="52">
        <v>0</v>
      </c>
      <c r="AN96" s="52">
        <v>0</v>
      </c>
      <c r="AO96" s="52">
        <v>0</v>
      </c>
      <c r="AP96" s="53">
        <v>0</v>
      </c>
      <c r="AQ96" s="50">
        <v>0</v>
      </c>
      <c r="AR96" s="51">
        <v>0</v>
      </c>
      <c r="AS96" s="52">
        <v>0</v>
      </c>
      <c r="AT96" s="52">
        <v>0</v>
      </c>
      <c r="AU96" s="53">
        <v>0</v>
      </c>
      <c r="AV96" s="50">
        <v>0</v>
      </c>
      <c r="AW96" s="52">
        <v>0</v>
      </c>
      <c r="AX96" s="52">
        <v>0</v>
      </c>
      <c r="AY96" s="52">
        <v>0</v>
      </c>
      <c r="AZ96" s="53">
        <v>0</v>
      </c>
      <c r="BA96" s="50">
        <v>0</v>
      </c>
      <c r="BB96" s="51">
        <v>0</v>
      </c>
      <c r="BC96" s="52">
        <v>0</v>
      </c>
      <c r="BD96" s="52">
        <v>0</v>
      </c>
      <c r="BE96" s="53">
        <v>0</v>
      </c>
      <c r="BF96" s="50">
        <v>0</v>
      </c>
      <c r="BG96" s="51">
        <v>0</v>
      </c>
      <c r="BH96" s="52">
        <v>0</v>
      </c>
      <c r="BI96" s="52">
        <v>0</v>
      </c>
      <c r="BJ96" s="53">
        <v>0</v>
      </c>
      <c r="BK96" s="54">
        <v>98.62596751</v>
      </c>
      <c r="BL96" s="87"/>
    </row>
    <row r="97" spans="1:252" s="34" customFormat="1" ht="12.75">
      <c r="A97" s="31"/>
      <c r="B97" s="33" t="s">
        <v>77</v>
      </c>
      <c r="C97" s="44">
        <f aca="true" t="shared" si="15" ref="C97:BJ97">SUM(C96:C96)</f>
        <v>0</v>
      </c>
      <c r="D97" s="63">
        <f t="shared" si="15"/>
        <v>0</v>
      </c>
      <c r="E97" s="63">
        <f t="shared" si="15"/>
        <v>0</v>
      </c>
      <c r="F97" s="63">
        <f t="shared" si="15"/>
        <v>0</v>
      </c>
      <c r="G97" s="62">
        <f t="shared" si="15"/>
        <v>0</v>
      </c>
      <c r="H97" s="43">
        <f t="shared" si="15"/>
        <v>0</v>
      </c>
      <c r="I97" s="63">
        <f t="shared" si="15"/>
        <v>27.074450655</v>
      </c>
      <c r="J97" s="63">
        <f t="shared" si="15"/>
        <v>0</v>
      </c>
      <c r="K97" s="63">
        <f t="shared" si="15"/>
        <v>0</v>
      </c>
      <c r="L97" s="62">
        <f t="shared" si="15"/>
        <v>71.551502933</v>
      </c>
      <c r="M97" s="43">
        <f t="shared" si="15"/>
        <v>0</v>
      </c>
      <c r="N97" s="63">
        <f t="shared" si="15"/>
        <v>0</v>
      </c>
      <c r="O97" s="63">
        <f t="shared" si="15"/>
        <v>0</v>
      </c>
      <c r="P97" s="63">
        <f t="shared" si="15"/>
        <v>0</v>
      </c>
      <c r="Q97" s="62">
        <f t="shared" si="15"/>
        <v>0</v>
      </c>
      <c r="R97" s="43">
        <f t="shared" si="15"/>
        <v>0</v>
      </c>
      <c r="S97" s="63">
        <f t="shared" si="15"/>
        <v>0</v>
      </c>
      <c r="T97" s="63">
        <f t="shared" si="15"/>
        <v>0</v>
      </c>
      <c r="U97" s="63">
        <f t="shared" si="15"/>
        <v>0</v>
      </c>
      <c r="V97" s="62">
        <f t="shared" si="15"/>
        <v>1.3922E-05</v>
      </c>
      <c r="W97" s="43">
        <f t="shared" si="15"/>
        <v>0</v>
      </c>
      <c r="X97" s="63">
        <f t="shared" si="15"/>
        <v>0</v>
      </c>
      <c r="Y97" s="63">
        <f t="shared" si="15"/>
        <v>0</v>
      </c>
      <c r="Z97" s="63">
        <f t="shared" si="15"/>
        <v>0</v>
      </c>
      <c r="AA97" s="62">
        <f t="shared" si="15"/>
        <v>0</v>
      </c>
      <c r="AB97" s="43">
        <f t="shared" si="15"/>
        <v>0</v>
      </c>
      <c r="AC97" s="63">
        <f t="shared" si="15"/>
        <v>0</v>
      </c>
      <c r="AD97" s="63">
        <f t="shared" si="15"/>
        <v>0</v>
      </c>
      <c r="AE97" s="63">
        <f t="shared" si="15"/>
        <v>0</v>
      </c>
      <c r="AF97" s="62">
        <f t="shared" si="15"/>
        <v>0</v>
      </c>
      <c r="AG97" s="43">
        <f t="shared" si="15"/>
        <v>0</v>
      </c>
      <c r="AH97" s="63">
        <f t="shared" si="15"/>
        <v>0</v>
      </c>
      <c r="AI97" s="63">
        <f t="shared" si="15"/>
        <v>0</v>
      </c>
      <c r="AJ97" s="63">
        <f t="shared" si="15"/>
        <v>0</v>
      </c>
      <c r="AK97" s="62">
        <f t="shared" si="15"/>
        <v>0</v>
      </c>
      <c r="AL97" s="43">
        <f t="shared" si="15"/>
        <v>0</v>
      </c>
      <c r="AM97" s="63">
        <f t="shared" si="15"/>
        <v>0</v>
      </c>
      <c r="AN97" s="63">
        <f t="shared" si="15"/>
        <v>0</v>
      </c>
      <c r="AO97" s="63">
        <f t="shared" si="15"/>
        <v>0</v>
      </c>
      <c r="AP97" s="62">
        <f t="shared" si="15"/>
        <v>0</v>
      </c>
      <c r="AQ97" s="43">
        <f t="shared" si="15"/>
        <v>0</v>
      </c>
      <c r="AR97" s="63">
        <f>SUM(AR96:AR96)</f>
        <v>0</v>
      </c>
      <c r="AS97" s="63">
        <f t="shared" si="15"/>
        <v>0</v>
      </c>
      <c r="AT97" s="63">
        <f t="shared" si="15"/>
        <v>0</v>
      </c>
      <c r="AU97" s="62">
        <f t="shared" si="15"/>
        <v>0</v>
      </c>
      <c r="AV97" s="43">
        <f t="shared" si="15"/>
        <v>0</v>
      </c>
      <c r="AW97" s="63">
        <f t="shared" si="15"/>
        <v>0</v>
      </c>
      <c r="AX97" s="63">
        <f t="shared" si="15"/>
        <v>0</v>
      </c>
      <c r="AY97" s="63">
        <f t="shared" si="15"/>
        <v>0</v>
      </c>
      <c r="AZ97" s="62">
        <f t="shared" si="15"/>
        <v>0</v>
      </c>
      <c r="BA97" s="43">
        <f t="shared" si="15"/>
        <v>0</v>
      </c>
      <c r="BB97" s="63">
        <f t="shared" si="15"/>
        <v>0</v>
      </c>
      <c r="BC97" s="63">
        <f t="shared" si="15"/>
        <v>0</v>
      </c>
      <c r="BD97" s="63">
        <f t="shared" si="15"/>
        <v>0</v>
      </c>
      <c r="BE97" s="62">
        <f t="shared" si="15"/>
        <v>0</v>
      </c>
      <c r="BF97" s="43">
        <f t="shared" si="15"/>
        <v>0</v>
      </c>
      <c r="BG97" s="63">
        <f t="shared" si="15"/>
        <v>0</v>
      </c>
      <c r="BH97" s="63">
        <f t="shared" si="15"/>
        <v>0</v>
      </c>
      <c r="BI97" s="63">
        <f t="shared" si="15"/>
        <v>0</v>
      </c>
      <c r="BJ97" s="62">
        <f t="shared" si="15"/>
        <v>0</v>
      </c>
      <c r="BK97" s="82">
        <f>SUM(BK96:BK96)</f>
        <v>98.62596751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34" customFormat="1" ht="12.75">
      <c r="A98" s="31"/>
      <c r="B98" s="33" t="s">
        <v>75</v>
      </c>
      <c r="C98" s="44">
        <f aca="true" t="shared" si="16" ref="C98:AR98">SUM(C97,C94)</f>
        <v>0</v>
      </c>
      <c r="D98" s="63">
        <f t="shared" si="16"/>
        <v>0</v>
      </c>
      <c r="E98" s="63">
        <f t="shared" si="16"/>
        <v>0</v>
      </c>
      <c r="F98" s="63">
        <f t="shared" si="16"/>
        <v>0</v>
      </c>
      <c r="G98" s="62">
        <f t="shared" si="16"/>
        <v>0</v>
      </c>
      <c r="H98" s="43">
        <f t="shared" si="16"/>
        <v>0</v>
      </c>
      <c r="I98" s="63">
        <f t="shared" si="16"/>
        <v>27.074450655</v>
      </c>
      <c r="J98" s="63">
        <f t="shared" si="16"/>
        <v>0</v>
      </c>
      <c r="K98" s="63">
        <f t="shared" si="16"/>
        <v>0</v>
      </c>
      <c r="L98" s="62">
        <f t="shared" si="16"/>
        <v>71.551502933</v>
      </c>
      <c r="M98" s="43">
        <f t="shared" si="16"/>
        <v>0</v>
      </c>
      <c r="N98" s="63">
        <f t="shared" si="16"/>
        <v>0</v>
      </c>
      <c r="O98" s="63">
        <f t="shared" si="16"/>
        <v>0</v>
      </c>
      <c r="P98" s="63">
        <f t="shared" si="16"/>
        <v>0</v>
      </c>
      <c r="Q98" s="62">
        <f t="shared" si="16"/>
        <v>0</v>
      </c>
      <c r="R98" s="43">
        <f t="shared" si="16"/>
        <v>0</v>
      </c>
      <c r="S98" s="63">
        <f t="shared" si="16"/>
        <v>0</v>
      </c>
      <c r="T98" s="63">
        <f t="shared" si="16"/>
        <v>0</v>
      </c>
      <c r="U98" s="63">
        <f t="shared" si="16"/>
        <v>0</v>
      </c>
      <c r="V98" s="62">
        <f t="shared" si="16"/>
        <v>1.3922E-05</v>
      </c>
      <c r="W98" s="43">
        <f t="shared" si="16"/>
        <v>0</v>
      </c>
      <c r="X98" s="63">
        <f t="shared" si="16"/>
        <v>0</v>
      </c>
      <c r="Y98" s="63">
        <f t="shared" si="16"/>
        <v>0</v>
      </c>
      <c r="Z98" s="63">
        <f t="shared" si="16"/>
        <v>0</v>
      </c>
      <c r="AA98" s="62">
        <f t="shared" si="16"/>
        <v>0</v>
      </c>
      <c r="AB98" s="43">
        <f t="shared" si="16"/>
        <v>0</v>
      </c>
      <c r="AC98" s="63">
        <f t="shared" si="16"/>
        <v>0</v>
      </c>
      <c r="AD98" s="63">
        <f t="shared" si="16"/>
        <v>0</v>
      </c>
      <c r="AE98" s="63">
        <f t="shared" si="16"/>
        <v>0</v>
      </c>
      <c r="AF98" s="62">
        <f t="shared" si="16"/>
        <v>0</v>
      </c>
      <c r="AG98" s="43">
        <f t="shared" si="16"/>
        <v>0</v>
      </c>
      <c r="AH98" s="63">
        <f t="shared" si="16"/>
        <v>0</v>
      </c>
      <c r="AI98" s="63">
        <f t="shared" si="16"/>
        <v>0</v>
      </c>
      <c r="AJ98" s="63">
        <f t="shared" si="16"/>
        <v>0</v>
      </c>
      <c r="AK98" s="62">
        <f t="shared" si="16"/>
        <v>0</v>
      </c>
      <c r="AL98" s="43">
        <f t="shared" si="16"/>
        <v>0</v>
      </c>
      <c r="AM98" s="63">
        <f t="shared" si="16"/>
        <v>0</v>
      </c>
      <c r="AN98" s="63">
        <f t="shared" si="16"/>
        <v>0</v>
      </c>
      <c r="AO98" s="63">
        <f t="shared" si="16"/>
        <v>0</v>
      </c>
      <c r="AP98" s="62">
        <f t="shared" si="16"/>
        <v>0</v>
      </c>
      <c r="AQ98" s="43">
        <f t="shared" si="16"/>
        <v>0</v>
      </c>
      <c r="AR98" s="63">
        <f t="shared" si="16"/>
        <v>0</v>
      </c>
      <c r="AS98" s="63">
        <f aca="true" t="shared" si="17" ref="AS98:BK98">SUM(AS97,AS94)</f>
        <v>0</v>
      </c>
      <c r="AT98" s="63">
        <f t="shared" si="17"/>
        <v>0</v>
      </c>
      <c r="AU98" s="62">
        <f t="shared" si="17"/>
        <v>0</v>
      </c>
      <c r="AV98" s="43">
        <f t="shared" si="17"/>
        <v>0</v>
      </c>
      <c r="AW98" s="63">
        <f t="shared" si="17"/>
        <v>0</v>
      </c>
      <c r="AX98" s="63">
        <f t="shared" si="17"/>
        <v>0</v>
      </c>
      <c r="AY98" s="63">
        <f t="shared" si="17"/>
        <v>0</v>
      </c>
      <c r="AZ98" s="62">
        <f t="shared" si="17"/>
        <v>0</v>
      </c>
      <c r="BA98" s="43">
        <f t="shared" si="17"/>
        <v>0</v>
      </c>
      <c r="BB98" s="63">
        <f t="shared" si="17"/>
        <v>0</v>
      </c>
      <c r="BC98" s="63">
        <f t="shared" si="17"/>
        <v>0</v>
      </c>
      <c r="BD98" s="63">
        <f t="shared" si="17"/>
        <v>0</v>
      </c>
      <c r="BE98" s="62">
        <f t="shared" si="17"/>
        <v>0</v>
      </c>
      <c r="BF98" s="43">
        <f t="shared" si="17"/>
        <v>0</v>
      </c>
      <c r="BG98" s="63">
        <f t="shared" si="17"/>
        <v>0</v>
      </c>
      <c r="BH98" s="63">
        <f t="shared" si="17"/>
        <v>0</v>
      </c>
      <c r="BI98" s="63">
        <f t="shared" si="17"/>
        <v>0</v>
      </c>
      <c r="BJ98" s="62">
        <f t="shared" si="17"/>
        <v>0</v>
      </c>
      <c r="BK98" s="82">
        <f t="shared" si="17"/>
        <v>98.62596751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64" ht="4.5" customHeight="1">
      <c r="A99" s="10"/>
      <c r="B99" s="1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8"/>
      <c r="BL99" s="87"/>
    </row>
    <row r="100" spans="1:64" ht="12.75">
      <c r="A100" s="10" t="s">
        <v>20</v>
      </c>
      <c r="B100" s="16" t="s">
        <v>21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8"/>
      <c r="BL100" s="87"/>
    </row>
    <row r="101" spans="1:64" ht="12.75">
      <c r="A101" s="10" t="s">
        <v>67</v>
      </c>
      <c r="B101" s="17" t="s">
        <v>22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8"/>
      <c r="BL101" s="87"/>
    </row>
    <row r="102" spans="1:64" ht="12.75">
      <c r="A102" s="10"/>
      <c r="B102" s="21" t="s">
        <v>121</v>
      </c>
      <c r="C102" s="48">
        <v>0</v>
      </c>
      <c r="D102" s="46">
        <v>1.012475935</v>
      </c>
      <c r="E102" s="40">
        <v>0</v>
      </c>
      <c r="F102" s="40">
        <v>0</v>
      </c>
      <c r="G102" s="47">
        <v>0</v>
      </c>
      <c r="H102" s="64">
        <v>18.677878772</v>
      </c>
      <c r="I102" s="40">
        <v>7.018417196</v>
      </c>
      <c r="J102" s="40">
        <v>0</v>
      </c>
      <c r="K102" s="40">
        <v>0</v>
      </c>
      <c r="L102" s="47">
        <v>34.409135853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6.206388574</v>
      </c>
      <c r="S102" s="40">
        <v>0</v>
      </c>
      <c r="T102" s="40">
        <v>0</v>
      </c>
      <c r="U102" s="40">
        <v>0</v>
      </c>
      <c r="V102" s="47">
        <v>3.064273211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26.879528542</v>
      </c>
      <c r="AW102" s="40">
        <v>32.963973586</v>
      </c>
      <c r="AX102" s="40">
        <v>0</v>
      </c>
      <c r="AY102" s="40">
        <v>0</v>
      </c>
      <c r="AZ102" s="47">
        <v>60.687223115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5.421101302</v>
      </c>
      <c r="BG102" s="46">
        <v>1.511372407</v>
      </c>
      <c r="BH102" s="40">
        <v>0</v>
      </c>
      <c r="BI102" s="40">
        <v>0</v>
      </c>
      <c r="BJ102" s="47">
        <v>3.386354687</v>
      </c>
      <c r="BK102" s="54">
        <v>201.23812318</v>
      </c>
      <c r="BL102" s="87"/>
    </row>
    <row r="103" spans="1:64" ht="12.75">
      <c r="A103" s="10"/>
      <c r="B103" s="21" t="s">
        <v>126</v>
      </c>
      <c r="C103" s="48">
        <v>0</v>
      </c>
      <c r="D103" s="46">
        <v>8.489434514</v>
      </c>
      <c r="E103" s="40">
        <v>0</v>
      </c>
      <c r="F103" s="40">
        <v>0</v>
      </c>
      <c r="G103" s="47">
        <v>0</v>
      </c>
      <c r="H103" s="64">
        <v>1.110650326</v>
      </c>
      <c r="I103" s="40">
        <v>1.164092679</v>
      </c>
      <c r="J103" s="40">
        <v>0</v>
      </c>
      <c r="K103" s="40">
        <v>0</v>
      </c>
      <c r="L103" s="47">
        <v>4.863582187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0.452961088</v>
      </c>
      <c r="S103" s="40">
        <v>0</v>
      </c>
      <c r="T103" s="40">
        <v>0</v>
      </c>
      <c r="U103" s="40">
        <v>0</v>
      </c>
      <c r="V103" s="47">
        <v>0.331982228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2.881392223</v>
      </c>
      <c r="AW103" s="40">
        <v>0.848975888</v>
      </c>
      <c r="AX103" s="40">
        <v>0</v>
      </c>
      <c r="AY103" s="40">
        <v>0</v>
      </c>
      <c r="AZ103" s="47">
        <v>10.801724178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0.422595484</v>
      </c>
      <c r="BG103" s="46">
        <v>4.841E-06</v>
      </c>
      <c r="BH103" s="40">
        <v>0</v>
      </c>
      <c r="BI103" s="40">
        <v>0</v>
      </c>
      <c r="BJ103" s="47">
        <v>0.292769591</v>
      </c>
      <c r="BK103" s="54">
        <v>31.660165227</v>
      </c>
      <c r="BL103" s="87"/>
    </row>
    <row r="104" spans="1:64" ht="12.75">
      <c r="A104" s="10"/>
      <c r="B104" s="21" t="s">
        <v>125</v>
      </c>
      <c r="C104" s="48">
        <v>0</v>
      </c>
      <c r="D104" s="46">
        <v>10.809183198</v>
      </c>
      <c r="E104" s="40">
        <v>0</v>
      </c>
      <c r="F104" s="40">
        <v>0</v>
      </c>
      <c r="G104" s="47">
        <v>0</v>
      </c>
      <c r="H104" s="64">
        <v>2.551955806</v>
      </c>
      <c r="I104" s="40">
        <v>0.019494593</v>
      </c>
      <c r="J104" s="40">
        <v>0</v>
      </c>
      <c r="K104" s="40">
        <v>0</v>
      </c>
      <c r="L104" s="47">
        <v>13.709184878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1.348751421</v>
      </c>
      <c r="S104" s="40">
        <v>0</v>
      </c>
      <c r="T104" s="40">
        <v>0</v>
      </c>
      <c r="U104" s="40">
        <v>0</v>
      </c>
      <c r="V104" s="47">
        <v>0.398759503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5.698354659</v>
      </c>
      <c r="AW104" s="40">
        <v>0.025564379</v>
      </c>
      <c r="AX104" s="40">
        <v>0</v>
      </c>
      <c r="AY104" s="40">
        <v>0</v>
      </c>
      <c r="AZ104" s="47">
        <v>9.40416492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1.732002428</v>
      </c>
      <c r="BG104" s="46">
        <v>0.001062625</v>
      </c>
      <c r="BH104" s="40">
        <v>0</v>
      </c>
      <c r="BI104" s="40">
        <v>0</v>
      </c>
      <c r="BJ104" s="47">
        <v>0.260750472</v>
      </c>
      <c r="BK104" s="54">
        <v>45.959228882</v>
      </c>
      <c r="BL104" s="87"/>
    </row>
    <row r="105" spans="1:64" ht="12.75">
      <c r="A105" s="10"/>
      <c r="B105" s="21" t="s">
        <v>122</v>
      </c>
      <c r="C105" s="48">
        <v>0</v>
      </c>
      <c r="D105" s="46">
        <v>0.495814576</v>
      </c>
      <c r="E105" s="40">
        <v>0</v>
      </c>
      <c r="F105" s="40">
        <v>0</v>
      </c>
      <c r="G105" s="47">
        <v>0</v>
      </c>
      <c r="H105" s="64">
        <v>0.552828557</v>
      </c>
      <c r="I105" s="40">
        <v>1.452420974</v>
      </c>
      <c r="J105" s="40">
        <v>0</v>
      </c>
      <c r="K105" s="40">
        <v>0</v>
      </c>
      <c r="L105" s="47">
        <v>0.724385689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0.226118054</v>
      </c>
      <c r="S105" s="40">
        <v>0</v>
      </c>
      <c r="T105" s="40">
        <v>0</v>
      </c>
      <c r="U105" s="40">
        <v>0</v>
      </c>
      <c r="V105" s="47">
        <v>0.027579827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14.216634675</v>
      </c>
      <c r="AS105" s="40">
        <v>0</v>
      </c>
      <c r="AT105" s="40">
        <v>0</v>
      </c>
      <c r="AU105" s="47">
        <v>0</v>
      </c>
      <c r="AV105" s="64">
        <v>1.560467714</v>
      </c>
      <c r="AW105" s="40">
        <v>0.34053156</v>
      </c>
      <c r="AX105" s="40">
        <v>0</v>
      </c>
      <c r="AY105" s="40">
        <v>0</v>
      </c>
      <c r="AZ105" s="47">
        <v>12.8517796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0.509849582</v>
      </c>
      <c r="BG105" s="46">
        <v>0.098977621</v>
      </c>
      <c r="BH105" s="40">
        <v>0</v>
      </c>
      <c r="BI105" s="40">
        <v>0</v>
      </c>
      <c r="BJ105" s="47">
        <v>0.046423237</v>
      </c>
      <c r="BK105" s="54">
        <v>33.103811666</v>
      </c>
      <c r="BL105" s="87"/>
    </row>
    <row r="106" spans="1:64" ht="12.75">
      <c r="A106" s="10"/>
      <c r="B106" s="21" t="s">
        <v>124</v>
      </c>
      <c r="C106" s="48">
        <v>0</v>
      </c>
      <c r="D106" s="46">
        <v>91.481570469</v>
      </c>
      <c r="E106" s="40">
        <v>0</v>
      </c>
      <c r="F106" s="40">
        <v>0</v>
      </c>
      <c r="G106" s="47">
        <v>0</v>
      </c>
      <c r="H106" s="64">
        <v>38.277695467</v>
      </c>
      <c r="I106" s="40">
        <v>46.490006818</v>
      </c>
      <c r="J106" s="40">
        <v>0</v>
      </c>
      <c r="K106" s="40">
        <v>0</v>
      </c>
      <c r="L106" s="47">
        <v>234.816460645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22.050342972</v>
      </c>
      <c r="S106" s="40">
        <v>1.20705526</v>
      </c>
      <c r="T106" s="40">
        <v>0</v>
      </c>
      <c r="U106" s="40">
        <v>0</v>
      </c>
      <c r="V106" s="47">
        <v>10.603420657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0.114979202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0.070868534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100.5980109</v>
      </c>
      <c r="AW106" s="40">
        <v>11.635889521</v>
      </c>
      <c r="AX106" s="40">
        <v>0</v>
      </c>
      <c r="AY106" s="40">
        <v>0</v>
      </c>
      <c r="AZ106" s="47">
        <v>223.939175456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24.26717519</v>
      </c>
      <c r="BG106" s="46">
        <v>0.912570702</v>
      </c>
      <c r="BH106" s="40">
        <v>0</v>
      </c>
      <c r="BI106" s="40">
        <v>0</v>
      </c>
      <c r="BJ106" s="47">
        <v>14.816223085</v>
      </c>
      <c r="BK106" s="54">
        <v>821.281444878</v>
      </c>
      <c r="BL106" s="87"/>
    </row>
    <row r="107" spans="1:64" ht="12.75">
      <c r="A107" s="10"/>
      <c r="B107" s="21" t="s">
        <v>123</v>
      </c>
      <c r="C107" s="48">
        <v>0</v>
      </c>
      <c r="D107" s="46">
        <v>0.455001902</v>
      </c>
      <c r="E107" s="40">
        <v>0</v>
      </c>
      <c r="F107" s="40">
        <v>0</v>
      </c>
      <c r="G107" s="47">
        <v>0</v>
      </c>
      <c r="H107" s="64">
        <v>1.855111794</v>
      </c>
      <c r="I107" s="40">
        <v>0.009635679</v>
      </c>
      <c r="J107" s="40">
        <v>0</v>
      </c>
      <c r="K107" s="40">
        <v>0</v>
      </c>
      <c r="L107" s="47">
        <v>6.083908283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0.502158475</v>
      </c>
      <c r="S107" s="40">
        <v>0</v>
      </c>
      <c r="T107" s="40">
        <v>0</v>
      </c>
      <c r="U107" s="40">
        <v>0</v>
      </c>
      <c r="V107" s="47">
        <v>0.393776513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0.000593159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5.246177576</v>
      </c>
      <c r="AW107" s="40">
        <v>4.988749147</v>
      </c>
      <c r="AX107" s="40">
        <v>0</v>
      </c>
      <c r="AY107" s="40">
        <v>0</v>
      </c>
      <c r="AZ107" s="47">
        <v>11.773893102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1.365683813</v>
      </c>
      <c r="BG107" s="46">
        <v>0.011850884</v>
      </c>
      <c r="BH107" s="40">
        <v>0</v>
      </c>
      <c r="BI107" s="40">
        <v>0</v>
      </c>
      <c r="BJ107" s="47">
        <v>3.7504531853934684</v>
      </c>
      <c r="BK107" s="54">
        <v>36.436993512393464</v>
      </c>
      <c r="BL107" s="87"/>
    </row>
    <row r="108" spans="1:64" ht="12.75">
      <c r="A108" s="31"/>
      <c r="B108" s="33" t="s">
        <v>74</v>
      </c>
      <c r="C108" s="103">
        <f aca="true" t="shared" si="18" ref="C108:AH108">SUM(C102:C107)</f>
        <v>0</v>
      </c>
      <c r="D108" s="72">
        <f t="shared" si="18"/>
        <v>112.74348059400002</v>
      </c>
      <c r="E108" s="72">
        <f t="shared" si="18"/>
        <v>0</v>
      </c>
      <c r="F108" s="72">
        <f t="shared" si="18"/>
        <v>0</v>
      </c>
      <c r="G108" s="72">
        <f t="shared" si="18"/>
        <v>0</v>
      </c>
      <c r="H108" s="72">
        <f t="shared" si="18"/>
        <v>63.026120722</v>
      </c>
      <c r="I108" s="72">
        <f t="shared" si="18"/>
        <v>56.154067938999994</v>
      </c>
      <c r="J108" s="72">
        <f t="shared" si="18"/>
        <v>0</v>
      </c>
      <c r="K108" s="72">
        <f t="shared" si="18"/>
        <v>0</v>
      </c>
      <c r="L108" s="72">
        <f t="shared" si="18"/>
        <v>294.60665753500007</v>
      </c>
      <c r="M108" s="72">
        <f t="shared" si="18"/>
        <v>0</v>
      </c>
      <c r="N108" s="72">
        <f t="shared" si="18"/>
        <v>0</v>
      </c>
      <c r="O108" s="72">
        <f t="shared" si="18"/>
        <v>0</v>
      </c>
      <c r="P108" s="72">
        <f t="shared" si="18"/>
        <v>0</v>
      </c>
      <c r="Q108" s="72">
        <f t="shared" si="18"/>
        <v>0</v>
      </c>
      <c r="R108" s="72">
        <f t="shared" si="18"/>
        <v>30.786720584</v>
      </c>
      <c r="S108" s="72">
        <f t="shared" si="18"/>
        <v>1.20705526</v>
      </c>
      <c r="T108" s="72">
        <f t="shared" si="18"/>
        <v>0</v>
      </c>
      <c r="U108" s="72">
        <f t="shared" si="18"/>
        <v>0</v>
      </c>
      <c r="V108" s="72">
        <f t="shared" si="18"/>
        <v>14.819791939</v>
      </c>
      <c r="W108" s="72">
        <f t="shared" si="18"/>
        <v>0</v>
      </c>
      <c r="X108" s="72">
        <f t="shared" si="18"/>
        <v>0</v>
      </c>
      <c r="Y108" s="72">
        <f t="shared" si="18"/>
        <v>0</v>
      </c>
      <c r="Z108" s="72">
        <f t="shared" si="18"/>
        <v>0</v>
      </c>
      <c r="AA108" s="72">
        <f t="shared" si="18"/>
        <v>0</v>
      </c>
      <c r="AB108" s="72">
        <f t="shared" si="18"/>
        <v>0.114979202</v>
      </c>
      <c r="AC108" s="72">
        <f t="shared" si="18"/>
        <v>0</v>
      </c>
      <c r="AD108" s="72">
        <f t="shared" si="18"/>
        <v>0</v>
      </c>
      <c r="AE108" s="72">
        <f t="shared" si="18"/>
        <v>0</v>
      </c>
      <c r="AF108" s="72">
        <f t="shared" si="18"/>
        <v>0</v>
      </c>
      <c r="AG108" s="72">
        <f t="shared" si="18"/>
        <v>0</v>
      </c>
      <c r="AH108" s="72">
        <f t="shared" si="18"/>
        <v>0</v>
      </c>
      <c r="AI108" s="72">
        <f aca="true" t="shared" si="19" ref="AI108:BK108">SUM(AI102:AI107)</f>
        <v>0</v>
      </c>
      <c r="AJ108" s="72">
        <f t="shared" si="19"/>
        <v>0</v>
      </c>
      <c r="AK108" s="72">
        <f t="shared" si="19"/>
        <v>0</v>
      </c>
      <c r="AL108" s="72">
        <f t="shared" si="19"/>
        <v>0.07146169299999999</v>
      </c>
      <c r="AM108" s="72">
        <f t="shared" si="19"/>
        <v>0</v>
      </c>
      <c r="AN108" s="72">
        <f t="shared" si="19"/>
        <v>0</v>
      </c>
      <c r="AO108" s="72">
        <f t="shared" si="19"/>
        <v>0</v>
      </c>
      <c r="AP108" s="72">
        <f t="shared" si="19"/>
        <v>0</v>
      </c>
      <c r="AQ108" s="72">
        <f t="shared" si="19"/>
        <v>0</v>
      </c>
      <c r="AR108" s="72">
        <f t="shared" si="19"/>
        <v>14.216634675</v>
      </c>
      <c r="AS108" s="72">
        <f t="shared" si="19"/>
        <v>0</v>
      </c>
      <c r="AT108" s="72">
        <f t="shared" si="19"/>
        <v>0</v>
      </c>
      <c r="AU108" s="72">
        <f t="shared" si="19"/>
        <v>0</v>
      </c>
      <c r="AV108" s="72">
        <f t="shared" si="19"/>
        <v>142.863931614</v>
      </c>
      <c r="AW108" s="72">
        <f t="shared" si="19"/>
        <v>50.80368408100001</v>
      </c>
      <c r="AX108" s="72">
        <f t="shared" si="19"/>
        <v>0</v>
      </c>
      <c r="AY108" s="72">
        <f t="shared" si="19"/>
        <v>0</v>
      </c>
      <c r="AZ108" s="72">
        <f t="shared" si="19"/>
        <v>329.45796037099996</v>
      </c>
      <c r="BA108" s="72">
        <f t="shared" si="19"/>
        <v>0</v>
      </c>
      <c r="BB108" s="72">
        <f t="shared" si="19"/>
        <v>0</v>
      </c>
      <c r="BC108" s="72">
        <f t="shared" si="19"/>
        <v>0</v>
      </c>
      <c r="BD108" s="72">
        <f t="shared" si="19"/>
        <v>0</v>
      </c>
      <c r="BE108" s="72">
        <f t="shared" si="19"/>
        <v>0</v>
      </c>
      <c r="BF108" s="72">
        <f t="shared" si="19"/>
        <v>33.718407799</v>
      </c>
      <c r="BG108" s="72">
        <f t="shared" si="19"/>
        <v>2.53583908</v>
      </c>
      <c r="BH108" s="72">
        <f t="shared" si="19"/>
        <v>0</v>
      </c>
      <c r="BI108" s="72">
        <f t="shared" si="19"/>
        <v>0</v>
      </c>
      <c r="BJ108" s="72">
        <f t="shared" si="19"/>
        <v>22.55297425739347</v>
      </c>
      <c r="BK108" s="117">
        <f t="shared" si="19"/>
        <v>1169.6797673453934</v>
      </c>
      <c r="BL108" s="87"/>
    </row>
    <row r="109" spans="1:64" ht="4.5" customHeight="1">
      <c r="A109" s="10"/>
      <c r="B109" s="20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8"/>
      <c r="BL109" s="87"/>
    </row>
    <row r="110" spans="1:64" ht="12.75">
      <c r="A110" s="31"/>
      <c r="B110" s="104" t="s">
        <v>88</v>
      </c>
      <c r="C110" s="45">
        <f aca="true" t="shared" si="20" ref="C110:AH110">+C108++C89+C84+C56+C98</f>
        <v>0</v>
      </c>
      <c r="D110" s="74">
        <f t="shared" si="20"/>
        <v>3381.0043983260002</v>
      </c>
      <c r="E110" s="74">
        <f t="shared" si="20"/>
        <v>0</v>
      </c>
      <c r="F110" s="74">
        <f t="shared" si="20"/>
        <v>0</v>
      </c>
      <c r="G110" s="74">
        <f t="shared" si="20"/>
        <v>0</v>
      </c>
      <c r="H110" s="74">
        <f t="shared" si="20"/>
        <v>2522.063916375</v>
      </c>
      <c r="I110" s="74">
        <f t="shared" si="20"/>
        <v>16070.739007196002</v>
      </c>
      <c r="J110" s="74">
        <f t="shared" si="20"/>
        <v>1358.432313496</v>
      </c>
      <c r="K110" s="74">
        <f t="shared" si="20"/>
        <v>4.727143339</v>
      </c>
      <c r="L110" s="74">
        <f t="shared" si="20"/>
        <v>7038.26988491</v>
      </c>
      <c r="M110" s="74">
        <f t="shared" si="20"/>
        <v>0</v>
      </c>
      <c r="N110" s="74">
        <f t="shared" si="20"/>
        <v>0</v>
      </c>
      <c r="O110" s="74">
        <f t="shared" si="20"/>
        <v>0</v>
      </c>
      <c r="P110" s="74">
        <f t="shared" si="20"/>
        <v>0</v>
      </c>
      <c r="Q110" s="74">
        <f t="shared" si="20"/>
        <v>0</v>
      </c>
      <c r="R110" s="74">
        <f t="shared" si="20"/>
        <v>1062.258167005</v>
      </c>
      <c r="S110" s="74">
        <f t="shared" si="20"/>
        <v>1049.225573666</v>
      </c>
      <c r="T110" s="74">
        <f t="shared" si="20"/>
        <v>59.66283426099999</v>
      </c>
      <c r="U110" s="74">
        <f t="shared" si="20"/>
        <v>0</v>
      </c>
      <c r="V110" s="74">
        <f t="shared" si="20"/>
        <v>669.576368377</v>
      </c>
      <c r="W110" s="74">
        <f t="shared" si="20"/>
        <v>0</v>
      </c>
      <c r="X110" s="74">
        <f t="shared" si="20"/>
        <v>0</v>
      </c>
      <c r="Y110" s="74">
        <f t="shared" si="20"/>
        <v>0</v>
      </c>
      <c r="Z110" s="74">
        <f t="shared" si="20"/>
        <v>0</v>
      </c>
      <c r="AA110" s="74">
        <f t="shared" si="20"/>
        <v>0</v>
      </c>
      <c r="AB110" s="74">
        <f t="shared" si="20"/>
        <v>9.519801135000002</v>
      </c>
      <c r="AC110" s="74">
        <f t="shared" si="20"/>
        <v>0.050229414</v>
      </c>
      <c r="AD110" s="74">
        <f t="shared" si="20"/>
        <v>0</v>
      </c>
      <c r="AE110" s="74">
        <f t="shared" si="20"/>
        <v>0</v>
      </c>
      <c r="AF110" s="74">
        <f t="shared" si="20"/>
        <v>1.26336222</v>
      </c>
      <c r="AG110" s="74">
        <f t="shared" si="20"/>
        <v>0</v>
      </c>
      <c r="AH110" s="74">
        <f t="shared" si="20"/>
        <v>0</v>
      </c>
      <c r="AI110" s="74">
        <f aca="true" t="shared" si="21" ref="AI110:BK110">+AI108++AI89+AI84+AI56+AI98</f>
        <v>0</v>
      </c>
      <c r="AJ110" s="74">
        <f t="shared" si="21"/>
        <v>0</v>
      </c>
      <c r="AK110" s="74">
        <f t="shared" si="21"/>
        <v>0</v>
      </c>
      <c r="AL110" s="74">
        <f t="shared" si="21"/>
        <v>5.517941143999999</v>
      </c>
      <c r="AM110" s="74">
        <f t="shared" si="21"/>
        <v>0</v>
      </c>
      <c r="AN110" s="74">
        <f t="shared" si="21"/>
        <v>0</v>
      </c>
      <c r="AO110" s="74">
        <f t="shared" si="21"/>
        <v>0</v>
      </c>
      <c r="AP110" s="74">
        <f t="shared" si="21"/>
        <v>0.234242983</v>
      </c>
      <c r="AQ110" s="74">
        <f t="shared" si="21"/>
        <v>0.007234207</v>
      </c>
      <c r="AR110" s="74">
        <f t="shared" si="21"/>
        <v>14.642517704000001</v>
      </c>
      <c r="AS110" s="74">
        <f t="shared" si="21"/>
        <v>0</v>
      </c>
      <c r="AT110" s="74">
        <f t="shared" si="21"/>
        <v>0</v>
      </c>
      <c r="AU110" s="74">
        <f t="shared" si="21"/>
        <v>0</v>
      </c>
      <c r="AV110" s="74">
        <f t="shared" si="21"/>
        <v>15504.745623829996</v>
      </c>
      <c r="AW110" s="74">
        <f t="shared" si="21"/>
        <v>6828.657672404001</v>
      </c>
      <c r="AX110" s="74">
        <f t="shared" si="21"/>
        <v>52.382378534000004</v>
      </c>
      <c r="AY110" s="74">
        <f t="shared" si="21"/>
        <v>0.000600549</v>
      </c>
      <c r="AZ110" s="74">
        <f t="shared" si="21"/>
        <v>18127.873645682</v>
      </c>
      <c r="BA110" s="74">
        <f t="shared" si="21"/>
        <v>0</v>
      </c>
      <c r="BB110" s="74">
        <f t="shared" si="21"/>
        <v>0</v>
      </c>
      <c r="BC110" s="74">
        <f t="shared" si="21"/>
        <v>0</v>
      </c>
      <c r="BD110" s="74">
        <f t="shared" si="21"/>
        <v>0</v>
      </c>
      <c r="BE110" s="74">
        <f t="shared" si="21"/>
        <v>0</v>
      </c>
      <c r="BF110" s="74">
        <f t="shared" si="21"/>
        <v>5365.244083326001</v>
      </c>
      <c r="BG110" s="74">
        <f t="shared" si="21"/>
        <v>904.171920497</v>
      </c>
      <c r="BH110" s="74">
        <f t="shared" si="21"/>
        <v>68.563988001</v>
      </c>
      <c r="BI110" s="74">
        <f t="shared" si="21"/>
        <v>0</v>
      </c>
      <c r="BJ110" s="74">
        <f t="shared" si="21"/>
        <v>2678.299029944982</v>
      </c>
      <c r="BK110" s="118">
        <f t="shared" si="21"/>
        <v>82777.13387852599</v>
      </c>
      <c r="BL110" s="87"/>
    </row>
    <row r="111" spans="1:63" ht="4.5" customHeight="1">
      <c r="A111" s="10"/>
      <c r="B111" s="105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8"/>
    </row>
    <row r="112" spans="1:63" ht="14.25" customHeight="1">
      <c r="A112" s="10" t="s">
        <v>5</v>
      </c>
      <c r="B112" s="106" t="s">
        <v>24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8"/>
    </row>
    <row r="113" spans="1:63" ht="14.25" customHeight="1">
      <c r="A113" s="27"/>
      <c r="B113" s="106"/>
      <c r="C113" s="48">
        <v>0</v>
      </c>
      <c r="D113" s="46">
        <v>0</v>
      </c>
      <c r="E113" s="40">
        <v>0</v>
      </c>
      <c r="F113" s="40">
        <v>0</v>
      </c>
      <c r="G113" s="47">
        <v>0</v>
      </c>
      <c r="H113" s="64">
        <v>0</v>
      </c>
      <c r="I113" s="40">
        <v>0</v>
      </c>
      <c r="J113" s="40">
        <v>0</v>
      </c>
      <c r="K113" s="40">
        <v>0</v>
      </c>
      <c r="L113" s="47">
        <v>0</v>
      </c>
      <c r="M113" s="64">
        <v>0</v>
      </c>
      <c r="N113" s="46">
        <v>0</v>
      </c>
      <c r="O113" s="40">
        <v>0</v>
      </c>
      <c r="P113" s="40">
        <v>0</v>
      </c>
      <c r="Q113" s="47">
        <v>0</v>
      </c>
      <c r="R113" s="64">
        <v>0</v>
      </c>
      <c r="S113" s="40">
        <v>0</v>
      </c>
      <c r="T113" s="40">
        <v>0</v>
      </c>
      <c r="U113" s="40">
        <v>0</v>
      </c>
      <c r="V113" s="47">
        <v>0</v>
      </c>
      <c r="W113" s="64">
        <v>0</v>
      </c>
      <c r="X113" s="40">
        <v>0</v>
      </c>
      <c r="Y113" s="40">
        <v>0</v>
      </c>
      <c r="Z113" s="40">
        <v>0</v>
      </c>
      <c r="AA113" s="47">
        <v>0</v>
      </c>
      <c r="AB113" s="64">
        <v>0</v>
      </c>
      <c r="AC113" s="40">
        <v>0</v>
      </c>
      <c r="AD113" s="40">
        <v>0</v>
      </c>
      <c r="AE113" s="40">
        <v>0</v>
      </c>
      <c r="AF113" s="47">
        <v>0</v>
      </c>
      <c r="AG113" s="64">
        <v>0</v>
      </c>
      <c r="AH113" s="40">
        <v>0</v>
      </c>
      <c r="AI113" s="40">
        <v>0</v>
      </c>
      <c r="AJ113" s="40">
        <v>0</v>
      </c>
      <c r="AK113" s="47">
        <v>0</v>
      </c>
      <c r="AL113" s="64">
        <v>0</v>
      </c>
      <c r="AM113" s="40">
        <v>0</v>
      </c>
      <c r="AN113" s="40">
        <v>0</v>
      </c>
      <c r="AO113" s="40">
        <v>0</v>
      </c>
      <c r="AP113" s="47">
        <v>0</v>
      </c>
      <c r="AQ113" s="64">
        <v>0</v>
      </c>
      <c r="AR113" s="46">
        <v>0</v>
      </c>
      <c r="AS113" s="40">
        <v>0</v>
      </c>
      <c r="AT113" s="40">
        <v>0</v>
      </c>
      <c r="AU113" s="47">
        <v>0</v>
      </c>
      <c r="AV113" s="64">
        <v>0</v>
      </c>
      <c r="AW113" s="40">
        <v>0</v>
      </c>
      <c r="AX113" s="40">
        <v>0</v>
      </c>
      <c r="AY113" s="40">
        <v>0</v>
      </c>
      <c r="AZ113" s="47">
        <v>0</v>
      </c>
      <c r="BA113" s="38">
        <v>0</v>
      </c>
      <c r="BB113" s="39">
        <v>0</v>
      </c>
      <c r="BC113" s="38">
        <v>0</v>
      </c>
      <c r="BD113" s="38">
        <v>0</v>
      </c>
      <c r="BE113" s="41">
        <v>0</v>
      </c>
      <c r="BF113" s="38">
        <v>0</v>
      </c>
      <c r="BG113" s="39">
        <v>0</v>
      </c>
      <c r="BH113" s="38">
        <v>0</v>
      </c>
      <c r="BI113" s="38">
        <v>0</v>
      </c>
      <c r="BJ113" s="41">
        <v>0</v>
      </c>
      <c r="BK113" s="81">
        <f>SUM(C113:BJ113)</f>
        <v>0</v>
      </c>
    </row>
    <row r="114" spans="1:63" ht="13.5" thickBot="1">
      <c r="A114" s="35"/>
      <c r="B114" s="107" t="s">
        <v>74</v>
      </c>
      <c r="C114" s="119">
        <f>SUM(C113)</f>
        <v>0</v>
      </c>
      <c r="D114" s="120">
        <f aca="true" t="shared" si="22" ref="D114:BK114">SUM(D113)</f>
        <v>0</v>
      </c>
      <c r="E114" s="120">
        <f t="shared" si="22"/>
        <v>0</v>
      </c>
      <c r="F114" s="120">
        <f t="shared" si="22"/>
        <v>0</v>
      </c>
      <c r="G114" s="121">
        <f t="shared" si="22"/>
        <v>0</v>
      </c>
      <c r="H114" s="122">
        <f t="shared" si="22"/>
        <v>0</v>
      </c>
      <c r="I114" s="120">
        <f t="shared" si="22"/>
        <v>0</v>
      </c>
      <c r="J114" s="120">
        <f t="shared" si="22"/>
        <v>0</v>
      </c>
      <c r="K114" s="120">
        <f t="shared" si="22"/>
        <v>0</v>
      </c>
      <c r="L114" s="121">
        <f t="shared" si="22"/>
        <v>0</v>
      </c>
      <c r="M114" s="122">
        <f t="shared" si="22"/>
        <v>0</v>
      </c>
      <c r="N114" s="120">
        <f t="shared" si="22"/>
        <v>0</v>
      </c>
      <c r="O114" s="120">
        <f t="shared" si="22"/>
        <v>0</v>
      </c>
      <c r="P114" s="120">
        <f t="shared" si="22"/>
        <v>0</v>
      </c>
      <c r="Q114" s="121">
        <f t="shared" si="22"/>
        <v>0</v>
      </c>
      <c r="R114" s="122">
        <f t="shared" si="22"/>
        <v>0</v>
      </c>
      <c r="S114" s="120">
        <f t="shared" si="22"/>
        <v>0</v>
      </c>
      <c r="T114" s="120">
        <f t="shared" si="22"/>
        <v>0</v>
      </c>
      <c r="U114" s="120">
        <f t="shared" si="22"/>
        <v>0</v>
      </c>
      <c r="V114" s="121">
        <f t="shared" si="22"/>
        <v>0</v>
      </c>
      <c r="W114" s="122">
        <f t="shared" si="22"/>
        <v>0</v>
      </c>
      <c r="X114" s="120">
        <f t="shared" si="22"/>
        <v>0</v>
      </c>
      <c r="Y114" s="120">
        <f t="shared" si="22"/>
        <v>0</v>
      </c>
      <c r="Z114" s="120">
        <f t="shared" si="22"/>
        <v>0</v>
      </c>
      <c r="AA114" s="121">
        <f t="shared" si="22"/>
        <v>0</v>
      </c>
      <c r="AB114" s="122">
        <f t="shared" si="22"/>
        <v>0</v>
      </c>
      <c r="AC114" s="120">
        <f t="shared" si="22"/>
        <v>0</v>
      </c>
      <c r="AD114" s="120">
        <f t="shared" si="22"/>
        <v>0</v>
      </c>
      <c r="AE114" s="120">
        <f t="shared" si="22"/>
        <v>0</v>
      </c>
      <c r="AF114" s="121">
        <f t="shared" si="22"/>
        <v>0</v>
      </c>
      <c r="AG114" s="122">
        <f t="shared" si="22"/>
        <v>0</v>
      </c>
      <c r="AH114" s="120">
        <f t="shared" si="22"/>
        <v>0</v>
      </c>
      <c r="AI114" s="120">
        <f t="shared" si="22"/>
        <v>0</v>
      </c>
      <c r="AJ114" s="120">
        <f t="shared" si="22"/>
        <v>0</v>
      </c>
      <c r="AK114" s="121">
        <f t="shared" si="22"/>
        <v>0</v>
      </c>
      <c r="AL114" s="122">
        <f t="shared" si="22"/>
        <v>0</v>
      </c>
      <c r="AM114" s="120">
        <f t="shared" si="22"/>
        <v>0</v>
      </c>
      <c r="AN114" s="120">
        <f t="shared" si="22"/>
        <v>0</v>
      </c>
      <c r="AO114" s="120">
        <f t="shared" si="22"/>
        <v>0</v>
      </c>
      <c r="AP114" s="121">
        <f t="shared" si="22"/>
        <v>0</v>
      </c>
      <c r="AQ114" s="122">
        <f t="shared" si="22"/>
        <v>0</v>
      </c>
      <c r="AR114" s="120">
        <f t="shared" si="22"/>
        <v>0</v>
      </c>
      <c r="AS114" s="120">
        <f t="shared" si="22"/>
        <v>0</v>
      </c>
      <c r="AT114" s="120">
        <f t="shared" si="22"/>
        <v>0</v>
      </c>
      <c r="AU114" s="121">
        <f t="shared" si="22"/>
        <v>0</v>
      </c>
      <c r="AV114" s="122">
        <f t="shared" si="22"/>
        <v>0</v>
      </c>
      <c r="AW114" s="120">
        <f t="shared" si="22"/>
        <v>0</v>
      </c>
      <c r="AX114" s="120">
        <f t="shared" si="22"/>
        <v>0</v>
      </c>
      <c r="AY114" s="120">
        <f t="shared" si="22"/>
        <v>0</v>
      </c>
      <c r="AZ114" s="121">
        <f t="shared" si="22"/>
        <v>0</v>
      </c>
      <c r="BA114" s="119">
        <f t="shared" si="22"/>
        <v>0</v>
      </c>
      <c r="BB114" s="120">
        <f t="shared" si="22"/>
        <v>0</v>
      </c>
      <c r="BC114" s="120">
        <f t="shared" si="22"/>
        <v>0</v>
      </c>
      <c r="BD114" s="120">
        <f t="shared" si="22"/>
        <v>0</v>
      </c>
      <c r="BE114" s="123">
        <f t="shared" si="22"/>
        <v>0</v>
      </c>
      <c r="BF114" s="122">
        <f t="shared" si="22"/>
        <v>0</v>
      </c>
      <c r="BG114" s="120">
        <f t="shared" si="22"/>
        <v>0</v>
      </c>
      <c r="BH114" s="120">
        <f t="shared" si="22"/>
        <v>0</v>
      </c>
      <c r="BI114" s="120">
        <f t="shared" si="22"/>
        <v>0</v>
      </c>
      <c r="BJ114" s="121">
        <f t="shared" si="22"/>
        <v>0</v>
      </c>
      <c r="BK114" s="124">
        <f t="shared" si="22"/>
        <v>0</v>
      </c>
    </row>
    <row r="115" spans="1:63" ht="6" customHeight="1">
      <c r="A115" s="3"/>
      <c r="B115" s="15"/>
      <c r="C115" s="23"/>
      <c r="D115" s="29"/>
      <c r="E115" s="23"/>
      <c r="F115" s="23"/>
      <c r="G115" s="23"/>
      <c r="H115" s="23"/>
      <c r="I115" s="23"/>
      <c r="J115" s="23"/>
      <c r="K115" s="23"/>
      <c r="L115" s="23"/>
      <c r="M115" s="23"/>
      <c r="N115" s="29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9"/>
      <c r="AS115" s="23"/>
      <c r="AT115" s="23"/>
      <c r="AU115" s="23"/>
      <c r="AV115" s="23"/>
      <c r="AW115" s="23"/>
      <c r="AX115" s="23"/>
      <c r="AY115" s="23"/>
      <c r="AZ115" s="23"/>
      <c r="BA115" s="23"/>
      <c r="BB115" s="29"/>
      <c r="BC115" s="23"/>
      <c r="BD115" s="23"/>
      <c r="BE115" s="23"/>
      <c r="BF115" s="23"/>
      <c r="BG115" s="29"/>
      <c r="BH115" s="23"/>
      <c r="BI115" s="23"/>
      <c r="BJ115" s="23"/>
      <c r="BK115" s="25"/>
    </row>
    <row r="116" spans="1:63" ht="12.75">
      <c r="A116" s="3"/>
      <c r="B116" s="3" t="s">
        <v>104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6" t="s">
        <v>89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1:63" ht="12.75">
      <c r="A117" s="3"/>
      <c r="B117" s="3" t="s">
        <v>105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3:63" ht="12.75"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4" ht="12.75">
      <c r="BJ124" s="87"/>
    </row>
    <row r="126" spans="3:63" ht="12.75"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</sheetData>
  <sheetProtection/>
  <mergeCells count="49"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  <mergeCell ref="C101:BK101"/>
    <mergeCell ref="C60:BK60"/>
    <mergeCell ref="C57:BK57"/>
    <mergeCell ref="C63:BK63"/>
    <mergeCell ref="C85:BK85"/>
    <mergeCell ref="C86:BK86"/>
    <mergeCell ref="C90:BK90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9" t="s">
        <v>171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130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45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0.0378343</v>
      </c>
      <c r="E5" s="85">
        <v>0.011324749</v>
      </c>
      <c r="F5" s="85">
        <v>3.612343065</v>
      </c>
      <c r="G5" s="85">
        <v>0.180076023</v>
      </c>
      <c r="H5" s="85">
        <v>0.023058744</v>
      </c>
      <c r="I5" s="85">
        <v>0</v>
      </c>
      <c r="J5" s="75">
        <v>0</v>
      </c>
      <c r="K5" s="80">
        <f>SUM(D5:J5)</f>
        <v>3.864636881</v>
      </c>
      <c r="L5" s="85">
        <v>0</v>
      </c>
    </row>
    <row r="6" spans="2:12" ht="12.75">
      <c r="B6" s="11">
        <v>2</v>
      </c>
      <c r="C6" s="13" t="s">
        <v>34</v>
      </c>
      <c r="D6" s="85">
        <v>46.49816522</v>
      </c>
      <c r="E6" s="85">
        <v>131.772436789</v>
      </c>
      <c r="F6" s="85">
        <v>833.293764524</v>
      </c>
      <c r="G6" s="85">
        <v>92.716363266</v>
      </c>
      <c r="H6" s="85">
        <v>11.772050904</v>
      </c>
      <c r="I6" s="85">
        <v>0</v>
      </c>
      <c r="J6" s="75">
        <v>0.3138630536443334</v>
      </c>
      <c r="K6" s="80">
        <f aca="true" t="shared" si="0" ref="K6:K41">SUM(D6:J6)</f>
        <v>1116.3666437566444</v>
      </c>
      <c r="L6" s="85">
        <v>0</v>
      </c>
    </row>
    <row r="7" spans="2:12" ht="12.75">
      <c r="B7" s="11">
        <v>3</v>
      </c>
      <c r="C7" s="12" t="s">
        <v>35</v>
      </c>
      <c r="D7" s="85">
        <v>0.11728768</v>
      </c>
      <c r="E7" s="85">
        <v>0.345541921</v>
      </c>
      <c r="F7" s="85">
        <v>5.150288248</v>
      </c>
      <c r="G7" s="85">
        <v>0.19831601</v>
      </c>
      <c r="H7" s="85">
        <v>0.094505368</v>
      </c>
      <c r="I7" s="85">
        <v>0</v>
      </c>
      <c r="J7" s="75">
        <v>0</v>
      </c>
      <c r="K7" s="80">
        <f t="shared" si="0"/>
        <v>5.905939227</v>
      </c>
      <c r="L7" s="85">
        <v>0</v>
      </c>
    </row>
    <row r="8" spans="2:12" ht="12.75">
      <c r="B8" s="11">
        <v>4</v>
      </c>
      <c r="C8" s="13" t="s">
        <v>36</v>
      </c>
      <c r="D8" s="85">
        <v>78.789575711</v>
      </c>
      <c r="E8" s="85">
        <v>68.44338319</v>
      </c>
      <c r="F8" s="85">
        <v>284.32154256</v>
      </c>
      <c r="G8" s="85">
        <v>21.531911482</v>
      </c>
      <c r="H8" s="85">
        <v>2.508252529</v>
      </c>
      <c r="I8" s="85">
        <v>0</v>
      </c>
      <c r="J8" s="75">
        <v>0.07125691563934473</v>
      </c>
      <c r="K8" s="80">
        <f t="shared" si="0"/>
        <v>455.6659223876394</v>
      </c>
      <c r="L8" s="85">
        <v>0</v>
      </c>
    </row>
    <row r="9" spans="2:12" ht="12.75">
      <c r="B9" s="11">
        <v>5</v>
      </c>
      <c r="C9" s="13" t="s">
        <v>37</v>
      </c>
      <c r="D9" s="85">
        <v>10.482430148</v>
      </c>
      <c r="E9" s="85">
        <v>58.936038162</v>
      </c>
      <c r="F9" s="85">
        <v>412.984082863</v>
      </c>
      <c r="G9" s="85">
        <v>45.685494732</v>
      </c>
      <c r="H9" s="85">
        <v>3.211399068</v>
      </c>
      <c r="I9" s="85">
        <v>0</v>
      </c>
      <c r="J9" s="75">
        <v>0.046315901361186726</v>
      </c>
      <c r="K9" s="80">
        <f t="shared" si="0"/>
        <v>531.3457608743612</v>
      </c>
      <c r="L9" s="85">
        <v>0</v>
      </c>
    </row>
    <row r="10" spans="2:12" ht="12.75">
      <c r="B10" s="11">
        <v>6</v>
      </c>
      <c r="C10" s="13" t="s">
        <v>38</v>
      </c>
      <c r="D10" s="85">
        <v>7.114552639</v>
      </c>
      <c r="E10" s="85">
        <v>22.665446234</v>
      </c>
      <c r="F10" s="85">
        <v>180.881325804</v>
      </c>
      <c r="G10" s="85">
        <v>21.793012659</v>
      </c>
      <c r="H10" s="85">
        <v>1.827394225</v>
      </c>
      <c r="I10" s="85">
        <v>0</v>
      </c>
      <c r="J10" s="75">
        <v>0.0004069818700627342</v>
      </c>
      <c r="K10" s="80">
        <f t="shared" si="0"/>
        <v>234.2821385428701</v>
      </c>
      <c r="L10" s="85">
        <v>0</v>
      </c>
    </row>
    <row r="11" spans="2:12" ht="12.75">
      <c r="B11" s="11">
        <v>7</v>
      </c>
      <c r="C11" s="13" t="s">
        <v>39</v>
      </c>
      <c r="D11" s="85">
        <v>26.580693017</v>
      </c>
      <c r="E11" s="85">
        <v>62.199086386</v>
      </c>
      <c r="F11" s="85">
        <v>279.305746525</v>
      </c>
      <c r="G11" s="85">
        <v>42.772394841</v>
      </c>
      <c r="H11" s="85">
        <v>2.5177675</v>
      </c>
      <c r="I11" s="85">
        <v>0</v>
      </c>
      <c r="J11" s="75">
        <v>0.006405903298584564</v>
      </c>
      <c r="K11" s="80">
        <f t="shared" si="0"/>
        <v>413.3820941722986</v>
      </c>
      <c r="L11" s="85">
        <v>0</v>
      </c>
    </row>
    <row r="12" spans="2:12" ht="12.75">
      <c r="B12" s="11">
        <v>8</v>
      </c>
      <c r="C12" s="12" t="s">
        <v>40</v>
      </c>
      <c r="D12" s="85">
        <v>0.043271125</v>
      </c>
      <c r="E12" s="85">
        <v>0.438465</v>
      </c>
      <c r="F12" s="85">
        <v>14.575957446</v>
      </c>
      <c r="G12" s="85">
        <v>1.147523377</v>
      </c>
      <c r="H12" s="85">
        <v>0.016963769</v>
      </c>
      <c r="I12" s="85">
        <v>0</v>
      </c>
      <c r="J12" s="75">
        <v>5.739765596946491E-06</v>
      </c>
      <c r="K12" s="80">
        <f t="shared" si="0"/>
        <v>16.2221864567656</v>
      </c>
      <c r="L12" s="85">
        <v>0</v>
      </c>
    </row>
    <row r="13" spans="2:12" ht="12.75">
      <c r="B13" s="11">
        <v>9</v>
      </c>
      <c r="C13" s="12" t="s">
        <v>41</v>
      </c>
      <c r="D13" s="85">
        <v>0.453636853</v>
      </c>
      <c r="E13" s="85">
        <v>0.618429065</v>
      </c>
      <c r="F13" s="85">
        <v>8.432382566</v>
      </c>
      <c r="G13" s="85">
        <v>0.62010113</v>
      </c>
      <c r="H13" s="85">
        <v>0.027784138</v>
      </c>
      <c r="I13" s="85">
        <v>0</v>
      </c>
      <c r="J13" s="75">
        <v>0</v>
      </c>
      <c r="K13" s="80">
        <f t="shared" si="0"/>
        <v>10.152333751999999</v>
      </c>
      <c r="L13" s="85">
        <v>0</v>
      </c>
    </row>
    <row r="14" spans="2:12" ht="12.75">
      <c r="B14" s="11">
        <v>10</v>
      </c>
      <c r="C14" s="13" t="s">
        <v>42</v>
      </c>
      <c r="D14" s="85">
        <v>22.738646557</v>
      </c>
      <c r="E14" s="85">
        <v>202.537788704</v>
      </c>
      <c r="F14" s="85">
        <v>453.900242313</v>
      </c>
      <c r="G14" s="85">
        <v>83.416539146</v>
      </c>
      <c r="H14" s="85">
        <v>3.469641775</v>
      </c>
      <c r="I14" s="85">
        <v>0</v>
      </c>
      <c r="J14" s="75">
        <v>0.005671429897103599</v>
      </c>
      <c r="K14" s="80">
        <f t="shared" si="0"/>
        <v>766.0685299248971</v>
      </c>
      <c r="L14" s="85">
        <v>0</v>
      </c>
    </row>
    <row r="15" spans="2:12" ht="12.75">
      <c r="B15" s="11">
        <v>11</v>
      </c>
      <c r="C15" s="13" t="s">
        <v>43</v>
      </c>
      <c r="D15" s="85">
        <v>385.91301668</v>
      </c>
      <c r="E15" s="85">
        <v>843.078630146</v>
      </c>
      <c r="F15" s="85">
        <v>3695.655139953</v>
      </c>
      <c r="G15" s="85">
        <v>614.392368115</v>
      </c>
      <c r="H15" s="85">
        <v>47.912452249</v>
      </c>
      <c r="I15" s="85">
        <v>0</v>
      </c>
      <c r="J15" s="75">
        <v>1.8874698254756255</v>
      </c>
      <c r="K15" s="80">
        <f t="shared" si="0"/>
        <v>5588.839076968476</v>
      </c>
      <c r="L15" s="85">
        <v>0</v>
      </c>
    </row>
    <row r="16" spans="2:12" ht="12.75">
      <c r="B16" s="11">
        <v>12</v>
      </c>
      <c r="C16" s="13" t="s">
        <v>44</v>
      </c>
      <c r="D16" s="85">
        <v>396.658969827</v>
      </c>
      <c r="E16" s="85">
        <v>1554.839977344</v>
      </c>
      <c r="F16" s="85">
        <v>1072.819369229</v>
      </c>
      <c r="G16" s="85">
        <v>96.885054044</v>
      </c>
      <c r="H16" s="85">
        <v>28.173188121</v>
      </c>
      <c r="I16" s="85">
        <v>0</v>
      </c>
      <c r="J16" s="75">
        <v>0.699808141306938</v>
      </c>
      <c r="K16" s="80">
        <f t="shared" si="0"/>
        <v>3150.076366706307</v>
      </c>
      <c r="L16" s="85">
        <v>0</v>
      </c>
    </row>
    <row r="17" spans="2:12" ht="12.75">
      <c r="B17" s="11">
        <v>13</v>
      </c>
      <c r="C17" s="13" t="s">
        <v>45</v>
      </c>
      <c r="D17" s="85">
        <v>2.617520883</v>
      </c>
      <c r="E17" s="85">
        <v>4.393958815</v>
      </c>
      <c r="F17" s="85">
        <v>59.279232451</v>
      </c>
      <c r="G17" s="85">
        <v>5.906694546</v>
      </c>
      <c r="H17" s="85">
        <v>0.944336852</v>
      </c>
      <c r="I17" s="85">
        <v>0</v>
      </c>
      <c r="J17" s="75">
        <v>7.591652232942435E-05</v>
      </c>
      <c r="K17" s="80">
        <f t="shared" si="0"/>
        <v>73.14181946352234</v>
      </c>
      <c r="L17" s="85">
        <v>0</v>
      </c>
    </row>
    <row r="18" spans="2:12" ht="12.75">
      <c r="B18" s="11">
        <v>14</v>
      </c>
      <c r="C18" s="13" t="s">
        <v>46</v>
      </c>
      <c r="D18" s="85">
        <v>0.872512549</v>
      </c>
      <c r="E18" s="85">
        <v>1.860402729</v>
      </c>
      <c r="F18" s="85">
        <v>31.006452472</v>
      </c>
      <c r="G18" s="85">
        <v>1.244871405</v>
      </c>
      <c r="H18" s="85">
        <v>0.806718881</v>
      </c>
      <c r="I18" s="85">
        <v>0</v>
      </c>
      <c r="J18" s="75">
        <v>0.0013542597884870923</v>
      </c>
      <c r="K18" s="80">
        <f t="shared" si="0"/>
        <v>35.792312295788484</v>
      </c>
      <c r="L18" s="85">
        <v>0</v>
      </c>
    </row>
    <row r="19" spans="2:12" ht="12.75">
      <c r="B19" s="11">
        <v>15</v>
      </c>
      <c r="C19" s="13" t="s">
        <v>47</v>
      </c>
      <c r="D19" s="85">
        <v>10.709986973</v>
      </c>
      <c r="E19" s="85">
        <v>71.068946836</v>
      </c>
      <c r="F19" s="85">
        <v>487.62056245</v>
      </c>
      <c r="G19" s="85">
        <v>96.678951282</v>
      </c>
      <c r="H19" s="85">
        <v>3.690764826</v>
      </c>
      <c r="I19" s="85">
        <v>0</v>
      </c>
      <c r="J19" s="75">
        <v>0.0014133902038820506</v>
      </c>
      <c r="K19" s="80">
        <f t="shared" si="0"/>
        <v>669.7706257572038</v>
      </c>
      <c r="L19" s="85">
        <v>0</v>
      </c>
    </row>
    <row r="20" spans="2:12" ht="12.75">
      <c r="B20" s="11">
        <v>16</v>
      </c>
      <c r="C20" s="13" t="s">
        <v>48</v>
      </c>
      <c r="D20" s="85">
        <v>973.520658344</v>
      </c>
      <c r="E20" s="85">
        <v>1992.529299556</v>
      </c>
      <c r="F20" s="85">
        <v>2882.400627888</v>
      </c>
      <c r="G20" s="85">
        <v>274.378707337</v>
      </c>
      <c r="H20" s="85">
        <v>73.217409191</v>
      </c>
      <c r="I20" s="85">
        <v>0</v>
      </c>
      <c r="J20" s="75">
        <v>2.6124039531293914</v>
      </c>
      <c r="K20" s="80">
        <f t="shared" si="0"/>
        <v>6198.6591062691305</v>
      </c>
      <c r="L20" s="85">
        <v>0</v>
      </c>
    </row>
    <row r="21" spans="2:12" ht="12.75">
      <c r="B21" s="11">
        <v>17</v>
      </c>
      <c r="C21" s="12" t="s">
        <v>49</v>
      </c>
      <c r="D21" s="85">
        <v>405.449823774</v>
      </c>
      <c r="E21" s="85">
        <v>134.328225537</v>
      </c>
      <c r="F21" s="85">
        <v>700.300830709</v>
      </c>
      <c r="G21" s="85">
        <v>83.145966518</v>
      </c>
      <c r="H21" s="85">
        <v>10.987452638</v>
      </c>
      <c r="I21" s="85">
        <v>0</v>
      </c>
      <c r="J21" s="75">
        <v>0.3583086578006281</v>
      </c>
      <c r="K21" s="80">
        <f t="shared" si="0"/>
        <v>1334.5706078338005</v>
      </c>
      <c r="L21" s="85">
        <v>0</v>
      </c>
    </row>
    <row r="22" spans="2:12" ht="12.75">
      <c r="B22" s="11">
        <v>18</v>
      </c>
      <c r="C22" s="13" t="s">
        <v>50</v>
      </c>
      <c r="D22" s="85">
        <v>0.000126644</v>
      </c>
      <c r="E22" s="85">
        <v>0</v>
      </c>
      <c r="F22" s="85">
        <v>0.291885487</v>
      </c>
      <c r="G22" s="85">
        <v>0</v>
      </c>
      <c r="H22" s="85">
        <v>2.4839E-05</v>
      </c>
      <c r="I22" s="85">
        <v>0</v>
      </c>
      <c r="J22" s="75">
        <v>0</v>
      </c>
      <c r="K22" s="80">
        <f t="shared" si="0"/>
        <v>0.29203697</v>
      </c>
      <c r="L22" s="85">
        <v>0</v>
      </c>
    </row>
    <row r="23" spans="2:12" ht="12.75">
      <c r="B23" s="11">
        <v>19</v>
      </c>
      <c r="C23" s="13" t="s">
        <v>51</v>
      </c>
      <c r="D23" s="85">
        <v>96.762789515</v>
      </c>
      <c r="E23" s="85">
        <v>148.555362191</v>
      </c>
      <c r="F23" s="85">
        <v>793.462942732</v>
      </c>
      <c r="G23" s="85">
        <v>104.936835019</v>
      </c>
      <c r="H23" s="85">
        <v>9.527707559</v>
      </c>
      <c r="I23" s="85">
        <v>0</v>
      </c>
      <c r="J23" s="75">
        <v>0.1362193660706569</v>
      </c>
      <c r="K23" s="80">
        <f t="shared" si="0"/>
        <v>1153.3818563820705</v>
      </c>
      <c r="L23" s="85">
        <v>0</v>
      </c>
    </row>
    <row r="24" spans="2:12" ht="12.75">
      <c r="B24" s="11">
        <v>20</v>
      </c>
      <c r="C24" s="12" t="s">
        <v>52</v>
      </c>
      <c r="D24" s="85">
        <v>8302.246011619</v>
      </c>
      <c r="E24" s="85">
        <v>12578.14789836773</v>
      </c>
      <c r="F24" s="85">
        <v>12076.38480887631</v>
      </c>
      <c r="G24" s="85">
        <v>2464.8733961499497</v>
      </c>
      <c r="H24" s="85">
        <v>682.344788137</v>
      </c>
      <c r="I24" s="85">
        <v>0</v>
      </c>
      <c r="J24" s="75">
        <v>88.91820535422384</v>
      </c>
      <c r="K24" s="80">
        <f t="shared" si="0"/>
        <v>36192.91510850422</v>
      </c>
      <c r="L24" s="85">
        <v>0</v>
      </c>
    </row>
    <row r="25" spans="2:12" ht="12.75">
      <c r="B25" s="11">
        <v>21</v>
      </c>
      <c r="C25" s="13" t="s">
        <v>53</v>
      </c>
      <c r="D25" s="85">
        <v>0.236157126</v>
      </c>
      <c r="E25" s="85">
        <v>0.191657121</v>
      </c>
      <c r="F25" s="85">
        <v>5.182793957</v>
      </c>
      <c r="G25" s="85">
        <v>0.282959339</v>
      </c>
      <c r="H25" s="85">
        <v>0.132984801</v>
      </c>
      <c r="I25" s="85">
        <v>0</v>
      </c>
      <c r="J25" s="75">
        <v>3.530497329442559E-05</v>
      </c>
      <c r="K25" s="80">
        <f t="shared" si="0"/>
        <v>6.026587648973294</v>
      </c>
      <c r="L25" s="85">
        <v>0</v>
      </c>
    </row>
    <row r="26" spans="2:12" ht="12.75">
      <c r="B26" s="11">
        <v>22</v>
      </c>
      <c r="C26" s="12" t="s">
        <v>54</v>
      </c>
      <c r="D26" s="85">
        <v>0.681480698</v>
      </c>
      <c r="E26" s="85">
        <v>8.410349154</v>
      </c>
      <c r="F26" s="85">
        <v>14.604591317</v>
      </c>
      <c r="G26" s="85">
        <v>0.713002423</v>
      </c>
      <c r="H26" s="85">
        <v>0.479311408</v>
      </c>
      <c r="I26" s="85">
        <v>0</v>
      </c>
      <c r="J26" s="75">
        <v>5.804744075402489E-05</v>
      </c>
      <c r="K26" s="80">
        <f t="shared" si="0"/>
        <v>24.888793047440753</v>
      </c>
      <c r="L26" s="85">
        <v>0</v>
      </c>
    </row>
    <row r="27" spans="2:12" ht="12.75">
      <c r="B27" s="11">
        <v>23</v>
      </c>
      <c r="C27" s="12" t="s">
        <v>55</v>
      </c>
      <c r="D27" s="85">
        <v>0.25615948</v>
      </c>
      <c r="E27" s="85">
        <v>0.289237762</v>
      </c>
      <c r="F27" s="85">
        <v>1.286958011</v>
      </c>
      <c r="G27" s="85">
        <v>0.19028435</v>
      </c>
      <c r="H27" s="85">
        <v>0.063103416</v>
      </c>
      <c r="I27" s="85">
        <v>0</v>
      </c>
      <c r="J27" s="75">
        <v>0</v>
      </c>
      <c r="K27" s="80">
        <f t="shared" si="0"/>
        <v>2.085743019</v>
      </c>
      <c r="L27" s="85">
        <v>0</v>
      </c>
    </row>
    <row r="28" spans="2:12" ht="12.75">
      <c r="B28" s="11">
        <v>24</v>
      </c>
      <c r="C28" s="13" t="s">
        <v>56</v>
      </c>
      <c r="D28" s="85">
        <v>0.023401464</v>
      </c>
      <c r="E28" s="85">
        <v>0.243428414</v>
      </c>
      <c r="F28" s="85">
        <v>9.657313097</v>
      </c>
      <c r="G28" s="85">
        <v>0.138992498</v>
      </c>
      <c r="H28" s="85">
        <v>0.086668073</v>
      </c>
      <c r="I28" s="85">
        <v>0</v>
      </c>
      <c r="J28" s="75">
        <v>0.014695099497752138</v>
      </c>
      <c r="K28" s="80">
        <f t="shared" si="0"/>
        <v>10.164498645497751</v>
      </c>
      <c r="L28" s="85">
        <v>0</v>
      </c>
    </row>
    <row r="29" spans="2:12" ht="12.75">
      <c r="B29" s="11">
        <v>25</v>
      </c>
      <c r="C29" s="13" t="s">
        <v>99</v>
      </c>
      <c r="D29" s="85">
        <v>1337.349814844</v>
      </c>
      <c r="E29" s="85">
        <v>1732.753020959</v>
      </c>
      <c r="F29" s="85">
        <v>2720.081706245</v>
      </c>
      <c r="G29" s="85">
        <v>339.093113228</v>
      </c>
      <c r="H29" s="85">
        <v>60.777396434</v>
      </c>
      <c r="I29" s="85">
        <v>0</v>
      </c>
      <c r="J29" s="75">
        <v>0.45881704338397356</v>
      </c>
      <c r="K29" s="80">
        <f t="shared" si="0"/>
        <v>6190.5138687533845</v>
      </c>
      <c r="L29" s="85">
        <v>0</v>
      </c>
    </row>
    <row r="30" spans="2:12" ht="12.75">
      <c r="B30" s="11">
        <v>26</v>
      </c>
      <c r="C30" s="13" t="s">
        <v>100</v>
      </c>
      <c r="D30" s="85">
        <v>12.666895817</v>
      </c>
      <c r="E30" s="85">
        <v>60.424217071</v>
      </c>
      <c r="F30" s="85">
        <v>352.135480898</v>
      </c>
      <c r="G30" s="85">
        <v>54.378512015</v>
      </c>
      <c r="H30" s="85">
        <v>4.226749983</v>
      </c>
      <c r="I30" s="85">
        <v>0</v>
      </c>
      <c r="J30" s="75">
        <v>0.0030310294250441216</v>
      </c>
      <c r="K30" s="80">
        <f t="shared" si="0"/>
        <v>483.83488681342504</v>
      </c>
      <c r="L30" s="85">
        <v>0</v>
      </c>
    </row>
    <row r="31" spans="2:12" ht="12.75">
      <c r="B31" s="11">
        <v>27</v>
      </c>
      <c r="C31" s="13" t="s">
        <v>15</v>
      </c>
      <c r="D31" s="85">
        <v>425.274654421</v>
      </c>
      <c r="E31" s="85">
        <v>441.987658419</v>
      </c>
      <c r="F31" s="85">
        <v>2388.479161881</v>
      </c>
      <c r="G31" s="85">
        <v>304.518317542</v>
      </c>
      <c r="H31" s="85">
        <v>45.653961781</v>
      </c>
      <c r="I31" s="85">
        <v>0</v>
      </c>
      <c r="J31" s="75">
        <v>0</v>
      </c>
      <c r="K31" s="80">
        <f t="shared" si="0"/>
        <v>3605.913754044</v>
      </c>
      <c r="L31" s="85">
        <v>0</v>
      </c>
    </row>
    <row r="32" spans="2:12" ht="12.75">
      <c r="B32" s="11">
        <v>28</v>
      </c>
      <c r="C32" s="13" t="s">
        <v>101</v>
      </c>
      <c r="D32" s="85">
        <v>2.326821113</v>
      </c>
      <c r="E32" s="85">
        <v>5.437001683</v>
      </c>
      <c r="F32" s="85">
        <v>20.034062525</v>
      </c>
      <c r="G32" s="85">
        <v>2.160377575</v>
      </c>
      <c r="H32" s="85">
        <v>2.00617094</v>
      </c>
      <c r="I32" s="85">
        <v>0</v>
      </c>
      <c r="J32" s="75">
        <v>0.00012844079241468943</v>
      </c>
      <c r="K32" s="80">
        <f t="shared" si="0"/>
        <v>31.964562276792417</v>
      </c>
      <c r="L32" s="85">
        <v>0</v>
      </c>
    </row>
    <row r="33" spans="2:12" ht="12.75">
      <c r="B33" s="11">
        <v>29</v>
      </c>
      <c r="C33" s="13" t="s">
        <v>57</v>
      </c>
      <c r="D33" s="85">
        <v>26.067230707</v>
      </c>
      <c r="E33" s="85">
        <v>119.622934657</v>
      </c>
      <c r="F33" s="85">
        <v>682.317689296</v>
      </c>
      <c r="G33" s="85">
        <v>49.02064129</v>
      </c>
      <c r="H33" s="85">
        <v>9.871389338</v>
      </c>
      <c r="I33" s="85">
        <v>0</v>
      </c>
      <c r="J33" s="75">
        <v>0.00700413849023612</v>
      </c>
      <c r="K33" s="80">
        <f t="shared" si="0"/>
        <v>886.9068894264902</v>
      </c>
      <c r="L33" s="85">
        <v>0</v>
      </c>
    </row>
    <row r="34" spans="2:12" ht="12.75">
      <c r="B34" s="11">
        <v>30</v>
      </c>
      <c r="C34" s="13" t="s">
        <v>58</v>
      </c>
      <c r="D34" s="85">
        <v>41.371458039</v>
      </c>
      <c r="E34" s="85">
        <v>528.426366838</v>
      </c>
      <c r="F34" s="85">
        <v>1121.216520558</v>
      </c>
      <c r="G34" s="85">
        <v>94.370907288</v>
      </c>
      <c r="H34" s="85">
        <v>8.243104168</v>
      </c>
      <c r="I34" s="85">
        <v>0</v>
      </c>
      <c r="J34" s="75">
        <v>0.07150914043321809</v>
      </c>
      <c r="K34" s="80">
        <f t="shared" si="0"/>
        <v>1793.699866031433</v>
      </c>
      <c r="L34" s="85">
        <v>0</v>
      </c>
    </row>
    <row r="35" spans="2:12" ht="12.75">
      <c r="B35" s="11">
        <v>31</v>
      </c>
      <c r="C35" s="12" t="s">
        <v>59</v>
      </c>
      <c r="D35" s="85">
        <v>0.886063053</v>
      </c>
      <c r="E35" s="85">
        <v>1.044514371</v>
      </c>
      <c r="F35" s="85">
        <v>22.711521337</v>
      </c>
      <c r="G35" s="85">
        <v>1.890406315</v>
      </c>
      <c r="H35" s="85">
        <v>0.053884116</v>
      </c>
      <c r="I35" s="85">
        <v>0</v>
      </c>
      <c r="J35" s="75">
        <v>1.0829746409333002E-07</v>
      </c>
      <c r="K35" s="80">
        <f t="shared" si="0"/>
        <v>26.586389300297462</v>
      </c>
      <c r="L35" s="85">
        <v>0</v>
      </c>
    </row>
    <row r="36" spans="2:12" ht="12.75">
      <c r="B36" s="11">
        <v>32</v>
      </c>
      <c r="C36" s="13" t="s">
        <v>60</v>
      </c>
      <c r="D36" s="85">
        <v>490.159175593</v>
      </c>
      <c r="E36" s="85">
        <v>779.466575495</v>
      </c>
      <c r="F36" s="85">
        <v>1821.028671282</v>
      </c>
      <c r="G36" s="85">
        <v>307.597931325</v>
      </c>
      <c r="H36" s="85">
        <v>68.924381293</v>
      </c>
      <c r="I36" s="85">
        <v>0</v>
      </c>
      <c r="J36" s="75">
        <v>2.004149296694851</v>
      </c>
      <c r="K36" s="80">
        <f t="shared" si="0"/>
        <v>3469.180884284695</v>
      </c>
      <c r="L36" s="85">
        <v>0</v>
      </c>
    </row>
    <row r="37" spans="2:12" ht="12.75">
      <c r="B37" s="11">
        <v>33</v>
      </c>
      <c r="C37" s="13" t="s">
        <v>95</v>
      </c>
      <c r="D37" s="85">
        <v>5.22984362</v>
      </c>
      <c r="E37" s="85">
        <v>3.698415469</v>
      </c>
      <c r="F37" s="85">
        <v>66.620593055</v>
      </c>
      <c r="G37" s="86">
        <v>4.610855876</v>
      </c>
      <c r="H37" s="86">
        <v>1.044020395</v>
      </c>
      <c r="I37" s="85">
        <v>0</v>
      </c>
      <c r="J37" s="75">
        <v>0.8265514792694288</v>
      </c>
      <c r="K37" s="80">
        <f t="shared" si="0"/>
        <v>82.03027989426943</v>
      </c>
      <c r="L37" s="85">
        <v>0</v>
      </c>
    </row>
    <row r="38" spans="2:12" ht="12.75">
      <c r="B38" s="11">
        <v>34</v>
      </c>
      <c r="C38" s="13" t="s">
        <v>61</v>
      </c>
      <c r="D38" s="85">
        <v>0.145072574</v>
      </c>
      <c r="E38" s="85">
        <v>0.285347272</v>
      </c>
      <c r="F38" s="85">
        <v>5.10104452</v>
      </c>
      <c r="G38" s="85">
        <v>0.134307843</v>
      </c>
      <c r="H38" s="85">
        <v>0.056773209</v>
      </c>
      <c r="I38" s="85">
        <v>0</v>
      </c>
      <c r="J38" s="75">
        <v>6.497847845599803E-05</v>
      </c>
      <c r="K38" s="80">
        <f t="shared" si="0"/>
        <v>5.722610396478457</v>
      </c>
      <c r="L38" s="85">
        <v>0</v>
      </c>
    </row>
    <row r="39" spans="2:12" ht="12.75">
      <c r="B39" s="11">
        <v>35</v>
      </c>
      <c r="C39" s="13" t="s">
        <v>62</v>
      </c>
      <c r="D39" s="85">
        <v>349.534076593</v>
      </c>
      <c r="E39" s="85">
        <v>466.919638018</v>
      </c>
      <c r="F39" s="85">
        <v>2108.179868983</v>
      </c>
      <c r="G39" s="85">
        <v>294.969444816</v>
      </c>
      <c r="H39" s="85">
        <v>26.184060294</v>
      </c>
      <c r="I39" s="85">
        <v>0</v>
      </c>
      <c r="J39" s="75">
        <v>0.14134432696394567</v>
      </c>
      <c r="K39" s="80">
        <f t="shared" si="0"/>
        <v>3245.928433030964</v>
      </c>
      <c r="L39" s="85">
        <v>0</v>
      </c>
    </row>
    <row r="40" spans="2:12" ht="12.75">
      <c r="B40" s="11">
        <v>36</v>
      </c>
      <c r="C40" s="13" t="s">
        <v>63</v>
      </c>
      <c r="D40" s="85">
        <v>14.321954181</v>
      </c>
      <c r="E40" s="85">
        <v>33.76197489</v>
      </c>
      <c r="F40" s="85">
        <v>283.268009097</v>
      </c>
      <c r="G40" s="85">
        <v>25.767059605</v>
      </c>
      <c r="H40" s="85">
        <v>2.777223963</v>
      </c>
      <c r="I40" s="85">
        <v>0</v>
      </c>
      <c r="J40" s="75">
        <v>0.0010664051289270206</v>
      </c>
      <c r="K40" s="80">
        <f t="shared" si="0"/>
        <v>359.8972881411289</v>
      </c>
      <c r="L40" s="85">
        <v>0</v>
      </c>
    </row>
    <row r="41" spans="2:12" ht="12.75">
      <c r="B41" s="11">
        <v>37</v>
      </c>
      <c r="C41" s="13" t="s">
        <v>64</v>
      </c>
      <c r="D41" s="85">
        <v>898.11449281</v>
      </c>
      <c r="E41" s="85">
        <v>1255.528452921</v>
      </c>
      <c r="F41" s="85">
        <v>2087.994635245</v>
      </c>
      <c r="G41" s="85">
        <v>303.390795598</v>
      </c>
      <c r="H41" s="85">
        <v>56.026736191</v>
      </c>
      <c r="I41" s="85">
        <v>0</v>
      </c>
      <c r="J41" s="75">
        <v>0.0383278804096627</v>
      </c>
      <c r="K41" s="80">
        <f t="shared" si="0"/>
        <v>4601.09344064541</v>
      </c>
      <c r="L41" s="85">
        <v>0</v>
      </c>
    </row>
    <row r="42" spans="2:12" ht="15">
      <c r="B42" s="14" t="s">
        <v>11</v>
      </c>
      <c r="C42" s="76"/>
      <c r="D42" s="88">
        <f aca="true" t="shared" si="1" ref="D42:L42">SUM(D5:D41)</f>
        <v>14372.252262190997</v>
      </c>
      <c r="E42" s="88">
        <f t="shared" si="1"/>
        <v>23315.26143223573</v>
      </c>
      <c r="F42" s="88">
        <f t="shared" si="1"/>
        <v>37985.580149465306</v>
      </c>
      <c r="G42" s="88">
        <f t="shared" si="1"/>
        <v>5835.73248600795</v>
      </c>
      <c r="H42" s="88">
        <f t="shared" si="1"/>
        <v>1169.681581116</v>
      </c>
      <c r="I42" s="88">
        <f t="shared" si="1"/>
        <v>0</v>
      </c>
      <c r="J42" s="88">
        <f t="shared" si="1"/>
        <v>98.62596750967744</v>
      </c>
      <c r="K42" s="88">
        <f t="shared" si="1"/>
        <v>82777.13387852567</v>
      </c>
      <c r="L42" s="88">
        <f t="shared" si="1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6" spans="4:11" ht="12.75">
      <c r="D46" s="94"/>
      <c r="E46" s="94"/>
      <c r="F46" s="94"/>
      <c r="G46" s="94"/>
      <c r="H46" s="94"/>
      <c r="I46" s="94"/>
      <c r="J46" s="94"/>
      <c r="K46" s="94"/>
    </row>
    <row r="47" spans="4:10" ht="12.75">
      <c r="D47" s="94"/>
      <c r="E47" s="94"/>
      <c r="F47" s="94"/>
      <c r="G47" s="94"/>
      <c r="H47" s="94"/>
      <c r="I47" s="94"/>
      <c r="J47" s="9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2020-09-08T11:37:49Z</dcterms:modified>
  <cp:category/>
  <cp:version/>
  <cp:contentType/>
  <cp:contentStatus/>
</cp:coreProperties>
</file>