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<sst xmlns="http://schemas.openxmlformats.org/spreadsheetml/2006/main" count="206" uniqueCount="173">
  <si>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</si>
  <si>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</si>
  <si>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</si>
  <si>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</si>
  <si>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</si>
  <si>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</si>
  <si>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</si>
  <si>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</si>
  <si>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</si>
  <si>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</si>
  <si>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</si>
  <si>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</si>
  <si>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</si>
  <si>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</si>
  <si>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</si>
  <si>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</si>
  <si>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</si>
  <si>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</si>
  <si>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</si>
  <si>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</si>
  <si>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</si>
  <si>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</si>
  <si>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</si>
  <si>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</si>
  <si>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</si>
  <si>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</si>
  <si>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</si>
  <si>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</si>
  <si>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</si>
  <si>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</si>
  <si>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</si>
  <si>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</si>
  <si>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</si>
  <si>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</si>
  <si>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</si>
  <si>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</si>
  <si>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</si>
  <si>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</si>
  <si>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</si>
  <si>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</si>
  <si>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</si>
  <si>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</si>
  <si>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</si>
  <si>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</si>
  <si>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</si>
  <si>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</si>
  <si>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</si>
  <si>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</si>
  <si>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</si>
  <si>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</si>
  <si>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</si>
  <si>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</si>
  <si>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</si>
  <si>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</si>
  <si>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</si>
  <si>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</si>
  <si>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</si>
  <si>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</si>
  <si>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</si>
  <si>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</si>
  <si>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</si>
  <si>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</si>
  <si>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</si>
  <si>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</si>
  <si>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</si>
  <si>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</si>
  <si>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</si>
  <si>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</si>
  <si>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</si>
  <si>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</si>
  <si>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</si>
  <si>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</si>
  <si>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</si>
  <si>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</si>
  <si>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</si>
  <si>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</si>
  <si>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</si>
  <si>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</si>
  <si>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</si>
  <si>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</si>
  <si>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</si>
  <si>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</si>
  <si>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</si>
  <si>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</si>
  <si>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</si>
  <si>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</si>
  <si>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</si>
  <si>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</si>
  <si>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</si>
  <si>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</si>
  <si>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</si>
  <si>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</si>
  <si>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</si>
  <si>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</si>
  <si>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</si>
  <si>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</si>
  <si>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</si>
  <si>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</si>
  <si>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</si>
  <si>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</si>
  <si>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</si>
  <si>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</si>
  <si>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</si>
  <si>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</si>
  <si>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</si>
  <si>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</si>
  <si>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</si>
  <si>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</si>
  <si>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Equity Savings Fund</t>
  </si>
  <si>
    <t>DSP Focus Fund</t>
  </si>
  <si>
    <t>DSP Midcap Fund</t>
  </si>
  <si>
    <t>DSP Natural Resources and New Energy Fund</t>
  </si>
  <si>
    <t>DSP Small Cap Fund</t>
  </si>
  <si>
    <t>DSP US Flexible Equity Fund</t>
  </si>
  <si>
    <t>DSP World Agriculture Fund</t>
  </si>
  <si>
    <t>DSP World Energy Fund</t>
  </si>
  <si>
    <t>DSP World Mining Fund</t>
  </si>
  <si>
    <t>DSP 10Y G-Sec Fund</t>
  </si>
  <si>
    <t>DSP Equity &amp; Bond Fund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</si>
  <si>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</si>
  <si>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</si>
  <si>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</si>
  <si>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</si>
  <si>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</si>
  <si>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</si>
  <si>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</si>
  <si>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</si>
  <si>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</si>
  <si>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</si>
  <si>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</si>
  <si>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</si>
  <si>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</si>
  <si>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</si>
  <si>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</si>
  <si>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</si>
  <si>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Strategic Bond Fund</t>
  </si>
  <si>
    <t>DSP Value Fund</t>
  </si>
  <si>
    <t>DSP Flexi Cap Fund</t>
  </si>
  <si>
    <t>DSP Floater Fund</t>
  </si>
  <si>
    <t>DSP FMP - Series 264-60M-17D</t>
  </si>
  <si>
    <t>DSP NIFTY 50 EQUAL WEIGHT ETF</t>
  </si>
  <si>
    <t>DSP Nifty Midcap 150 Quality 50 ETF</t>
  </si>
  <si>
    <t>DSP Nifty 50 ETF</t>
  </si>
  <si>
    <t>DSP Global Innovation Fund of Fund</t>
  </si>
  <si>
    <t>DSP Nifty 50 Equal Weight Index Fund</t>
  </si>
  <si>
    <t>DSP Nifty 1D Rate Liquid ETF</t>
  </si>
  <si>
    <t>DSP Nifty Midcap 150 Quality 50 Index Fund</t>
  </si>
  <si>
    <t>DSP Silver ETF</t>
  </si>
  <si>
    <t>DSP FMP Series 267 - 1246 Days</t>
  </si>
  <si>
    <t>DSP FMP Series 268 - 1281 Days</t>
  </si>
  <si>
    <t>DSP CRISIL SDL Plus G-Sec Apr 2033 50:50 Index Fund</t>
  </si>
  <si>
    <t>DSP Nifty Bank ETF</t>
  </si>
  <si>
    <t>DSP FMP Series 270 - 1144 Days</t>
  </si>
  <si>
    <t>DSP Nifty SDL Plus G-Sec Sep 2027 50:50 Index Fund</t>
  </si>
  <si>
    <t>DSP World Gold Fund of Fund</t>
  </si>
  <si>
    <t>DSP Gold ETF</t>
  </si>
  <si>
    <t>DSP Nifty SDL Plus G-Sec Jun 2028 30:70 Index Fund</t>
  </si>
  <si>
    <t>DSP Banking &amp; PSU Debt Fund</t>
  </si>
  <si>
    <t>DSP Equity Opportunities Fund</t>
  </si>
  <si>
    <t>DSP TOP 100 Equity Fund</t>
  </si>
  <si>
    <t>DSP India T.I.G.E.R. Fund</t>
  </si>
  <si>
    <t>DSP S&amp;P BSE Sensex ETF</t>
  </si>
  <si>
    <t>DSP Nifty Private Bank ETF</t>
  </si>
  <si>
    <t>DSP Nifty IT ETF</t>
  </si>
  <si>
    <t>DSP Nifty PSU Bank ETF</t>
  </si>
  <si>
    <t>DSP Multi Asset Allocation Fund</t>
  </si>
  <si>
    <t>DSP ELSS Tax Saver Fund</t>
  </si>
  <si>
    <t>DSP Gold ETF Fund of Fund</t>
  </si>
  <si>
    <t>DSP Nifty Smallcap250 Quality 50 Index Fund</t>
  </si>
  <si>
    <t>DSP Banking &amp; Financial Services Fund</t>
  </si>
  <si>
    <t>DSP Global Allocation Fund of Fund</t>
  </si>
  <si>
    <t>DSP Mutual Fund: Average Assets Under Management (AAUM) as on 31.12.2023 (All figures in Rs. Crore)</t>
  </si>
  <si>
    <t>Table showing State wise /Union Territory wise contribution to AAUM of category of schemes as on 31.12.2023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</si>
</sst>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0" xfId="0" applyNumberFormat="1" applyBorder="1" applyAlignment="1">
      <alignment/>
    </xf>
    <xf numFmtId="0" fontId="1" fillId="0" borderId="15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1" fillId="33" borderId="16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179" fontId="9" fillId="0" borderId="0" xfId="42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0" fontId="4" fillId="0" borderId="17" xfId="56" applyNumberFormat="1" applyFont="1" applyFill="1" applyBorder="1" applyAlignment="1">
      <alignment horizontal="center" wrapText="1"/>
      <protection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18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33" borderId="14" xfId="0" applyFont="1" applyFill="1" applyBorder="1" applyAlignment="1">
      <alignment horizontal="right" wrapText="1"/>
    </xf>
    <xf numFmtId="0" fontId="3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6" fillId="0" borderId="0" xfId="56" applyFont="1" applyFill="1">
      <alignment/>
      <protection/>
    </xf>
    <xf numFmtId="0" fontId="4" fillId="0" borderId="0" xfId="56" applyFont="1" applyFill="1">
      <alignment/>
      <protection/>
    </xf>
    <xf numFmtId="4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79" fontId="1" fillId="0" borderId="12" xfId="42" applyFont="1" applyBorder="1" applyAlignment="1">
      <alignment horizontal="right" vertical="center"/>
    </xf>
    <xf numFmtId="180" fontId="1" fillId="33" borderId="20" xfId="42" applyNumberFormat="1" applyFont="1" applyFill="1" applyBorder="1" applyAlignment="1">
      <alignment horizontal="right" vertical="center"/>
    </xf>
    <xf numFmtId="180" fontId="1" fillId="33" borderId="21" xfId="42" applyNumberFormat="1" applyFont="1" applyFill="1" applyBorder="1" applyAlignment="1">
      <alignment horizontal="right" vertical="center"/>
    </xf>
    <xf numFmtId="179" fontId="1" fillId="0" borderId="14" xfId="42" applyFont="1" applyBorder="1" applyAlignment="1">
      <alignment horizontal="right" vertical="center"/>
    </xf>
    <xf numFmtId="180" fontId="1" fillId="33" borderId="17" xfId="42" applyNumberFormat="1" applyFont="1" applyFill="1" applyBorder="1" applyAlignment="1">
      <alignment horizontal="right" vertical="center"/>
    </xf>
    <xf numFmtId="179" fontId="1" fillId="0" borderId="13" xfId="42" applyFont="1" applyBorder="1" applyAlignment="1">
      <alignment horizontal="right" vertical="center"/>
    </xf>
    <xf numFmtId="179" fontId="1" fillId="33" borderId="13" xfId="42" applyFont="1" applyFill="1" applyBorder="1" applyAlignment="1">
      <alignment horizontal="right" vertical="center"/>
    </xf>
    <xf numFmtId="179" fontId="1" fillId="34" borderId="13" xfId="42" applyFont="1" applyFill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179" fontId="1" fillId="33" borderId="14" xfId="42" applyFont="1" applyFill="1" applyBorder="1" applyAlignment="1">
      <alignment horizontal="right" vertical="center"/>
    </xf>
    <xf numFmtId="179" fontId="1" fillId="33" borderId="14" xfId="42" applyFont="1" applyFill="1" applyBorder="1" applyAlignment="1">
      <alignment horizontal="right" vertical="center"/>
    </xf>
    <xf numFmtId="179" fontId="1" fillId="33" borderId="13" xfId="42" applyNumberFormat="1" applyFont="1" applyFill="1" applyBorder="1" applyAlignment="1">
      <alignment horizontal="right" vertical="center"/>
    </xf>
    <xf numFmtId="179" fontId="1" fillId="33" borderId="17" xfId="42" applyFont="1" applyFill="1" applyBorder="1" applyAlignment="1">
      <alignment horizontal="right" vertical="center"/>
    </xf>
    <xf numFmtId="179" fontId="1" fillId="33" borderId="13" xfId="42" applyNumberFormat="1" applyFont="1" applyFill="1" applyBorder="1" applyAlignment="1">
      <alignment horizontal="right" vertical="center"/>
    </xf>
    <xf numFmtId="179" fontId="1" fillId="33" borderId="13" xfId="42" applyFont="1" applyFill="1" applyBorder="1" applyAlignment="1">
      <alignment horizontal="right" vertical="center"/>
    </xf>
    <xf numFmtId="179" fontId="1" fillId="0" borderId="13" xfId="42" applyNumberFormat="1" applyFont="1" applyBorder="1" applyAlignment="1">
      <alignment horizontal="right" vertical="center"/>
    </xf>
    <xf numFmtId="179" fontId="1" fillId="33" borderId="16" xfId="42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79" fontId="0" fillId="0" borderId="17" xfId="42" applyFont="1" applyBorder="1" applyAlignment="1">
      <alignment horizontal="right" vertical="center"/>
    </xf>
    <xf numFmtId="179" fontId="0" fillId="0" borderId="10" xfId="42" applyFont="1" applyFill="1" applyBorder="1" applyAlignment="1">
      <alignment horizontal="right" vertical="center"/>
    </xf>
    <xf numFmtId="179" fontId="0" fillId="0" borderId="10" xfId="42" applyFont="1" applyBorder="1" applyAlignment="1">
      <alignment horizontal="right" vertical="center"/>
    </xf>
    <xf numFmtId="179" fontId="0" fillId="0" borderId="22" xfId="42" applyFont="1" applyBorder="1" applyAlignment="1">
      <alignment horizontal="right" vertical="center"/>
    </xf>
    <xf numFmtId="179" fontId="0" fillId="0" borderId="12" xfId="42" applyFont="1" applyBorder="1" applyAlignment="1">
      <alignment horizontal="right" vertical="center"/>
    </xf>
    <xf numFmtId="180" fontId="1" fillId="33" borderId="23" xfId="42" applyNumberFormat="1" applyFont="1" applyFill="1" applyBorder="1" applyAlignment="1">
      <alignment horizontal="right" vertical="center"/>
    </xf>
    <xf numFmtId="180" fontId="1" fillId="33" borderId="24" xfId="42" applyNumberFormat="1" applyFont="1" applyFill="1" applyBorder="1" applyAlignment="1">
      <alignment horizontal="right" vertical="center"/>
    </xf>
    <xf numFmtId="179" fontId="0" fillId="0" borderId="25" xfId="42" applyFont="1" applyBorder="1" applyAlignment="1">
      <alignment horizontal="right" vertical="center"/>
    </xf>
    <xf numFmtId="179" fontId="0" fillId="0" borderId="14" xfId="42" applyFont="1" applyBorder="1" applyAlignment="1">
      <alignment horizontal="right" vertical="center"/>
    </xf>
    <xf numFmtId="180" fontId="1" fillId="33" borderId="23" xfId="42" applyNumberFormat="1" applyFont="1" applyFill="1" applyBorder="1" applyAlignment="1">
      <alignment horizontal="right" vertical="center"/>
    </xf>
    <xf numFmtId="179" fontId="0" fillId="0" borderId="11" xfId="42" applyFont="1" applyBorder="1" applyAlignment="1">
      <alignment horizontal="right" vertical="center"/>
    </xf>
    <xf numFmtId="179" fontId="0" fillId="0" borderId="17" xfId="42" applyFont="1" applyFill="1" applyBorder="1" applyAlignment="1">
      <alignment horizontal="right" vertical="center"/>
    </xf>
    <xf numFmtId="179" fontId="0" fillId="33" borderId="17" xfId="42" applyFont="1" applyFill="1" applyBorder="1" applyAlignment="1">
      <alignment horizontal="right" vertical="center"/>
    </xf>
    <xf numFmtId="179" fontId="0" fillId="33" borderId="10" xfId="42" applyFont="1" applyFill="1" applyBorder="1" applyAlignment="1">
      <alignment horizontal="right" vertical="center"/>
    </xf>
    <xf numFmtId="179" fontId="0" fillId="33" borderId="12" xfId="42" applyFont="1" applyFill="1" applyBorder="1" applyAlignment="1">
      <alignment horizontal="right" vertical="center"/>
    </xf>
    <xf numFmtId="179" fontId="0" fillId="33" borderId="11" xfId="42" applyFont="1" applyFill="1" applyBorder="1" applyAlignment="1">
      <alignment horizontal="right" vertical="center"/>
    </xf>
    <xf numFmtId="179" fontId="0" fillId="34" borderId="17" xfId="42" applyFont="1" applyFill="1" applyBorder="1" applyAlignment="1">
      <alignment horizontal="right" vertical="center"/>
    </xf>
    <xf numFmtId="179" fontId="0" fillId="34" borderId="11" xfId="42" applyFont="1" applyFill="1" applyBorder="1" applyAlignment="1">
      <alignment horizontal="right" vertical="center"/>
    </xf>
    <xf numFmtId="179" fontId="1" fillId="34" borderId="17" xfId="42" applyFont="1" applyFill="1" applyBorder="1" applyAlignment="1">
      <alignment horizontal="right" vertical="center"/>
    </xf>
    <xf numFmtId="179" fontId="1" fillId="34" borderId="10" xfId="42" applyFont="1" applyFill="1" applyBorder="1" applyAlignment="1">
      <alignment horizontal="right" vertical="center"/>
    </xf>
    <xf numFmtId="179" fontId="1" fillId="34" borderId="12" xfId="42" applyFont="1" applyFill="1" applyBorder="1" applyAlignment="1">
      <alignment horizontal="right" vertical="center"/>
    </xf>
    <xf numFmtId="179" fontId="1" fillId="34" borderId="11" xfId="42" applyFont="1" applyFill="1" applyBorder="1" applyAlignment="1">
      <alignment horizontal="right" vertical="center"/>
    </xf>
    <xf numFmtId="2" fontId="0" fillId="0" borderId="25" xfId="0" applyNumberFormat="1" applyBorder="1" applyAlignment="1">
      <alignment horizontal="right" vertical="center"/>
    </xf>
    <xf numFmtId="2" fontId="0" fillId="0" borderId="25" xfId="0" applyNumberFormat="1" applyFill="1" applyBorder="1" applyAlignment="1">
      <alignment horizontal="right" vertical="center"/>
    </xf>
    <xf numFmtId="179" fontId="0" fillId="0" borderId="17" xfId="42" applyFont="1" applyBorder="1" applyAlignment="1">
      <alignment horizontal="right" vertical="center"/>
    </xf>
    <xf numFmtId="179" fontId="0" fillId="0" borderId="10" xfId="42" applyFont="1" applyBorder="1" applyAlignment="1">
      <alignment horizontal="right" vertical="center"/>
    </xf>
    <xf numFmtId="179" fontId="0" fillId="0" borderId="12" xfId="42" applyFont="1" applyBorder="1" applyAlignment="1">
      <alignment horizontal="right" vertical="center"/>
    </xf>
    <xf numFmtId="179" fontId="0" fillId="0" borderId="11" xfId="42" applyFont="1" applyBorder="1" applyAlignment="1">
      <alignment horizontal="right" vertical="center"/>
    </xf>
    <xf numFmtId="179" fontId="0" fillId="0" borderId="25" xfId="42" applyFont="1" applyBorder="1" applyAlignment="1">
      <alignment horizontal="right" vertical="center"/>
    </xf>
    <xf numFmtId="179" fontId="0" fillId="0" borderId="25" xfId="42" applyFont="1" applyFill="1" applyBorder="1" applyAlignment="1">
      <alignment horizontal="right" vertical="center"/>
    </xf>
    <xf numFmtId="179" fontId="0" fillId="0" borderId="10" xfId="42" applyFont="1" applyFill="1" applyBorder="1" applyAlignment="1">
      <alignment horizontal="right" vertical="center"/>
    </xf>
    <xf numFmtId="179" fontId="1" fillId="33" borderId="10" xfId="42" applyFont="1" applyFill="1" applyBorder="1" applyAlignment="1">
      <alignment horizontal="right" vertical="center"/>
    </xf>
    <xf numFmtId="179" fontId="1" fillId="33" borderId="12" xfId="42" applyFont="1" applyFill="1" applyBorder="1" applyAlignment="1">
      <alignment horizontal="right" vertical="center"/>
    </xf>
    <xf numFmtId="179" fontId="1" fillId="33" borderId="11" xfId="42" applyFont="1" applyFill="1" applyBorder="1" applyAlignment="1">
      <alignment horizontal="right" vertical="center"/>
    </xf>
    <xf numFmtId="179" fontId="1" fillId="33" borderId="25" xfId="42" applyFont="1" applyFill="1" applyBorder="1" applyAlignment="1">
      <alignment horizontal="right" vertical="center"/>
    </xf>
    <xf numFmtId="179" fontId="1" fillId="33" borderId="17" xfId="42" applyFont="1" applyFill="1" applyBorder="1" applyAlignment="1">
      <alignment horizontal="right" vertical="center"/>
    </xf>
    <xf numFmtId="179" fontId="1" fillId="33" borderId="11" xfId="42" applyFont="1" applyFill="1" applyBorder="1" applyAlignment="1">
      <alignment horizontal="right" vertical="center"/>
    </xf>
    <xf numFmtId="179" fontId="0" fillId="0" borderId="25" xfId="42" applyFont="1" applyFill="1" applyBorder="1" applyAlignment="1">
      <alignment horizontal="right" vertical="center"/>
    </xf>
    <xf numFmtId="179" fontId="1" fillId="33" borderId="26" xfId="42" applyFont="1" applyFill="1" applyBorder="1" applyAlignment="1">
      <alignment horizontal="right" vertical="center"/>
    </xf>
    <xf numFmtId="179" fontId="1" fillId="33" borderId="27" xfId="42" applyFont="1" applyFill="1" applyBorder="1" applyAlignment="1">
      <alignment horizontal="right" vertical="center"/>
    </xf>
    <xf numFmtId="179" fontId="1" fillId="33" borderId="28" xfId="42" applyFont="1" applyFill="1" applyBorder="1" applyAlignment="1">
      <alignment horizontal="right" vertical="center"/>
    </xf>
    <xf numFmtId="179" fontId="1" fillId="33" borderId="29" xfId="42" applyFont="1" applyFill="1" applyBorder="1" applyAlignment="1">
      <alignment horizontal="right" vertical="center"/>
    </xf>
    <xf numFmtId="179" fontId="1" fillId="33" borderId="30" xfId="42" applyFont="1" applyFill="1" applyBorder="1" applyAlignment="1">
      <alignment horizontal="right" vertical="center"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9" fontId="0" fillId="0" borderId="25" xfId="42" applyFont="1" applyBorder="1" applyAlignment="1">
      <alignment horizontal="right" vertical="center"/>
    </xf>
    <xf numFmtId="179" fontId="0" fillId="0" borderId="14" xfId="42" applyFont="1" applyBorder="1" applyAlignment="1">
      <alignment horizontal="right" vertic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horizontal="right" vertical="center" wrapText="1"/>
      <protection/>
    </xf>
    <xf numFmtId="3" fontId="6" fillId="0" borderId="42" xfId="56" applyNumberFormat="1" applyFont="1" applyFill="1" applyBorder="1" applyAlignment="1">
      <alignment horizontal="right" vertical="center" wrapText="1"/>
      <protection/>
    </xf>
    <xf numFmtId="3" fontId="6" fillId="0" borderId="20" xfId="56" applyNumberFormat="1" applyFont="1" applyFill="1" applyBorder="1" applyAlignment="1">
      <alignment horizontal="right" vertical="center" wrapText="1"/>
      <protection/>
    </xf>
    <xf numFmtId="2" fontId="0" fillId="0" borderId="25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179" fontId="0" fillId="0" borderId="43" xfId="42" applyFont="1" applyBorder="1" applyAlignment="1">
      <alignment horizontal="right" vertical="center"/>
    </xf>
    <xf numFmtId="179" fontId="0" fillId="0" borderId="21" xfId="42" applyFont="1" applyBorder="1" applyAlignment="1">
      <alignment horizontal="right" vertical="center"/>
    </xf>
    <xf numFmtId="2" fontId="1" fillId="0" borderId="25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right" vertic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0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1" bestFit="1" customWidth="1"/>
    <col min="2" max="2" width="46.00390625" style="1" customWidth="1"/>
    <col min="3" max="3" width="5.28125" style="1" bestFit="1" customWidth="1"/>
    <col min="4" max="4" width="9.57421875" style="21" customWidth="1"/>
    <col min="5" max="7" width="5.28125" style="1" bestFit="1" customWidth="1"/>
    <col min="8" max="8" width="9.57421875" style="1" customWidth="1"/>
    <col min="9" max="9" width="10.57421875" style="1" customWidth="1"/>
    <col min="10" max="10" width="9.57421875" style="1" bestFit="1" customWidth="1"/>
    <col min="11" max="11" width="6.00390625" style="1" bestFit="1" customWidth="1"/>
    <col min="12" max="12" width="10.57421875" style="1" customWidth="1"/>
    <col min="13" max="13" width="5.28125" style="1" bestFit="1" customWidth="1"/>
    <col min="14" max="14" width="5.28125" style="21" bestFit="1" customWidth="1"/>
    <col min="15" max="17" width="5.28125" style="1" bestFit="1" customWidth="1"/>
    <col min="18" max="18" width="9.57421875" style="1" bestFit="1" customWidth="1"/>
    <col min="19" max="19" width="8.00390625" style="1" bestFit="1" customWidth="1"/>
    <col min="20" max="20" width="7.00390625" style="1" bestFit="1" customWidth="1"/>
    <col min="21" max="21" width="5.28125" style="1" bestFit="1" customWidth="1"/>
    <col min="22" max="22" width="8.00390625" style="1" customWidth="1"/>
    <col min="23" max="27" width="5.28125" style="1" bestFit="1" customWidth="1"/>
    <col min="28" max="28" width="7.00390625" style="1" customWidth="1"/>
    <col min="29" max="29" width="6.00390625" style="1" bestFit="1" customWidth="1"/>
    <col min="30" max="31" width="5.28125" style="1" bestFit="1" customWidth="1"/>
    <col min="32" max="32" width="6.00390625" style="1" customWidth="1"/>
    <col min="33" max="37" width="5.28125" style="1" bestFit="1" customWidth="1"/>
    <col min="38" max="38" width="6.00390625" style="1" customWidth="1"/>
    <col min="39" max="41" width="5.28125" style="1" bestFit="1" customWidth="1"/>
    <col min="42" max="43" width="6.00390625" style="1" bestFit="1" customWidth="1"/>
    <col min="44" max="44" width="6.00390625" style="21" bestFit="1" customWidth="1"/>
    <col min="45" max="47" width="5.28125" style="1" bestFit="1" customWidth="1"/>
    <col min="48" max="48" width="10.57421875" style="1" customWidth="1"/>
    <col min="49" max="49" width="9.57421875" style="1" bestFit="1" customWidth="1"/>
    <col min="50" max="50" width="7.00390625" style="1" bestFit="1" customWidth="1"/>
    <col min="51" max="51" width="5.28125" style="1" bestFit="1" customWidth="1"/>
    <col min="52" max="52" width="10.57421875" style="1" customWidth="1"/>
    <col min="53" max="53" width="5.28125" style="1" bestFit="1" customWidth="1"/>
    <col min="54" max="54" width="5.28125" style="21" bestFit="1" customWidth="1"/>
    <col min="55" max="57" width="5.28125" style="1" bestFit="1" customWidth="1"/>
    <col min="58" max="58" width="10.57421875" style="1" bestFit="1" customWidth="1"/>
    <col min="59" max="59" width="8.00390625" style="21" customWidth="1"/>
    <col min="60" max="60" width="7.00390625" style="1" bestFit="1" customWidth="1"/>
    <col min="61" max="61" width="5.28125" style="1" bestFit="1" customWidth="1"/>
    <col min="62" max="62" width="9.57421875" style="1" bestFit="1" customWidth="1"/>
    <col min="63" max="63" width="12.140625" style="71" customWidth="1"/>
    <col min="64" max="64" width="10.28125" style="21" bestFit="1" customWidth="1"/>
    <col min="65" max="16384" width="9.140625" style="21" customWidth="1"/>
  </cols>
  <sheetData>
    <row r="1" spans="1:64" s="47" customFormat="1" ht="19.5" thickBot="1">
      <c r="A1" s="147" t="s">
        <v>66</v>
      </c>
      <c r="B1" s="129" t="s">
        <v>28</v>
      </c>
      <c r="C1" s="135" t="s">
        <v>171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7"/>
      <c r="BL1" s="21"/>
    </row>
    <row r="2" spans="1:64" s="48" customFormat="1" ht="18.75" customHeight="1" thickBot="1">
      <c r="A2" s="148"/>
      <c r="B2" s="130"/>
      <c r="C2" s="134" t="s">
        <v>27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1" t="s">
        <v>25</v>
      </c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3"/>
      <c r="AQ2" s="121" t="s">
        <v>26</v>
      </c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3"/>
      <c r="BK2" s="138" t="s">
        <v>23</v>
      </c>
      <c r="BL2" s="21"/>
    </row>
    <row r="3" spans="1:64" s="49" customFormat="1" ht="18.75" thickBot="1">
      <c r="A3" s="148"/>
      <c r="B3" s="130"/>
      <c r="C3" s="133" t="s">
        <v>102</v>
      </c>
      <c r="D3" s="125"/>
      <c r="E3" s="125"/>
      <c r="F3" s="125"/>
      <c r="G3" s="125"/>
      <c r="H3" s="125"/>
      <c r="I3" s="125"/>
      <c r="J3" s="125"/>
      <c r="K3" s="125"/>
      <c r="L3" s="126"/>
      <c r="M3" s="124" t="s">
        <v>103</v>
      </c>
      <c r="N3" s="125"/>
      <c r="O3" s="125"/>
      <c r="P3" s="125"/>
      <c r="Q3" s="125"/>
      <c r="R3" s="125"/>
      <c r="S3" s="125"/>
      <c r="T3" s="125"/>
      <c r="U3" s="125"/>
      <c r="V3" s="126"/>
      <c r="W3" s="124" t="s">
        <v>102</v>
      </c>
      <c r="X3" s="125"/>
      <c r="Y3" s="125"/>
      <c r="Z3" s="125"/>
      <c r="AA3" s="125"/>
      <c r="AB3" s="125"/>
      <c r="AC3" s="125"/>
      <c r="AD3" s="125"/>
      <c r="AE3" s="125"/>
      <c r="AF3" s="126"/>
      <c r="AG3" s="124" t="s">
        <v>103</v>
      </c>
      <c r="AH3" s="125"/>
      <c r="AI3" s="125"/>
      <c r="AJ3" s="125"/>
      <c r="AK3" s="125"/>
      <c r="AL3" s="125"/>
      <c r="AM3" s="125"/>
      <c r="AN3" s="125"/>
      <c r="AO3" s="125"/>
      <c r="AP3" s="126"/>
      <c r="AQ3" s="124" t="s">
        <v>102</v>
      </c>
      <c r="AR3" s="125"/>
      <c r="AS3" s="125"/>
      <c r="AT3" s="125"/>
      <c r="AU3" s="125"/>
      <c r="AV3" s="125"/>
      <c r="AW3" s="125"/>
      <c r="AX3" s="125"/>
      <c r="AY3" s="125"/>
      <c r="AZ3" s="126"/>
      <c r="BA3" s="124" t="s">
        <v>103</v>
      </c>
      <c r="BB3" s="125"/>
      <c r="BC3" s="125"/>
      <c r="BD3" s="125"/>
      <c r="BE3" s="125"/>
      <c r="BF3" s="125"/>
      <c r="BG3" s="125"/>
      <c r="BH3" s="125"/>
      <c r="BI3" s="125"/>
      <c r="BJ3" s="126"/>
      <c r="BK3" s="139"/>
      <c r="BL3" s="21"/>
    </row>
    <row r="4" spans="1:64" s="49" customFormat="1" ht="18">
      <c r="A4" s="148"/>
      <c r="B4" s="130"/>
      <c r="C4" s="115" t="s">
        <v>29</v>
      </c>
      <c r="D4" s="115"/>
      <c r="E4" s="115"/>
      <c r="F4" s="115"/>
      <c r="G4" s="116"/>
      <c r="H4" s="118" t="s">
        <v>30</v>
      </c>
      <c r="I4" s="119"/>
      <c r="J4" s="119"/>
      <c r="K4" s="119"/>
      <c r="L4" s="120"/>
      <c r="M4" s="117" t="s">
        <v>29</v>
      </c>
      <c r="N4" s="115"/>
      <c r="O4" s="115"/>
      <c r="P4" s="115"/>
      <c r="Q4" s="116"/>
      <c r="R4" s="118" t="s">
        <v>30</v>
      </c>
      <c r="S4" s="119"/>
      <c r="T4" s="119"/>
      <c r="U4" s="119"/>
      <c r="V4" s="120"/>
      <c r="W4" s="117" t="s">
        <v>29</v>
      </c>
      <c r="X4" s="115"/>
      <c r="Y4" s="115"/>
      <c r="Z4" s="115"/>
      <c r="AA4" s="116"/>
      <c r="AB4" s="118" t="s">
        <v>30</v>
      </c>
      <c r="AC4" s="119"/>
      <c r="AD4" s="119"/>
      <c r="AE4" s="119"/>
      <c r="AF4" s="120"/>
      <c r="AG4" s="117" t="s">
        <v>29</v>
      </c>
      <c r="AH4" s="115"/>
      <c r="AI4" s="115"/>
      <c r="AJ4" s="115"/>
      <c r="AK4" s="116"/>
      <c r="AL4" s="118" t="s">
        <v>30</v>
      </c>
      <c r="AM4" s="119"/>
      <c r="AN4" s="119"/>
      <c r="AO4" s="119"/>
      <c r="AP4" s="120"/>
      <c r="AQ4" s="117" t="s">
        <v>29</v>
      </c>
      <c r="AR4" s="115"/>
      <c r="AS4" s="115"/>
      <c r="AT4" s="115"/>
      <c r="AU4" s="116"/>
      <c r="AV4" s="118" t="s">
        <v>30</v>
      </c>
      <c r="AW4" s="119"/>
      <c r="AX4" s="119"/>
      <c r="AY4" s="119"/>
      <c r="AZ4" s="120"/>
      <c r="BA4" s="117" t="s">
        <v>29</v>
      </c>
      <c r="BB4" s="115"/>
      <c r="BC4" s="115"/>
      <c r="BD4" s="115"/>
      <c r="BE4" s="116"/>
      <c r="BF4" s="118" t="s">
        <v>30</v>
      </c>
      <c r="BG4" s="119"/>
      <c r="BH4" s="119"/>
      <c r="BI4" s="119"/>
      <c r="BJ4" s="120"/>
      <c r="BK4" s="139"/>
      <c r="BL4" s="21"/>
    </row>
    <row r="5" spans="1:64" s="50" customFormat="1" ht="15" customHeight="1">
      <c r="A5" s="148"/>
      <c r="B5" s="130"/>
      <c r="C5" s="39">
        <v>1</v>
      </c>
      <c r="D5" s="3">
        <v>2</v>
      </c>
      <c r="E5" s="3">
        <v>3</v>
      </c>
      <c r="F5" s="3">
        <v>4</v>
      </c>
      <c r="G5" s="5">
        <v>5</v>
      </c>
      <c r="H5" s="4">
        <v>1</v>
      </c>
      <c r="I5" s="3">
        <v>2</v>
      </c>
      <c r="J5" s="3">
        <v>3</v>
      </c>
      <c r="K5" s="3">
        <v>4</v>
      </c>
      <c r="L5" s="5">
        <v>5</v>
      </c>
      <c r="M5" s="4">
        <v>1</v>
      </c>
      <c r="N5" s="3">
        <v>2</v>
      </c>
      <c r="O5" s="3">
        <v>3</v>
      </c>
      <c r="P5" s="3">
        <v>4</v>
      </c>
      <c r="Q5" s="5">
        <v>5</v>
      </c>
      <c r="R5" s="4">
        <v>1</v>
      </c>
      <c r="S5" s="3">
        <v>2</v>
      </c>
      <c r="T5" s="3">
        <v>3</v>
      </c>
      <c r="U5" s="3">
        <v>4</v>
      </c>
      <c r="V5" s="5">
        <v>5</v>
      </c>
      <c r="W5" s="4">
        <v>1</v>
      </c>
      <c r="X5" s="3">
        <v>2</v>
      </c>
      <c r="Y5" s="3">
        <v>3</v>
      </c>
      <c r="Z5" s="3">
        <v>4</v>
      </c>
      <c r="AA5" s="5">
        <v>5</v>
      </c>
      <c r="AB5" s="4">
        <v>1</v>
      </c>
      <c r="AC5" s="3">
        <v>2</v>
      </c>
      <c r="AD5" s="3">
        <v>3</v>
      </c>
      <c r="AE5" s="3">
        <v>4</v>
      </c>
      <c r="AF5" s="5">
        <v>5</v>
      </c>
      <c r="AG5" s="4">
        <v>1</v>
      </c>
      <c r="AH5" s="3">
        <v>2</v>
      </c>
      <c r="AI5" s="3">
        <v>3</v>
      </c>
      <c r="AJ5" s="3">
        <v>4</v>
      </c>
      <c r="AK5" s="5">
        <v>5</v>
      </c>
      <c r="AL5" s="4">
        <v>1</v>
      </c>
      <c r="AM5" s="3">
        <v>2</v>
      </c>
      <c r="AN5" s="3">
        <v>3</v>
      </c>
      <c r="AO5" s="3">
        <v>4</v>
      </c>
      <c r="AP5" s="5">
        <v>5</v>
      </c>
      <c r="AQ5" s="4">
        <v>1</v>
      </c>
      <c r="AR5" s="3">
        <v>2</v>
      </c>
      <c r="AS5" s="3">
        <v>3</v>
      </c>
      <c r="AT5" s="3">
        <v>4</v>
      </c>
      <c r="AU5" s="5">
        <v>5</v>
      </c>
      <c r="AV5" s="4">
        <v>1</v>
      </c>
      <c r="AW5" s="3">
        <v>2</v>
      </c>
      <c r="AX5" s="3">
        <v>3</v>
      </c>
      <c r="AY5" s="3">
        <v>4</v>
      </c>
      <c r="AZ5" s="5">
        <v>5</v>
      </c>
      <c r="BA5" s="4">
        <v>1</v>
      </c>
      <c r="BB5" s="3">
        <v>2</v>
      </c>
      <c r="BC5" s="3">
        <v>3</v>
      </c>
      <c r="BD5" s="3">
        <v>4</v>
      </c>
      <c r="BE5" s="5">
        <v>5</v>
      </c>
      <c r="BF5" s="4">
        <v>1</v>
      </c>
      <c r="BG5" s="3">
        <v>2</v>
      </c>
      <c r="BH5" s="3">
        <v>3</v>
      </c>
      <c r="BI5" s="3">
        <v>4</v>
      </c>
      <c r="BJ5" s="5">
        <v>5</v>
      </c>
      <c r="BK5" s="140"/>
      <c r="BL5" s="21"/>
    </row>
    <row r="6" spans="1:63" ht="12.75">
      <c r="A6" s="6" t="s">
        <v>0</v>
      </c>
      <c r="B6" s="12" t="s">
        <v>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2"/>
    </row>
    <row r="7" spans="1:63" ht="12.75">
      <c r="A7" s="6" t="s">
        <v>67</v>
      </c>
      <c r="B7" s="13" t="s">
        <v>12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2"/>
    </row>
    <row r="8" spans="1:63" ht="12.75">
      <c r="A8" s="6"/>
      <c r="B8" s="17" t="s">
        <v>125</v>
      </c>
      <c r="C8" s="72">
        <v>0</v>
      </c>
      <c r="D8" s="73">
        <v>255.190919151</v>
      </c>
      <c r="E8" s="74">
        <v>0</v>
      </c>
      <c r="F8" s="74">
        <v>0</v>
      </c>
      <c r="G8" s="74">
        <v>0</v>
      </c>
      <c r="H8" s="74">
        <v>5.045225054</v>
      </c>
      <c r="I8" s="74">
        <v>2355.2433376</v>
      </c>
      <c r="J8" s="74">
        <v>227.938077652</v>
      </c>
      <c r="K8" s="74">
        <v>0</v>
      </c>
      <c r="L8" s="74">
        <v>187.464308894</v>
      </c>
      <c r="M8" s="74">
        <v>0</v>
      </c>
      <c r="N8" s="73">
        <v>0</v>
      </c>
      <c r="O8" s="74">
        <v>0</v>
      </c>
      <c r="P8" s="74">
        <v>0</v>
      </c>
      <c r="Q8" s="74">
        <v>0</v>
      </c>
      <c r="R8" s="74">
        <v>1.680839438</v>
      </c>
      <c r="S8" s="74">
        <v>94.999020211</v>
      </c>
      <c r="T8" s="74">
        <v>12.594748566</v>
      </c>
      <c r="U8" s="74">
        <v>0</v>
      </c>
      <c r="V8" s="74">
        <v>27.387756642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0.001521991</v>
      </c>
      <c r="AM8" s="74">
        <v>0</v>
      </c>
      <c r="AN8" s="74">
        <v>0</v>
      </c>
      <c r="AO8" s="74">
        <v>0</v>
      </c>
      <c r="AP8" s="74">
        <v>0</v>
      </c>
      <c r="AQ8" s="74">
        <v>0</v>
      </c>
      <c r="AR8" s="73">
        <v>0</v>
      </c>
      <c r="AS8" s="74">
        <v>0</v>
      </c>
      <c r="AT8" s="74">
        <v>0</v>
      </c>
      <c r="AU8" s="74">
        <v>0</v>
      </c>
      <c r="AV8" s="74">
        <v>20.001562022</v>
      </c>
      <c r="AW8" s="74">
        <v>576.010103328</v>
      </c>
      <c r="AX8" s="74">
        <v>7.442379502</v>
      </c>
      <c r="AY8" s="74">
        <v>0</v>
      </c>
      <c r="AZ8" s="74">
        <v>448.686272999</v>
      </c>
      <c r="BA8" s="74">
        <v>0</v>
      </c>
      <c r="BB8" s="73">
        <v>0</v>
      </c>
      <c r="BC8" s="74">
        <v>0</v>
      </c>
      <c r="BD8" s="74">
        <v>0</v>
      </c>
      <c r="BE8" s="74">
        <v>0</v>
      </c>
      <c r="BF8" s="74">
        <v>9.187677667</v>
      </c>
      <c r="BG8" s="73">
        <v>27.25660926</v>
      </c>
      <c r="BH8" s="74">
        <v>0.648892292</v>
      </c>
      <c r="BI8" s="74">
        <v>0</v>
      </c>
      <c r="BJ8" s="74">
        <v>41.800650424</v>
      </c>
      <c r="BK8" s="53">
        <v>4298.579902693</v>
      </c>
    </row>
    <row r="9" spans="1:63" ht="12.75">
      <c r="A9" s="6"/>
      <c r="B9" s="17" t="s">
        <v>126</v>
      </c>
      <c r="C9" s="72">
        <v>0</v>
      </c>
      <c r="D9" s="73">
        <v>320.219694965</v>
      </c>
      <c r="E9" s="74">
        <v>0</v>
      </c>
      <c r="F9" s="74">
        <v>0</v>
      </c>
      <c r="G9" s="75">
        <v>0</v>
      </c>
      <c r="H9" s="72">
        <v>51.59170058</v>
      </c>
      <c r="I9" s="74">
        <v>7273.746223359</v>
      </c>
      <c r="J9" s="74">
        <v>1503.854487023</v>
      </c>
      <c r="K9" s="75">
        <v>0</v>
      </c>
      <c r="L9" s="75">
        <v>339.79409985</v>
      </c>
      <c r="M9" s="72">
        <v>0</v>
      </c>
      <c r="N9" s="73">
        <v>0</v>
      </c>
      <c r="O9" s="74">
        <v>0</v>
      </c>
      <c r="P9" s="75">
        <v>0</v>
      </c>
      <c r="Q9" s="75">
        <v>0</v>
      </c>
      <c r="R9" s="72">
        <v>24.207096829</v>
      </c>
      <c r="S9" s="74">
        <v>489.12601202</v>
      </c>
      <c r="T9" s="74">
        <v>0.452268122</v>
      </c>
      <c r="U9" s="74">
        <v>0</v>
      </c>
      <c r="V9" s="75">
        <v>49.397440214</v>
      </c>
      <c r="W9" s="72">
        <v>0</v>
      </c>
      <c r="X9" s="74">
        <v>0</v>
      </c>
      <c r="Y9" s="74">
        <v>0</v>
      </c>
      <c r="Z9" s="75">
        <v>0</v>
      </c>
      <c r="AA9" s="75">
        <v>0</v>
      </c>
      <c r="AB9" s="72">
        <v>0.007369983</v>
      </c>
      <c r="AC9" s="74">
        <v>0</v>
      </c>
      <c r="AD9" s="74">
        <v>0</v>
      </c>
      <c r="AE9" s="74">
        <v>0</v>
      </c>
      <c r="AF9" s="75">
        <v>0</v>
      </c>
      <c r="AG9" s="72">
        <v>0</v>
      </c>
      <c r="AH9" s="74">
        <v>0</v>
      </c>
      <c r="AI9" s="74">
        <v>0</v>
      </c>
      <c r="AJ9" s="74">
        <v>0</v>
      </c>
      <c r="AK9" s="75">
        <v>0</v>
      </c>
      <c r="AL9" s="72">
        <v>7.9262E-05</v>
      </c>
      <c r="AM9" s="74">
        <v>0</v>
      </c>
      <c r="AN9" s="74">
        <v>0</v>
      </c>
      <c r="AO9" s="75">
        <v>0</v>
      </c>
      <c r="AP9" s="75">
        <v>0</v>
      </c>
      <c r="AQ9" s="72">
        <v>0</v>
      </c>
      <c r="AR9" s="73">
        <v>2.929514617</v>
      </c>
      <c r="AS9" s="74">
        <v>0</v>
      </c>
      <c r="AT9" s="75">
        <v>0</v>
      </c>
      <c r="AU9" s="75">
        <v>0</v>
      </c>
      <c r="AV9" s="72">
        <v>71.894440272</v>
      </c>
      <c r="AW9" s="74">
        <v>976.727305118</v>
      </c>
      <c r="AX9" s="74">
        <v>27.718532473</v>
      </c>
      <c r="AY9" s="75">
        <v>0</v>
      </c>
      <c r="AZ9" s="75">
        <v>713.551065193</v>
      </c>
      <c r="BA9" s="72">
        <v>0</v>
      </c>
      <c r="BB9" s="73">
        <v>0</v>
      </c>
      <c r="BC9" s="74">
        <v>0</v>
      </c>
      <c r="BD9" s="75">
        <v>0</v>
      </c>
      <c r="BE9" s="75">
        <v>0</v>
      </c>
      <c r="BF9" s="72">
        <v>26.896953623</v>
      </c>
      <c r="BG9" s="73">
        <v>26.467845086</v>
      </c>
      <c r="BH9" s="74">
        <v>0</v>
      </c>
      <c r="BI9" s="74">
        <v>0</v>
      </c>
      <c r="BJ9" s="74">
        <v>45.796260087</v>
      </c>
      <c r="BK9" s="53">
        <v>11944.378388676</v>
      </c>
    </row>
    <row r="10" spans="1:63" ht="12.75">
      <c r="A10" s="6"/>
      <c r="B10" s="17" t="s">
        <v>120</v>
      </c>
      <c r="C10" s="72">
        <v>0</v>
      </c>
      <c r="D10" s="73">
        <v>315.41839804</v>
      </c>
      <c r="E10" s="74">
        <v>0</v>
      </c>
      <c r="F10" s="74">
        <v>0</v>
      </c>
      <c r="G10" s="76">
        <v>0</v>
      </c>
      <c r="H10" s="72">
        <v>22.877757129</v>
      </c>
      <c r="I10" s="74">
        <v>1829.603238234</v>
      </c>
      <c r="J10" s="74">
        <v>24.850160588</v>
      </c>
      <c r="K10" s="75">
        <v>0</v>
      </c>
      <c r="L10" s="76">
        <v>68.695389783</v>
      </c>
      <c r="M10" s="72">
        <v>0</v>
      </c>
      <c r="N10" s="73">
        <v>0</v>
      </c>
      <c r="O10" s="74">
        <v>0</v>
      </c>
      <c r="P10" s="75">
        <v>0</v>
      </c>
      <c r="Q10" s="76">
        <v>0</v>
      </c>
      <c r="R10" s="72">
        <v>7.097948558</v>
      </c>
      <c r="S10" s="74">
        <v>13.395693026</v>
      </c>
      <c r="T10" s="74">
        <v>1.581389299</v>
      </c>
      <c r="U10" s="74">
        <v>0</v>
      </c>
      <c r="V10" s="76">
        <v>5.413192446</v>
      </c>
      <c r="W10" s="72">
        <v>0</v>
      </c>
      <c r="X10" s="74">
        <v>0</v>
      </c>
      <c r="Y10" s="74">
        <v>0</v>
      </c>
      <c r="Z10" s="75">
        <v>0</v>
      </c>
      <c r="AA10" s="76">
        <v>0</v>
      </c>
      <c r="AB10" s="72">
        <v>0</v>
      </c>
      <c r="AC10" s="74">
        <v>0</v>
      </c>
      <c r="AD10" s="74">
        <v>0</v>
      </c>
      <c r="AE10" s="74">
        <v>0</v>
      </c>
      <c r="AF10" s="76">
        <v>0</v>
      </c>
      <c r="AG10" s="72">
        <v>0</v>
      </c>
      <c r="AH10" s="74">
        <v>0</v>
      </c>
      <c r="AI10" s="74">
        <v>0</v>
      </c>
      <c r="AJ10" s="74">
        <v>0</v>
      </c>
      <c r="AK10" s="76">
        <v>0</v>
      </c>
      <c r="AL10" s="72">
        <v>0</v>
      </c>
      <c r="AM10" s="74">
        <v>0</v>
      </c>
      <c r="AN10" s="74">
        <v>0</v>
      </c>
      <c r="AO10" s="75">
        <v>0</v>
      </c>
      <c r="AP10" s="76">
        <v>0</v>
      </c>
      <c r="AQ10" s="72">
        <v>0</v>
      </c>
      <c r="AR10" s="73">
        <v>0.023427271</v>
      </c>
      <c r="AS10" s="74">
        <v>0</v>
      </c>
      <c r="AT10" s="75">
        <v>0</v>
      </c>
      <c r="AU10" s="76">
        <v>0</v>
      </c>
      <c r="AV10" s="72">
        <v>7.9303292</v>
      </c>
      <c r="AW10" s="74">
        <v>776.951766883</v>
      </c>
      <c r="AX10" s="74">
        <v>0</v>
      </c>
      <c r="AY10" s="75">
        <v>0</v>
      </c>
      <c r="AZ10" s="76">
        <v>44.280758794</v>
      </c>
      <c r="BA10" s="72">
        <v>0</v>
      </c>
      <c r="BB10" s="73">
        <v>0</v>
      </c>
      <c r="BC10" s="74">
        <v>0</v>
      </c>
      <c r="BD10" s="75">
        <v>0</v>
      </c>
      <c r="BE10" s="76">
        <v>0</v>
      </c>
      <c r="BF10" s="72">
        <v>2.695538627</v>
      </c>
      <c r="BG10" s="73">
        <v>22.073078313</v>
      </c>
      <c r="BH10" s="74">
        <v>4.067003187</v>
      </c>
      <c r="BI10" s="74">
        <v>0</v>
      </c>
      <c r="BJ10" s="74">
        <v>5.780711631472606</v>
      </c>
      <c r="BK10" s="53">
        <v>3152.7357810094727</v>
      </c>
    </row>
    <row r="11" spans="1:64" ht="12.75">
      <c r="A11" s="22"/>
      <c r="B11" s="23" t="s">
        <v>76</v>
      </c>
      <c r="C11" s="77">
        <f>SUM(C8:C10)</f>
        <v>0</v>
      </c>
      <c r="D11" s="78">
        <f aca="true" t="shared" si="0" ref="D11:BJ11">SUM(D8:D10)</f>
        <v>890.8290121560001</v>
      </c>
      <c r="E11" s="78">
        <f t="shared" si="0"/>
        <v>0</v>
      </c>
      <c r="F11" s="78">
        <f t="shared" si="0"/>
        <v>0</v>
      </c>
      <c r="G11" s="78">
        <f t="shared" si="0"/>
        <v>0</v>
      </c>
      <c r="H11" s="78">
        <f t="shared" si="0"/>
        <v>79.514682763</v>
      </c>
      <c r="I11" s="78">
        <f t="shared" si="0"/>
        <v>11458.592799193</v>
      </c>
      <c r="J11" s="78">
        <f t="shared" si="0"/>
        <v>1756.642725263</v>
      </c>
      <c r="K11" s="78">
        <f t="shared" si="0"/>
        <v>0</v>
      </c>
      <c r="L11" s="78">
        <f t="shared" si="0"/>
        <v>595.953798527</v>
      </c>
      <c r="M11" s="78">
        <f t="shared" si="0"/>
        <v>0</v>
      </c>
      <c r="N11" s="78">
        <f t="shared" si="0"/>
        <v>0</v>
      </c>
      <c r="O11" s="78">
        <f t="shared" si="0"/>
        <v>0</v>
      </c>
      <c r="P11" s="78">
        <f t="shared" si="0"/>
        <v>0</v>
      </c>
      <c r="Q11" s="78">
        <f t="shared" si="0"/>
        <v>0</v>
      </c>
      <c r="R11" s="78">
        <f t="shared" si="0"/>
        <v>32.985884825</v>
      </c>
      <c r="S11" s="78">
        <f t="shared" si="0"/>
        <v>597.520725257</v>
      </c>
      <c r="T11" s="78">
        <f t="shared" si="0"/>
        <v>14.628405986999999</v>
      </c>
      <c r="U11" s="78">
        <f t="shared" si="0"/>
        <v>0</v>
      </c>
      <c r="V11" s="78">
        <f t="shared" si="0"/>
        <v>82.198389302</v>
      </c>
      <c r="W11" s="78">
        <f t="shared" si="0"/>
        <v>0</v>
      </c>
      <c r="X11" s="78">
        <f t="shared" si="0"/>
        <v>0</v>
      </c>
      <c r="Y11" s="78">
        <f t="shared" si="0"/>
        <v>0</v>
      </c>
      <c r="Z11" s="78">
        <f t="shared" si="0"/>
        <v>0</v>
      </c>
      <c r="AA11" s="78">
        <f t="shared" si="0"/>
        <v>0</v>
      </c>
      <c r="AB11" s="78">
        <f t="shared" si="0"/>
        <v>0.007369983</v>
      </c>
      <c r="AC11" s="78">
        <f t="shared" si="0"/>
        <v>0</v>
      </c>
      <c r="AD11" s="78">
        <f t="shared" si="0"/>
        <v>0</v>
      </c>
      <c r="AE11" s="78">
        <f t="shared" si="0"/>
        <v>0</v>
      </c>
      <c r="AF11" s="78">
        <f t="shared" si="0"/>
        <v>0</v>
      </c>
      <c r="AG11" s="78">
        <f t="shared" si="0"/>
        <v>0</v>
      </c>
      <c r="AH11" s="78">
        <f t="shared" si="0"/>
        <v>0</v>
      </c>
      <c r="AI11" s="78">
        <f t="shared" si="0"/>
        <v>0</v>
      </c>
      <c r="AJ11" s="78">
        <f t="shared" si="0"/>
        <v>0</v>
      </c>
      <c r="AK11" s="78">
        <f t="shared" si="0"/>
        <v>0</v>
      </c>
      <c r="AL11" s="78">
        <f t="shared" si="0"/>
        <v>0.0016012530000000002</v>
      </c>
      <c r="AM11" s="78">
        <f t="shared" si="0"/>
        <v>0</v>
      </c>
      <c r="AN11" s="78">
        <f t="shared" si="0"/>
        <v>0</v>
      </c>
      <c r="AO11" s="78">
        <f t="shared" si="0"/>
        <v>0</v>
      </c>
      <c r="AP11" s="78">
        <f t="shared" si="0"/>
        <v>0</v>
      </c>
      <c r="AQ11" s="78">
        <f t="shared" si="0"/>
        <v>0</v>
      </c>
      <c r="AR11" s="78">
        <f t="shared" si="0"/>
        <v>2.9529418880000002</v>
      </c>
      <c r="AS11" s="78">
        <f t="shared" si="0"/>
        <v>0</v>
      </c>
      <c r="AT11" s="78">
        <f t="shared" si="0"/>
        <v>0</v>
      </c>
      <c r="AU11" s="78">
        <f t="shared" si="0"/>
        <v>0</v>
      </c>
      <c r="AV11" s="78">
        <f t="shared" si="0"/>
        <v>99.826331494</v>
      </c>
      <c r="AW11" s="78">
        <f t="shared" si="0"/>
        <v>2329.689175329</v>
      </c>
      <c r="AX11" s="78">
        <f t="shared" si="0"/>
        <v>35.160911975</v>
      </c>
      <c r="AY11" s="78">
        <f t="shared" si="0"/>
        <v>0</v>
      </c>
      <c r="AZ11" s="78">
        <f t="shared" si="0"/>
        <v>1206.5180969859998</v>
      </c>
      <c r="BA11" s="78">
        <f t="shared" si="0"/>
        <v>0</v>
      </c>
      <c r="BB11" s="78">
        <f t="shared" si="0"/>
        <v>0</v>
      </c>
      <c r="BC11" s="78">
        <f t="shared" si="0"/>
        <v>0</v>
      </c>
      <c r="BD11" s="78">
        <f t="shared" si="0"/>
        <v>0</v>
      </c>
      <c r="BE11" s="78">
        <f t="shared" si="0"/>
        <v>0</v>
      </c>
      <c r="BF11" s="78">
        <f t="shared" si="0"/>
        <v>38.780169917</v>
      </c>
      <c r="BG11" s="78">
        <f t="shared" si="0"/>
        <v>75.797532659</v>
      </c>
      <c r="BH11" s="78">
        <f t="shared" si="0"/>
        <v>4.715895479</v>
      </c>
      <c r="BI11" s="78">
        <f t="shared" si="0"/>
        <v>0</v>
      </c>
      <c r="BJ11" s="78">
        <f t="shared" si="0"/>
        <v>93.3776221424726</v>
      </c>
      <c r="BK11" s="54">
        <f>SUM(BK8:BK10)</f>
        <v>19395.694072378472</v>
      </c>
      <c r="BL11" s="51"/>
    </row>
    <row r="12" spans="1:64" ht="12.75">
      <c r="A12" s="6" t="s">
        <v>68</v>
      </c>
      <c r="B12" s="13" t="s">
        <v>3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8"/>
      <c r="BL12" s="51"/>
    </row>
    <row r="13" spans="1:64" ht="12.75">
      <c r="A13" s="6"/>
      <c r="B13" s="13" t="s">
        <v>117</v>
      </c>
      <c r="C13" s="72">
        <v>0</v>
      </c>
      <c r="D13" s="73">
        <v>6.843442249</v>
      </c>
      <c r="E13" s="74">
        <v>0</v>
      </c>
      <c r="F13" s="74">
        <v>0</v>
      </c>
      <c r="G13" s="76">
        <v>0</v>
      </c>
      <c r="H13" s="72">
        <v>4.893890623</v>
      </c>
      <c r="I13" s="74">
        <v>0.552131292</v>
      </c>
      <c r="J13" s="74">
        <v>0</v>
      </c>
      <c r="K13" s="75">
        <v>0</v>
      </c>
      <c r="L13" s="76">
        <v>9.780920885</v>
      </c>
      <c r="M13" s="72">
        <v>0</v>
      </c>
      <c r="N13" s="73">
        <v>0</v>
      </c>
      <c r="O13" s="74">
        <v>0</v>
      </c>
      <c r="P13" s="75">
        <v>0</v>
      </c>
      <c r="Q13" s="76">
        <v>0</v>
      </c>
      <c r="R13" s="72">
        <v>2.008266043</v>
      </c>
      <c r="S13" s="74">
        <v>0</v>
      </c>
      <c r="T13" s="74">
        <v>0</v>
      </c>
      <c r="U13" s="74">
        <v>0</v>
      </c>
      <c r="V13" s="76">
        <v>0.663801801</v>
      </c>
      <c r="W13" s="72">
        <v>0</v>
      </c>
      <c r="X13" s="74">
        <v>0</v>
      </c>
      <c r="Y13" s="74">
        <v>0</v>
      </c>
      <c r="Z13" s="75">
        <v>0</v>
      </c>
      <c r="AA13" s="76">
        <v>0</v>
      </c>
      <c r="AB13" s="72">
        <v>0.000107218</v>
      </c>
      <c r="AC13" s="74">
        <v>0</v>
      </c>
      <c r="AD13" s="74">
        <v>0</v>
      </c>
      <c r="AE13" s="74">
        <v>0</v>
      </c>
      <c r="AF13" s="76">
        <v>0</v>
      </c>
      <c r="AG13" s="72">
        <v>0</v>
      </c>
      <c r="AH13" s="74">
        <v>0</v>
      </c>
      <c r="AI13" s="74">
        <v>0</v>
      </c>
      <c r="AJ13" s="74">
        <v>0</v>
      </c>
      <c r="AK13" s="76">
        <v>0</v>
      </c>
      <c r="AL13" s="72">
        <v>0</v>
      </c>
      <c r="AM13" s="74">
        <v>0</v>
      </c>
      <c r="AN13" s="74">
        <v>0</v>
      </c>
      <c r="AO13" s="75">
        <v>0</v>
      </c>
      <c r="AP13" s="76">
        <v>0</v>
      </c>
      <c r="AQ13" s="72">
        <v>0</v>
      </c>
      <c r="AR13" s="73">
        <v>0</v>
      </c>
      <c r="AS13" s="74">
        <v>0</v>
      </c>
      <c r="AT13" s="75">
        <v>0</v>
      </c>
      <c r="AU13" s="76">
        <v>0</v>
      </c>
      <c r="AV13" s="72">
        <v>1.883372458</v>
      </c>
      <c r="AW13" s="74">
        <v>4.807004997</v>
      </c>
      <c r="AX13" s="74">
        <v>0</v>
      </c>
      <c r="AY13" s="75">
        <v>0</v>
      </c>
      <c r="AZ13" s="76">
        <v>17.832835539</v>
      </c>
      <c r="BA13" s="72">
        <v>0</v>
      </c>
      <c r="BB13" s="73">
        <v>0</v>
      </c>
      <c r="BC13" s="74">
        <v>0</v>
      </c>
      <c r="BD13" s="75">
        <v>0</v>
      </c>
      <c r="BE13" s="76">
        <v>0</v>
      </c>
      <c r="BF13" s="72">
        <v>0.379279544</v>
      </c>
      <c r="BG13" s="73">
        <v>0</v>
      </c>
      <c r="BH13" s="74">
        <v>0</v>
      </c>
      <c r="BI13" s="74">
        <v>0</v>
      </c>
      <c r="BJ13" s="74">
        <v>0.030787006</v>
      </c>
      <c r="BK13" s="53">
        <v>49.675839655</v>
      </c>
      <c r="BL13" s="51"/>
    </row>
    <row r="14" spans="1:64" ht="12.75">
      <c r="A14" s="6"/>
      <c r="B14" s="17" t="s">
        <v>127</v>
      </c>
      <c r="C14" s="72">
        <v>0</v>
      </c>
      <c r="D14" s="73">
        <v>163.356284436</v>
      </c>
      <c r="E14" s="74">
        <v>0</v>
      </c>
      <c r="F14" s="74">
        <v>0</v>
      </c>
      <c r="G14" s="76">
        <v>0</v>
      </c>
      <c r="H14" s="72">
        <v>37.54036461</v>
      </c>
      <c r="I14" s="74">
        <v>52.367239043</v>
      </c>
      <c r="J14" s="74">
        <v>90.61269455</v>
      </c>
      <c r="K14" s="75">
        <v>0</v>
      </c>
      <c r="L14" s="76">
        <v>129.091796531</v>
      </c>
      <c r="M14" s="72">
        <v>0</v>
      </c>
      <c r="N14" s="73">
        <v>0</v>
      </c>
      <c r="O14" s="74">
        <v>0</v>
      </c>
      <c r="P14" s="75">
        <v>0</v>
      </c>
      <c r="Q14" s="76">
        <v>0</v>
      </c>
      <c r="R14" s="72">
        <v>17.410438665</v>
      </c>
      <c r="S14" s="74">
        <v>2.638395327</v>
      </c>
      <c r="T14" s="74">
        <v>0.85669647</v>
      </c>
      <c r="U14" s="74">
        <v>0</v>
      </c>
      <c r="V14" s="76">
        <v>12.759004395</v>
      </c>
      <c r="W14" s="72">
        <v>0</v>
      </c>
      <c r="X14" s="74">
        <v>0</v>
      </c>
      <c r="Y14" s="74">
        <v>0</v>
      </c>
      <c r="Z14" s="75">
        <v>0</v>
      </c>
      <c r="AA14" s="76">
        <v>0</v>
      </c>
      <c r="AB14" s="72">
        <v>0</v>
      </c>
      <c r="AC14" s="74">
        <v>0</v>
      </c>
      <c r="AD14" s="74">
        <v>0</v>
      </c>
      <c r="AE14" s="74">
        <v>0</v>
      </c>
      <c r="AF14" s="76">
        <v>0</v>
      </c>
      <c r="AG14" s="72">
        <v>0</v>
      </c>
      <c r="AH14" s="74">
        <v>0</v>
      </c>
      <c r="AI14" s="74">
        <v>0</v>
      </c>
      <c r="AJ14" s="74">
        <v>0</v>
      </c>
      <c r="AK14" s="76">
        <v>0</v>
      </c>
      <c r="AL14" s="72">
        <v>0</v>
      </c>
      <c r="AM14" s="74">
        <v>0</v>
      </c>
      <c r="AN14" s="74">
        <v>0</v>
      </c>
      <c r="AO14" s="75">
        <v>0</v>
      </c>
      <c r="AP14" s="76">
        <v>0</v>
      </c>
      <c r="AQ14" s="72">
        <v>0</v>
      </c>
      <c r="AR14" s="73">
        <v>0</v>
      </c>
      <c r="AS14" s="74">
        <v>0</v>
      </c>
      <c r="AT14" s="75">
        <v>0</v>
      </c>
      <c r="AU14" s="76">
        <v>0</v>
      </c>
      <c r="AV14" s="72">
        <v>15.417194671</v>
      </c>
      <c r="AW14" s="74">
        <v>39.186114253</v>
      </c>
      <c r="AX14" s="74">
        <v>6.838127952</v>
      </c>
      <c r="AY14" s="75">
        <v>0</v>
      </c>
      <c r="AZ14" s="76">
        <v>82.129904296</v>
      </c>
      <c r="BA14" s="72">
        <v>0</v>
      </c>
      <c r="BB14" s="73">
        <v>0</v>
      </c>
      <c r="BC14" s="74">
        <v>0</v>
      </c>
      <c r="BD14" s="75">
        <v>0</v>
      </c>
      <c r="BE14" s="76">
        <v>0</v>
      </c>
      <c r="BF14" s="72">
        <v>3.923385945</v>
      </c>
      <c r="BG14" s="73">
        <v>2.630316578</v>
      </c>
      <c r="BH14" s="74">
        <v>0</v>
      </c>
      <c r="BI14" s="74">
        <v>0</v>
      </c>
      <c r="BJ14" s="74">
        <v>4.727693383</v>
      </c>
      <c r="BK14" s="53">
        <v>661.485651105</v>
      </c>
      <c r="BL14" s="51"/>
    </row>
    <row r="15" spans="1:64" ht="12.75">
      <c r="A15" s="22"/>
      <c r="B15" s="23" t="s">
        <v>77</v>
      </c>
      <c r="C15" s="81">
        <f aca="true" t="shared" si="1" ref="C15:AH15">SUM(C13:C14)</f>
        <v>0</v>
      </c>
      <c r="D15" s="81">
        <f t="shared" si="1"/>
        <v>170.199726685</v>
      </c>
      <c r="E15" s="81">
        <f t="shared" si="1"/>
        <v>0</v>
      </c>
      <c r="F15" s="81">
        <f t="shared" si="1"/>
        <v>0</v>
      </c>
      <c r="G15" s="81">
        <f t="shared" si="1"/>
        <v>0</v>
      </c>
      <c r="H15" s="81">
        <f t="shared" si="1"/>
        <v>42.434255232999995</v>
      </c>
      <c r="I15" s="81">
        <f t="shared" si="1"/>
        <v>52.919370334999996</v>
      </c>
      <c r="J15" s="81">
        <f t="shared" si="1"/>
        <v>90.61269455</v>
      </c>
      <c r="K15" s="81">
        <f t="shared" si="1"/>
        <v>0</v>
      </c>
      <c r="L15" s="81">
        <f t="shared" si="1"/>
        <v>138.872717416</v>
      </c>
      <c r="M15" s="81">
        <f t="shared" si="1"/>
        <v>0</v>
      </c>
      <c r="N15" s="81">
        <f t="shared" si="1"/>
        <v>0</v>
      </c>
      <c r="O15" s="81">
        <f t="shared" si="1"/>
        <v>0</v>
      </c>
      <c r="P15" s="81">
        <f t="shared" si="1"/>
        <v>0</v>
      </c>
      <c r="Q15" s="81">
        <f t="shared" si="1"/>
        <v>0</v>
      </c>
      <c r="R15" s="81">
        <f t="shared" si="1"/>
        <v>19.418704708</v>
      </c>
      <c r="S15" s="81">
        <f t="shared" si="1"/>
        <v>2.638395327</v>
      </c>
      <c r="T15" s="81">
        <f t="shared" si="1"/>
        <v>0.85669647</v>
      </c>
      <c r="U15" s="81">
        <f t="shared" si="1"/>
        <v>0</v>
      </c>
      <c r="V15" s="81">
        <f t="shared" si="1"/>
        <v>13.422806196</v>
      </c>
      <c r="W15" s="81">
        <f t="shared" si="1"/>
        <v>0</v>
      </c>
      <c r="X15" s="81">
        <f t="shared" si="1"/>
        <v>0</v>
      </c>
      <c r="Y15" s="81">
        <f t="shared" si="1"/>
        <v>0</v>
      </c>
      <c r="Z15" s="81">
        <f t="shared" si="1"/>
        <v>0</v>
      </c>
      <c r="AA15" s="81">
        <f t="shared" si="1"/>
        <v>0</v>
      </c>
      <c r="AB15" s="81">
        <f t="shared" si="1"/>
        <v>0.000107218</v>
      </c>
      <c r="AC15" s="81">
        <f t="shared" si="1"/>
        <v>0</v>
      </c>
      <c r="AD15" s="81">
        <f t="shared" si="1"/>
        <v>0</v>
      </c>
      <c r="AE15" s="81">
        <f t="shared" si="1"/>
        <v>0</v>
      </c>
      <c r="AF15" s="81">
        <f t="shared" si="1"/>
        <v>0</v>
      </c>
      <c r="AG15" s="81">
        <f t="shared" si="1"/>
        <v>0</v>
      </c>
      <c r="AH15" s="81">
        <f t="shared" si="1"/>
        <v>0</v>
      </c>
      <c r="AI15" s="81">
        <f aca="true" t="shared" si="2" ref="AI15:BJ15">SUM(AI13:AI14)</f>
        <v>0</v>
      </c>
      <c r="AJ15" s="81">
        <f t="shared" si="2"/>
        <v>0</v>
      </c>
      <c r="AK15" s="81">
        <f t="shared" si="2"/>
        <v>0</v>
      </c>
      <c r="AL15" s="81">
        <f t="shared" si="2"/>
        <v>0</v>
      </c>
      <c r="AM15" s="81">
        <f t="shared" si="2"/>
        <v>0</v>
      </c>
      <c r="AN15" s="81">
        <f t="shared" si="2"/>
        <v>0</v>
      </c>
      <c r="AO15" s="81">
        <f t="shared" si="2"/>
        <v>0</v>
      </c>
      <c r="AP15" s="81">
        <f t="shared" si="2"/>
        <v>0</v>
      </c>
      <c r="AQ15" s="81">
        <f t="shared" si="2"/>
        <v>0</v>
      </c>
      <c r="AR15" s="81">
        <f t="shared" si="2"/>
        <v>0</v>
      </c>
      <c r="AS15" s="81">
        <f t="shared" si="2"/>
        <v>0</v>
      </c>
      <c r="AT15" s="81">
        <f t="shared" si="2"/>
        <v>0</v>
      </c>
      <c r="AU15" s="81">
        <f t="shared" si="2"/>
        <v>0</v>
      </c>
      <c r="AV15" s="81">
        <f t="shared" si="2"/>
        <v>17.300567129</v>
      </c>
      <c r="AW15" s="81">
        <f t="shared" si="2"/>
        <v>43.99311925</v>
      </c>
      <c r="AX15" s="81">
        <f t="shared" si="2"/>
        <v>6.838127952</v>
      </c>
      <c r="AY15" s="81">
        <f t="shared" si="2"/>
        <v>0</v>
      </c>
      <c r="AZ15" s="81">
        <f t="shared" si="2"/>
        <v>99.96273983500001</v>
      </c>
      <c r="BA15" s="81">
        <f t="shared" si="2"/>
        <v>0</v>
      </c>
      <c r="BB15" s="81">
        <f t="shared" si="2"/>
        <v>0</v>
      </c>
      <c r="BC15" s="81">
        <f t="shared" si="2"/>
        <v>0</v>
      </c>
      <c r="BD15" s="81">
        <f t="shared" si="2"/>
        <v>0</v>
      </c>
      <c r="BE15" s="81">
        <f t="shared" si="2"/>
        <v>0</v>
      </c>
      <c r="BF15" s="81">
        <f t="shared" si="2"/>
        <v>4.302665489</v>
      </c>
      <c r="BG15" s="81">
        <f t="shared" si="2"/>
        <v>2.630316578</v>
      </c>
      <c r="BH15" s="81">
        <f t="shared" si="2"/>
        <v>0</v>
      </c>
      <c r="BI15" s="81">
        <f t="shared" si="2"/>
        <v>0</v>
      </c>
      <c r="BJ15" s="81">
        <f t="shared" si="2"/>
        <v>4.758480389</v>
      </c>
      <c r="BK15" s="55">
        <f>SUM(BK13:BK14)</f>
        <v>711.16149076</v>
      </c>
      <c r="BL15" s="51"/>
    </row>
    <row r="16" spans="1:64" ht="12.75">
      <c r="A16" s="6" t="s">
        <v>69</v>
      </c>
      <c r="B16" s="13" t="s">
        <v>10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43"/>
      <c r="BL16" s="51"/>
    </row>
    <row r="17" spans="1:64" ht="12.75">
      <c r="A17" s="6"/>
      <c r="B17" s="44" t="s">
        <v>152</v>
      </c>
      <c r="C17" s="72">
        <v>0</v>
      </c>
      <c r="D17" s="73">
        <v>0.127146649</v>
      </c>
      <c r="E17" s="74">
        <v>0</v>
      </c>
      <c r="F17" s="74">
        <v>0</v>
      </c>
      <c r="G17" s="76">
        <v>0</v>
      </c>
      <c r="H17" s="82">
        <v>0.457538824</v>
      </c>
      <c r="I17" s="74">
        <v>77.979176055</v>
      </c>
      <c r="J17" s="74">
        <v>0</v>
      </c>
      <c r="K17" s="74">
        <v>0</v>
      </c>
      <c r="L17" s="76">
        <v>42.323331692</v>
      </c>
      <c r="M17" s="82">
        <v>0</v>
      </c>
      <c r="N17" s="73">
        <v>0</v>
      </c>
      <c r="O17" s="74">
        <v>0</v>
      </c>
      <c r="P17" s="74">
        <v>0</v>
      </c>
      <c r="Q17" s="76">
        <v>0</v>
      </c>
      <c r="R17" s="82">
        <v>0.112558749</v>
      </c>
      <c r="S17" s="74">
        <v>10.595554092</v>
      </c>
      <c r="T17" s="74">
        <v>0</v>
      </c>
      <c r="U17" s="74">
        <v>0</v>
      </c>
      <c r="V17" s="76">
        <v>0.517063038</v>
      </c>
      <c r="W17" s="82">
        <v>0</v>
      </c>
      <c r="X17" s="74">
        <v>0</v>
      </c>
      <c r="Y17" s="74">
        <v>0</v>
      </c>
      <c r="Z17" s="74">
        <v>0</v>
      </c>
      <c r="AA17" s="76">
        <v>0</v>
      </c>
      <c r="AB17" s="82">
        <v>0</v>
      </c>
      <c r="AC17" s="74">
        <v>0</v>
      </c>
      <c r="AD17" s="74">
        <v>0</v>
      </c>
      <c r="AE17" s="74">
        <v>0</v>
      </c>
      <c r="AF17" s="76">
        <v>0</v>
      </c>
      <c r="AG17" s="82">
        <v>0</v>
      </c>
      <c r="AH17" s="74">
        <v>0</v>
      </c>
      <c r="AI17" s="74">
        <v>0</v>
      </c>
      <c r="AJ17" s="74">
        <v>0</v>
      </c>
      <c r="AK17" s="76">
        <v>0</v>
      </c>
      <c r="AL17" s="82">
        <v>0</v>
      </c>
      <c r="AM17" s="74">
        <v>0</v>
      </c>
      <c r="AN17" s="74">
        <v>0</v>
      </c>
      <c r="AO17" s="74">
        <v>0</v>
      </c>
      <c r="AP17" s="76">
        <v>0</v>
      </c>
      <c r="AQ17" s="82">
        <v>0</v>
      </c>
      <c r="AR17" s="73">
        <v>0</v>
      </c>
      <c r="AS17" s="74">
        <v>0</v>
      </c>
      <c r="AT17" s="74">
        <v>0</v>
      </c>
      <c r="AU17" s="76">
        <v>0</v>
      </c>
      <c r="AV17" s="82">
        <v>0.269979157</v>
      </c>
      <c r="AW17" s="74">
        <v>17.418742869</v>
      </c>
      <c r="AX17" s="74">
        <v>0</v>
      </c>
      <c r="AY17" s="74">
        <v>0</v>
      </c>
      <c r="AZ17" s="76">
        <v>16.069379841</v>
      </c>
      <c r="BA17" s="82">
        <v>0</v>
      </c>
      <c r="BB17" s="73">
        <v>0</v>
      </c>
      <c r="BC17" s="74">
        <v>0</v>
      </c>
      <c r="BD17" s="74">
        <v>0</v>
      </c>
      <c r="BE17" s="76">
        <v>0</v>
      </c>
      <c r="BF17" s="82">
        <v>0.057699156</v>
      </c>
      <c r="BG17" s="73">
        <v>0</v>
      </c>
      <c r="BH17" s="74">
        <v>0</v>
      </c>
      <c r="BI17" s="74">
        <v>0</v>
      </c>
      <c r="BJ17" s="75">
        <v>0.75281189</v>
      </c>
      <c r="BK17" s="53">
        <v>166.680982012</v>
      </c>
      <c r="BL17" s="51"/>
    </row>
    <row r="18" spans="1:64" ht="12.75">
      <c r="A18" s="6"/>
      <c r="B18" s="44" t="s">
        <v>139</v>
      </c>
      <c r="C18" s="72">
        <v>0</v>
      </c>
      <c r="D18" s="83">
        <v>0.552946385</v>
      </c>
      <c r="E18" s="72">
        <v>0</v>
      </c>
      <c r="F18" s="72">
        <v>0</v>
      </c>
      <c r="G18" s="79">
        <v>0</v>
      </c>
      <c r="H18" s="82">
        <v>0.537259966</v>
      </c>
      <c r="I18" s="72">
        <v>5.530569744</v>
      </c>
      <c r="J18" s="72">
        <v>0</v>
      </c>
      <c r="K18" s="72">
        <v>0</v>
      </c>
      <c r="L18" s="79">
        <v>8.430110106</v>
      </c>
      <c r="M18" s="82">
        <v>0</v>
      </c>
      <c r="N18" s="83">
        <v>0</v>
      </c>
      <c r="O18" s="72">
        <v>0</v>
      </c>
      <c r="P18" s="72">
        <v>0</v>
      </c>
      <c r="Q18" s="79">
        <v>0</v>
      </c>
      <c r="R18" s="82">
        <v>0.067625345</v>
      </c>
      <c r="S18" s="72">
        <v>0</v>
      </c>
      <c r="T18" s="72">
        <v>0</v>
      </c>
      <c r="U18" s="72">
        <v>0</v>
      </c>
      <c r="V18" s="79">
        <v>0.356539828</v>
      </c>
      <c r="W18" s="82">
        <v>0</v>
      </c>
      <c r="X18" s="72">
        <v>0</v>
      </c>
      <c r="Y18" s="72">
        <v>0</v>
      </c>
      <c r="Z18" s="72">
        <v>0</v>
      </c>
      <c r="AA18" s="79">
        <v>0</v>
      </c>
      <c r="AB18" s="82">
        <v>0</v>
      </c>
      <c r="AC18" s="72">
        <v>0</v>
      </c>
      <c r="AD18" s="72">
        <v>0</v>
      </c>
      <c r="AE18" s="72">
        <v>0</v>
      </c>
      <c r="AF18" s="79">
        <v>0</v>
      </c>
      <c r="AG18" s="82">
        <v>0</v>
      </c>
      <c r="AH18" s="72">
        <v>0</v>
      </c>
      <c r="AI18" s="72">
        <v>0</v>
      </c>
      <c r="AJ18" s="72">
        <v>0</v>
      </c>
      <c r="AK18" s="79">
        <v>0</v>
      </c>
      <c r="AL18" s="82">
        <v>0</v>
      </c>
      <c r="AM18" s="72">
        <v>0</v>
      </c>
      <c r="AN18" s="72">
        <v>0</v>
      </c>
      <c r="AO18" s="72">
        <v>0</v>
      </c>
      <c r="AP18" s="79">
        <v>0</v>
      </c>
      <c r="AQ18" s="82">
        <v>0</v>
      </c>
      <c r="AR18" s="83">
        <v>0</v>
      </c>
      <c r="AS18" s="72">
        <v>0</v>
      </c>
      <c r="AT18" s="72">
        <v>0</v>
      </c>
      <c r="AU18" s="79">
        <v>0</v>
      </c>
      <c r="AV18" s="82">
        <v>0.104705211</v>
      </c>
      <c r="AW18" s="72">
        <v>22.910014197</v>
      </c>
      <c r="AX18" s="72">
        <v>0</v>
      </c>
      <c r="AY18" s="72">
        <v>0</v>
      </c>
      <c r="AZ18" s="79">
        <v>6.759679826</v>
      </c>
      <c r="BA18" s="82">
        <v>0</v>
      </c>
      <c r="BB18" s="83">
        <v>0</v>
      </c>
      <c r="BC18" s="72">
        <v>0</v>
      </c>
      <c r="BD18" s="72">
        <v>0</v>
      </c>
      <c r="BE18" s="79">
        <v>0</v>
      </c>
      <c r="BF18" s="82">
        <v>0.030309398</v>
      </c>
      <c r="BG18" s="83">
        <v>0</v>
      </c>
      <c r="BH18" s="72">
        <v>0</v>
      </c>
      <c r="BI18" s="72">
        <v>0</v>
      </c>
      <c r="BJ18" s="79">
        <v>0.250741411</v>
      </c>
      <c r="BK18" s="56">
        <v>45.530501417</v>
      </c>
      <c r="BL18" s="51"/>
    </row>
    <row r="19" spans="1:64" ht="12.75">
      <c r="A19" s="6"/>
      <c r="B19" s="44" t="s">
        <v>148</v>
      </c>
      <c r="C19" s="72">
        <v>0</v>
      </c>
      <c r="D19" s="83">
        <v>0.442521822</v>
      </c>
      <c r="E19" s="72">
        <v>0</v>
      </c>
      <c r="F19" s="72">
        <v>0</v>
      </c>
      <c r="G19" s="79">
        <v>0</v>
      </c>
      <c r="H19" s="82">
        <v>0.90587975</v>
      </c>
      <c r="I19" s="72">
        <v>390.063206102</v>
      </c>
      <c r="J19" s="72">
        <v>0</v>
      </c>
      <c r="K19" s="72">
        <v>0</v>
      </c>
      <c r="L19" s="79">
        <v>69.064496905</v>
      </c>
      <c r="M19" s="82">
        <v>0</v>
      </c>
      <c r="N19" s="83">
        <v>0</v>
      </c>
      <c r="O19" s="72">
        <v>0</v>
      </c>
      <c r="P19" s="72">
        <v>0</v>
      </c>
      <c r="Q19" s="79">
        <v>0</v>
      </c>
      <c r="R19" s="82">
        <v>0.261196964</v>
      </c>
      <c r="S19" s="72">
        <v>5.774733996</v>
      </c>
      <c r="T19" s="72">
        <v>0</v>
      </c>
      <c r="U19" s="72">
        <v>0</v>
      </c>
      <c r="V19" s="79">
        <v>3.112382713</v>
      </c>
      <c r="W19" s="82">
        <v>0</v>
      </c>
      <c r="X19" s="72">
        <v>0</v>
      </c>
      <c r="Y19" s="72">
        <v>0</v>
      </c>
      <c r="Z19" s="72">
        <v>0</v>
      </c>
      <c r="AA19" s="79">
        <v>0</v>
      </c>
      <c r="AB19" s="82">
        <v>0</v>
      </c>
      <c r="AC19" s="72">
        <v>0</v>
      </c>
      <c r="AD19" s="72">
        <v>0</v>
      </c>
      <c r="AE19" s="72">
        <v>0</v>
      </c>
      <c r="AF19" s="79">
        <v>0</v>
      </c>
      <c r="AG19" s="82">
        <v>0</v>
      </c>
      <c r="AH19" s="72">
        <v>0</v>
      </c>
      <c r="AI19" s="72">
        <v>0</v>
      </c>
      <c r="AJ19" s="72">
        <v>0</v>
      </c>
      <c r="AK19" s="79">
        <v>0</v>
      </c>
      <c r="AL19" s="82">
        <v>0</v>
      </c>
      <c r="AM19" s="72">
        <v>0</v>
      </c>
      <c r="AN19" s="72">
        <v>0</v>
      </c>
      <c r="AO19" s="72">
        <v>0</v>
      </c>
      <c r="AP19" s="79">
        <v>0</v>
      </c>
      <c r="AQ19" s="82">
        <v>0</v>
      </c>
      <c r="AR19" s="83">
        <v>0</v>
      </c>
      <c r="AS19" s="72">
        <v>0</v>
      </c>
      <c r="AT19" s="72">
        <v>0</v>
      </c>
      <c r="AU19" s="79">
        <v>0</v>
      </c>
      <c r="AV19" s="82">
        <v>1.084244933</v>
      </c>
      <c r="AW19" s="72">
        <v>61.212243683</v>
      </c>
      <c r="AX19" s="72">
        <v>0</v>
      </c>
      <c r="AY19" s="72">
        <v>0</v>
      </c>
      <c r="AZ19" s="79">
        <v>67.684434201</v>
      </c>
      <c r="BA19" s="82">
        <v>0</v>
      </c>
      <c r="BB19" s="83">
        <v>0</v>
      </c>
      <c r="BC19" s="72">
        <v>0</v>
      </c>
      <c r="BD19" s="72">
        <v>0</v>
      </c>
      <c r="BE19" s="79">
        <v>0</v>
      </c>
      <c r="BF19" s="82">
        <v>0.346056648</v>
      </c>
      <c r="BG19" s="83">
        <v>1.052348669</v>
      </c>
      <c r="BH19" s="72">
        <v>0</v>
      </c>
      <c r="BI19" s="72">
        <v>0</v>
      </c>
      <c r="BJ19" s="79">
        <v>12.74834322</v>
      </c>
      <c r="BK19" s="56">
        <v>613.752089606</v>
      </c>
      <c r="BL19" s="51"/>
    </row>
    <row r="20" spans="1:64" ht="12.75">
      <c r="A20" s="6"/>
      <c r="B20" s="44" t="s">
        <v>149</v>
      </c>
      <c r="C20" s="72">
        <v>0</v>
      </c>
      <c r="D20" s="83">
        <v>0.096855973</v>
      </c>
      <c r="E20" s="72">
        <v>0</v>
      </c>
      <c r="F20" s="72">
        <v>0</v>
      </c>
      <c r="G20" s="79">
        <v>0</v>
      </c>
      <c r="H20" s="82">
        <v>0.337489258</v>
      </c>
      <c r="I20" s="72">
        <v>61.477248772</v>
      </c>
      <c r="J20" s="72">
        <v>0</v>
      </c>
      <c r="K20" s="72">
        <v>0</v>
      </c>
      <c r="L20" s="79">
        <v>12.1688154</v>
      </c>
      <c r="M20" s="82">
        <v>0</v>
      </c>
      <c r="N20" s="83">
        <v>0</v>
      </c>
      <c r="O20" s="72">
        <v>0</v>
      </c>
      <c r="P20" s="72">
        <v>0</v>
      </c>
      <c r="Q20" s="79">
        <v>0</v>
      </c>
      <c r="R20" s="82">
        <v>0.07757961</v>
      </c>
      <c r="S20" s="72">
        <v>2.152354962</v>
      </c>
      <c r="T20" s="72">
        <v>0</v>
      </c>
      <c r="U20" s="72">
        <v>0</v>
      </c>
      <c r="V20" s="79">
        <v>2.606896923</v>
      </c>
      <c r="W20" s="82">
        <v>0</v>
      </c>
      <c r="X20" s="72">
        <v>0</v>
      </c>
      <c r="Y20" s="72">
        <v>0</v>
      </c>
      <c r="Z20" s="72">
        <v>0</v>
      </c>
      <c r="AA20" s="79">
        <v>0</v>
      </c>
      <c r="AB20" s="82">
        <v>0</v>
      </c>
      <c r="AC20" s="72">
        <v>0</v>
      </c>
      <c r="AD20" s="72">
        <v>0</v>
      </c>
      <c r="AE20" s="72">
        <v>0</v>
      </c>
      <c r="AF20" s="79">
        <v>0</v>
      </c>
      <c r="AG20" s="82">
        <v>0</v>
      </c>
      <c r="AH20" s="72">
        <v>0</v>
      </c>
      <c r="AI20" s="72">
        <v>0</v>
      </c>
      <c r="AJ20" s="72">
        <v>0</v>
      </c>
      <c r="AK20" s="79">
        <v>0</v>
      </c>
      <c r="AL20" s="82">
        <v>0</v>
      </c>
      <c r="AM20" s="72">
        <v>0</v>
      </c>
      <c r="AN20" s="72">
        <v>0</v>
      </c>
      <c r="AO20" s="72">
        <v>0</v>
      </c>
      <c r="AP20" s="79">
        <v>0</v>
      </c>
      <c r="AQ20" s="82">
        <v>0</v>
      </c>
      <c r="AR20" s="83">
        <v>0</v>
      </c>
      <c r="AS20" s="72">
        <v>0</v>
      </c>
      <c r="AT20" s="72">
        <v>0</v>
      </c>
      <c r="AU20" s="79">
        <v>0</v>
      </c>
      <c r="AV20" s="82">
        <v>0.324469774</v>
      </c>
      <c r="AW20" s="72">
        <v>16.205154817</v>
      </c>
      <c r="AX20" s="72">
        <v>0</v>
      </c>
      <c r="AY20" s="72">
        <v>0</v>
      </c>
      <c r="AZ20" s="79">
        <v>16.61438836</v>
      </c>
      <c r="BA20" s="82">
        <v>0</v>
      </c>
      <c r="BB20" s="83">
        <v>0</v>
      </c>
      <c r="BC20" s="72">
        <v>0</v>
      </c>
      <c r="BD20" s="72">
        <v>0</v>
      </c>
      <c r="BE20" s="79">
        <v>0</v>
      </c>
      <c r="BF20" s="82">
        <v>0.146439305</v>
      </c>
      <c r="BG20" s="83">
        <v>0.053723572</v>
      </c>
      <c r="BH20" s="72">
        <v>0</v>
      </c>
      <c r="BI20" s="72">
        <v>0</v>
      </c>
      <c r="BJ20" s="79">
        <v>0.881875013</v>
      </c>
      <c r="BK20" s="56">
        <v>113.143291739</v>
      </c>
      <c r="BL20" s="51"/>
    </row>
    <row r="21" spans="1:64" ht="12.75">
      <c r="A21" s="22"/>
      <c r="B21" s="23" t="s">
        <v>98</v>
      </c>
      <c r="C21" s="57">
        <f aca="true" t="shared" si="3" ref="C21:AH21">SUM(C17:C20)</f>
        <v>0</v>
      </c>
      <c r="D21" s="57">
        <f t="shared" si="3"/>
        <v>1.219470829</v>
      </c>
      <c r="E21" s="57">
        <f t="shared" si="3"/>
        <v>0</v>
      </c>
      <c r="F21" s="57">
        <f t="shared" si="3"/>
        <v>0</v>
      </c>
      <c r="G21" s="57">
        <f t="shared" si="3"/>
        <v>0</v>
      </c>
      <c r="H21" s="57">
        <f t="shared" si="3"/>
        <v>2.238167798</v>
      </c>
      <c r="I21" s="57">
        <f t="shared" si="3"/>
        <v>535.0502006730001</v>
      </c>
      <c r="J21" s="57">
        <f t="shared" si="3"/>
        <v>0</v>
      </c>
      <c r="K21" s="57">
        <f t="shared" si="3"/>
        <v>0</v>
      </c>
      <c r="L21" s="57">
        <f t="shared" si="3"/>
        <v>131.986754103</v>
      </c>
      <c r="M21" s="57">
        <f t="shared" si="3"/>
        <v>0</v>
      </c>
      <c r="N21" s="57">
        <f t="shared" si="3"/>
        <v>0</v>
      </c>
      <c r="O21" s="57">
        <f t="shared" si="3"/>
        <v>0</v>
      </c>
      <c r="P21" s="57">
        <f t="shared" si="3"/>
        <v>0</v>
      </c>
      <c r="Q21" s="57">
        <f t="shared" si="3"/>
        <v>0</v>
      </c>
      <c r="R21" s="57">
        <f t="shared" si="3"/>
        <v>0.518960668</v>
      </c>
      <c r="S21" s="57">
        <f t="shared" si="3"/>
        <v>18.522643050000003</v>
      </c>
      <c r="T21" s="57">
        <f t="shared" si="3"/>
        <v>0</v>
      </c>
      <c r="U21" s="57">
        <f t="shared" si="3"/>
        <v>0</v>
      </c>
      <c r="V21" s="57">
        <f t="shared" si="3"/>
        <v>6.592882502</v>
      </c>
      <c r="W21" s="57">
        <f t="shared" si="3"/>
        <v>0</v>
      </c>
      <c r="X21" s="57">
        <f t="shared" si="3"/>
        <v>0</v>
      </c>
      <c r="Y21" s="57">
        <f t="shared" si="3"/>
        <v>0</v>
      </c>
      <c r="Z21" s="57">
        <f t="shared" si="3"/>
        <v>0</v>
      </c>
      <c r="AA21" s="57">
        <f t="shared" si="3"/>
        <v>0</v>
      </c>
      <c r="AB21" s="57">
        <f t="shared" si="3"/>
        <v>0</v>
      </c>
      <c r="AC21" s="57">
        <f t="shared" si="3"/>
        <v>0</v>
      </c>
      <c r="AD21" s="57">
        <f t="shared" si="3"/>
        <v>0</v>
      </c>
      <c r="AE21" s="57">
        <f t="shared" si="3"/>
        <v>0</v>
      </c>
      <c r="AF21" s="57">
        <f t="shared" si="3"/>
        <v>0</v>
      </c>
      <c r="AG21" s="57">
        <f t="shared" si="3"/>
        <v>0</v>
      </c>
      <c r="AH21" s="57">
        <f t="shared" si="3"/>
        <v>0</v>
      </c>
      <c r="AI21" s="57">
        <f aca="true" t="shared" si="4" ref="AI21:BK21">SUM(AI17:AI20)</f>
        <v>0</v>
      </c>
      <c r="AJ21" s="57">
        <f t="shared" si="4"/>
        <v>0</v>
      </c>
      <c r="AK21" s="57">
        <f t="shared" si="4"/>
        <v>0</v>
      </c>
      <c r="AL21" s="57">
        <f t="shared" si="4"/>
        <v>0</v>
      </c>
      <c r="AM21" s="57">
        <f t="shared" si="4"/>
        <v>0</v>
      </c>
      <c r="AN21" s="57">
        <f t="shared" si="4"/>
        <v>0</v>
      </c>
      <c r="AO21" s="57">
        <f t="shared" si="4"/>
        <v>0</v>
      </c>
      <c r="AP21" s="57">
        <f t="shared" si="4"/>
        <v>0</v>
      </c>
      <c r="AQ21" s="57">
        <f t="shared" si="4"/>
        <v>0</v>
      </c>
      <c r="AR21" s="57">
        <f t="shared" si="4"/>
        <v>0</v>
      </c>
      <c r="AS21" s="57">
        <f t="shared" si="4"/>
        <v>0</v>
      </c>
      <c r="AT21" s="57">
        <f t="shared" si="4"/>
        <v>0</v>
      </c>
      <c r="AU21" s="57">
        <f t="shared" si="4"/>
        <v>0</v>
      </c>
      <c r="AV21" s="57">
        <f t="shared" si="4"/>
        <v>1.783399075</v>
      </c>
      <c r="AW21" s="57">
        <f t="shared" si="4"/>
        <v>117.746155566</v>
      </c>
      <c r="AX21" s="57">
        <f t="shared" si="4"/>
        <v>0</v>
      </c>
      <c r="AY21" s="57">
        <f t="shared" si="4"/>
        <v>0</v>
      </c>
      <c r="AZ21" s="57">
        <f t="shared" si="4"/>
        <v>107.127882228</v>
      </c>
      <c r="BA21" s="57">
        <f t="shared" si="4"/>
        <v>0</v>
      </c>
      <c r="BB21" s="57">
        <f t="shared" si="4"/>
        <v>0</v>
      </c>
      <c r="BC21" s="57">
        <f t="shared" si="4"/>
        <v>0</v>
      </c>
      <c r="BD21" s="57">
        <f t="shared" si="4"/>
        <v>0</v>
      </c>
      <c r="BE21" s="57">
        <f t="shared" si="4"/>
        <v>0</v>
      </c>
      <c r="BF21" s="57">
        <f t="shared" si="4"/>
        <v>0.580504507</v>
      </c>
      <c r="BG21" s="57">
        <f t="shared" si="4"/>
        <v>1.106072241</v>
      </c>
      <c r="BH21" s="57">
        <f t="shared" si="4"/>
        <v>0</v>
      </c>
      <c r="BI21" s="57">
        <f t="shared" si="4"/>
        <v>0</v>
      </c>
      <c r="BJ21" s="57">
        <f t="shared" si="4"/>
        <v>14.633771534000001</v>
      </c>
      <c r="BK21" s="57">
        <f t="shared" si="4"/>
        <v>939.1068647740001</v>
      </c>
      <c r="BL21" s="51"/>
    </row>
    <row r="22" spans="1:64" ht="12.75">
      <c r="A22" s="6" t="s">
        <v>70</v>
      </c>
      <c r="B22" s="13" t="s">
        <v>13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44"/>
      <c r="BL22" s="51"/>
    </row>
    <row r="23" spans="1:64" ht="12.75">
      <c r="A23" s="6"/>
      <c r="B23" s="14" t="s">
        <v>31</v>
      </c>
      <c r="C23" s="72"/>
      <c r="D23" s="73"/>
      <c r="E23" s="74"/>
      <c r="F23" s="74"/>
      <c r="G23" s="76"/>
      <c r="H23" s="82"/>
      <c r="I23" s="74"/>
      <c r="J23" s="74"/>
      <c r="K23" s="74"/>
      <c r="L23" s="76"/>
      <c r="M23" s="82"/>
      <c r="N23" s="73"/>
      <c r="O23" s="74"/>
      <c r="P23" s="74"/>
      <c r="Q23" s="76"/>
      <c r="R23" s="82"/>
      <c r="S23" s="74"/>
      <c r="T23" s="74"/>
      <c r="U23" s="74"/>
      <c r="V23" s="76"/>
      <c r="W23" s="82"/>
      <c r="X23" s="74"/>
      <c r="Y23" s="74"/>
      <c r="Z23" s="74"/>
      <c r="AA23" s="76"/>
      <c r="AB23" s="82"/>
      <c r="AC23" s="74"/>
      <c r="AD23" s="74"/>
      <c r="AE23" s="74"/>
      <c r="AF23" s="76"/>
      <c r="AG23" s="82"/>
      <c r="AH23" s="74"/>
      <c r="AI23" s="74"/>
      <c r="AJ23" s="74"/>
      <c r="AK23" s="76"/>
      <c r="AL23" s="82"/>
      <c r="AM23" s="74"/>
      <c r="AN23" s="74"/>
      <c r="AO23" s="74"/>
      <c r="AP23" s="76"/>
      <c r="AQ23" s="82"/>
      <c r="AR23" s="73"/>
      <c r="AS23" s="74"/>
      <c r="AT23" s="74"/>
      <c r="AU23" s="76"/>
      <c r="AV23" s="82"/>
      <c r="AW23" s="74"/>
      <c r="AX23" s="74"/>
      <c r="AY23" s="74"/>
      <c r="AZ23" s="76"/>
      <c r="BA23" s="82"/>
      <c r="BB23" s="73"/>
      <c r="BC23" s="74"/>
      <c r="BD23" s="74"/>
      <c r="BE23" s="76"/>
      <c r="BF23" s="82"/>
      <c r="BG23" s="73"/>
      <c r="BH23" s="74"/>
      <c r="BI23" s="74"/>
      <c r="BJ23" s="76"/>
      <c r="BK23" s="58"/>
      <c r="BL23" s="51"/>
    </row>
    <row r="24" spans="1:64" ht="12.75">
      <c r="A24" s="22"/>
      <c r="B24" s="23" t="s">
        <v>83</v>
      </c>
      <c r="C24" s="84"/>
      <c r="D24" s="85"/>
      <c r="E24" s="85"/>
      <c r="F24" s="85"/>
      <c r="G24" s="86"/>
      <c r="H24" s="87"/>
      <c r="I24" s="85"/>
      <c r="J24" s="85"/>
      <c r="K24" s="85"/>
      <c r="L24" s="86"/>
      <c r="M24" s="87"/>
      <c r="N24" s="85"/>
      <c r="O24" s="85"/>
      <c r="P24" s="85"/>
      <c r="Q24" s="86"/>
      <c r="R24" s="87"/>
      <c r="S24" s="85"/>
      <c r="T24" s="85"/>
      <c r="U24" s="85"/>
      <c r="V24" s="86"/>
      <c r="W24" s="87"/>
      <c r="X24" s="85"/>
      <c r="Y24" s="85"/>
      <c r="Z24" s="85"/>
      <c r="AA24" s="86"/>
      <c r="AB24" s="87"/>
      <c r="AC24" s="85"/>
      <c r="AD24" s="85"/>
      <c r="AE24" s="85"/>
      <c r="AF24" s="86"/>
      <c r="AG24" s="87"/>
      <c r="AH24" s="85"/>
      <c r="AI24" s="85"/>
      <c r="AJ24" s="85"/>
      <c r="AK24" s="86"/>
      <c r="AL24" s="87"/>
      <c r="AM24" s="85"/>
      <c r="AN24" s="85"/>
      <c r="AO24" s="85"/>
      <c r="AP24" s="86"/>
      <c r="AQ24" s="87"/>
      <c r="AR24" s="85"/>
      <c r="AS24" s="85"/>
      <c r="AT24" s="85"/>
      <c r="AU24" s="86"/>
      <c r="AV24" s="87"/>
      <c r="AW24" s="85"/>
      <c r="AX24" s="85"/>
      <c r="AY24" s="85"/>
      <c r="AZ24" s="86"/>
      <c r="BA24" s="87"/>
      <c r="BB24" s="85"/>
      <c r="BC24" s="85"/>
      <c r="BD24" s="85"/>
      <c r="BE24" s="86"/>
      <c r="BF24" s="87"/>
      <c r="BG24" s="85"/>
      <c r="BH24" s="85"/>
      <c r="BI24" s="85"/>
      <c r="BJ24" s="86"/>
      <c r="BK24" s="59"/>
      <c r="BL24" s="51"/>
    </row>
    <row r="25" spans="1:64" ht="12.75">
      <c r="A25" s="6" t="s">
        <v>72</v>
      </c>
      <c r="B25" s="17" t="s">
        <v>87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8"/>
      <c r="BL25" s="51"/>
    </row>
    <row r="26" spans="1:64" ht="12.75">
      <c r="A26" s="6"/>
      <c r="B26" s="14" t="s">
        <v>31</v>
      </c>
      <c r="C26" s="72"/>
      <c r="D26" s="73"/>
      <c r="E26" s="74"/>
      <c r="F26" s="74"/>
      <c r="G26" s="76"/>
      <c r="H26" s="82"/>
      <c r="I26" s="74"/>
      <c r="J26" s="74"/>
      <c r="K26" s="74"/>
      <c r="L26" s="76"/>
      <c r="M26" s="82"/>
      <c r="N26" s="73"/>
      <c r="O26" s="74"/>
      <c r="P26" s="74"/>
      <c r="Q26" s="76"/>
      <c r="R26" s="82"/>
      <c r="S26" s="74"/>
      <c r="T26" s="74"/>
      <c r="U26" s="74"/>
      <c r="V26" s="76"/>
      <c r="W26" s="82"/>
      <c r="X26" s="74"/>
      <c r="Y26" s="74"/>
      <c r="Z26" s="74"/>
      <c r="AA26" s="76"/>
      <c r="AB26" s="82"/>
      <c r="AC26" s="74"/>
      <c r="AD26" s="74"/>
      <c r="AE26" s="74"/>
      <c r="AF26" s="76"/>
      <c r="AG26" s="82"/>
      <c r="AH26" s="74"/>
      <c r="AI26" s="74"/>
      <c r="AJ26" s="74"/>
      <c r="AK26" s="76"/>
      <c r="AL26" s="82"/>
      <c r="AM26" s="74"/>
      <c r="AN26" s="74"/>
      <c r="AO26" s="74"/>
      <c r="AP26" s="76"/>
      <c r="AQ26" s="82"/>
      <c r="AR26" s="73"/>
      <c r="AS26" s="74"/>
      <c r="AT26" s="74"/>
      <c r="AU26" s="76"/>
      <c r="AV26" s="82"/>
      <c r="AW26" s="74"/>
      <c r="AX26" s="74"/>
      <c r="AY26" s="74"/>
      <c r="AZ26" s="76"/>
      <c r="BA26" s="82"/>
      <c r="BB26" s="73"/>
      <c r="BC26" s="74"/>
      <c r="BD26" s="74"/>
      <c r="BE26" s="76"/>
      <c r="BF26" s="82"/>
      <c r="BG26" s="73"/>
      <c r="BH26" s="74"/>
      <c r="BI26" s="74"/>
      <c r="BJ26" s="76"/>
      <c r="BK26" s="58"/>
      <c r="BL26" s="51"/>
    </row>
    <row r="27" spans="1:64" ht="12.75">
      <c r="A27" s="22"/>
      <c r="B27" s="23" t="s">
        <v>82</v>
      </c>
      <c r="C27" s="84"/>
      <c r="D27" s="85"/>
      <c r="E27" s="85"/>
      <c r="F27" s="85"/>
      <c r="G27" s="86"/>
      <c r="H27" s="87"/>
      <c r="I27" s="85"/>
      <c r="J27" s="85"/>
      <c r="K27" s="85"/>
      <c r="L27" s="86"/>
      <c r="M27" s="87"/>
      <c r="N27" s="85"/>
      <c r="O27" s="85"/>
      <c r="P27" s="85"/>
      <c r="Q27" s="86"/>
      <c r="R27" s="87"/>
      <c r="S27" s="85"/>
      <c r="T27" s="85"/>
      <c r="U27" s="85"/>
      <c r="V27" s="86"/>
      <c r="W27" s="87"/>
      <c r="X27" s="85"/>
      <c r="Y27" s="85"/>
      <c r="Z27" s="85"/>
      <c r="AA27" s="86"/>
      <c r="AB27" s="87"/>
      <c r="AC27" s="85"/>
      <c r="AD27" s="85"/>
      <c r="AE27" s="85"/>
      <c r="AF27" s="86"/>
      <c r="AG27" s="87"/>
      <c r="AH27" s="85"/>
      <c r="AI27" s="85"/>
      <c r="AJ27" s="85"/>
      <c r="AK27" s="86"/>
      <c r="AL27" s="87"/>
      <c r="AM27" s="85"/>
      <c r="AN27" s="85"/>
      <c r="AO27" s="85"/>
      <c r="AP27" s="86"/>
      <c r="AQ27" s="87"/>
      <c r="AR27" s="85"/>
      <c r="AS27" s="85"/>
      <c r="AT27" s="85"/>
      <c r="AU27" s="86"/>
      <c r="AV27" s="87"/>
      <c r="AW27" s="85"/>
      <c r="AX27" s="85"/>
      <c r="AY27" s="85"/>
      <c r="AZ27" s="86"/>
      <c r="BA27" s="87"/>
      <c r="BB27" s="85"/>
      <c r="BC27" s="85"/>
      <c r="BD27" s="85"/>
      <c r="BE27" s="86"/>
      <c r="BF27" s="87"/>
      <c r="BG27" s="85"/>
      <c r="BH27" s="85"/>
      <c r="BI27" s="85"/>
      <c r="BJ27" s="86"/>
      <c r="BK27" s="59"/>
      <c r="BL27" s="51"/>
    </row>
    <row r="28" spans="1:64" ht="12.75">
      <c r="A28" s="6" t="s">
        <v>73</v>
      </c>
      <c r="B28" s="13" t="s">
        <v>14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8"/>
      <c r="BL28" s="51"/>
    </row>
    <row r="29" spans="1:64" ht="25.5">
      <c r="A29" s="6"/>
      <c r="B29" s="17" t="s">
        <v>150</v>
      </c>
      <c r="C29" s="72">
        <v>0</v>
      </c>
      <c r="D29" s="73">
        <v>0</v>
      </c>
      <c r="E29" s="74">
        <v>0</v>
      </c>
      <c r="F29" s="74">
        <v>0</v>
      </c>
      <c r="G29" s="76">
        <v>0</v>
      </c>
      <c r="H29" s="82">
        <v>0.966072751</v>
      </c>
      <c r="I29" s="74">
        <v>38.115897002</v>
      </c>
      <c r="J29" s="74">
        <v>0</v>
      </c>
      <c r="K29" s="74">
        <v>0</v>
      </c>
      <c r="L29" s="76">
        <v>148.98463223</v>
      </c>
      <c r="M29" s="82">
        <v>0</v>
      </c>
      <c r="N29" s="73">
        <v>0</v>
      </c>
      <c r="O29" s="74">
        <v>0</v>
      </c>
      <c r="P29" s="74">
        <v>0</v>
      </c>
      <c r="Q29" s="76">
        <v>0</v>
      </c>
      <c r="R29" s="82">
        <v>0.258617649</v>
      </c>
      <c r="S29" s="74">
        <v>8.465436145</v>
      </c>
      <c r="T29" s="74">
        <v>0</v>
      </c>
      <c r="U29" s="74">
        <v>0</v>
      </c>
      <c r="V29" s="76">
        <v>6.824433312</v>
      </c>
      <c r="W29" s="82">
        <v>0</v>
      </c>
      <c r="X29" s="74">
        <v>0</v>
      </c>
      <c r="Y29" s="74">
        <v>0</v>
      </c>
      <c r="Z29" s="74">
        <v>0</v>
      </c>
      <c r="AA29" s="76">
        <v>0</v>
      </c>
      <c r="AB29" s="82">
        <v>0</v>
      </c>
      <c r="AC29" s="74">
        <v>0</v>
      </c>
      <c r="AD29" s="74">
        <v>0</v>
      </c>
      <c r="AE29" s="74">
        <v>0</v>
      </c>
      <c r="AF29" s="76">
        <v>0</v>
      </c>
      <c r="AG29" s="82">
        <v>0</v>
      </c>
      <c r="AH29" s="74">
        <v>0</v>
      </c>
      <c r="AI29" s="74">
        <v>0</v>
      </c>
      <c r="AJ29" s="74">
        <v>0</v>
      </c>
      <c r="AK29" s="76">
        <v>0</v>
      </c>
      <c r="AL29" s="82">
        <v>0</v>
      </c>
      <c r="AM29" s="74">
        <v>0</v>
      </c>
      <c r="AN29" s="74">
        <v>0</v>
      </c>
      <c r="AO29" s="74">
        <v>0</v>
      </c>
      <c r="AP29" s="76">
        <v>0</v>
      </c>
      <c r="AQ29" s="82">
        <v>0</v>
      </c>
      <c r="AR29" s="73">
        <v>0</v>
      </c>
      <c r="AS29" s="74">
        <v>0</v>
      </c>
      <c r="AT29" s="74">
        <v>0</v>
      </c>
      <c r="AU29" s="76">
        <v>0</v>
      </c>
      <c r="AV29" s="82">
        <v>1.572220538</v>
      </c>
      <c r="AW29" s="74">
        <v>31.592902853</v>
      </c>
      <c r="AX29" s="74">
        <v>0</v>
      </c>
      <c r="AY29" s="74">
        <v>0</v>
      </c>
      <c r="AZ29" s="76">
        <v>76.772147908</v>
      </c>
      <c r="BA29" s="82">
        <v>0</v>
      </c>
      <c r="BB29" s="73">
        <v>0</v>
      </c>
      <c r="BC29" s="74">
        <v>0</v>
      </c>
      <c r="BD29" s="74">
        <v>0</v>
      </c>
      <c r="BE29" s="76">
        <v>0</v>
      </c>
      <c r="BF29" s="82">
        <v>0.298223123</v>
      </c>
      <c r="BG29" s="73">
        <v>0.465558182</v>
      </c>
      <c r="BH29" s="74">
        <v>0</v>
      </c>
      <c r="BI29" s="74">
        <v>0</v>
      </c>
      <c r="BJ29" s="76">
        <v>6.321937181</v>
      </c>
      <c r="BK29" s="53">
        <v>320.638078874</v>
      </c>
      <c r="BL29" s="51"/>
    </row>
    <row r="30" spans="1:64" ht="12.75">
      <c r="A30" s="6"/>
      <c r="B30" s="17" t="s">
        <v>157</v>
      </c>
      <c r="C30" s="72">
        <v>0</v>
      </c>
      <c r="D30" s="73">
        <v>191.542731377</v>
      </c>
      <c r="E30" s="74">
        <v>0</v>
      </c>
      <c r="F30" s="74">
        <v>0</v>
      </c>
      <c r="G30" s="76">
        <v>0</v>
      </c>
      <c r="H30" s="82">
        <v>14.039819959</v>
      </c>
      <c r="I30" s="74">
        <v>1190.672097449</v>
      </c>
      <c r="J30" s="74">
        <v>0.013024537</v>
      </c>
      <c r="K30" s="74">
        <v>0</v>
      </c>
      <c r="L30" s="76">
        <v>280.017407677</v>
      </c>
      <c r="M30" s="82">
        <v>0</v>
      </c>
      <c r="N30" s="73">
        <v>0</v>
      </c>
      <c r="O30" s="74">
        <v>0</v>
      </c>
      <c r="P30" s="74">
        <v>0</v>
      </c>
      <c r="Q30" s="76">
        <v>0</v>
      </c>
      <c r="R30" s="82">
        <v>4.558576789</v>
      </c>
      <c r="S30" s="74">
        <v>6.120193886</v>
      </c>
      <c r="T30" s="74">
        <v>0.849855919</v>
      </c>
      <c r="U30" s="74">
        <v>0</v>
      </c>
      <c r="V30" s="76">
        <v>9.558923183</v>
      </c>
      <c r="W30" s="82">
        <v>0</v>
      </c>
      <c r="X30" s="74">
        <v>0</v>
      </c>
      <c r="Y30" s="74">
        <v>0</v>
      </c>
      <c r="Z30" s="74">
        <v>0</v>
      </c>
      <c r="AA30" s="76">
        <v>0</v>
      </c>
      <c r="AB30" s="82">
        <v>0</v>
      </c>
      <c r="AC30" s="74">
        <v>0</v>
      </c>
      <c r="AD30" s="74">
        <v>0</v>
      </c>
      <c r="AE30" s="74">
        <v>0</v>
      </c>
      <c r="AF30" s="76">
        <v>0</v>
      </c>
      <c r="AG30" s="82">
        <v>0</v>
      </c>
      <c r="AH30" s="74">
        <v>0</v>
      </c>
      <c r="AI30" s="74">
        <v>0</v>
      </c>
      <c r="AJ30" s="74">
        <v>0</v>
      </c>
      <c r="AK30" s="76">
        <v>0</v>
      </c>
      <c r="AL30" s="82">
        <v>0</v>
      </c>
      <c r="AM30" s="74">
        <v>0</v>
      </c>
      <c r="AN30" s="74">
        <v>0</v>
      </c>
      <c r="AO30" s="74">
        <v>0</v>
      </c>
      <c r="AP30" s="76">
        <v>0</v>
      </c>
      <c r="AQ30" s="82">
        <v>0</v>
      </c>
      <c r="AR30" s="73">
        <v>0</v>
      </c>
      <c r="AS30" s="74">
        <v>0</v>
      </c>
      <c r="AT30" s="74">
        <v>0</v>
      </c>
      <c r="AU30" s="76">
        <v>0</v>
      </c>
      <c r="AV30" s="82">
        <v>18.545148812</v>
      </c>
      <c r="AW30" s="74">
        <v>177.518133946</v>
      </c>
      <c r="AX30" s="74">
        <v>0</v>
      </c>
      <c r="AY30" s="74">
        <v>0</v>
      </c>
      <c r="AZ30" s="76">
        <v>504.205236849</v>
      </c>
      <c r="BA30" s="82">
        <v>0</v>
      </c>
      <c r="BB30" s="73">
        <v>0</v>
      </c>
      <c r="BC30" s="74">
        <v>0</v>
      </c>
      <c r="BD30" s="74">
        <v>0</v>
      </c>
      <c r="BE30" s="76">
        <v>0</v>
      </c>
      <c r="BF30" s="82">
        <v>4.762544292</v>
      </c>
      <c r="BG30" s="73">
        <v>16.682489794</v>
      </c>
      <c r="BH30" s="74">
        <v>0.129349335</v>
      </c>
      <c r="BI30" s="74">
        <v>0</v>
      </c>
      <c r="BJ30" s="76">
        <v>21.068884673</v>
      </c>
      <c r="BK30" s="53">
        <v>2440.284418477</v>
      </c>
      <c r="BL30" s="51"/>
    </row>
    <row r="31" spans="1:64" ht="12.75">
      <c r="A31" s="6"/>
      <c r="B31" s="17" t="s">
        <v>131</v>
      </c>
      <c r="C31" s="72">
        <v>0</v>
      </c>
      <c r="D31" s="73">
        <v>2.572446842</v>
      </c>
      <c r="E31" s="74">
        <v>0</v>
      </c>
      <c r="F31" s="74">
        <v>0</v>
      </c>
      <c r="G31" s="76">
        <v>0</v>
      </c>
      <c r="H31" s="82">
        <v>2.622584584</v>
      </c>
      <c r="I31" s="74">
        <v>0.441776842</v>
      </c>
      <c r="J31" s="74">
        <v>0</v>
      </c>
      <c r="K31" s="74">
        <v>0</v>
      </c>
      <c r="L31" s="76">
        <v>60.45008799</v>
      </c>
      <c r="M31" s="82">
        <v>0</v>
      </c>
      <c r="N31" s="73">
        <v>0</v>
      </c>
      <c r="O31" s="74">
        <v>0</v>
      </c>
      <c r="P31" s="74">
        <v>0</v>
      </c>
      <c r="Q31" s="76">
        <v>0</v>
      </c>
      <c r="R31" s="82">
        <v>0.96443085</v>
      </c>
      <c r="S31" s="74">
        <v>0</v>
      </c>
      <c r="T31" s="74">
        <v>0</v>
      </c>
      <c r="U31" s="74">
        <v>0</v>
      </c>
      <c r="V31" s="76">
        <v>0.576567201</v>
      </c>
      <c r="W31" s="82">
        <v>0</v>
      </c>
      <c r="X31" s="74">
        <v>0</v>
      </c>
      <c r="Y31" s="74">
        <v>0</v>
      </c>
      <c r="Z31" s="74">
        <v>0</v>
      </c>
      <c r="AA31" s="76">
        <v>0</v>
      </c>
      <c r="AB31" s="82">
        <v>0.002290755</v>
      </c>
      <c r="AC31" s="74">
        <v>0</v>
      </c>
      <c r="AD31" s="74">
        <v>0</v>
      </c>
      <c r="AE31" s="74">
        <v>0</v>
      </c>
      <c r="AF31" s="76">
        <v>0</v>
      </c>
      <c r="AG31" s="82">
        <v>0</v>
      </c>
      <c r="AH31" s="74">
        <v>0</v>
      </c>
      <c r="AI31" s="74">
        <v>0</v>
      </c>
      <c r="AJ31" s="74">
        <v>0</v>
      </c>
      <c r="AK31" s="76">
        <v>0</v>
      </c>
      <c r="AL31" s="82">
        <v>0.00014998</v>
      </c>
      <c r="AM31" s="74">
        <v>0</v>
      </c>
      <c r="AN31" s="74">
        <v>0</v>
      </c>
      <c r="AO31" s="74">
        <v>0</v>
      </c>
      <c r="AP31" s="76">
        <v>0</v>
      </c>
      <c r="AQ31" s="82">
        <v>0</v>
      </c>
      <c r="AR31" s="73">
        <v>0</v>
      </c>
      <c r="AS31" s="74">
        <v>0</v>
      </c>
      <c r="AT31" s="74">
        <v>0</v>
      </c>
      <c r="AU31" s="76">
        <v>0</v>
      </c>
      <c r="AV31" s="82">
        <v>19.600862723</v>
      </c>
      <c r="AW31" s="74">
        <v>23.053240309</v>
      </c>
      <c r="AX31" s="74">
        <v>0</v>
      </c>
      <c r="AY31" s="74">
        <v>0</v>
      </c>
      <c r="AZ31" s="76">
        <v>78.611818077</v>
      </c>
      <c r="BA31" s="82">
        <v>0</v>
      </c>
      <c r="BB31" s="73">
        <v>0</v>
      </c>
      <c r="BC31" s="74">
        <v>0</v>
      </c>
      <c r="BD31" s="74">
        <v>0</v>
      </c>
      <c r="BE31" s="76">
        <v>0</v>
      </c>
      <c r="BF31" s="82">
        <v>6.355828455</v>
      </c>
      <c r="BG31" s="73">
        <v>3.421795573</v>
      </c>
      <c r="BH31" s="74">
        <v>0</v>
      </c>
      <c r="BI31" s="74">
        <v>0</v>
      </c>
      <c r="BJ31" s="76">
        <v>6.401546632</v>
      </c>
      <c r="BK31" s="53">
        <v>205.075426813</v>
      </c>
      <c r="BL31" s="51"/>
    </row>
    <row r="32" spans="1:64" ht="25.5">
      <c r="A32" s="6"/>
      <c r="B32" s="17" t="s">
        <v>156</v>
      </c>
      <c r="C32" s="72">
        <v>0</v>
      </c>
      <c r="D32" s="73">
        <v>27.950871639</v>
      </c>
      <c r="E32" s="74">
        <v>0</v>
      </c>
      <c r="F32" s="74">
        <v>0</v>
      </c>
      <c r="G32" s="76">
        <v>0</v>
      </c>
      <c r="H32" s="82">
        <v>4.800332776</v>
      </c>
      <c r="I32" s="74">
        <v>1279.694573119</v>
      </c>
      <c r="J32" s="74">
        <v>0</v>
      </c>
      <c r="K32" s="74">
        <v>0</v>
      </c>
      <c r="L32" s="76">
        <v>435.230098631</v>
      </c>
      <c r="M32" s="82">
        <v>0</v>
      </c>
      <c r="N32" s="73">
        <v>0</v>
      </c>
      <c r="O32" s="74">
        <v>0</v>
      </c>
      <c r="P32" s="74">
        <v>0</v>
      </c>
      <c r="Q32" s="76">
        <v>0</v>
      </c>
      <c r="R32" s="82">
        <v>0.565507856</v>
      </c>
      <c r="S32" s="74">
        <v>50.740885649</v>
      </c>
      <c r="T32" s="74">
        <v>1.095612602</v>
      </c>
      <c r="U32" s="74">
        <v>0</v>
      </c>
      <c r="V32" s="76">
        <v>15.301378616</v>
      </c>
      <c r="W32" s="82">
        <v>0</v>
      </c>
      <c r="X32" s="74">
        <v>0</v>
      </c>
      <c r="Y32" s="74">
        <v>0</v>
      </c>
      <c r="Z32" s="74">
        <v>0</v>
      </c>
      <c r="AA32" s="76">
        <v>0</v>
      </c>
      <c r="AB32" s="82">
        <v>0</v>
      </c>
      <c r="AC32" s="74">
        <v>0</v>
      </c>
      <c r="AD32" s="74">
        <v>0</v>
      </c>
      <c r="AE32" s="74">
        <v>0</v>
      </c>
      <c r="AF32" s="76">
        <v>0</v>
      </c>
      <c r="AG32" s="82">
        <v>0</v>
      </c>
      <c r="AH32" s="74">
        <v>0</v>
      </c>
      <c r="AI32" s="74">
        <v>0</v>
      </c>
      <c r="AJ32" s="74">
        <v>0</v>
      </c>
      <c r="AK32" s="76">
        <v>0</v>
      </c>
      <c r="AL32" s="82">
        <v>0</v>
      </c>
      <c r="AM32" s="74">
        <v>0</v>
      </c>
      <c r="AN32" s="74">
        <v>0</v>
      </c>
      <c r="AO32" s="74">
        <v>0</v>
      </c>
      <c r="AP32" s="76">
        <v>0</v>
      </c>
      <c r="AQ32" s="82">
        <v>0</v>
      </c>
      <c r="AR32" s="73">
        <v>0</v>
      </c>
      <c r="AS32" s="74">
        <v>0</v>
      </c>
      <c r="AT32" s="74">
        <v>0</v>
      </c>
      <c r="AU32" s="76">
        <v>0</v>
      </c>
      <c r="AV32" s="82">
        <v>2.037663781</v>
      </c>
      <c r="AW32" s="74">
        <v>226.016818573</v>
      </c>
      <c r="AX32" s="74">
        <v>0</v>
      </c>
      <c r="AY32" s="74">
        <v>0</v>
      </c>
      <c r="AZ32" s="76">
        <v>235.571897735</v>
      </c>
      <c r="BA32" s="82">
        <v>0</v>
      </c>
      <c r="BB32" s="73">
        <v>0</v>
      </c>
      <c r="BC32" s="74">
        <v>0</v>
      </c>
      <c r="BD32" s="74">
        <v>0</v>
      </c>
      <c r="BE32" s="76">
        <v>0</v>
      </c>
      <c r="BF32" s="82">
        <v>0.241885121</v>
      </c>
      <c r="BG32" s="73">
        <v>1.093132117</v>
      </c>
      <c r="BH32" s="74">
        <v>0</v>
      </c>
      <c r="BI32" s="74">
        <v>0</v>
      </c>
      <c r="BJ32" s="76">
        <v>8.421462127</v>
      </c>
      <c r="BK32" s="53">
        <v>2288.762120342</v>
      </c>
      <c r="BL32" s="51"/>
    </row>
    <row r="33" spans="1:64" ht="12.75">
      <c r="A33" s="6"/>
      <c r="B33" s="17" t="s">
        <v>132</v>
      </c>
      <c r="C33" s="72">
        <v>0</v>
      </c>
      <c r="D33" s="73">
        <v>0.998724776</v>
      </c>
      <c r="E33" s="74">
        <v>0</v>
      </c>
      <c r="F33" s="74">
        <v>0</v>
      </c>
      <c r="G33" s="76">
        <v>0</v>
      </c>
      <c r="H33" s="82">
        <v>3.176200581</v>
      </c>
      <c r="I33" s="74">
        <v>13.428510361</v>
      </c>
      <c r="J33" s="74">
        <v>0</v>
      </c>
      <c r="K33" s="74">
        <v>0</v>
      </c>
      <c r="L33" s="76">
        <v>6.625906089</v>
      </c>
      <c r="M33" s="82">
        <v>0</v>
      </c>
      <c r="N33" s="73">
        <v>0</v>
      </c>
      <c r="O33" s="74">
        <v>0</v>
      </c>
      <c r="P33" s="74">
        <v>0</v>
      </c>
      <c r="Q33" s="76">
        <v>0</v>
      </c>
      <c r="R33" s="82">
        <v>1.122497321</v>
      </c>
      <c r="S33" s="74">
        <v>0</v>
      </c>
      <c r="T33" s="74">
        <v>0</v>
      </c>
      <c r="U33" s="74">
        <v>0</v>
      </c>
      <c r="V33" s="76">
        <v>0.716205417</v>
      </c>
      <c r="W33" s="82">
        <v>0</v>
      </c>
      <c r="X33" s="74">
        <v>0</v>
      </c>
      <c r="Y33" s="74">
        <v>0</v>
      </c>
      <c r="Z33" s="74">
        <v>0</v>
      </c>
      <c r="AA33" s="76">
        <v>0</v>
      </c>
      <c r="AB33" s="82">
        <v>0</v>
      </c>
      <c r="AC33" s="74">
        <v>0</v>
      </c>
      <c r="AD33" s="74">
        <v>0</v>
      </c>
      <c r="AE33" s="74">
        <v>0</v>
      </c>
      <c r="AF33" s="76">
        <v>0</v>
      </c>
      <c r="AG33" s="82">
        <v>0</v>
      </c>
      <c r="AH33" s="74">
        <v>0</v>
      </c>
      <c r="AI33" s="74">
        <v>0</v>
      </c>
      <c r="AJ33" s="74">
        <v>0</v>
      </c>
      <c r="AK33" s="76">
        <v>0</v>
      </c>
      <c r="AL33" s="82">
        <v>0</v>
      </c>
      <c r="AM33" s="74">
        <v>0</v>
      </c>
      <c r="AN33" s="74">
        <v>0</v>
      </c>
      <c r="AO33" s="74">
        <v>0</v>
      </c>
      <c r="AP33" s="76">
        <v>0</v>
      </c>
      <c r="AQ33" s="82">
        <v>0</v>
      </c>
      <c r="AR33" s="73">
        <v>0</v>
      </c>
      <c r="AS33" s="74">
        <v>0</v>
      </c>
      <c r="AT33" s="74">
        <v>0</v>
      </c>
      <c r="AU33" s="76">
        <v>0</v>
      </c>
      <c r="AV33" s="82">
        <v>27.425647561</v>
      </c>
      <c r="AW33" s="74">
        <v>13.276010941</v>
      </c>
      <c r="AX33" s="74">
        <v>0</v>
      </c>
      <c r="AY33" s="74">
        <v>0</v>
      </c>
      <c r="AZ33" s="76">
        <v>91.369619598</v>
      </c>
      <c r="BA33" s="82">
        <v>0</v>
      </c>
      <c r="BB33" s="73">
        <v>0</v>
      </c>
      <c r="BC33" s="74">
        <v>0</v>
      </c>
      <c r="BD33" s="74">
        <v>0</v>
      </c>
      <c r="BE33" s="76">
        <v>0</v>
      </c>
      <c r="BF33" s="82">
        <v>6.33488874</v>
      </c>
      <c r="BG33" s="73">
        <v>0.662046549</v>
      </c>
      <c r="BH33" s="74">
        <v>0</v>
      </c>
      <c r="BI33" s="74">
        <v>0</v>
      </c>
      <c r="BJ33" s="76">
        <v>13.248050452</v>
      </c>
      <c r="BK33" s="53">
        <v>178.384308386</v>
      </c>
      <c r="BL33" s="51"/>
    </row>
    <row r="34" spans="1:64" ht="12.75">
      <c r="A34" s="6"/>
      <c r="B34" s="17" t="s">
        <v>138</v>
      </c>
      <c r="C34" s="72">
        <v>0</v>
      </c>
      <c r="D34" s="73">
        <v>297.558161911</v>
      </c>
      <c r="E34" s="74">
        <v>0</v>
      </c>
      <c r="F34" s="74">
        <v>0</v>
      </c>
      <c r="G34" s="76">
        <v>0</v>
      </c>
      <c r="H34" s="82">
        <v>1.788376966</v>
      </c>
      <c r="I34" s="74">
        <v>289.839349697</v>
      </c>
      <c r="J34" s="74">
        <v>0.555626434</v>
      </c>
      <c r="K34" s="74">
        <v>0</v>
      </c>
      <c r="L34" s="76">
        <v>224.558135868</v>
      </c>
      <c r="M34" s="82">
        <v>0</v>
      </c>
      <c r="N34" s="73">
        <v>0</v>
      </c>
      <c r="O34" s="74">
        <v>0</v>
      </c>
      <c r="P34" s="74">
        <v>0</v>
      </c>
      <c r="Q34" s="76">
        <v>0</v>
      </c>
      <c r="R34" s="82">
        <v>0.996293255</v>
      </c>
      <c r="S34" s="74">
        <v>7.280715999</v>
      </c>
      <c r="T34" s="74">
        <v>0.335464971</v>
      </c>
      <c r="U34" s="74">
        <v>0</v>
      </c>
      <c r="V34" s="76">
        <v>6.348083419</v>
      </c>
      <c r="W34" s="82">
        <v>0</v>
      </c>
      <c r="X34" s="74">
        <v>0</v>
      </c>
      <c r="Y34" s="74">
        <v>0</v>
      </c>
      <c r="Z34" s="74">
        <v>0</v>
      </c>
      <c r="AA34" s="76">
        <v>0</v>
      </c>
      <c r="AB34" s="82">
        <v>0</v>
      </c>
      <c r="AC34" s="74">
        <v>0</v>
      </c>
      <c r="AD34" s="74">
        <v>0</v>
      </c>
      <c r="AE34" s="74">
        <v>0</v>
      </c>
      <c r="AF34" s="76">
        <v>0</v>
      </c>
      <c r="AG34" s="82">
        <v>0</v>
      </c>
      <c r="AH34" s="74">
        <v>0</v>
      </c>
      <c r="AI34" s="74">
        <v>0</v>
      </c>
      <c r="AJ34" s="74">
        <v>0</v>
      </c>
      <c r="AK34" s="76">
        <v>0</v>
      </c>
      <c r="AL34" s="82">
        <v>0</v>
      </c>
      <c r="AM34" s="74">
        <v>0</v>
      </c>
      <c r="AN34" s="74">
        <v>0</v>
      </c>
      <c r="AO34" s="74">
        <v>0</v>
      </c>
      <c r="AP34" s="76">
        <v>0</v>
      </c>
      <c r="AQ34" s="82">
        <v>0</v>
      </c>
      <c r="AR34" s="73">
        <v>0</v>
      </c>
      <c r="AS34" s="74">
        <v>0</v>
      </c>
      <c r="AT34" s="74">
        <v>0</v>
      </c>
      <c r="AU34" s="76">
        <v>0</v>
      </c>
      <c r="AV34" s="82">
        <v>6.718129787</v>
      </c>
      <c r="AW34" s="74">
        <v>45.220985238</v>
      </c>
      <c r="AX34" s="74">
        <v>0</v>
      </c>
      <c r="AY34" s="74">
        <v>0</v>
      </c>
      <c r="AZ34" s="76">
        <v>87.063539533</v>
      </c>
      <c r="BA34" s="82">
        <v>0</v>
      </c>
      <c r="BB34" s="73">
        <v>0</v>
      </c>
      <c r="BC34" s="74">
        <v>0</v>
      </c>
      <c r="BD34" s="74">
        <v>0</v>
      </c>
      <c r="BE34" s="76">
        <v>0</v>
      </c>
      <c r="BF34" s="82">
        <v>3.381373137</v>
      </c>
      <c r="BG34" s="73">
        <v>1.022250454</v>
      </c>
      <c r="BH34" s="74">
        <v>0</v>
      </c>
      <c r="BI34" s="74">
        <v>0</v>
      </c>
      <c r="BJ34" s="76">
        <v>15.00028164</v>
      </c>
      <c r="BK34" s="53">
        <v>987.666768309</v>
      </c>
      <c r="BL34" s="51"/>
    </row>
    <row r="35" spans="1:64" ht="12.75">
      <c r="A35" s="6"/>
      <c r="B35" s="17" t="s">
        <v>128</v>
      </c>
      <c r="C35" s="72">
        <v>0</v>
      </c>
      <c r="D35" s="73">
        <v>66.812692002</v>
      </c>
      <c r="E35" s="74">
        <v>0</v>
      </c>
      <c r="F35" s="74">
        <v>0</v>
      </c>
      <c r="G35" s="76">
        <v>0</v>
      </c>
      <c r="H35" s="82">
        <v>2.160819809</v>
      </c>
      <c r="I35" s="74">
        <v>18.671033797</v>
      </c>
      <c r="J35" s="74">
        <v>0</v>
      </c>
      <c r="K35" s="74">
        <v>0</v>
      </c>
      <c r="L35" s="76">
        <v>35.898108254</v>
      </c>
      <c r="M35" s="82">
        <v>0</v>
      </c>
      <c r="N35" s="73">
        <v>0</v>
      </c>
      <c r="O35" s="74">
        <v>0</v>
      </c>
      <c r="P35" s="74">
        <v>0</v>
      </c>
      <c r="Q35" s="76">
        <v>0</v>
      </c>
      <c r="R35" s="82">
        <v>0.746936387</v>
      </c>
      <c r="S35" s="74">
        <v>14.48508552</v>
      </c>
      <c r="T35" s="74">
        <v>0</v>
      </c>
      <c r="U35" s="74">
        <v>0</v>
      </c>
      <c r="V35" s="76">
        <v>3.258711343</v>
      </c>
      <c r="W35" s="82">
        <v>0</v>
      </c>
      <c r="X35" s="74">
        <v>0</v>
      </c>
      <c r="Y35" s="74">
        <v>0</v>
      </c>
      <c r="Z35" s="74">
        <v>0</v>
      </c>
      <c r="AA35" s="76">
        <v>0</v>
      </c>
      <c r="AB35" s="82">
        <v>0</v>
      </c>
      <c r="AC35" s="74">
        <v>0</v>
      </c>
      <c r="AD35" s="74">
        <v>0</v>
      </c>
      <c r="AE35" s="74">
        <v>0</v>
      </c>
      <c r="AF35" s="76">
        <v>0</v>
      </c>
      <c r="AG35" s="82">
        <v>0</v>
      </c>
      <c r="AH35" s="74">
        <v>0</v>
      </c>
      <c r="AI35" s="74">
        <v>0</v>
      </c>
      <c r="AJ35" s="74">
        <v>0</v>
      </c>
      <c r="AK35" s="76">
        <v>0</v>
      </c>
      <c r="AL35" s="82">
        <v>0</v>
      </c>
      <c r="AM35" s="74">
        <v>0</v>
      </c>
      <c r="AN35" s="74">
        <v>0</v>
      </c>
      <c r="AO35" s="74">
        <v>0</v>
      </c>
      <c r="AP35" s="76">
        <v>0</v>
      </c>
      <c r="AQ35" s="82">
        <v>0</v>
      </c>
      <c r="AR35" s="73">
        <v>0</v>
      </c>
      <c r="AS35" s="74">
        <v>0</v>
      </c>
      <c r="AT35" s="74">
        <v>0</v>
      </c>
      <c r="AU35" s="76">
        <v>0</v>
      </c>
      <c r="AV35" s="82">
        <v>10.152471343</v>
      </c>
      <c r="AW35" s="74">
        <v>63.913705367</v>
      </c>
      <c r="AX35" s="74">
        <v>0</v>
      </c>
      <c r="AY35" s="74">
        <v>0</v>
      </c>
      <c r="AZ35" s="76">
        <v>118.702178321</v>
      </c>
      <c r="BA35" s="82">
        <v>0</v>
      </c>
      <c r="BB35" s="73">
        <v>0</v>
      </c>
      <c r="BC35" s="74">
        <v>0</v>
      </c>
      <c r="BD35" s="74">
        <v>0</v>
      </c>
      <c r="BE35" s="76">
        <v>0</v>
      </c>
      <c r="BF35" s="82">
        <v>2.703530994</v>
      </c>
      <c r="BG35" s="73">
        <v>5.79018506</v>
      </c>
      <c r="BH35" s="74">
        <v>0</v>
      </c>
      <c r="BI35" s="74">
        <v>0</v>
      </c>
      <c r="BJ35" s="76">
        <v>3.016090425</v>
      </c>
      <c r="BK35" s="53">
        <v>346.311548622</v>
      </c>
      <c r="BL35" s="51"/>
    </row>
    <row r="36" spans="1:64" ht="12.75">
      <c r="A36" s="6"/>
      <c r="B36" s="17" t="s">
        <v>130</v>
      </c>
      <c r="C36" s="72">
        <v>0</v>
      </c>
      <c r="D36" s="73">
        <v>378.515489536</v>
      </c>
      <c r="E36" s="74">
        <v>0</v>
      </c>
      <c r="F36" s="74">
        <v>0</v>
      </c>
      <c r="G36" s="76">
        <v>0</v>
      </c>
      <c r="H36" s="82">
        <v>14.720620949</v>
      </c>
      <c r="I36" s="74">
        <v>1880.008196428</v>
      </c>
      <c r="J36" s="74">
        <v>3.10077259</v>
      </c>
      <c r="K36" s="74">
        <v>0</v>
      </c>
      <c r="L36" s="76">
        <v>203.075770767</v>
      </c>
      <c r="M36" s="82">
        <v>0</v>
      </c>
      <c r="N36" s="73">
        <v>0</v>
      </c>
      <c r="O36" s="74">
        <v>0</v>
      </c>
      <c r="P36" s="74">
        <v>0</v>
      </c>
      <c r="Q36" s="76">
        <v>0</v>
      </c>
      <c r="R36" s="82">
        <v>5.025603841</v>
      </c>
      <c r="S36" s="74">
        <v>56.992047133</v>
      </c>
      <c r="T36" s="74">
        <v>0</v>
      </c>
      <c r="U36" s="74">
        <v>0</v>
      </c>
      <c r="V36" s="76">
        <v>26.072257651</v>
      </c>
      <c r="W36" s="82">
        <v>0</v>
      </c>
      <c r="X36" s="74">
        <v>0</v>
      </c>
      <c r="Y36" s="74">
        <v>0</v>
      </c>
      <c r="Z36" s="74">
        <v>0</v>
      </c>
      <c r="AA36" s="76">
        <v>0</v>
      </c>
      <c r="AB36" s="82">
        <v>0.009496858</v>
      </c>
      <c r="AC36" s="74">
        <v>0</v>
      </c>
      <c r="AD36" s="74">
        <v>0</v>
      </c>
      <c r="AE36" s="74">
        <v>0</v>
      </c>
      <c r="AF36" s="76">
        <v>0.002097094</v>
      </c>
      <c r="AG36" s="82">
        <v>0</v>
      </c>
      <c r="AH36" s="74">
        <v>0</v>
      </c>
      <c r="AI36" s="74">
        <v>0</v>
      </c>
      <c r="AJ36" s="74">
        <v>0</v>
      </c>
      <c r="AK36" s="76">
        <v>0</v>
      </c>
      <c r="AL36" s="82">
        <v>0</v>
      </c>
      <c r="AM36" s="74">
        <v>0</v>
      </c>
      <c r="AN36" s="74">
        <v>0</v>
      </c>
      <c r="AO36" s="74">
        <v>0</v>
      </c>
      <c r="AP36" s="76">
        <v>0</v>
      </c>
      <c r="AQ36" s="82">
        <v>0</v>
      </c>
      <c r="AR36" s="73">
        <v>0</v>
      </c>
      <c r="AS36" s="74">
        <v>0</v>
      </c>
      <c r="AT36" s="74">
        <v>0</v>
      </c>
      <c r="AU36" s="76">
        <v>0</v>
      </c>
      <c r="AV36" s="82">
        <v>38.26087892</v>
      </c>
      <c r="AW36" s="74">
        <v>571.587150872</v>
      </c>
      <c r="AX36" s="74">
        <v>1.045097915</v>
      </c>
      <c r="AY36" s="74">
        <v>0</v>
      </c>
      <c r="AZ36" s="76">
        <v>225.873590293</v>
      </c>
      <c r="BA36" s="82">
        <v>0</v>
      </c>
      <c r="BB36" s="73">
        <v>0</v>
      </c>
      <c r="BC36" s="74">
        <v>0</v>
      </c>
      <c r="BD36" s="74">
        <v>0</v>
      </c>
      <c r="BE36" s="76">
        <v>0</v>
      </c>
      <c r="BF36" s="82">
        <v>19.92746418</v>
      </c>
      <c r="BG36" s="73">
        <v>13.956337891</v>
      </c>
      <c r="BH36" s="74">
        <v>0</v>
      </c>
      <c r="BI36" s="74">
        <v>0</v>
      </c>
      <c r="BJ36" s="76">
        <v>46.122753797</v>
      </c>
      <c r="BK36" s="53">
        <v>3484.295626715</v>
      </c>
      <c r="BL36" s="51"/>
    </row>
    <row r="37" spans="1:64" ht="12.75">
      <c r="A37" s="6"/>
      <c r="B37" s="17" t="s">
        <v>135</v>
      </c>
      <c r="C37" s="72">
        <v>0</v>
      </c>
      <c r="D37" s="73">
        <v>202.938259877</v>
      </c>
      <c r="E37" s="74">
        <v>0</v>
      </c>
      <c r="F37" s="74">
        <v>0</v>
      </c>
      <c r="G37" s="76">
        <v>0</v>
      </c>
      <c r="H37" s="82">
        <v>8.686418356</v>
      </c>
      <c r="I37" s="74">
        <v>215.039892327</v>
      </c>
      <c r="J37" s="74">
        <v>0</v>
      </c>
      <c r="K37" s="74">
        <v>0</v>
      </c>
      <c r="L37" s="76">
        <v>162.700116492</v>
      </c>
      <c r="M37" s="82">
        <v>0</v>
      </c>
      <c r="N37" s="73">
        <v>0</v>
      </c>
      <c r="O37" s="74">
        <v>0</v>
      </c>
      <c r="P37" s="74">
        <v>0</v>
      </c>
      <c r="Q37" s="76">
        <v>0</v>
      </c>
      <c r="R37" s="82">
        <v>3.103258149</v>
      </c>
      <c r="S37" s="74">
        <v>9.162616056</v>
      </c>
      <c r="T37" s="74">
        <v>0</v>
      </c>
      <c r="U37" s="74">
        <v>0</v>
      </c>
      <c r="V37" s="76">
        <v>3.037479942</v>
      </c>
      <c r="W37" s="82">
        <v>0</v>
      </c>
      <c r="X37" s="74">
        <v>0</v>
      </c>
      <c r="Y37" s="74">
        <v>0</v>
      </c>
      <c r="Z37" s="74">
        <v>0</v>
      </c>
      <c r="AA37" s="76">
        <v>0</v>
      </c>
      <c r="AB37" s="82">
        <v>0.000127975</v>
      </c>
      <c r="AC37" s="74">
        <v>0</v>
      </c>
      <c r="AD37" s="74">
        <v>0</v>
      </c>
      <c r="AE37" s="74">
        <v>0</v>
      </c>
      <c r="AF37" s="76">
        <v>0</v>
      </c>
      <c r="AG37" s="82">
        <v>0</v>
      </c>
      <c r="AH37" s="74">
        <v>0</v>
      </c>
      <c r="AI37" s="74">
        <v>0</v>
      </c>
      <c r="AJ37" s="74">
        <v>0</v>
      </c>
      <c r="AK37" s="76">
        <v>0</v>
      </c>
      <c r="AL37" s="82">
        <v>0</v>
      </c>
      <c r="AM37" s="74">
        <v>0</v>
      </c>
      <c r="AN37" s="74">
        <v>0</v>
      </c>
      <c r="AO37" s="74">
        <v>0</v>
      </c>
      <c r="AP37" s="76">
        <v>0</v>
      </c>
      <c r="AQ37" s="82">
        <v>0</v>
      </c>
      <c r="AR37" s="73">
        <v>0</v>
      </c>
      <c r="AS37" s="74">
        <v>0</v>
      </c>
      <c r="AT37" s="74">
        <v>0</v>
      </c>
      <c r="AU37" s="76">
        <v>0</v>
      </c>
      <c r="AV37" s="82">
        <v>7.069752478</v>
      </c>
      <c r="AW37" s="74">
        <v>17.514589731</v>
      </c>
      <c r="AX37" s="74">
        <v>4.504893705</v>
      </c>
      <c r="AY37" s="74">
        <v>0</v>
      </c>
      <c r="AZ37" s="76">
        <v>199.704496746</v>
      </c>
      <c r="BA37" s="82">
        <v>0</v>
      </c>
      <c r="BB37" s="73">
        <v>0</v>
      </c>
      <c r="BC37" s="74">
        <v>0</v>
      </c>
      <c r="BD37" s="74">
        <v>0</v>
      </c>
      <c r="BE37" s="76">
        <v>0</v>
      </c>
      <c r="BF37" s="82">
        <v>1.6774925</v>
      </c>
      <c r="BG37" s="73">
        <v>3.433360912</v>
      </c>
      <c r="BH37" s="74">
        <v>0.372538934</v>
      </c>
      <c r="BI37" s="74">
        <v>0</v>
      </c>
      <c r="BJ37" s="76">
        <v>6.715287555</v>
      </c>
      <c r="BK37" s="53">
        <v>845.660581735</v>
      </c>
      <c r="BL37" s="51"/>
    </row>
    <row r="38" spans="1:64" ht="12.75">
      <c r="A38" s="6"/>
      <c r="B38" s="17" t="s">
        <v>129</v>
      </c>
      <c r="C38" s="72">
        <v>0</v>
      </c>
      <c r="D38" s="73">
        <v>2.973908149</v>
      </c>
      <c r="E38" s="74">
        <v>0</v>
      </c>
      <c r="F38" s="74">
        <v>0</v>
      </c>
      <c r="G38" s="76">
        <v>0</v>
      </c>
      <c r="H38" s="82">
        <v>14.432128277</v>
      </c>
      <c r="I38" s="74">
        <v>676.289148775</v>
      </c>
      <c r="J38" s="74">
        <v>172.234487059</v>
      </c>
      <c r="K38" s="74">
        <v>9.63132572</v>
      </c>
      <c r="L38" s="76">
        <v>205.432410998</v>
      </c>
      <c r="M38" s="82">
        <v>0</v>
      </c>
      <c r="N38" s="73">
        <v>0</v>
      </c>
      <c r="O38" s="74">
        <v>0</v>
      </c>
      <c r="P38" s="74">
        <v>0</v>
      </c>
      <c r="Q38" s="76">
        <v>0</v>
      </c>
      <c r="R38" s="82">
        <v>6.055318989</v>
      </c>
      <c r="S38" s="74">
        <v>14.722317605</v>
      </c>
      <c r="T38" s="74">
        <v>24.357869658</v>
      </c>
      <c r="U38" s="74">
        <v>0</v>
      </c>
      <c r="V38" s="76">
        <v>7.491695944</v>
      </c>
      <c r="W38" s="82">
        <v>0</v>
      </c>
      <c r="X38" s="74">
        <v>0</v>
      </c>
      <c r="Y38" s="74">
        <v>0</v>
      </c>
      <c r="Z38" s="74">
        <v>0</v>
      </c>
      <c r="AA38" s="76">
        <v>0</v>
      </c>
      <c r="AB38" s="82">
        <v>0.038588098</v>
      </c>
      <c r="AC38" s="74">
        <v>0.002592686</v>
      </c>
      <c r="AD38" s="74">
        <v>0</v>
      </c>
      <c r="AE38" s="74">
        <v>0</v>
      </c>
      <c r="AF38" s="76">
        <v>0</v>
      </c>
      <c r="AG38" s="82">
        <v>0</v>
      </c>
      <c r="AH38" s="74">
        <v>0</v>
      </c>
      <c r="AI38" s="74">
        <v>0</v>
      </c>
      <c r="AJ38" s="74">
        <v>0</v>
      </c>
      <c r="AK38" s="76">
        <v>0</v>
      </c>
      <c r="AL38" s="82">
        <v>0</v>
      </c>
      <c r="AM38" s="74">
        <v>0</v>
      </c>
      <c r="AN38" s="74">
        <v>0</v>
      </c>
      <c r="AO38" s="74">
        <v>0</v>
      </c>
      <c r="AP38" s="76">
        <v>0</v>
      </c>
      <c r="AQ38" s="82">
        <v>0</v>
      </c>
      <c r="AR38" s="73">
        <v>0</v>
      </c>
      <c r="AS38" s="74">
        <v>0</v>
      </c>
      <c r="AT38" s="74">
        <v>0</v>
      </c>
      <c r="AU38" s="76">
        <v>0</v>
      </c>
      <c r="AV38" s="82">
        <v>102.912826423</v>
      </c>
      <c r="AW38" s="74">
        <v>606.460681314</v>
      </c>
      <c r="AX38" s="74">
        <v>5.102636001</v>
      </c>
      <c r="AY38" s="74">
        <v>0</v>
      </c>
      <c r="AZ38" s="76">
        <v>629.137738385</v>
      </c>
      <c r="BA38" s="82">
        <v>0</v>
      </c>
      <c r="BB38" s="73">
        <v>0</v>
      </c>
      <c r="BC38" s="74">
        <v>0</v>
      </c>
      <c r="BD38" s="74">
        <v>0</v>
      </c>
      <c r="BE38" s="76">
        <v>0</v>
      </c>
      <c r="BF38" s="82">
        <v>41.309586538</v>
      </c>
      <c r="BG38" s="73">
        <v>55.493709419</v>
      </c>
      <c r="BH38" s="74">
        <v>29.929470603</v>
      </c>
      <c r="BI38" s="74">
        <v>0</v>
      </c>
      <c r="BJ38" s="76">
        <v>95.776011461</v>
      </c>
      <c r="BK38" s="53">
        <v>2699.784452102</v>
      </c>
      <c r="BL38" s="51"/>
    </row>
    <row r="39" spans="1:64" ht="25.5">
      <c r="A39" s="6"/>
      <c r="B39" s="17" t="s">
        <v>153</v>
      </c>
      <c r="C39" s="72">
        <v>0</v>
      </c>
      <c r="D39" s="73">
        <v>1.862952335</v>
      </c>
      <c r="E39" s="74">
        <v>0</v>
      </c>
      <c r="F39" s="74">
        <v>0</v>
      </c>
      <c r="G39" s="76">
        <v>0</v>
      </c>
      <c r="H39" s="82">
        <v>0.5498592</v>
      </c>
      <c r="I39" s="74">
        <v>13.839074492</v>
      </c>
      <c r="J39" s="74">
        <v>0</v>
      </c>
      <c r="K39" s="74">
        <v>0</v>
      </c>
      <c r="L39" s="76">
        <v>24.141283922</v>
      </c>
      <c r="M39" s="82">
        <v>0</v>
      </c>
      <c r="N39" s="73">
        <v>0</v>
      </c>
      <c r="O39" s="74">
        <v>0</v>
      </c>
      <c r="P39" s="74">
        <v>0</v>
      </c>
      <c r="Q39" s="76">
        <v>0</v>
      </c>
      <c r="R39" s="82">
        <v>0.304464769</v>
      </c>
      <c r="S39" s="74">
        <v>7.912567169</v>
      </c>
      <c r="T39" s="74">
        <v>0</v>
      </c>
      <c r="U39" s="74">
        <v>0</v>
      </c>
      <c r="V39" s="76">
        <v>0.7444145</v>
      </c>
      <c r="W39" s="82">
        <v>0</v>
      </c>
      <c r="X39" s="74">
        <v>0</v>
      </c>
      <c r="Y39" s="74">
        <v>0</v>
      </c>
      <c r="Z39" s="74">
        <v>0</v>
      </c>
      <c r="AA39" s="76">
        <v>0</v>
      </c>
      <c r="AB39" s="82">
        <v>0</v>
      </c>
      <c r="AC39" s="74">
        <v>0</v>
      </c>
      <c r="AD39" s="74">
        <v>0</v>
      </c>
      <c r="AE39" s="74">
        <v>0</v>
      </c>
      <c r="AF39" s="76">
        <v>0</v>
      </c>
      <c r="AG39" s="82">
        <v>0</v>
      </c>
      <c r="AH39" s="74">
        <v>0</v>
      </c>
      <c r="AI39" s="74">
        <v>0</v>
      </c>
      <c r="AJ39" s="74">
        <v>0</v>
      </c>
      <c r="AK39" s="76">
        <v>0</v>
      </c>
      <c r="AL39" s="82">
        <v>0</v>
      </c>
      <c r="AM39" s="74">
        <v>0</v>
      </c>
      <c r="AN39" s="74">
        <v>0</v>
      </c>
      <c r="AO39" s="74">
        <v>0</v>
      </c>
      <c r="AP39" s="76">
        <v>0</v>
      </c>
      <c r="AQ39" s="82">
        <v>0</v>
      </c>
      <c r="AR39" s="73">
        <v>0</v>
      </c>
      <c r="AS39" s="74">
        <v>0</v>
      </c>
      <c r="AT39" s="74">
        <v>0</v>
      </c>
      <c r="AU39" s="76">
        <v>0</v>
      </c>
      <c r="AV39" s="82">
        <v>0.559592708</v>
      </c>
      <c r="AW39" s="74">
        <v>9.648938085</v>
      </c>
      <c r="AX39" s="74">
        <v>0</v>
      </c>
      <c r="AY39" s="74">
        <v>0</v>
      </c>
      <c r="AZ39" s="76">
        <v>25.073280117</v>
      </c>
      <c r="BA39" s="82">
        <v>0</v>
      </c>
      <c r="BB39" s="73">
        <v>0</v>
      </c>
      <c r="BC39" s="74">
        <v>0</v>
      </c>
      <c r="BD39" s="74">
        <v>0</v>
      </c>
      <c r="BE39" s="76">
        <v>0</v>
      </c>
      <c r="BF39" s="82">
        <v>0.224047252</v>
      </c>
      <c r="BG39" s="73">
        <v>0</v>
      </c>
      <c r="BH39" s="74">
        <v>0</v>
      </c>
      <c r="BI39" s="74">
        <v>0</v>
      </c>
      <c r="BJ39" s="76">
        <v>1.297477207</v>
      </c>
      <c r="BK39" s="53">
        <v>86.157951756</v>
      </c>
      <c r="BL39" s="51"/>
    </row>
    <row r="40" spans="1:64" ht="12.75">
      <c r="A40" s="6"/>
      <c r="B40" s="17" t="s">
        <v>133</v>
      </c>
      <c r="C40" s="72">
        <v>0</v>
      </c>
      <c r="D40" s="73">
        <v>315.215489917</v>
      </c>
      <c r="E40" s="74">
        <v>0</v>
      </c>
      <c r="F40" s="74">
        <v>0</v>
      </c>
      <c r="G40" s="76">
        <v>0</v>
      </c>
      <c r="H40" s="82">
        <v>14.703338071</v>
      </c>
      <c r="I40" s="74">
        <v>1451.126515807</v>
      </c>
      <c r="J40" s="74">
        <v>0.287380894</v>
      </c>
      <c r="K40" s="74">
        <v>0</v>
      </c>
      <c r="L40" s="76">
        <v>598.126222374</v>
      </c>
      <c r="M40" s="82">
        <v>0</v>
      </c>
      <c r="N40" s="73">
        <v>0</v>
      </c>
      <c r="O40" s="74">
        <v>0</v>
      </c>
      <c r="P40" s="74">
        <v>0</v>
      </c>
      <c r="Q40" s="76">
        <v>0</v>
      </c>
      <c r="R40" s="82">
        <v>3.968917094</v>
      </c>
      <c r="S40" s="74">
        <v>14.262141059</v>
      </c>
      <c r="T40" s="74">
        <v>0.927600792</v>
      </c>
      <c r="U40" s="74">
        <v>0</v>
      </c>
      <c r="V40" s="76">
        <v>20.163850757</v>
      </c>
      <c r="W40" s="82">
        <v>0</v>
      </c>
      <c r="X40" s="74">
        <v>0</v>
      </c>
      <c r="Y40" s="74">
        <v>0</v>
      </c>
      <c r="Z40" s="74">
        <v>0</v>
      </c>
      <c r="AA40" s="76">
        <v>0</v>
      </c>
      <c r="AB40" s="82">
        <v>0</v>
      </c>
      <c r="AC40" s="74">
        <v>0</v>
      </c>
      <c r="AD40" s="74">
        <v>0</v>
      </c>
      <c r="AE40" s="74">
        <v>0</v>
      </c>
      <c r="AF40" s="76">
        <v>0</v>
      </c>
      <c r="AG40" s="82">
        <v>0</v>
      </c>
      <c r="AH40" s="74">
        <v>0</v>
      </c>
      <c r="AI40" s="74">
        <v>0</v>
      </c>
      <c r="AJ40" s="74">
        <v>0</v>
      </c>
      <c r="AK40" s="76">
        <v>0</v>
      </c>
      <c r="AL40" s="82">
        <v>3.7E-08</v>
      </c>
      <c r="AM40" s="74">
        <v>0</v>
      </c>
      <c r="AN40" s="74">
        <v>0</v>
      </c>
      <c r="AO40" s="74">
        <v>0</v>
      </c>
      <c r="AP40" s="76">
        <v>0</v>
      </c>
      <c r="AQ40" s="82">
        <v>0</v>
      </c>
      <c r="AR40" s="73">
        <v>0</v>
      </c>
      <c r="AS40" s="74">
        <v>0</v>
      </c>
      <c r="AT40" s="74">
        <v>0</v>
      </c>
      <c r="AU40" s="76">
        <v>0</v>
      </c>
      <c r="AV40" s="82">
        <v>22.517354981</v>
      </c>
      <c r="AW40" s="74">
        <v>129.228279094</v>
      </c>
      <c r="AX40" s="74">
        <v>1.255131539</v>
      </c>
      <c r="AY40" s="74">
        <v>0</v>
      </c>
      <c r="AZ40" s="76">
        <v>408.830860668</v>
      </c>
      <c r="BA40" s="82">
        <v>0</v>
      </c>
      <c r="BB40" s="73">
        <v>0</v>
      </c>
      <c r="BC40" s="74">
        <v>0</v>
      </c>
      <c r="BD40" s="74">
        <v>0</v>
      </c>
      <c r="BE40" s="76">
        <v>0</v>
      </c>
      <c r="BF40" s="82">
        <v>7.575210153</v>
      </c>
      <c r="BG40" s="73">
        <v>14.134096179</v>
      </c>
      <c r="BH40" s="74">
        <v>1.027401148</v>
      </c>
      <c r="BI40" s="74">
        <v>0</v>
      </c>
      <c r="BJ40" s="76">
        <v>34.98705624</v>
      </c>
      <c r="BK40" s="53">
        <v>3038.336846804</v>
      </c>
      <c r="BL40" s="51"/>
    </row>
    <row r="41" spans="1:64" ht="12.75">
      <c r="A41" s="6"/>
      <c r="B41" s="17" t="s">
        <v>134</v>
      </c>
      <c r="C41" s="72">
        <v>0</v>
      </c>
      <c r="D41" s="73">
        <v>249.199576854</v>
      </c>
      <c r="E41" s="74">
        <v>0</v>
      </c>
      <c r="F41" s="74">
        <v>0</v>
      </c>
      <c r="G41" s="76">
        <v>0</v>
      </c>
      <c r="H41" s="82">
        <v>6.394107038</v>
      </c>
      <c r="I41" s="74">
        <v>1163.037280149</v>
      </c>
      <c r="J41" s="74">
        <v>0</v>
      </c>
      <c r="K41" s="74">
        <v>0</v>
      </c>
      <c r="L41" s="76">
        <v>177.921389223</v>
      </c>
      <c r="M41" s="82">
        <v>0</v>
      </c>
      <c r="N41" s="73">
        <v>0</v>
      </c>
      <c r="O41" s="74">
        <v>0</v>
      </c>
      <c r="P41" s="74">
        <v>0</v>
      </c>
      <c r="Q41" s="76">
        <v>0</v>
      </c>
      <c r="R41" s="82">
        <v>2.595258419</v>
      </c>
      <c r="S41" s="74">
        <v>37.215832285</v>
      </c>
      <c r="T41" s="74">
        <v>0</v>
      </c>
      <c r="U41" s="74">
        <v>0</v>
      </c>
      <c r="V41" s="76">
        <v>25.629487108</v>
      </c>
      <c r="W41" s="82">
        <v>0</v>
      </c>
      <c r="X41" s="74">
        <v>0</v>
      </c>
      <c r="Y41" s="74">
        <v>0</v>
      </c>
      <c r="Z41" s="74">
        <v>0</v>
      </c>
      <c r="AA41" s="76">
        <v>0</v>
      </c>
      <c r="AB41" s="82">
        <v>0</v>
      </c>
      <c r="AC41" s="74">
        <v>0</v>
      </c>
      <c r="AD41" s="74">
        <v>0</v>
      </c>
      <c r="AE41" s="74">
        <v>0</v>
      </c>
      <c r="AF41" s="76">
        <v>0</v>
      </c>
      <c r="AG41" s="82">
        <v>0</v>
      </c>
      <c r="AH41" s="74">
        <v>0</v>
      </c>
      <c r="AI41" s="74">
        <v>0</v>
      </c>
      <c r="AJ41" s="74">
        <v>0</v>
      </c>
      <c r="AK41" s="76">
        <v>0</v>
      </c>
      <c r="AL41" s="82">
        <v>0</v>
      </c>
      <c r="AM41" s="74">
        <v>0</v>
      </c>
      <c r="AN41" s="74">
        <v>0</v>
      </c>
      <c r="AO41" s="74">
        <v>0</v>
      </c>
      <c r="AP41" s="76">
        <v>0</v>
      </c>
      <c r="AQ41" s="82">
        <v>0</v>
      </c>
      <c r="AR41" s="73">
        <v>0</v>
      </c>
      <c r="AS41" s="74">
        <v>0</v>
      </c>
      <c r="AT41" s="74">
        <v>0</v>
      </c>
      <c r="AU41" s="76">
        <v>0</v>
      </c>
      <c r="AV41" s="82">
        <v>8.436301238</v>
      </c>
      <c r="AW41" s="74">
        <v>309.931920013</v>
      </c>
      <c r="AX41" s="74">
        <v>0</v>
      </c>
      <c r="AY41" s="74">
        <v>0</v>
      </c>
      <c r="AZ41" s="76">
        <v>507.910467296</v>
      </c>
      <c r="BA41" s="82">
        <v>0</v>
      </c>
      <c r="BB41" s="73">
        <v>0</v>
      </c>
      <c r="BC41" s="74">
        <v>0</v>
      </c>
      <c r="BD41" s="74">
        <v>0</v>
      </c>
      <c r="BE41" s="76">
        <v>0</v>
      </c>
      <c r="BF41" s="82">
        <v>2.800517595</v>
      </c>
      <c r="BG41" s="73">
        <v>11.895909345</v>
      </c>
      <c r="BH41" s="74">
        <v>0</v>
      </c>
      <c r="BI41" s="74">
        <v>0</v>
      </c>
      <c r="BJ41" s="76">
        <v>40.83861961820733</v>
      </c>
      <c r="BK41" s="53">
        <v>2543.806666181207</v>
      </c>
      <c r="BL41" s="51"/>
    </row>
    <row r="42" spans="1:64" ht="12.75">
      <c r="A42" s="22"/>
      <c r="B42" s="23" t="s">
        <v>81</v>
      </c>
      <c r="C42" s="88">
        <f aca="true" t="shared" si="5" ref="C42:AH42">SUM(C29:C41)</f>
        <v>0</v>
      </c>
      <c r="D42" s="89">
        <f t="shared" si="5"/>
        <v>1738.141305215</v>
      </c>
      <c r="E42" s="89">
        <f t="shared" si="5"/>
        <v>0</v>
      </c>
      <c r="F42" s="89">
        <f t="shared" si="5"/>
        <v>0</v>
      </c>
      <c r="G42" s="89">
        <f t="shared" si="5"/>
        <v>0</v>
      </c>
      <c r="H42" s="89">
        <f t="shared" si="5"/>
        <v>89.04067931700001</v>
      </c>
      <c r="I42" s="89">
        <f t="shared" si="5"/>
        <v>8230.203346245</v>
      </c>
      <c r="J42" s="89">
        <f t="shared" si="5"/>
        <v>176.191291514</v>
      </c>
      <c r="K42" s="89">
        <f t="shared" si="5"/>
        <v>9.63132572</v>
      </c>
      <c r="L42" s="89">
        <f t="shared" si="5"/>
        <v>2563.1615705149998</v>
      </c>
      <c r="M42" s="89">
        <f t="shared" si="5"/>
        <v>0</v>
      </c>
      <c r="N42" s="89">
        <f t="shared" si="5"/>
        <v>0</v>
      </c>
      <c r="O42" s="89">
        <f t="shared" si="5"/>
        <v>0</v>
      </c>
      <c r="P42" s="89">
        <f t="shared" si="5"/>
        <v>0</v>
      </c>
      <c r="Q42" s="89">
        <f t="shared" si="5"/>
        <v>0</v>
      </c>
      <c r="R42" s="89">
        <f t="shared" si="5"/>
        <v>30.265681368</v>
      </c>
      <c r="S42" s="89">
        <f t="shared" si="5"/>
        <v>227.359838506</v>
      </c>
      <c r="T42" s="89">
        <f t="shared" si="5"/>
        <v>27.566403941999997</v>
      </c>
      <c r="U42" s="89">
        <f t="shared" si="5"/>
        <v>0</v>
      </c>
      <c r="V42" s="89">
        <f t="shared" si="5"/>
        <v>125.723488393</v>
      </c>
      <c r="W42" s="89">
        <f t="shared" si="5"/>
        <v>0</v>
      </c>
      <c r="X42" s="89">
        <f t="shared" si="5"/>
        <v>0</v>
      </c>
      <c r="Y42" s="89">
        <f t="shared" si="5"/>
        <v>0</v>
      </c>
      <c r="Z42" s="89">
        <f t="shared" si="5"/>
        <v>0</v>
      </c>
      <c r="AA42" s="89">
        <f t="shared" si="5"/>
        <v>0</v>
      </c>
      <c r="AB42" s="89">
        <f t="shared" si="5"/>
        <v>0.050503686000000006</v>
      </c>
      <c r="AC42" s="89">
        <f t="shared" si="5"/>
        <v>0.002592686</v>
      </c>
      <c r="AD42" s="89">
        <f t="shared" si="5"/>
        <v>0</v>
      </c>
      <c r="AE42" s="89">
        <f t="shared" si="5"/>
        <v>0</v>
      </c>
      <c r="AF42" s="89">
        <f t="shared" si="5"/>
        <v>0.002097094</v>
      </c>
      <c r="AG42" s="89">
        <f t="shared" si="5"/>
        <v>0</v>
      </c>
      <c r="AH42" s="89">
        <f t="shared" si="5"/>
        <v>0</v>
      </c>
      <c r="AI42" s="89">
        <f aca="true" t="shared" si="6" ref="AI42:BK42">SUM(AI29:AI41)</f>
        <v>0</v>
      </c>
      <c r="AJ42" s="89">
        <f t="shared" si="6"/>
        <v>0</v>
      </c>
      <c r="AK42" s="89">
        <f t="shared" si="6"/>
        <v>0</v>
      </c>
      <c r="AL42" s="89">
        <f t="shared" si="6"/>
        <v>0.000150017</v>
      </c>
      <c r="AM42" s="89">
        <f t="shared" si="6"/>
        <v>0</v>
      </c>
      <c r="AN42" s="89">
        <f t="shared" si="6"/>
        <v>0</v>
      </c>
      <c r="AO42" s="89">
        <f t="shared" si="6"/>
        <v>0</v>
      </c>
      <c r="AP42" s="89">
        <f t="shared" si="6"/>
        <v>0</v>
      </c>
      <c r="AQ42" s="89">
        <f t="shared" si="6"/>
        <v>0</v>
      </c>
      <c r="AR42" s="89">
        <f t="shared" si="6"/>
        <v>0</v>
      </c>
      <c r="AS42" s="89">
        <f t="shared" si="6"/>
        <v>0</v>
      </c>
      <c r="AT42" s="89">
        <f t="shared" si="6"/>
        <v>0</v>
      </c>
      <c r="AU42" s="89">
        <f t="shared" si="6"/>
        <v>0</v>
      </c>
      <c r="AV42" s="89">
        <f t="shared" si="6"/>
        <v>265.808851293</v>
      </c>
      <c r="AW42" s="89">
        <f t="shared" si="6"/>
        <v>2224.963356336</v>
      </c>
      <c r="AX42" s="89">
        <f t="shared" si="6"/>
        <v>11.907759160000001</v>
      </c>
      <c r="AY42" s="89">
        <f t="shared" si="6"/>
        <v>0</v>
      </c>
      <c r="AZ42" s="89">
        <f t="shared" si="6"/>
        <v>3188.826871526</v>
      </c>
      <c r="BA42" s="89">
        <f t="shared" si="6"/>
        <v>0</v>
      </c>
      <c r="BB42" s="89">
        <f t="shared" si="6"/>
        <v>0</v>
      </c>
      <c r="BC42" s="89">
        <f t="shared" si="6"/>
        <v>0</v>
      </c>
      <c r="BD42" s="89">
        <f t="shared" si="6"/>
        <v>0</v>
      </c>
      <c r="BE42" s="89">
        <f t="shared" si="6"/>
        <v>0</v>
      </c>
      <c r="BF42" s="89">
        <f t="shared" si="6"/>
        <v>97.59259208000002</v>
      </c>
      <c r="BG42" s="89">
        <f t="shared" si="6"/>
        <v>128.05087147499998</v>
      </c>
      <c r="BH42" s="89">
        <f t="shared" si="6"/>
        <v>31.458760019999996</v>
      </c>
      <c r="BI42" s="89">
        <f t="shared" si="6"/>
        <v>0</v>
      </c>
      <c r="BJ42" s="89">
        <f t="shared" si="6"/>
        <v>299.2154590082073</v>
      </c>
      <c r="BK42" s="60">
        <f t="shared" si="6"/>
        <v>19465.16479511621</v>
      </c>
      <c r="BL42" s="51"/>
    </row>
    <row r="43" spans="1:64" ht="12.75">
      <c r="A43" s="22"/>
      <c r="B43" s="24" t="s">
        <v>71</v>
      </c>
      <c r="C43" s="90">
        <f aca="true" t="shared" si="7" ref="C43:AH43">+C42+C21+C15+C11</f>
        <v>0</v>
      </c>
      <c r="D43" s="91">
        <f t="shared" si="7"/>
        <v>2800.3895148850006</v>
      </c>
      <c r="E43" s="91">
        <f t="shared" si="7"/>
        <v>0</v>
      </c>
      <c r="F43" s="91">
        <f t="shared" si="7"/>
        <v>0</v>
      </c>
      <c r="G43" s="92">
        <f t="shared" si="7"/>
        <v>0</v>
      </c>
      <c r="H43" s="93">
        <f t="shared" si="7"/>
        <v>213.227785111</v>
      </c>
      <c r="I43" s="91">
        <f t="shared" si="7"/>
        <v>20276.765716446</v>
      </c>
      <c r="J43" s="91">
        <f t="shared" si="7"/>
        <v>2023.4467113270002</v>
      </c>
      <c r="K43" s="91">
        <f t="shared" si="7"/>
        <v>9.63132572</v>
      </c>
      <c r="L43" s="92">
        <f t="shared" si="7"/>
        <v>3429.9748405609994</v>
      </c>
      <c r="M43" s="93">
        <f t="shared" si="7"/>
        <v>0</v>
      </c>
      <c r="N43" s="91">
        <f t="shared" si="7"/>
        <v>0</v>
      </c>
      <c r="O43" s="91">
        <f t="shared" si="7"/>
        <v>0</v>
      </c>
      <c r="P43" s="91">
        <f t="shared" si="7"/>
        <v>0</v>
      </c>
      <c r="Q43" s="92">
        <f t="shared" si="7"/>
        <v>0</v>
      </c>
      <c r="R43" s="93">
        <f t="shared" si="7"/>
        <v>83.189231569</v>
      </c>
      <c r="S43" s="91">
        <f t="shared" si="7"/>
        <v>846.04160214</v>
      </c>
      <c r="T43" s="91">
        <f t="shared" si="7"/>
        <v>43.051506399</v>
      </c>
      <c r="U43" s="91">
        <f t="shared" si="7"/>
        <v>0</v>
      </c>
      <c r="V43" s="92">
        <f t="shared" si="7"/>
        <v>227.937566393</v>
      </c>
      <c r="W43" s="93">
        <f t="shared" si="7"/>
        <v>0</v>
      </c>
      <c r="X43" s="93">
        <f t="shared" si="7"/>
        <v>0</v>
      </c>
      <c r="Y43" s="93">
        <f t="shared" si="7"/>
        <v>0</v>
      </c>
      <c r="Z43" s="93">
        <f t="shared" si="7"/>
        <v>0</v>
      </c>
      <c r="AA43" s="93">
        <f t="shared" si="7"/>
        <v>0</v>
      </c>
      <c r="AB43" s="93">
        <f t="shared" si="7"/>
        <v>0.05798088700000001</v>
      </c>
      <c r="AC43" s="91">
        <f t="shared" si="7"/>
        <v>0.002592686</v>
      </c>
      <c r="AD43" s="91">
        <f t="shared" si="7"/>
        <v>0</v>
      </c>
      <c r="AE43" s="91">
        <f t="shared" si="7"/>
        <v>0</v>
      </c>
      <c r="AF43" s="92">
        <f t="shared" si="7"/>
        <v>0.002097094</v>
      </c>
      <c r="AG43" s="93">
        <f t="shared" si="7"/>
        <v>0</v>
      </c>
      <c r="AH43" s="91">
        <f t="shared" si="7"/>
        <v>0</v>
      </c>
      <c r="AI43" s="91">
        <f aca="true" t="shared" si="8" ref="AI43:BK43">+AI42+AI21+AI15+AI11</f>
        <v>0</v>
      </c>
      <c r="AJ43" s="91">
        <f t="shared" si="8"/>
        <v>0</v>
      </c>
      <c r="AK43" s="92">
        <f t="shared" si="8"/>
        <v>0</v>
      </c>
      <c r="AL43" s="93">
        <f t="shared" si="8"/>
        <v>0.00175127</v>
      </c>
      <c r="AM43" s="91">
        <f t="shared" si="8"/>
        <v>0</v>
      </c>
      <c r="AN43" s="91">
        <f t="shared" si="8"/>
        <v>0</v>
      </c>
      <c r="AO43" s="91">
        <f t="shared" si="8"/>
        <v>0</v>
      </c>
      <c r="AP43" s="92">
        <f t="shared" si="8"/>
        <v>0</v>
      </c>
      <c r="AQ43" s="93">
        <f t="shared" si="8"/>
        <v>0</v>
      </c>
      <c r="AR43" s="91">
        <f t="shared" si="8"/>
        <v>2.9529418880000002</v>
      </c>
      <c r="AS43" s="91">
        <f t="shared" si="8"/>
        <v>0</v>
      </c>
      <c r="AT43" s="91">
        <f t="shared" si="8"/>
        <v>0</v>
      </c>
      <c r="AU43" s="92">
        <f t="shared" si="8"/>
        <v>0</v>
      </c>
      <c r="AV43" s="93">
        <f t="shared" si="8"/>
        <v>384.71914899099994</v>
      </c>
      <c r="AW43" s="91">
        <f t="shared" si="8"/>
        <v>4716.3918064810005</v>
      </c>
      <c r="AX43" s="91">
        <f t="shared" si="8"/>
        <v>53.906799086999996</v>
      </c>
      <c r="AY43" s="91">
        <f t="shared" si="8"/>
        <v>0</v>
      </c>
      <c r="AZ43" s="92">
        <f t="shared" si="8"/>
        <v>4602.435590575</v>
      </c>
      <c r="BA43" s="93">
        <f t="shared" si="8"/>
        <v>0</v>
      </c>
      <c r="BB43" s="91">
        <f t="shared" si="8"/>
        <v>0</v>
      </c>
      <c r="BC43" s="91">
        <f t="shared" si="8"/>
        <v>0</v>
      </c>
      <c r="BD43" s="91">
        <f t="shared" si="8"/>
        <v>0</v>
      </c>
      <c r="BE43" s="92">
        <f t="shared" si="8"/>
        <v>0</v>
      </c>
      <c r="BF43" s="93">
        <f t="shared" si="8"/>
        <v>141.25593199300002</v>
      </c>
      <c r="BG43" s="91">
        <f t="shared" si="8"/>
        <v>207.58479295299998</v>
      </c>
      <c r="BH43" s="91">
        <f t="shared" si="8"/>
        <v>36.174655498999996</v>
      </c>
      <c r="BI43" s="91">
        <f t="shared" si="8"/>
        <v>0</v>
      </c>
      <c r="BJ43" s="92">
        <f t="shared" si="8"/>
        <v>411.9853330736799</v>
      </c>
      <c r="BK43" s="60">
        <f t="shared" si="8"/>
        <v>40511.127223028685</v>
      </c>
      <c r="BL43" s="51"/>
    </row>
    <row r="44" spans="1:64" ht="3.75" customHeight="1">
      <c r="A44" s="6"/>
      <c r="B44" s="15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2"/>
      <c r="BL44" s="51"/>
    </row>
    <row r="45" spans="1:64" ht="3.75" customHeight="1">
      <c r="A45" s="6"/>
      <c r="B45" s="15"/>
      <c r="C45" s="94"/>
      <c r="D45" s="95"/>
      <c r="E45" s="94"/>
      <c r="F45" s="94"/>
      <c r="G45" s="94"/>
      <c r="H45" s="94"/>
      <c r="I45" s="94"/>
      <c r="J45" s="94"/>
      <c r="K45" s="94"/>
      <c r="L45" s="94"/>
      <c r="M45" s="94"/>
      <c r="N45" s="95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5"/>
      <c r="AS45" s="94"/>
      <c r="AT45" s="94"/>
      <c r="AU45" s="94"/>
      <c r="AV45" s="94"/>
      <c r="AW45" s="94"/>
      <c r="AX45" s="94"/>
      <c r="AY45" s="94"/>
      <c r="AZ45" s="94"/>
      <c r="BA45" s="94"/>
      <c r="BB45" s="95"/>
      <c r="BC45" s="94"/>
      <c r="BD45" s="94"/>
      <c r="BE45" s="94"/>
      <c r="BF45" s="94"/>
      <c r="BG45" s="95"/>
      <c r="BH45" s="94"/>
      <c r="BI45" s="94"/>
      <c r="BJ45" s="94"/>
      <c r="BK45" s="61"/>
      <c r="BL45" s="51"/>
    </row>
    <row r="46" spans="1:64" ht="12.75">
      <c r="A46" s="6" t="s">
        <v>1</v>
      </c>
      <c r="B46" s="12" t="s">
        <v>7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2"/>
      <c r="BL46" s="51"/>
    </row>
    <row r="47" spans="1:64" s="52" customFormat="1" ht="12.75">
      <c r="A47" s="6" t="s">
        <v>67</v>
      </c>
      <c r="B47" s="17" t="s">
        <v>2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6"/>
      <c r="BL47" s="51"/>
    </row>
    <row r="48" spans="1:64" s="52" customFormat="1" ht="12.75">
      <c r="A48" s="6"/>
      <c r="B48" s="17" t="s">
        <v>166</v>
      </c>
      <c r="C48" s="96">
        <v>0</v>
      </c>
      <c r="D48" s="73">
        <v>18.161695399</v>
      </c>
      <c r="E48" s="97">
        <v>0</v>
      </c>
      <c r="F48" s="97">
        <v>0</v>
      </c>
      <c r="G48" s="98">
        <v>0</v>
      </c>
      <c r="H48" s="99">
        <v>1806.948355051</v>
      </c>
      <c r="I48" s="97">
        <v>1.082667288</v>
      </c>
      <c r="J48" s="97">
        <v>0</v>
      </c>
      <c r="K48" s="97">
        <v>0</v>
      </c>
      <c r="L48" s="98">
        <v>143.290113131</v>
      </c>
      <c r="M48" s="100">
        <v>0</v>
      </c>
      <c r="N48" s="101">
        <v>0</v>
      </c>
      <c r="O48" s="100">
        <v>0</v>
      </c>
      <c r="P48" s="100">
        <v>0</v>
      </c>
      <c r="Q48" s="100">
        <v>0</v>
      </c>
      <c r="R48" s="99">
        <v>1223.685507161</v>
      </c>
      <c r="S48" s="97">
        <v>0.029049338</v>
      </c>
      <c r="T48" s="97">
        <v>0</v>
      </c>
      <c r="U48" s="97">
        <v>0</v>
      </c>
      <c r="V48" s="98">
        <v>38.719350428</v>
      </c>
      <c r="W48" s="99">
        <v>0</v>
      </c>
      <c r="X48" s="97">
        <v>0</v>
      </c>
      <c r="Y48" s="97">
        <v>0</v>
      </c>
      <c r="Z48" s="97">
        <v>0</v>
      </c>
      <c r="AA48" s="98">
        <v>0</v>
      </c>
      <c r="AB48" s="99">
        <v>3.6136259</v>
      </c>
      <c r="AC48" s="97">
        <v>0</v>
      </c>
      <c r="AD48" s="97">
        <v>0</v>
      </c>
      <c r="AE48" s="97">
        <v>0</v>
      </c>
      <c r="AF48" s="98">
        <v>0.142286891</v>
      </c>
      <c r="AG48" s="100">
        <v>0</v>
      </c>
      <c r="AH48" s="100">
        <v>0</v>
      </c>
      <c r="AI48" s="100">
        <v>0</v>
      </c>
      <c r="AJ48" s="100">
        <v>0</v>
      </c>
      <c r="AK48" s="100">
        <v>0</v>
      </c>
      <c r="AL48" s="99">
        <v>1.618306287</v>
      </c>
      <c r="AM48" s="97">
        <v>0</v>
      </c>
      <c r="AN48" s="97">
        <v>0</v>
      </c>
      <c r="AO48" s="97">
        <v>0</v>
      </c>
      <c r="AP48" s="98">
        <v>0.016444538</v>
      </c>
      <c r="AQ48" s="99">
        <v>0</v>
      </c>
      <c r="AR48" s="102">
        <v>0</v>
      </c>
      <c r="AS48" s="97">
        <v>0</v>
      </c>
      <c r="AT48" s="97">
        <v>0</v>
      </c>
      <c r="AU48" s="98">
        <v>0</v>
      </c>
      <c r="AV48" s="99">
        <v>6046.149010098</v>
      </c>
      <c r="AW48" s="97">
        <v>10.070086267</v>
      </c>
      <c r="AX48" s="97">
        <v>0</v>
      </c>
      <c r="AY48" s="97">
        <v>0</v>
      </c>
      <c r="AZ48" s="98">
        <v>783.224935023</v>
      </c>
      <c r="BA48" s="99">
        <v>0</v>
      </c>
      <c r="BB48" s="102">
        <v>0</v>
      </c>
      <c r="BC48" s="97">
        <v>0</v>
      </c>
      <c r="BD48" s="97">
        <v>0</v>
      </c>
      <c r="BE48" s="98">
        <v>0</v>
      </c>
      <c r="BF48" s="99">
        <v>2963.224542311</v>
      </c>
      <c r="BG48" s="102">
        <v>2.550878169</v>
      </c>
      <c r="BH48" s="97">
        <v>0</v>
      </c>
      <c r="BI48" s="97">
        <v>0</v>
      </c>
      <c r="BJ48" s="98">
        <v>197.4790119</v>
      </c>
      <c r="BK48" s="53">
        <v>13240.00586518</v>
      </c>
      <c r="BL48" s="51"/>
    </row>
    <row r="49" spans="1:64" s="52" customFormat="1" ht="12.75">
      <c r="A49" s="22"/>
      <c r="B49" s="23" t="s">
        <v>76</v>
      </c>
      <c r="C49" s="65">
        <f>SUM(C48)</f>
        <v>0</v>
      </c>
      <c r="D49" s="103">
        <f>SUM(D48)</f>
        <v>18.161695399</v>
      </c>
      <c r="E49" s="103">
        <f aca="true" t="shared" si="9" ref="E49:BJ49">SUM(E48)</f>
        <v>0</v>
      </c>
      <c r="F49" s="103">
        <f t="shared" si="9"/>
        <v>0</v>
      </c>
      <c r="G49" s="104">
        <f t="shared" si="9"/>
        <v>0</v>
      </c>
      <c r="H49" s="105">
        <f t="shared" si="9"/>
        <v>1806.948355051</v>
      </c>
      <c r="I49" s="103">
        <f t="shared" si="9"/>
        <v>1.082667288</v>
      </c>
      <c r="J49" s="103">
        <f t="shared" si="9"/>
        <v>0</v>
      </c>
      <c r="K49" s="103">
        <f t="shared" si="9"/>
        <v>0</v>
      </c>
      <c r="L49" s="104">
        <f t="shared" si="9"/>
        <v>143.290113131</v>
      </c>
      <c r="M49" s="65">
        <f t="shared" si="9"/>
        <v>0</v>
      </c>
      <c r="N49" s="65">
        <f t="shared" si="9"/>
        <v>0</v>
      </c>
      <c r="O49" s="65">
        <f t="shared" si="9"/>
        <v>0</v>
      </c>
      <c r="P49" s="65">
        <f t="shared" si="9"/>
        <v>0</v>
      </c>
      <c r="Q49" s="106">
        <f t="shared" si="9"/>
        <v>0</v>
      </c>
      <c r="R49" s="105">
        <f t="shared" si="9"/>
        <v>1223.685507161</v>
      </c>
      <c r="S49" s="103">
        <f t="shared" si="9"/>
        <v>0.029049338</v>
      </c>
      <c r="T49" s="103">
        <f t="shared" si="9"/>
        <v>0</v>
      </c>
      <c r="U49" s="103">
        <f t="shared" si="9"/>
        <v>0</v>
      </c>
      <c r="V49" s="104">
        <f t="shared" si="9"/>
        <v>38.719350428</v>
      </c>
      <c r="W49" s="105">
        <f t="shared" si="9"/>
        <v>0</v>
      </c>
      <c r="X49" s="103">
        <f t="shared" si="9"/>
        <v>0</v>
      </c>
      <c r="Y49" s="103">
        <f t="shared" si="9"/>
        <v>0</v>
      </c>
      <c r="Z49" s="103">
        <f t="shared" si="9"/>
        <v>0</v>
      </c>
      <c r="AA49" s="104">
        <f t="shared" si="9"/>
        <v>0</v>
      </c>
      <c r="AB49" s="105">
        <f t="shared" si="9"/>
        <v>3.6136259</v>
      </c>
      <c r="AC49" s="103">
        <f t="shared" si="9"/>
        <v>0</v>
      </c>
      <c r="AD49" s="103">
        <f t="shared" si="9"/>
        <v>0</v>
      </c>
      <c r="AE49" s="103">
        <f t="shared" si="9"/>
        <v>0</v>
      </c>
      <c r="AF49" s="104">
        <f t="shared" si="9"/>
        <v>0.142286891</v>
      </c>
      <c r="AG49" s="65">
        <f t="shared" si="9"/>
        <v>0</v>
      </c>
      <c r="AH49" s="65">
        <f t="shared" si="9"/>
        <v>0</v>
      </c>
      <c r="AI49" s="65">
        <f t="shared" si="9"/>
        <v>0</v>
      </c>
      <c r="AJ49" s="65">
        <f t="shared" si="9"/>
        <v>0</v>
      </c>
      <c r="AK49" s="106">
        <f t="shared" si="9"/>
        <v>0</v>
      </c>
      <c r="AL49" s="105">
        <f t="shared" si="9"/>
        <v>1.618306287</v>
      </c>
      <c r="AM49" s="103">
        <f t="shared" si="9"/>
        <v>0</v>
      </c>
      <c r="AN49" s="103">
        <f t="shared" si="9"/>
        <v>0</v>
      </c>
      <c r="AO49" s="103">
        <f t="shared" si="9"/>
        <v>0</v>
      </c>
      <c r="AP49" s="104">
        <f t="shared" si="9"/>
        <v>0.016444538</v>
      </c>
      <c r="AQ49" s="105">
        <f t="shared" si="9"/>
        <v>0</v>
      </c>
      <c r="AR49" s="103">
        <f t="shared" si="9"/>
        <v>0</v>
      </c>
      <c r="AS49" s="103">
        <f t="shared" si="9"/>
        <v>0</v>
      </c>
      <c r="AT49" s="103">
        <f t="shared" si="9"/>
        <v>0</v>
      </c>
      <c r="AU49" s="104">
        <f t="shared" si="9"/>
        <v>0</v>
      </c>
      <c r="AV49" s="105">
        <f t="shared" si="9"/>
        <v>6046.149010098</v>
      </c>
      <c r="AW49" s="103">
        <f t="shared" si="9"/>
        <v>10.070086267</v>
      </c>
      <c r="AX49" s="103">
        <f t="shared" si="9"/>
        <v>0</v>
      </c>
      <c r="AY49" s="103">
        <f t="shared" si="9"/>
        <v>0</v>
      </c>
      <c r="AZ49" s="104">
        <f t="shared" si="9"/>
        <v>783.224935023</v>
      </c>
      <c r="BA49" s="105">
        <f t="shared" si="9"/>
        <v>0</v>
      </c>
      <c r="BB49" s="103">
        <f t="shared" si="9"/>
        <v>0</v>
      </c>
      <c r="BC49" s="103">
        <f t="shared" si="9"/>
        <v>0</v>
      </c>
      <c r="BD49" s="103">
        <f t="shared" si="9"/>
        <v>0</v>
      </c>
      <c r="BE49" s="104">
        <f t="shared" si="9"/>
        <v>0</v>
      </c>
      <c r="BF49" s="105">
        <f t="shared" si="9"/>
        <v>2963.224542311</v>
      </c>
      <c r="BG49" s="103">
        <f t="shared" si="9"/>
        <v>2.550878169</v>
      </c>
      <c r="BH49" s="103">
        <f t="shared" si="9"/>
        <v>0</v>
      </c>
      <c r="BI49" s="103">
        <f t="shared" si="9"/>
        <v>0</v>
      </c>
      <c r="BJ49" s="104">
        <f t="shared" si="9"/>
        <v>197.4790119</v>
      </c>
      <c r="BK49" s="62">
        <f>SUM(BK48:BK48)</f>
        <v>13240.00586518</v>
      </c>
      <c r="BL49" s="51"/>
    </row>
    <row r="50" spans="1:64" ht="12.75">
      <c r="A50" s="6" t="s">
        <v>68</v>
      </c>
      <c r="B50" s="13" t="s">
        <v>15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8"/>
      <c r="BL50" s="51"/>
    </row>
    <row r="51" spans="1:64" ht="12" customHeight="1">
      <c r="A51" s="6"/>
      <c r="B51" s="17" t="s">
        <v>108</v>
      </c>
      <c r="C51" s="72">
        <v>0</v>
      </c>
      <c r="D51" s="73">
        <v>136.23441711</v>
      </c>
      <c r="E51" s="74">
        <v>0</v>
      </c>
      <c r="F51" s="74">
        <v>0</v>
      </c>
      <c r="G51" s="76">
        <v>0</v>
      </c>
      <c r="H51" s="82">
        <v>7.310075364</v>
      </c>
      <c r="I51" s="74">
        <v>42.379054419</v>
      </c>
      <c r="J51" s="74">
        <v>0</v>
      </c>
      <c r="K51" s="74">
        <v>0</v>
      </c>
      <c r="L51" s="76">
        <v>128.40943028</v>
      </c>
      <c r="M51" s="82">
        <v>0</v>
      </c>
      <c r="N51" s="73">
        <v>0</v>
      </c>
      <c r="O51" s="74">
        <v>0</v>
      </c>
      <c r="P51" s="74">
        <v>0</v>
      </c>
      <c r="Q51" s="76">
        <v>0</v>
      </c>
      <c r="R51" s="82">
        <v>3.679929615</v>
      </c>
      <c r="S51" s="74">
        <v>5.078169733</v>
      </c>
      <c r="T51" s="74">
        <v>0</v>
      </c>
      <c r="U51" s="74">
        <v>0</v>
      </c>
      <c r="V51" s="76">
        <v>6.294399142</v>
      </c>
      <c r="W51" s="82">
        <v>0</v>
      </c>
      <c r="X51" s="74">
        <v>0</v>
      </c>
      <c r="Y51" s="74">
        <v>0</v>
      </c>
      <c r="Z51" s="74">
        <v>0</v>
      </c>
      <c r="AA51" s="76">
        <v>0</v>
      </c>
      <c r="AB51" s="82">
        <v>0</v>
      </c>
      <c r="AC51" s="74">
        <v>0</v>
      </c>
      <c r="AD51" s="74">
        <v>0</v>
      </c>
      <c r="AE51" s="74">
        <v>0</v>
      </c>
      <c r="AF51" s="76">
        <v>0</v>
      </c>
      <c r="AG51" s="82">
        <v>0</v>
      </c>
      <c r="AH51" s="74">
        <v>0</v>
      </c>
      <c r="AI51" s="74">
        <v>0</v>
      </c>
      <c r="AJ51" s="74">
        <v>0</v>
      </c>
      <c r="AK51" s="76">
        <v>0</v>
      </c>
      <c r="AL51" s="82">
        <v>0.003398518</v>
      </c>
      <c r="AM51" s="74">
        <v>0</v>
      </c>
      <c r="AN51" s="74">
        <v>0</v>
      </c>
      <c r="AO51" s="74">
        <v>0</v>
      </c>
      <c r="AP51" s="76">
        <v>0</v>
      </c>
      <c r="AQ51" s="82">
        <v>0</v>
      </c>
      <c r="AR51" s="73">
        <v>0</v>
      </c>
      <c r="AS51" s="74">
        <v>0</v>
      </c>
      <c r="AT51" s="74">
        <v>0</v>
      </c>
      <c r="AU51" s="76">
        <v>0</v>
      </c>
      <c r="AV51" s="82">
        <v>49.805701316</v>
      </c>
      <c r="AW51" s="74">
        <v>55.426469298</v>
      </c>
      <c r="AX51" s="74">
        <v>0</v>
      </c>
      <c r="AY51" s="74">
        <v>0</v>
      </c>
      <c r="AZ51" s="76">
        <v>277.968241787</v>
      </c>
      <c r="BA51" s="82">
        <v>0</v>
      </c>
      <c r="BB51" s="73">
        <v>0</v>
      </c>
      <c r="BC51" s="74">
        <v>0</v>
      </c>
      <c r="BD51" s="74">
        <v>0</v>
      </c>
      <c r="BE51" s="76">
        <v>0</v>
      </c>
      <c r="BF51" s="82">
        <v>15.707481543</v>
      </c>
      <c r="BG51" s="73">
        <v>11.06386468</v>
      </c>
      <c r="BH51" s="74">
        <v>0</v>
      </c>
      <c r="BI51" s="74">
        <v>0</v>
      </c>
      <c r="BJ51" s="76">
        <v>28.555908662</v>
      </c>
      <c r="BK51" s="53">
        <v>767.916541467</v>
      </c>
      <c r="BL51" s="51"/>
    </row>
    <row r="52" spans="1:64" ht="12" customHeight="1">
      <c r="A52" s="6"/>
      <c r="B52" s="17" t="s">
        <v>112</v>
      </c>
      <c r="C52" s="72">
        <v>0</v>
      </c>
      <c r="D52" s="73">
        <v>79.162461176</v>
      </c>
      <c r="E52" s="74">
        <v>0</v>
      </c>
      <c r="F52" s="74">
        <v>0</v>
      </c>
      <c r="G52" s="76">
        <v>0</v>
      </c>
      <c r="H52" s="82">
        <v>1434.652030238</v>
      </c>
      <c r="I52" s="74">
        <v>131.773150759</v>
      </c>
      <c r="J52" s="74">
        <v>0</v>
      </c>
      <c r="K52" s="74">
        <v>0</v>
      </c>
      <c r="L52" s="76">
        <v>735.314554195</v>
      </c>
      <c r="M52" s="82">
        <v>0</v>
      </c>
      <c r="N52" s="73">
        <v>0</v>
      </c>
      <c r="O52" s="74">
        <v>0</v>
      </c>
      <c r="P52" s="74">
        <v>0</v>
      </c>
      <c r="Q52" s="76">
        <v>0</v>
      </c>
      <c r="R52" s="82">
        <v>543.482545804</v>
      </c>
      <c r="S52" s="74">
        <v>2.304540268</v>
      </c>
      <c r="T52" s="74">
        <v>0</v>
      </c>
      <c r="U52" s="74">
        <v>0</v>
      </c>
      <c r="V52" s="76">
        <v>118.134870338</v>
      </c>
      <c r="W52" s="82">
        <v>0</v>
      </c>
      <c r="X52" s="74">
        <v>0</v>
      </c>
      <c r="Y52" s="74">
        <v>0</v>
      </c>
      <c r="Z52" s="74">
        <v>0</v>
      </c>
      <c r="AA52" s="76">
        <v>0</v>
      </c>
      <c r="AB52" s="82">
        <v>3.618122592</v>
      </c>
      <c r="AC52" s="74">
        <v>0</v>
      </c>
      <c r="AD52" s="74">
        <v>0</v>
      </c>
      <c r="AE52" s="74">
        <v>0</v>
      </c>
      <c r="AF52" s="76">
        <v>0.224906983</v>
      </c>
      <c r="AG52" s="82">
        <v>0</v>
      </c>
      <c r="AH52" s="74">
        <v>0</v>
      </c>
      <c r="AI52" s="74">
        <v>0</v>
      </c>
      <c r="AJ52" s="74">
        <v>0</v>
      </c>
      <c r="AK52" s="76">
        <v>0</v>
      </c>
      <c r="AL52" s="82">
        <v>3.135587421</v>
      </c>
      <c r="AM52" s="74">
        <v>0</v>
      </c>
      <c r="AN52" s="74">
        <v>0</v>
      </c>
      <c r="AO52" s="74">
        <v>0</v>
      </c>
      <c r="AP52" s="76">
        <v>0</v>
      </c>
      <c r="AQ52" s="82">
        <v>0.051745456</v>
      </c>
      <c r="AR52" s="73">
        <v>0</v>
      </c>
      <c r="AS52" s="74">
        <v>0</v>
      </c>
      <c r="AT52" s="74">
        <v>0</v>
      </c>
      <c r="AU52" s="76">
        <v>0</v>
      </c>
      <c r="AV52" s="82">
        <v>5476.221074079</v>
      </c>
      <c r="AW52" s="74">
        <v>193.658983137</v>
      </c>
      <c r="AX52" s="74">
        <v>0</v>
      </c>
      <c r="AY52" s="74">
        <v>0</v>
      </c>
      <c r="AZ52" s="76">
        <v>2023.662879825</v>
      </c>
      <c r="BA52" s="82">
        <v>0</v>
      </c>
      <c r="BB52" s="73">
        <v>0</v>
      </c>
      <c r="BC52" s="74">
        <v>0</v>
      </c>
      <c r="BD52" s="74">
        <v>0</v>
      </c>
      <c r="BE52" s="76">
        <v>0</v>
      </c>
      <c r="BF52" s="82">
        <v>2193.329995783</v>
      </c>
      <c r="BG52" s="73">
        <v>34.089192081</v>
      </c>
      <c r="BH52" s="74">
        <v>0</v>
      </c>
      <c r="BI52" s="74">
        <v>0</v>
      </c>
      <c r="BJ52" s="76">
        <v>303.967490127</v>
      </c>
      <c r="BK52" s="53">
        <v>13276.784130262</v>
      </c>
      <c r="BL52" s="51"/>
    </row>
    <row r="53" spans="1:64" ht="12.75">
      <c r="A53" s="6"/>
      <c r="B53" s="17" t="s">
        <v>123</v>
      </c>
      <c r="C53" s="72">
        <v>0</v>
      </c>
      <c r="D53" s="73">
        <v>49.34541815</v>
      </c>
      <c r="E53" s="74">
        <v>0</v>
      </c>
      <c r="F53" s="74">
        <v>0</v>
      </c>
      <c r="G53" s="76">
        <v>0</v>
      </c>
      <c r="H53" s="82">
        <v>119.961838618</v>
      </c>
      <c r="I53" s="74">
        <v>127.695876905</v>
      </c>
      <c r="J53" s="74">
        <v>0</v>
      </c>
      <c r="K53" s="74">
        <v>0</v>
      </c>
      <c r="L53" s="76">
        <v>275.949001948</v>
      </c>
      <c r="M53" s="82">
        <v>0</v>
      </c>
      <c r="N53" s="73">
        <v>0</v>
      </c>
      <c r="O53" s="74">
        <v>0</v>
      </c>
      <c r="P53" s="74">
        <v>0</v>
      </c>
      <c r="Q53" s="76">
        <v>0</v>
      </c>
      <c r="R53" s="82">
        <v>59.597098305</v>
      </c>
      <c r="S53" s="74">
        <v>4.07264961</v>
      </c>
      <c r="T53" s="74">
        <v>0</v>
      </c>
      <c r="U53" s="74">
        <v>0</v>
      </c>
      <c r="V53" s="76">
        <v>13.4742844</v>
      </c>
      <c r="W53" s="82">
        <v>0</v>
      </c>
      <c r="X53" s="74">
        <v>0</v>
      </c>
      <c r="Y53" s="74">
        <v>0</v>
      </c>
      <c r="Z53" s="74">
        <v>0</v>
      </c>
      <c r="AA53" s="76">
        <v>0</v>
      </c>
      <c r="AB53" s="82">
        <v>0.036084774</v>
      </c>
      <c r="AC53" s="74">
        <v>0</v>
      </c>
      <c r="AD53" s="74">
        <v>0</v>
      </c>
      <c r="AE53" s="74">
        <v>0</v>
      </c>
      <c r="AF53" s="76">
        <v>0</v>
      </c>
      <c r="AG53" s="82">
        <v>0</v>
      </c>
      <c r="AH53" s="74">
        <v>0</v>
      </c>
      <c r="AI53" s="74">
        <v>0</v>
      </c>
      <c r="AJ53" s="74">
        <v>0</v>
      </c>
      <c r="AK53" s="76">
        <v>0</v>
      </c>
      <c r="AL53" s="82">
        <v>0.054849988</v>
      </c>
      <c r="AM53" s="74">
        <v>0</v>
      </c>
      <c r="AN53" s="74">
        <v>0</v>
      </c>
      <c r="AO53" s="74">
        <v>0</v>
      </c>
      <c r="AP53" s="76">
        <v>0</v>
      </c>
      <c r="AQ53" s="82">
        <v>0</v>
      </c>
      <c r="AR53" s="73">
        <v>0.201107077</v>
      </c>
      <c r="AS53" s="74">
        <v>0</v>
      </c>
      <c r="AT53" s="74">
        <v>0</v>
      </c>
      <c r="AU53" s="76">
        <v>0</v>
      </c>
      <c r="AV53" s="82">
        <v>358.928630378</v>
      </c>
      <c r="AW53" s="74">
        <v>108.631942286</v>
      </c>
      <c r="AX53" s="74">
        <v>0</v>
      </c>
      <c r="AY53" s="74">
        <v>0</v>
      </c>
      <c r="AZ53" s="76">
        <v>603.017858124</v>
      </c>
      <c r="BA53" s="82">
        <v>0</v>
      </c>
      <c r="BB53" s="73">
        <v>0</v>
      </c>
      <c r="BC53" s="74">
        <v>0</v>
      </c>
      <c r="BD53" s="74">
        <v>0</v>
      </c>
      <c r="BE53" s="76">
        <v>0</v>
      </c>
      <c r="BF53" s="82">
        <v>140.900359201</v>
      </c>
      <c r="BG53" s="73">
        <v>7.451261265</v>
      </c>
      <c r="BH53" s="74">
        <v>0</v>
      </c>
      <c r="BI53" s="74">
        <v>0</v>
      </c>
      <c r="BJ53" s="76">
        <v>96.390459802</v>
      </c>
      <c r="BK53" s="53">
        <v>1965.708720831</v>
      </c>
      <c r="BL53" s="51"/>
    </row>
    <row r="54" spans="1:64" ht="12.75">
      <c r="A54" s="6"/>
      <c r="B54" s="17" t="s">
        <v>158</v>
      </c>
      <c r="C54" s="72">
        <v>0</v>
      </c>
      <c r="D54" s="73">
        <v>39.74148873</v>
      </c>
      <c r="E54" s="74">
        <v>0</v>
      </c>
      <c r="F54" s="74">
        <v>0</v>
      </c>
      <c r="G54" s="76">
        <v>0</v>
      </c>
      <c r="H54" s="82">
        <v>382.983803023</v>
      </c>
      <c r="I54" s="74">
        <v>113.118694161</v>
      </c>
      <c r="J54" s="74">
        <v>0</v>
      </c>
      <c r="K54" s="74">
        <v>0</v>
      </c>
      <c r="L54" s="76">
        <v>672.48787545</v>
      </c>
      <c r="M54" s="82">
        <v>0</v>
      </c>
      <c r="N54" s="73">
        <v>0</v>
      </c>
      <c r="O54" s="74">
        <v>0</v>
      </c>
      <c r="P54" s="74">
        <v>0</v>
      </c>
      <c r="Q54" s="76">
        <v>0</v>
      </c>
      <c r="R54" s="82">
        <v>143.417284703</v>
      </c>
      <c r="S54" s="74">
        <v>39.971710273</v>
      </c>
      <c r="T54" s="74">
        <v>0</v>
      </c>
      <c r="U54" s="74">
        <v>0</v>
      </c>
      <c r="V54" s="76">
        <v>50.787052652</v>
      </c>
      <c r="W54" s="82">
        <v>0</v>
      </c>
      <c r="X54" s="74">
        <v>0</v>
      </c>
      <c r="Y54" s="74">
        <v>0</v>
      </c>
      <c r="Z54" s="74">
        <v>0</v>
      </c>
      <c r="AA54" s="76">
        <v>0</v>
      </c>
      <c r="AB54" s="82">
        <v>1.029045904</v>
      </c>
      <c r="AC54" s="74">
        <v>0</v>
      </c>
      <c r="AD54" s="74">
        <v>0</v>
      </c>
      <c r="AE54" s="74">
        <v>0</v>
      </c>
      <c r="AF54" s="76">
        <v>0</v>
      </c>
      <c r="AG54" s="82">
        <v>0</v>
      </c>
      <c r="AH54" s="74">
        <v>0</v>
      </c>
      <c r="AI54" s="74">
        <v>0</v>
      </c>
      <c r="AJ54" s="74">
        <v>0</v>
      </c>
      <c r="AK54" s="76">
        <v>0</v>
      </c>
      <c r="AL54" s="82">
        <v>0.627146093</v>
      </c>
      <c r="AM54" s="74">
        <v>0</v>
      </c>
      <c r="AN54" s="74">
        <v>0</v>
      </c>
      <c r="AO54" s="74">
        <v>0</v>
      </c>
      <c r="AP54" s="76">
        <v>0.114082747</v>
      </c>
      <c r="AQ54" s="82">
        <v>0</v>
      </c>
      <c r="AR54" s="73">
        <v>0.468996077</v>
      </c>
      <c r="AS54" s="74">
        <v>0</v>
      </c>
      <c r="AT54" s="74">
        <v>0</v>
      </c>
      <c r="AU54" s="76">
        <v>0</v>
      </c>
      <c r="AV54" s="82">
        <v>2884.778150711</v>
      </c>
      <c r="AW54" s="74">
        <v>589.049026305</v>
      </c>
      <c r="AX54" s="74">
        <v>0</v>
      </c>
      <c r="AY54" s="74">
        <v>0</v>
      </c>
      <c r="AZ54" s="76">
        <v>3646.619825392</v>
      </c>
      <c r="BA54" s="82">
        <v>0</v>
      </c>
      <c r="BB54" s="73">
        <v>0</v>
      </c>
      <c r="BC54" s="74">
        <v>0</v>
      </c>
      <c r="BD54" s="74">
        <v>0</v>
      </c>
      <c r="BE54" s="76">
        <v>0</v>
      </c>
      <c r="BF54" s="82">
        <v>1061.993185774</v>
      </c>
      <c r="BG54" s="73">
        <v>70.870207396</v>
      </c>
      <c r="BH54" s="74">
        <v>0</v>
      </c>
      <c r="BI54" s="74">
        <v>0</v>
      </c>
      <c r="BJ54" s="76">
        <v>414.355697974</v>
      </c>
      <c r="BK54" s="53">
        <v>10112.413273365</v>
      </c>
      <c r="BL54" s="51"/>
    </row>
    <row r="55" spans="1:64" ht="12.75">
      <c r="A55" s="6"/>
      <c r="B55" s="17" t="s">
        <v>107</v>
      </c>
      <c r="C55" s="72">
        <v>0</v>
      </c>
      <c r="D55" s="73">
        <v>13.099484818</v>
      </c>
      <c r="E55" s="74">
        <v>0</v>
      </c>
      <c r="F55" s="74">
        <v>0</v>
      </c>
      <c r="G55" s="76">
        <v>0</v>
      </c>
      <c r="H55" s="82">
        <v>48.818514135</v>
      </c>
      <c r="I55" s="74">
        <v>84.472400956</v>
      </c>
      <c r="J55" s="74">
        <v>0</v>
      </c>
      <c r="K55" s="74">
        <v>0</v>
      </c>
      <c r="L55" s="76">
        <v>212.713553472</v>
      </c>
      <c r="M55" s="82">
        <v>0</v>
      </c>
      <c r="N55" s="73">
        <v>0</v>
      </c>
      <c r="O55" s="74">
        <v>0</v>
      </c>
      <c r="P55" s="74">
        <v>0</v>
      </c>
      <c r="Q55" s="76">
        <v>0</v>
      </c>
      <c r="R55" s="82">
        <v>17.2262679</v>
      </c>
      <c r="S55" s="74">
        <v>49.092270605</v>
      </c>
      <c r="T55" s="74">
        <v>0</v>
      </c>
      <c r="U55" s="74">
        <v>0</v>
      </c>
      <c r="V55" s="76">
        <v>43.865105206</v>
      </c>
      <c r="W55" s="82">
        <v>0</v>
      </c>
      <c r="X55" s="74">
        <v>0</v>
      </c>
      <c r="Y55" s="74">
        <v>0</v>
      </c>
      <c r="Z55" s="74">
        <v>0</v>
      </c>
      <c r="AA55" s="76">
        <v>0</v>
      </c>
      <c r="AB55" s="82">
        <v>0.000947988</v>
      </c>
      <c r="AC55" s="74">
        <v>0</v>
      </c>
      <c r="AD55" s="74">
        <v>0</v>
      </c>
      <c r="AE55" s="74">
        <v>0</v>
      </c>
      <c r="AF55" s="76">
        <v>0</v>
      </c>
      <c r="AG55" s="82">
        <v>0</v>
      </c>
      <c r="AH55" s="74">
        <v>0</v>
      </c>
      <c r="AI55" s="74">
        <v>0</v>
      </c>
      <c r="AJ55" s="74">
        <v>0</v>
      </c>
      <c r="AK55" s="76">
        <v>0</v>
      </c>
      <c r="AL55" s="82">
        <v>0.012738285</v>
      </c>
      <c r="AM55" s="74">
        <v>0</v>
      </c>
      <c r="AN55" s="74">
        <v>0</v>
      </c>
      <c r="AO55" s="74">
        <v>0</v>
      </c>
      <c r="AP55" s="76">
        <v>0</v>
      </c>
      <c r="AQ55" s="82">
        <v>0</v>
      </c>
      <c r="AR55" s="73">
        <v>0</v>
      </c>
      <c r="AS55" s="74">
        <v>0</v>
      </c>
      <c r="AT55" s="74">
        <v>0</v>
      </c>
      <c r="AU55" s="76">
        <v>0</v>
      </c>
      <c r="AV55" s="82">
        <v>377.656691411</v>
      </c>
      <c r="AW55" s="74">
        <v>321.293849957</v>
      </c>
      <c r="AX55" s="74">
        <v>0</v>
      </c>
      <c r="AY55" s="74">
        <v>0</v>
      </c>
      <c r="AZ55" s="76">
        <v>1610.167296147</v>
      </c>
      <c r="BA55" s="82">
        <v>0</v>
      </c>
      <c r="BB55" s="73">
        <v>0</v>
      </c>
      <c r="BC55" s="74">
        <v>0</v>
      </c>
      <c r="BD55" s="74">
        <v>0</v>
      </c>
      <c r="BE55" s="76">
        <v>0</v>
      </c>
      <c r="BF55" s="82">
        <v>125.743048246</v>
      </c>
      <c r="BG55" s="73">
        <v>39.322401579</v>
      </c>
      <c r="BH55" s="74">
        <v>0</v>
      </c>
      <c r="BI55" s="74">
        <v>0</v>
      </c>
      <c r="BJ55" s="76">
        <v>273.159239087</v>
      </c>
      <c r="BK55" s="53">
        <v>3216.643809792</v>
      </c>
      <c r="BL55" s="51"/>
    </row>
    <row r="56" spans="1:64" ht="12.75">
      <c r="A56" s="6"/>
      <c r="B56" s="45" t="s">
        <v>168</v>
      </c>
      <c r="C56" s="72">
        <v>0</v>
      </c>
      <c r="D56" s="73">
        <v>0</v>
      </c>
      <c r="E56" s="74">
        <v>0</v>
      </c>
      <c r="F56" s="74">
        <v>0</v>
      </c>
      <c r="G56" s="76">
        <v>0</v>
      </c>
      <c r="H56" s="82">
        <v>2.126970696</v>
      </c>
      <c r="I56" s="74">
        <v>0.0606916</v>
      </c>
      <c r="J56" s="74">
        <v>0</v>
      </c>
      <c r="K56" s="74">
        <v>0</v>
      </c>
      <c r="L56" s="76">
        <v>1.138302584</v>
      </c>
      <c r="M56" s="82">
        <v>0</v>
      </c>
      <c r="N56" s="73">
        <v>0</v>
      </c>
      <c r="O56" s="74">
        <v>0</v>
      </c>
      <c r="P56" s="74">
        <v>0</v>
      </c>
      <c r="Q56" s="76">
        <v>0</v>
      </c>
      <c r="R56" s="82">
        <v>1.779166629</v>
      </c>
      <c r="S56" s="74">
        <v>0.099172109</v>
      </c>
      <c r="T56" s="74">
        <v>0</v>
      </c>
      <c r="U56" s="74">
        <v>0</v>
      </c>
      <c r="V56" s="76">
        <v>0.407006156</v>
      </c>
      <c r="W56" s="82">
        <v>0</v>
      </c>
      <c r="X56" s="74">
        <v>0</v>
      </c>
      <c r="Y56" s="74">
        <v>0</v>
      </c>
      <c r="Z56" s="74">
        <v>0</v>
      </c>
      <c r="AA56" s="76">
        <v>0</v>
      </c>
      <c r="AB56" s="82">
        <v>0</v>
      </c>
      <c r="AC56" s="74">
        <v>0</v>
      </c>
      <c r="AD56" s="74">
        <v>0</v>
      </c>
      <c r="AE56" s="74">
        <v>0</v>
      </c>
      <c r="AF56" s="76">
        <v>0</v>
      </c>
      <c r="AG56" s="82">
        <v>0</v>
      </c>
      <c r="AH56" s="74">
        <v>0</v>
      </c>
      <c r="AI56" s="74">
        <v>0</v>
      </c>
      <c r="AJ56" s="74">
        <v>0</v>
      </c>
      <c r="AK56" s="76">
        <v>0</v>
      </c>
      <c r="AL56" s="82">
        <v>0</v>
      </c>
      <c r="AM56" s="74">
        <v>0</v>
      </c>
      <c r="AN56" s="74">
        <v>0</v>
      </c>
      <c r="AO56" s="74">
        <v>0</v>
      </c>
      <c r="AP56" s="76">
        <v>0</v>
      </c>
      <c r="AQ56" s="82">
        <v>0</v>
      </c>
      <c r="AR56" s="73">
        <v>0</v>
      </c>
      <c r="AS56" s="74">
        <v>0</v>
      </c>
      <c r="AT56" s="74">
        <v>0</v>
      </c>
      <c r="AU56" s="76">
        <v>0</v>
      </c>
      <c r="AV56" s="82">
        <v>1.315972763</v>
      </c>
      <c r="AW56" s="74">
        <v>0.035505737</v>
      </c>
      <c r="AX56" s="74">
        <v>0</v>
      </c>
      <c r="AY56" s="74">
        <v>0</v>
      </c>
      <c r="AZ56" s="76">
        <v>0.766159047</v>
      </c>
      <c r="BA56" s="82">
        <v>0</v>
      </c>
      <c r="BB56" s="73">
        <v>0</v>
      </c>
      <c r="BC56" s="74">
        <v>0</v>
      </c>
      <c r="BD56" s="74">
        <v>0</v>
      </c>
      <c r="BE56" s="76">
        <v>0</v>
      </c>
      <c r="BF56" s="82">
        <v>0.678874162</v>
      </c>
      <c r="BG56" s="73">
        <v>0.004866969</v>
      </c>
      <c r="BH56" s="74">
        <v>0</v>
      </c>
      <c r="BI56" s="74">
        <v>0</v>
      </c>
      <c r="BJ56" s="76">
        <v>0.211180835</v>
      </c>
      <c r="BK56" s="53">
        <v>8.623869287</v>
      </c>
      <c r="BL56" s="51"/>
    </row>
    <row r="57" spans="1:64" ht="14.25" customHeight="1">
      <c r="A57" s="6"/>
      <c r="B57" s="17" t="s">
        <v>169</v>
      </c>
      <c r="C57" s="72">
        <v>0</v>
      </c>
      <c r="D57" s="73">
        <v>0.58469254</v>
      </c>
      <c r="E57" s="74">
        <v>0</v>
      </c>
      <c r="F57" s="74">
        <v>0</v>
      </c>
      <c r="G57" s="76">
        <v>0</v>
      </c>
      <c r="H57" s="82">
        <v>4.974479495</v>
      </c>
      <c r="I57" s="74">
        <v>40.266450615</v>
      </c>
      <c r="J57" s="74">
        <v>0</v>
      </c>
      <c r="K57" s="74">
        <v>0</v>
      </c>
      <c r="L57" s="76">
        <v>12.00022688</v>
      </c>
      <c r="M57" s="82">
        <v>0</v>
      </c>
      <c r="N57" s="73">
        <v>0</v>
      </c>
      <c r="O57" s="74">
        <v>0</v>
      </c>
      <c r="P57" s="74">
        <v>0</v>
      </c>
      <c r="Q57" s="76">
        <v>0</v>
      </c>
      <c r="R57" s="82">
        <v>3.470293804</v>
      </c>
      <c r="S57" s="74">
        <v>0.514529434</v>
      </c>
      <c r="T57" s="74">
        <v>0</v>
      </c>
      <c r="U57" s="74">
        <v>0</v>
      </c>
      <c r="V57" s="76">
        <v>1.055054652</v>
      </c>
      <c r="W57" s="82">
        <v>0</v>
      </c>
      <c r="X57" s="74">
        <v>0</v>
      </c>
      <c r="Y57" s="74">
        <v>0</v>
      </c>
      <c r="Z57" s="74">
        <v>0</v>
      </c>
      <c r="AA57" s="76">
        <v>0</v>
      </c>
      <c r="AB57" s="82">
        <v>0.000389587</v>
      </c>
      <c r="AC57" s="74">
        <v>0</v>
      </c>
      <c r="AD57" s="74">
        <v>0</v>
      </c>
      <c r="AE57" s="74">
        <v>0</v>
      </c>
      <c r="AF57" s="76">
        <v>0</v>
      </c>
      <c r="AG57" s="82">
        <v>0</v>
      </c>
      <c r="AH57" s="74">
        <v>0</v>
      </c>
      <c r="AI57" s="74">
        <v>0</v>
      </c>
      <c r="AJ57" s="74">
        <v>0</v>
      </c>
      <c r="AK57" s="76">
        <v>0</v>
      </c>
      <c r="AL57" s="82">
        <v>0</v>
      </c>
      <c r="AM57" s="74">
        <v>0</v>
      </c>
      <c r="AN57" s="74">
        <v>0</v>
      </c>
      <c r="AO57" s="74">
        <v>0</v>
      </c>
      <c r="AP57" s="76">
        <v>0</v>
      </c>
      <c r="AQ57" s="82">
        <v>0</v>
      </c>
      <c r="AR57" s="73">
        <v>0</v>
      </c>
      <c r="AS57" s="74">
        <v>0</v>
      </c>
      <c r="AT57" s="74">
        <v>0</v>
      </c>
      <c r="AU57" s="76">
        <v>0</v>
      </c>
      <c r="AV57" s="82">
        <v>52.025765592</v>
      </c>
      <c r="AW57" s="74">
        <v>41.144629993</v>
      </c>
      <c r="AX57" s="74">
        <v>0</v>
      </c>
      <c r="AY57" s="74">
        <v>0</v>
      </c>
      <c r="AZ57" s="76">
        <v>157.101975897</v>
      </c>
      <c r="BA57" s="82">
        <v>0</v>
      </c>
      <c r="BB57" s="73">
        <v>0</v>
      </c>
      <c r="BC57" s="74">
        <v>0</v>
      </c>
      <c r="BD57" s="74">
        <v>0</v>
      </c>
      <c r="BE57" s="76">
        <v>0</v>
      </c>
      <c r="BF57" s="82">
        <v>29.630741146</v>
      </c>
      <c r="BG57" s="73">
        <v>4.787573085</v>
      </c>
      <c r="BH57" s="74">
        <v>0</v>
      </c>
      <c r="BI57" s="74">
        <v>0</v>
      </c>
      <c r="BJ57" s="76">
        <v>42.028680051</v>
      </c>
      <c r="BK57" s="53">
        <v>389.585482771</v>
      </c>
      <c r="BL57" s="51"/>
    </row>
    <row r="58" spans="1:64" ht="12.75">
      <c r="A58" s="6"/>
      <c r="B58" s="17" t="s">
        <v>144</v>
      </c>
      <c r="C58" s="72">
        <v>0</v>
      </c>
      <c r="D58" s="73">
        <v>1.066032581</v>
      </c>
      <c r="E58" s="74">
        <v>0</v>
      </c>
      <c r="F58" s="74">
        <v>0</v>
      </c>
      <c r="G58" s="76">
        <v>0</v>
      </c>
      <c r="H58" s="82">
        <v>149.606745484</v>
      </c>
      <c r="I58" s="74">
        <v>114.968797003</v>
      </c>
      <c r="J58" s="74">
        <v>0</v>
      </c>
      <c r="K58" s="74">
        <v>0</v>
      </c>
      <c r="L58" s="76">
        <v>206.071524622</v>
      </c>
      <c r="M58" s="82">
        <v>0</v>
      </c>
      <c r="N58" s="73">
        <v>0</v>
      </c>
      <c r="O58" s="74">
        <v>0</v>
      </c>
      <c r="P58" s="74">
        <v>0</v>
      </c>
      <c r="Q58" s="76">
        <v>0</v>
      </c>
      <c r="R58" s="82">
        <v>65.379478965</v>
      </c>
      <c r="S58" s="74">
        <v>5.006746134</v>
      </c>
      <c r="T58" s="74">
        <v>0</v>
      </c>
      <c r="U58" s="74">
        <v>0</v>
      </c>
      <c r="V58" s="76">
        <v>19.040139181</v>
      </c>
      <c r="W58" s="82">
        <v>0</v>
      </c>
      <c r="X58" s="74">
        <v>0</v>
      </c>
      <c r="Y58" s="74">
        <v>0</v>
      </c>
      <c r="Z58" s="74">
        <v>0</v>
      </c>
      <c r="AA58" s="76">
        <v>0</v>
      </c>
      <c r="AB58" s="82">
        <v>0.035323091</v>
      </c>
      <c r="AC58" s="74">
        <v>0</v>
      </c>
      <c r="AD58" s="74">
        <v>0</v>
      </c>
      <c r="AE58" s="74">
        <v>0</v>
      </c>
      <c r="AF58" s="76">
        <v>0</v>
      </c>
      <c r="AG58" s="82">
        <v>0</v>
      </c>
      <c r="AH58" s="74">
        <v>0</v>
      </c>
      <c r="AI58" s="74">
        <v>0</v>
      </c>
      <c r="AJ58" s="74">
        <v>0</v>
      </c>
      <c r="AK58" s="76">
        <v>0</v>
      </c>
      <c r="AL58" s="82">
        <v>0.103914047</v>
      </c>
      <c r="AM58" s="74">
        <v>0</v>
      </c>
      <c r="AN58" s="74">
        <v>0</v>
      </c>
      <c r="AO58" s="74">
        <v>0</v>
      </c>
      <c r="AP58" s="76">
        <v>0</v>
      </c>
      <c r="AQ58" s="82">
        <v>0</v>
      </c>
      <c r="AR58" s="73">
        <v>0.459498817</v>
      </c>
      <c r="AS58" s="74">
        <v>0</v>
      </c>
      <c r="AT58" s="74">
        <v>0</v>
      </c>
      <c r="AU58" s="76">
        <v>0</v>
      </c>
      <c r="AV58" s="82">
        <v>82.890488483</v>
      </c>
      <c r="AW58" s="74">
        <v>34.192008869</v>
      </c>
      <c r="AX58" s="74">
        <v>0</v>
      </c>
      <c r="AY58" s="74">
        <v>0</v>
      </c>
      <c r="AZ58" s="76">
        <v>213.709288048</v>
      </c>
      <c r="BA58" s="82">
        <v>0</v>
      </c>
      <c r="BB58" s="73">
        <v>0</v>
      </c>
      <c r="BC58" s="74">
        <v>0</v>
      </c>
      <c r="BD58" s="74">
        <v>0</v>
      </c>
      <c r="BE58" s="76">
        <v>0</v>
      </c>
      <c r="BF58" s="82">
        <v>29.216884653</v>
      </c>
      <c r="BG58" s="73">
        <v>4.72710732</v>
      </c>
      <c r="BH58" s="74">
        <v>0</v>
      </c>
      <c r="BI58" s="74">
        <v>0</v>
      </c>
      <c r="BJ58" s="76">
        <v>19.46522639</v>
      </c>
      <c r="BK58" s="53">
        <v>945.939203688</v>
      </c>
      <c r="BL58" s="51"/>
    </row>
    <row r="59" spans="1:64" ht="12.75">
      <c r="A59" s="6"/>
      <c r="B59" s="17" t="s">
        <v>109</v>
      </c>
      <c r="C59" s="72">
        <v>0</v>
      </c>
      <c r="D59" s="73">
        <v>90.113272565</v>
      </c>
      <c r="E59" s="74">
        <v>0</v>
      </c>
      <c r="F59" s="74">
        <v>0</v>
      </c>
      <c r="G59" s="76">
        <v>0</v>
      </c>
      <c r="H59" s="82">
        <v>91.875396723</v>
      </c>
      <c r="I59" s="74">
        <v>49.766796565</v>
      </c>
      <c r="J59" s="74">
        <v>0</v>
      </c>
      <c r="K59" s="74">
        <v>0</v>
      </c>
      <c r="L59" s="76">
        <v>169.99788213</v>
      </c>
      <c r="M59" s="82">
        <v>0</v>
      </c>
      <c r="N59" s="73">
        <v>0</v>
      </c>
      <c r="O59" s="74">
        <v>0</v>
      </c>
      <c r="P59" s="74">
        <v>0</v>
      </c>
      <c r="Q59" s="76">
        <v>0</v>
      </c>
      <c r="R59" s="82">
        <v>27.418573458</v>
      </c>
      <c r="S59" s="74">
        <v>0</v>
      </c>
      <c r="T59" s="74">
        <v>0</v>
      </c>
      <c r="U59" s="74">
        <v>0</v>
      </c>
      <c r="V59" s="76">
        <v>5.671177505</v>
      </c>
      <c r="W59" s="82">
        <v>0</v>
      </c>
      <c r="X59" s="74">
        <v>0</v>
      </c>
      <c r="Y59" s="74">
        <v>0</v>
      </c>
      <c r="Z59" s="74">
        <v>0</v>
      </c>
      <c r="AA59" s="76">
        <v>0</v>
      </c>
      <c r="AB59" s="82">
        <v>0.16197546</v>
      </c>
      <c r="AC59" s="74">
        <v>0</v>
      </c>
      <c r="AD59" s="74">
        <v>0</v>
      </c>
      <c r="AE59" s="74">
        <v>0</v>
      </c>
      <c r="AF59" s="76">
        <v>0</v>
      </c>
      <c r="AG59" s="82">
        <v>0</v>
      </c>
      <c r="AH59" s="74">
        <v>0</v>
      </c>
      <c r="AI59" s="74">
        <v>0</v>
      </c>
      <c r="AJ59" s="74">
        <v>0</v>
      </c>
      <c r="AK59" s="76">
        <v>0</v>
      </c>
      <c r="AL59" s="82">
        <v>0.186814754</v>
      </c>
      <c r="AM59" s="74">
        <v>0</v>
      </c>
      <c r="AN59" s="74">
        <v>0</v>
      </c>
      <c r="AO59" s="74">
        <v>0</v>
      </c>
      <c r="AP59" s="76">
        <v>0.008750177</v>
      </c>
      <c r="AQ59" s="82">
        <v>0</v>
      </c>
      <c r="AR59" s="73">
        <v>0</v>
      </c>
      <c r="AS59" s="74">
        <v>0</v>
      </c>
      <c r="AT59" s="74">
        <v>0</v>
      </c>
      <c r="AU59" s="76">
        <v>0</v>
      </c>
      <c r="AV59" s="82">
        <v>692.43534651</v>
      </c>
      <c r="AW59" s="74">
        <v>80.145005266</v>
      </c>
      <c r="AX59" s="74">
        <v>0</v>
      </c>
      <c r="AY59" s="74">
        <v>0</v>
      </c>
      <c r="AZ59" s="76">
        <v>700.508921635</v>
      </c>
      <c r="BA59" s="82">
        <v>0</v>
      </c>
      <c r="BB59" s="73">
        <v>0</v>
      </c>
      <c r="BC59" s="74">
        <v>0</v>
      </c>
      <c r="BD59" s="74">
        <v>0</v>
      </c>
      <c r="BE59" s="76">
        <v>0</v>
      </c>
      <c r="BF59" s="82">
        <v>191.431963638</v>
      </c>
      <c r="BG59" s="73">
        <v>6.033248502</v>
      </c>
      <c r="BH59" s="74">
        <v>0</v>
      </c>
      <c r="BI59" s="74">
        <v>0</v>
      </c>
      <c r="BJ59" s="76">
        <v>72.742328125</v>
      </c>
      <c r="BK59" s="53">
        <v>2178.497453013</v>
      </c>
      <c r="BL59" s="51"/>
    </row>
    <row r="60" spans="1:64" ht="12.75">
      <c r="A60" s="6"/>
      <c r="B60" s="17" t="s">
        <v>121</v>
      </c>
      <c r="C60" s="72">
        <v>0</v>
      </c>
      <c r="D60" s="73">
        <v>6.238488436</v>
      </c>
      <c r="E60" s="74">
        <v>0</v>
      </c>
      <c r="F60" s="74">
        <v>0</v>
      </c>
      <c r="G60" s="76">
        <v>0</v>
      </c>
      <c r="H60" s="82">
        <v>72.613996799</v>
      </c>
      <c r="I60" s="74">
        <v>80.462892166</v>
      </c>
      <c r="J60" s="74">
        <v>0</v>
      </c>
      <c r="K60" s="74">
        <v>0</v>
      </c>
      <c r="L60" s="76">
        <v>113.638300883</v>
      </c>
      <c r="M60" s="82">
        <v>0</v>
      </c>
      <c r="N60" s="73">
        <v>0</v>
      </c>
      <c r="O60" s="74">
        <v>0</v>
      </c>
      <c r="P60" s="74">
        <v>0</v>
      </c>
      <c r="Q60" s="76">
        <v>0</v>
      </c>
      <c r="R60" s="82">
        <v>33.901049273</v>
      </c>
      <c r="S60" s="74">
        <v>0.007047037</v>
      </c>
      <c r="T60" s="74">
        <v>0</v>
      </c>
      <c r="U60" s="74">
        <v>0</v>
      </c>
      <c r="V60" s="76">
        <v>15.550624266</v>
      </c>
      <c r="W60" s="82">
        <v>0</v>
      </c>
      <c r="X60" s="74">
        <v>0</v>
      </c>
      <c r="Y60" s="74">
        <v>0</v>
      </c>
      <c r="Z60" s="74">
        <v>0</v>
      </c>
      <c r="AA60" s="76">
        <v>0</v>
      </c>
      <c r="AB60" s="82">
        <v>0</v>
      </c>
      <c r="AC60" s="74">
        <v>0</v>
      </c>
      <c r="AD60" s="74">
        <v>0</v>
      </c>
      <c r="AE60" s="74">
        <v>0</v>
      </c>
      <c r="AF60" s="76">
        <v>0</v>
      </c>
      <c r="AG60" s="82">
        <v>0</v>
      </c>
      <c r="AH60" s="74">
        <v>0</v>
      </c>
      <c r="AI60" s="74">
        <v>0</v>
      </c>
      <c r="AJ60" s="74">
        <v>0</v>
      </c>
      <c r="AK60" s="76">
        <v>0</v>
      </c>
      <c r="AL60" s="82">
        <v>0</v>
      </c>
      <c r="AM60" s="74">
        <v>0</v>
      </c>
      <c r="AN60" s="74">
        <v>0</v>
      </c>
      <c r="AO60" s="74">
        <v>0</v>
      </c>
      <c r="AP60" s="76">
        <v>0</v>
      </c>
      <c r="AQ60" s="82">
        <v>0</v>
      </c>
      <c r="AR60" s="73">
        <v>0</v>
      </c>
      <c r="AS60" s="74">
        <v>0</v>
      </c>
      <c r="AT60" s="74">
        <v>0</v>
      </c>
      <c r="AU60" s="76">
        <v>0</v>
      </c>
      <c r="AV60" s="82">
        <v>34.328906694</v>
      </c>
      <c r="AW60" s="74">
        <v>16.607542386</v>
      </c>
      <c r="AX60" s="74">
        <v>0</v>
      </c>
      <c r="AY60" s="74">
        <v>0</v>
      </c>
      <c r="AZ60" s="76">
        <v>54.857877984</v>
      </c>
      <c r="BA60" s="82">
        <v>0</v>
      </c>
      <c r="BB60" s="73">
        <v>0</v>
      </c>
      <c r="BC60" s="74">
        <v>0</v>
      </c>
      <c r="BD60" s="74">
        <v>0</v>
      </c>
      <c r="BE60" s="76">
        <v>0</v>
      </c>
      <c r="BF60" s="82">
        <v>13.055041569</v>
      </c>
      <c r="BG60" s="73">
        <v>0.783220219</v>
      </c>
      <c r="BH60" s="74">
        <v>0</v>
      </c>
      <c r="BI60" s="74">
        <v>0</v>
      </c>
      <c r="BJ60" s="76">
        <v>4.909547135</v>
      </c>
      <c r="BK60" s="53">
        <v>446.954534847</v>
      </c>
      <c r="BL60" s="51"/>
    </row>
    <row r="61" spans="1:64" ht="12.75">
      <c r="A61" s="6"/>
      <c r="B61" s="17" t="s">
        <v>106</v>
      </c>
      <c r="C61" s="72">
        <v>0</v>
      </c>
      <c r="D61" s="73">
        <v>595.060437446</v>
      </c>
      <c r="E61" s="74">
        <v>0</v>
      </c>
      <c r="F61" s="74">
        <v>0</v>
      </c>
      <c r="G61" s="76">
        <v>0</v>
      </c>
      <c r="H61" s="82">
        <v>7.492908977</v>
      </c>
      <c r="I61" s="74">
        <v>925.806077918</v>
      </c>
      <c r="J61" s="74">
        <v>0</v>
      </c>
      <c r="K61" s="74">
        <v>0</v>
      </c>
      <c r="L61" s="76">
        <v>559.301305584</v>
      </c>
      <c r="M61" s="82">
        <v>0</v>
      </c>
      <c r="N61" s="73">
        <v>0</v>
      </c>
      <c r="O61" s="74">
        <v>0</v>
      </c>
      <c r="P61" s="74">
        <v>0</v>
      </c>
      <c r="Q61" s="76">
        <v>0</v>
      </c>
      <c r="R61" s="82">
        <v>2.371725547</v>
      </c>
      <c r="S61" s="74">
        <v>52.812480707</v>
      </c>
      <c r="T61" s="74">
        <v>0</v>
      </c>
      <c r="U61" s="74">
        <v>0</v>
      </c>
      <c r="V61" s="76">
        <v>48.923656991</v>
      </c>
      <c r="W61" s="82">
        <v>0</v>
      </c>
      <c r="X61" s="74">
        <v>0</v>
      </c>
      <c r="Y61" s="74">
        <v>0</v>
      </c>
      <c r="Z61" s="74">
        <v>0</v>
      </c>
      <c r="AA61" s="76">
        <v>0</v>
      </c>
      <c r="AB61" s="82">
        <v>0</v>
      </c>
      <c r="AC61" s="74">
        <v>0</v>
      </c>
      <c r="AD61" s="74">
        <v>0</v>
      </c>
      <c r="AE61" s="74">
        <v>0</v>
      </c>
      <c r="AF61" s="76">
        <v>0</v>
      </c>
      <c r="AG61" s="82">
        <v>0</v>
      </c>
      <c r="AH61" s="74">
        <v>0</v>
      </c>
      <c r="AI61" s="74">
        <v>0</v>
      </c>
      <c r="AJ61" s="74">
        <v>0</v>
      </c>
      <c r="AK61" s="76">
        <v>0</v>
      </c>
      <c r="AL61" s="82">
        <v>0</v>
      </c>
      <c r="AM61" s="74">
        <v>0</v>
      </c>
      <c r="AN61" s="74">
        <v>0</v>
      </c>
      <c r="AO61" s="74">
        <v>0</v>
      </c>
      <c r="AP61" s="76">
        <v>0</v>
      </c>
      <c r="AQ61" s="82">
        <v>0</v>
      </c>
      <c r="AR61" s="73">
        <v>0</v>
      </c>
      <c r="AS61" s="74">
        <v>0</v>
      </c>
      <c r="AT61" s="74">
        <v>0</v>
      </c>
      <c r="AU61" s="76">
        <v>0</v>
      </c>
      <c r="AV61" s="82">
        <v>16.586333323</v>
      </c>
      <c r="AW61" s="74">
        <v>322.789442227</v>
      </c>
      <c r="AX61" s="74">
        <v>0</v>
      </c>
      <c r="AY61" s="74">
        <v>0</v>
      </c>
      <c r="AZ61" s="76">
        <v>541.715557056</v>
      </c>
      <c r="BA61" s="82">
        <v>0</v>
      </c>
      <c r="BB61" s="73">
        <v>0</v>
      </c>
      <c r="BC61" s="74">
        <v>0</v>
      </c>
      <c r="BD61" s="74">
        <v>0</v>
      </c>
      <c r="BE61" s="76">
        <v>0</v>
      </c>
      <c r="BF61" s="82">
        <v>4.374214473</v>
      </c>
      <c r="BG61" s="73">
        <v>16.340308036</v>
      </c>
      <c r="BH61" s="74">
        <v>0</v>
      </c>
      <c r="BI61" s="74">
        <v>0</v>
      </c>
      <c r="BJ61" s="76">
        <v>41.460846162</v>
      </c>
      <c r="BK61" s="53">
        <v>3135.035294447</v>
      </c>
      <c r="BL61" s="51"/>
    </row>
    <row r="62" spans="1:64" ht="12.75">
      <c r="A62" s="6"/>
      <c r="B62" s="17" t="s">
        <v>124</v>
      </c>
      <c r="C62" s="72">
        <v>0</v>
      </c>
      <c r="D62" s="73">
        <v>55.236294206</v>
      </c>
      <c r="E62" s="74">
        <v>0</v>
      </c>
      <c r="F62" s="74">
        <v>0</v>
      </c>
      <c r="G62" s="76">
        <v>0</v>
      </c>
      <c r="H62" s="82">
        <v>65.031671442</v>
      </c>
      <c r="I62" s="74">
        <v>238.081699334</v>
      </c>
      <c r="J62" s="74">
        <v>0</v>
      </c>
      <c r="K62" s="74">
        <v>0</v>
      </c>
      <c r="L62" s="76">
        <v>313.809310368</v>
      </c>
      <c r="M62" s="82">
        <v>0</v>
      </c>
      <c r="N62" s="73">
        <v>0</v>
      </c>
      <c r="O62" s="74">
        <v>0</v>
      </c>
      <c r="P62" s="74">
        <v>0</v>
      </c>
      <c r="Q62" s="76">
        <v>0</v>
      </c>
      <c r="R62" s="82">
        <v>22.154005922</v>
      </c>
      <c r="S62" s="74">
        <v>2.651719354</v>
      </c>
      <c r="T62" s="74">
        <v>0</v>
      </c>
      <c r="U62" s="74">
        <v>0</v>
      </c>
      <c r="V62" s="76">
        <v>13.18310208</v>
      </c>
      <c r="W62" s="82">
        <v>0</v>
      </c>
      <c r="X62" s="74">
        <v>0</v>
      </c>
      <c r="Y62" s="74">
        <v>0</v>
      </c>
      <c r="Z62" s="74">
        <v>0</v>
      </c>
      <c r="AA62" s="76">
        <v>0</v>
      </c>
      <c r="AB62" s="82">
        <v>8.1835E-05</v>
      </c>
      <c r="AC62" s="74">
        <v>0</v>
      </c>
      <c r="AD62" s="74">
        <v>0</v>
      </c>
      <c r="AE62" s="74">
        <v>0</v>
      </c>
      <c r="AF62" s="76">
        <v>0</v>
      </c>
      <c r="AG62" s="82">
        <v>0</v>
      </c>
      <c r="AH62" s="74">
        <v>0</v>
      </c>
      <c r="AI62" s="74">
        <v>0</v>
      </c>
      <c r="AJ62" s="74">
        <v>0</v>
      </c>
      <c r="AK62" s="76">
        <v>0</v>
      </c>
      <c r="AL62" s="82">
        <v>0.014822508</v>
      </c>
      <c r="AM62" s="74">
        <v>0</v>
      </c>
      <c r="AN62" s="74">
        <v>0</v>
      </c>
      <c r="AO62" s="74">
        <v>0</v>
      </c>
      <c r="AP62" s="76">
        <v>0</v>
      </c>
      <c r="AQ62" s="82">
        <v>0</v>
      </c>
      <c r="AR62" s="73">
        <v>0</v>
      </c>
      <c r="AS62" s="74">
        <v>0</v>
      </c>
      <c r="AT62" s="74">
        <v>0</v>
      </c>
      <c r="AU62" s="76">
        <v>0</v>
      </c>
      <c r="AV62" s="82">
        <v>133.146778725</v>
      </c>
      <c r="AW62" s="74">
        <v>100.995267434</v>
      </c>
      <c r="AX62" s="74">
        <v>0</v>
      </c>
      <c r="AY62" s="74">
        <v>0</v>
      </c>
      <c r="AZ62" s="76">
        <v>282.70152111</v>
      </c>
      <c r="BA62" s="82">
        <v>0</v>
      </c>
      <c r="BB62" s="73">
        <v>0</v>
      </c>
      <c r="BC62" s="74">
        <v>0</v>
      </c>
      <c r="BD62" s="74">
        <v>0</v>
      </c>
      <c r="BE62" s="76">
        <v>0</v>
      </c>
      <c r="BF62" s="82">
        <v>37.402708284</v>
      </c>
      <c r="BG62" s="73">
        <v>4.733542429</v>
      </c>
      <c r="BH62" s="74">
        <v>0</v>
      </c>
      <c r="BI62" s="74">
        <v>0</v>
      </c>
      <c r="BJ62" s="76">
        <v>25.609643266</v>
      </c>
      <c r="BK62" s="53">
        <v>1294.752168297</v>
      </c>
      <c r="BL62" s="51"/>
    </row>
    <row r="63" spans="1:64" ht="12.75">
      <c r="A63" s="6"/>
      <c r="B63" s="17" t="s">
        <v>111</v>
      </c>
      <c r="C63" s="72">
        <v>0</v>
      </c>
      <c r="D63" s="73">
        <v>2.057014924</v>
      </c>
      <c r="E63" s="74">
        <v>0</v>
      </c>
      <c r="F63" s="74">
        <v>0</v>
      </c>
      <c r="G63" s="76">
        <v>0</v>
      </c>
      <c r="H63" s="82">
        <v>176.424832631</v>
      </c>
      <c r="I63" s="74">
        <v>1.696581785</v>
      </c>
      <c r="J63" s="74">
        <v>0</v>
      </c>
      <c r="K63" s="74">
        <v>0</v>
      </c>
      <c r="L63" s="76">
        <v>63.551321695</v>
      </c>
      <c r="M63" s="82">
        <v>0</v>
      </c>
      <c r="N63" s="73">
        <v>0</v>
      </c>
      <c r="O63" s="74">
        <v>0</v>
      </c>
      <c r="P63" s="74">
        <v>0</v>
      </c>
      <c r="Q63" s="76">
        <v>0</v>
      </c>
      <c r="R63" s="82">
        <v>89.654050369</v>
      </c>
      <c r="S63" s="74">
        <v>0.642824404</v>
      </c>
      <c r="T63" s="74">
        <v>0</v>
      </c>
      <c r="U63" s="74">
        <v>0</v>
      </c>
      <c r="V63" s="76">
        <v>10.077258321</v>
      </c>
      <c r="W63" s="82">
        <v>0</v>
      </c>
      <c r="X63" s="74">
        <v>0</v>
      </c>
      <c r="Y63" s="74">
        <v>0</v>
      </c>
      <c r="Z63" s="74">
        <v>0</v>
      </c>
      <c r="AA63" s="76">
        <v>0</v>
      </c>
      <c r="AB63" s="82">
        <v>0.137466643</v>
      </c>
      <c r="AC63" s="74">
        <v>0</v>
      </c>
      <c r="AD63" s="74">
        <v>0</v>
      </c>
      <c r="AE63" s="74">
        <v>0</v>
      </c>
      <c r="AF63" s="76">
        <v>0</v>
      </c>
      <c r="AG63" s="82">
        <v>0</v>
      </c>
      <c r="AH63" s="74">
        <v>0</v>
      </c>
      <c r="AI63" s="74">
        <v>0</v>
      </c>
      <c r="AJ63" s="74">
        <v>0</v>
      </c>
      <c r="AK63" s="76">
        <v>0</v>
      </c>
      <c r="AL63" s="82">
        <v>0.080571827</v>
      </c>
      <c r="AM63" s="74">
        <v>0</v>
      </c>
      <c r="AN63" s="74">
        <v>0</v>
      </c>
      <c r="AO63" s="74">
        <v>0</v>
      </c>
      <c r="AP63" s="76">
        <v>0</v>
      </c>
      <c r="AQ63" s="82">
        <v>0</v>
      </c>
      <c r="AR63" s="73">
        <v>0</v>
      </c>
      <c r="AS63" s="74">
        <v>0</v>
      </c>
      <c r="AT63" s="74">
        <v>0</v>
      </c>
      <c r="AU63" s="76">
        <v>0</v>
      </c>
      <c r="AV63" s="82">
        <v>211.632121017</v>
      </c>
      <c r="AW63" s="74">
        <v>29.276560059</v>
      </c>
      <c r="AX63" s="74">
        <v>0</v>
      </c>
      <c r="AY63" s="74">
        <v>0</v>
      </c>
      <c r="AZ63" s="76">
        <v>135.099100473</v>
      </c>
      <c r="BA63" s="82">
        <v>0</v>
      </c>
      <c r="BB63" s="73">
        <v>0</v>
      </c>
      <c r="BC63" s="74">
        <v>0</v>
      </c>
      <c r="BD63" s="74">
        <v>0</v>
      </c>
      <c r="BE63" s="76">
        <v>0</v>
      </c>
      <c r="BF63" s="82">
        <v>84.000539914</v>
      </c>
      <c r="BG63" s="73">
        <v>1.375712331</v>
      </c>
      <c r="BH63" s="74">
        <v>0</v>
      </c>
      <c r="BI63" s="74">
        <v>0</v>
      </c>
      <c r="BJ63" s="76">
        <v>23.12346376</v>
      </c>
      <c r="BK63" s="53">
        <v>828.829420153</v>
      </c>
      <c r="BL63" s="51"/>
    </row>
    <row r="64" spans="1:64" ht="12.75">
      <c r="A64" s="6"/>
      <c r="B64" s="17" t="s">
        <v>137</v>
      </c>
      <c r="C64" s="72">
        <v>0</v>
      </c>
      <c r="D64" s="73">
        <v>40.337723924</v>
      </c>
      <c r="E64" s="74">
        <v>0</v>
      </c>
      <c r="F64" s="74">
        <v>0</v>
      </c>
      <c r="G64" s="76">
        <v>0</v>
      </c>
      <c r="H64" s="82">
        <v>443.543523319</v>
      </c>
      <c r="I64" s="74">
        <v>102.618556304</v>
      </c>
      <c r="J64" s="74">
        <v>0</v>
      </c>
      <c r="K64" s="74">
        <v>0</v>
      </c>
      <c r="L64" s="76">
        <v>620.76383686</v>
      </c>
      <c r="M64" s="82">
        <v>0</v>
      </c>
      <c r="N64" s="73">
        <v>0</v>
      </c>
      <c r="O64" s="74">
        <v>0</v>
      </c>
      <c r="P64" s="74">
        <v>0</v>
      </c>
      <c r="Q64" s="76">
        <v>0</v>
      </c>
      <c r="R64" s="82">
        <v>163.676039285</v>
      </c>
      <c r="S64" s="74">
        <v>24.801346846</v>
      </c>
      <c r="T64" s="74">
        <v>0</v>
      </c>
      <c r="U64" s="74">
        <v>0</v>
      </c>
      <c r="V64" s="76">
        <v>79.538824135</v>
      </c>
      <c r="W64" s="82">
        <v>0</v>
      </c>
      <c r="X64" s="74">
        <v>0</v>
      </c>
      <c r="Y64" s="74">
        <v>0</v>
      </c>
      <c r="Z64" s="74">
        <v>0</v>
      </c>
      <c r="AA64" s="76">
        <v>0</v>
      </c>
      <c r="AB64" s="82">
        <v>0.622843999</v>
      </c>
      <c r="AC64" s="74">
        <v>0</v>
      </c>
      <c r="AD64" s="74">
        <v>0</v>
      </c>
      <c r="AE64" s="74">
        <v>0</v>
      </c>
      <c r="AF64" s="76">
        <v>0</v>
      </c>
      <c r="AG64" s="82">
        <v>0</v>
      </c>
      <c r="AH64" s="74">
        <v>0</v>
      </c>
      <c r="AI64" s="74">
        <v>0</v>
      </c>
      <c r="AJ64" s="74">
        <v>0</v>
      </c>
      <c r="AK64" s="76">
        <v>0</v>
      </c>
      <c r="AL64" s="82">
        <v>0.436408204</v>
      </c>
      <c r="AM64" s="74">
        <v>0</v>
      </c>
      <c r="AN64" s="74">
        <v>0</v>
      </c>
      <c r="AO64" s="74">
        <v>0</v>
      </c>
      <c r="AP64" s="76">
        <v>4.737E-06</v>
      </c>
      <c r="AQ64" s="82">
        <v>0</v>
      </c>
      <c r="AR64" s="73">
        <v>0.302470323</v>
      </c>
      <c r="AS64" s="74">
        <v>0</v>
      </c>
      <c r="AT64" s="74">
        <v>0</v>
      </c>
      <c r="AU64" s="76">
        <v>0</v>
      </c>
      <c r="AV64" s="82">
        <v>2873.385991239</v>
      </c>
      <c r="AW64" s="74">
        <v>424.234019353</v>
      </c>
      <c r="AX64" s="74">
        <v>0</v>
      </c>
      <c r="AY64" s="74">
        <v>0</v>
      </c>
      <c r="AZ64" s="76">
        <v>3369.32095568</v>
      </c>
      <c r="BA64" s="82">
        <v>0</v>
      </c>
      <c r="BB64" s="73">
        <v>0</v>
      </c>
      <c r="BC64" s="74">
        <v>0</v>
      </c>
      <c r="BD64" s="74">
        <v>0</v>
      </c>
      <c r="BE64" s="76">
        <v>0</v>
      </c>
      <c r="BF64" s="82">
        <v>993.751969707</v>
      </c>
      <c r="BG64" s="73">
        <v>132.83984128</v>
      </c>
      <c r="BH64" s="74">
        <v>0</v>
      </c>
      <c r="BI64" s="74">
        <v>0</v>
      </c>
      <c r="BJ64" s="76">
        <v>587.706974755</v>
      </c>
      <c r="BK64" s="53">
        <v>9857.88132995</v>
      </c>
      <c r="BL64" s="51"/>
    </row>
    <row r="65" spans="1:64" ht="12.75">
      <c r="A65" s="6"/>
      <c r="B65" s="17" t="s">
        <v>146</v>
      </c>
      <c r="C65" s="72">
        <v>0</v>
      </c>
      <c r="D65" s="73">
        <v>42.184260151</v>
      </c>
      <c r="E65" s="74">
        <v>0</v>
      </c>
      <c r="F65" s="74">
        <v>0</v>
      </c>
      <c r="G65" s="76">
        <v>0</v>
      </c>
      <c r="H65" s="82">
        <v>12.352579306</v>
      </c>
      <c r="I65" s="74">
        <v>21.312460248</v>
      </c>
      <c r="J65" s="74">
        <v>0</v>
      </c>
      <c r="K65" s="74">
        <v>0</v>
      </c>
      <c r="L65" s="76">
        <v>60.789178387</v>
      </c>
      <c r="M65" s="82">
        <v>0</v>
      </c>
      <c r="N65" s="73">
        <v>0</v>
      </c>
      <c r="O65" s="74">
        <v>0</v>
      </c>
      <c r="P65" s="74">
        <v>0</v>
      </c>
      <c r="Q65" s="76">
        <v>0</v>
      </c>
      <c r="R65" s="82">
        <v>5.983008742</v>
      </c>
      <c r="S65" s="74">
        <v>2.014230444</v>
      </c>
      <c r="T65" s="74">
        <v>0</v>
      </c>
      <c r="U65" s="74">
        <v>0</v>
      </c>
      <c r="V65" s="76">
        <v>4.830755223</v>
      </c>
      <c r="W65" s="82">
        <v>0</v>
      </c>
      <c r="X65" s="74">
        <v>0</v>
      </c>
      <c r="Y65" s="74">
        <v>0</v>
      </c>
      <c r="Z65" s="74">
        <v>0</v>
      </c>
      <c r="AA65" s="76">
        <v>0</v>
      </c>
      <c r="AB65" s="82">
        <v>0</v>
      </c>
      <c r="AC65" s="74">
        <v>0</v>
      </c>
      <c r="AD65" s="74">
        <v>0</v>
      </c>
      <c r="AE65" s="74">
        <v>0</v>
      </c>
      <c r="AF65" s="76">
        <v>0</v>
      </c>
      <c r="AG65" s="82">
        <v>0</v>
      </c>
      <c r="AH65" s="74">
        <v>0</v>
      </c>
      <c r="AI65" s="74">
        <v>0</v>
      </c>
      <c r="AJ65" s="74">
        <v>0</v>
      </c>
      <c r="AK65" s="76">
        <v>0</v>
      </c>
      <c r="AL65" s="82">
        <v>0.00720849</v>
      </c>
      <c r="AM65" s="74">
        <v>0</v>
      </c>
      <c r="AN65" s="74">
        <v>0</v>
      </c>
      <c r="AO65" s="74">
        <v>0</v>
      </c>
      <c r="AP65" s="76">
        <v>0</v>
      </c>
      <c r="AQ65" s="82">
        <v>0</v>
      </c>
      <c r="AR65" s="73">
        <v>0</v>
      </c>
      <c r="AS65" s="74">
        <v>0</v>
      </c>
      <c r="AT65" s="74">
        <v>0</v>
      </c>
      <c r="AU65" s="76">
        <v>0</v>
      </c>
      <c r="AV65" s="82">
        <v>10.700908294</v>
      </c>
      <c r="AW65" s="74">
        <v>8.118731513</v>
      </c>
      <c r="AX65" s="74">
        <v>0</v>
      </c>
      <c r="AY65" s="74">
        <v>0</v>
      </c>
      <c r="AZ65" s="76">
        <v>20.690488525</v>
      </c>
      <c r="BA65" s="82">
        <v>0</v>
      </c>
      <c r="BB65" s="73">
        <v>0</v>
      </c>
      <c r="BC65" s="74">
        <v>0</v>
      </c>
      <c r="BD65" s="74">
        <v>0</v>
      </c>
      <c r="BE65" s="76">
        <v>0</v>
      </c>
      <c r="BF65" s="82">
        <v>3.5392133120000002</v>
      </c>
      <c r="BG65" s="73">
        <v>0.104105428</v>
      </c>
      <c r="BH65" s="74">
        <v>0</v>
      </c>
      <c r="BI65" s="74">
        <v>0</v>
      </c>
      <c r="BJ65" s="76">
        <v>4.974591107</v>
      </c>
      <c r="BK65" s="53">
        <v>197.60171917</v>
      </c>
      <c r="BL65" s="51"/>
    </row>
    <row r="66" spans="1:64" ht="12" customHeight="1">
      <c r="A66" s="6"/>
      <c r="B66" s="17" t="s">
        <v>159</v>
      </c>
      <c r="C66" s="72">
        <v>0</v>
      </c>
      <c r="D66" s="73">
        <v>12.183531336</v>
      </c>
      <c r="E66" s="74">
        <v>0</v>
      </c>
      <c r="F66" s="74">
        <v>0</v>
      </c>
      <c r="G66" s="76">
        <v>0</v>
      </c>
      <c r="H66" s="82">
        <v>173.569064793</v>
      </c>
      <c r="I66" s="74">
        <v>7.229186686</v>
      </c>
      <c r="J66" s="74">
        <v>0</v>
      </c>
      <c r="K66" s="74">
        <v>0</v>
      </c>
      <c r="L66" s="76">
        <v>131.09672821</v>
      </c>
      <c r="M66" s="82">
        <v>0</v>
      </c>
      <c r="N66" s="73">
        <v>0</v>
      </c>
      <c r="O66" s="74">
        <v>0</v>
      </c>
      <c r="P66" s="74">
        <v>0</v>
      </c>
      <c r="Q66" s="76">
        <v>0</v>
      </c>
      <c r="R66" s="82">
        <v>53.497752361</v>
      </c>
      <c r="S66" s="74">
        <v>0.119383755</v>
      </c>
      <c r="T66" s="74">
        <v>0</v>
      </c>
      <c r="U66" s="74">
        <v>0</v>
      </c>
      <c r="V66" s="76">
        <v>10.988371627</v>
      </c>
      <c r="W66" s="82">
        <v>0</v>
      </c>
      <c r="X66" s="74">
        <v>0</v>
      </c>
      <c r="Y66" s="74">
        <v>0</v>
      </c>
      <c r="Z66" s="74">
        <v>0</v>
      </c>
      <c r="AA66" s="76">
        <v>0</v>
      </c>
      <c r="AB66" s="82">
        <v>0.987766133</v>
      </c>
      <c r="AC66" s="74">
        <v>0</v>
      </c>
      <c r="AD66" s="74">
        <v>0</v>
      </c>
      <c r="AE66" s="74">
        <v>0</v>
      </c>
      <c r="AF66" s="76">
        <v>0.002489817</v>
      </c>
      <c r="AG66" s="82">
        <v>0</v>
      </c>
      <c r="AH66" s="74">
        <v>0</v>
      </c>
      <c r="AI66" s="74">
        <v>0</v>
      </c>
      <c r="AJ66" s="74">
        <v>0</v>
      </c>
      <c r="AK66" s="76">
        <v>0</v>
      </c>
      <c r="AL66" s="82">
        <v>0.352391813</v>
      </c>
      <c r="AM66" s="74">
        <v>0</v>
      </c>
      <c r="AN66" s="74">
        <v>0</v>
      </c>
      <c r="AO66" s="74">
        <v>0</v>
      </c>
      <c r="AP66" s="76">
        <v>0.031661074</v>
      </c>
      <c r="AQ66" s="82">
        <v>0.053570122</v>
      </c>
      <c r="AR66" s="73">
        <v>3.036290204</v>
      </c>
      <c r="AS66" s="74">
        <v>0</v>
      </c>
      <c r="AT66" s="74">
        <v>0</v>
      </c>
      <c r="AU66" s="76">
        <v>0</v>
      </c>
      <c r="AV66" s="82">
        <v>1503.336116546</v>
      </c>
      <c r="AW66" s="74">
        <v>118.883453527</v>
      </c>
      <c r="AX66" s="74">
        <v>0</v>
      </c>
      <c r="AY66" s="74">
        <v>0</v>
      </c>
      <c r="AZ66" s="76">
        <v>783.687221872</v>
      </c>
      <c r="BA66" s="82">
        <v>0</v>
      </c>
      <c r="BB66" s="73">
        <v>0</v>
      </c>
      <c r="BC66" s="74">
        <v>0</v>
      </c>
      <c r="BD66" s="74">
        <v>0</v>
      </c>
      <c r="BE66" s="76">
        <v>0</v>
      </c>
      <c r="BF66" s="82">
        <v>377.979493824</v>
      </c>
      <c r="BG66" s="73">
        <v>21.122002435</v>
      </c>
      <c r="BH66" s="74">
        <v>0</v>
      </c>
      <c r="BI66" s="74">
        <v>0</v>
      </c>
      <c r="BJ66" s="76">
        <v>80.713430127</v>
      </c>
      <c r="BK66" s="53">
        <v>3278.869906262</v>
      </c>
      <c r="BL66" s="51"/>
    </row>
    <row r="67" spans="1:64" ht="12" customHeight="1">
      <c r="A67" s="6"/>
      <c r="B67" s="17" t="s">
        <v>110</v>
      </c>
      <c r="C67" s="72">
        <v>0</v>
      </c>
      <c r="D67" s="73">
        <v>103.229615498</v>
      </c>
      <c r="E67" s="74">
        <v>0</v>
      </c>
      <c r="F67" s="74">
        <v>0</v>
      </c>
      <c r="G67" s="76">
        <v>0</v>
      </c>
      <c r="H67" s="82">
        <v>1033.310990422</v>
      </c>
      <c r="I67" s="74">
        <v>233.567632869</v>
      </c>
      <c r="J67" s="74">
        <v>0</v>
      </c>
      <c r="K67" s="74">
        <v>0</v>
      </c>
      <c r="L67" s="76">
        <v>948.953380228</v>
      </c>
      <c r="M67" s="82">
        <v>0</v>
      </c>
      <c r="N67" s="73">
        <v>0</v>
      </c>
      <c r="O67" s="74">
        <v>0</v>
      </c>
      <c r="P67" s="74">
        <v>0</v>
      </c>
      <c r="Q67" s="76">
        <v>0</v>
      </c>
      <c r="R67" s="82">
        <v>436.498891664</v>
      </c>
      <c r="S67" s="74">
        <v>18.964815431</v>
      </c>
      <c r="T67" s="74">
        <v>0</v>
      </c>
      <c r="U67" s="74">
        <v>0</v>
      </c>
      <c r="V67" s="76">
        <v>104.635932021</v>
      </c>
      <c r="W67" s="82">
        <v>0</v>
      </c>
      <c r="X67" s="74">
        <v>0</v>
      </c>
      <c r="Y67" s="74">
        <v>0</v>
      </c>
      <c r="Z67" s="74">
        <v>0</v>
      </c>
      <c r="AA67" s="76">
        <v>0</v>
      </c>
      <c r="AB67" s="82">
        <v>3.323031893</v>
      </c>
      <c r="AC67" s="74">
        <v>0</v>
      </c>
      <c r="AD67" s="74">
        <v>0</v>
      </c>
      <c r="AE67" s="74">
        <v>0</v>
      </c>
      <c r="AF67" s="76">
        <v>0.268795235</v>
      </c>
      <c r="AG67" s="82">
        <v>0</v>
      </c>
      <c r="AH67" s="74">
        <v>0</v>
      </c>
      <c r="AI67" s="74">
        <v>0</v>
      </c>
      <c r="AJ67" s="74">
        <v>0</v>
      </c>
      <c r="AK67" s="76">
        <v>0</v>
      </c>
      <c r="AL67" s="82">
        <v>2.629149508</v>
      </c>
      <c r="AM67" s="74">
        <v>0</v>
      </c>
      <c r="AN67" s="74">
        <v>0</v>
      </c>
      <c r="AO67" s="74">
        <v>0</v>
      </c>
      <c r="AP67" s="76">
        <v>0.036303701</v>
      </c>
      <c r="AQ67" s="82">
        <v>0</v>
      </c>
      <c r="AR67" s="73">
        <v>0</v>
      </c>
      <c r="AS67" s="74">
        <v>0</v>
      </c>
      <c r="AT67" s="74">
        <v>0</v>
      </c>
      <c r="AU67" s="76">
        <v>0</v>
      </c>
      <c r="AV67" s="82">
        <v>6145.128451732</v>
      </c>
      <c r="AW67" s="74">
        <v>434.485072758</v>
      </c>
      <c r="AX67" s="74">
        <v>0</v>
      </c>
      <c r="AY67" s="74">
        <v>0</v>
      </c>
      <c r="AZ67" s="76">
        <v>3979.264615303</v>
      </c>
      <c r="BA67" s="82">
        <v>0</v>
      </c>
      <c r="BB67" s="73">
        <v>0</v>
      </c>
      <c r="BC67" s="74">
        <v>0</v>
      </c>
      <c r="BD67" s="74">
        <v>0</v>
      </c>
      <c r="BE67" s="76">
        <v>0</v>
      </c>
      <c r="BF67" s="82">
        <v>2345.705228677</v>
      </c>
      <c r="BG67" s="73">
        <v>83.893013249</v>
      </c>
      <c r="BH67" s="74">
        <v>0</v>
      </c>
      <c r="BI67" s="74">
        <v>0</v>
      </c>
      <c r="BJ67" s="76">
        <v>552.893956568</v>
      </c>
      <c r="BK67" s="53">
        <v>16426.788876757</v>
      </c>
      <c r="BL67" s="51"/>
    </row>
    <row r="68" spans="1:64" ht="12" customHeight="1">
      <c r="A68" s="6"/>
      <c r="B68" s="17" t="s">
        <v>122</v>
      </c>
      <c r="C68" s="72">
        <v>0</v>
      </c>
      <c r="D68" s="73">
        <v>1.00595</v>
      </c>
      <c r="E68" s="74">
        <v>0</v>
      </c>
      <c r="F68" s="74">
        <v>0</v>
      </c>
      <c r="G68" s="76">
        <v>0</v>
      </c>
      <c r="H68" s="82">
        <v>54.212560488</v>
      </c>
      <c r="I68" s="74">
        <v>23.324278228</v>
      </c>
      <c r="J68" s="74">
        <v>0</v>
      </c>
      <c r="K68" s="74">
        <v>0</v>
      </c>
      <c r="L68" s="76">
        <v>117.742106745</v>
      </c>
      <c r="M68" s="82">
        <v>0</v>
      </c>
      <c r="N68" s="73">
        <v>0</v>
      </c>
      <c r="O68" s="74">
        <v>0</v>
      </c>
      <c r="P68" s="74">
        <v>0</v>
      </c>
      <c r="Q68" s="76">
        <v>0</v>
      </c>
      <c r="R68" s="82">
        <v>23.662463131</v>
      </c>
      <c r="S68" s="74">
        <v>0.007238615</v>
      </c>
      <c r="T68" s="74">
        <v>0</v>
      </c>
      <c r="U68" s="74">
        <v>0</v>
      </c>
      <c r="V68" s="76">
        <v>5.420731819</v>
      </c>
      <c r="W68" s="82">
        <v>0</v>
      </c>
      <c r="X68" s="74">
        <v>0</v>
      </c>
      <c r="Y68" s="74">
        <v>0</v>
      </c>
      <c r="Z68" s="74">
        <v>0</v>
      </c>
      <c r="AA68" s="76">
        <v>0</v>
      </c>
      <c r="AB68" s="82">
        <v>1.6673E-05</v>
      </c>
      <c r="AC68" s="74">
        <v>0</v>
      </c>
      <c r="AD68" s="74">
        <v>0</v>
      </c>
      <c r="AE68" s="74">
        <v>0</v>
      </c>
      <c r="AF68" s="76">
        <v>0</v>
      </c>
      <c r="AG68" s="82">
        <v>0</v>
      </c>
      <c r="AH68" s="74">
        <v>0</v>
      </c>
      <c r="AI68" s="74">
        <v>0</v>
      </c>
      <c r="AJ68" s="74">
        <v>0</v>
      </c>
      <c r="AK68" s="76">
        <v>0</v>
      </c>
      <c r="AL68" s="82">
        <v>0.009643244</v>
      </c>
      <c r="AM68" s="74">
        <v>0</v>
      </c>
      <c r="AN68" s="74">
        <v>0</v>
      </c>
      <c r="AO68" s="74">
        <v>0</v>
      </c>
      <c r="AP68" s="76">
        <v>0</v>
      </c>
      <c r="AQ68" s="82">
        <v>0</v>
      </c>
      <c r="AR68" s="73">
        <v>0</v>
      </c>
      <c r="AS68" s="74">
        <v>0</v>
      </c>
      <c r="AT68" s="74">
        <v>0</v>
      </c>
      <c r="AU68" s="76">
        <v>0</v>
      </c>
      <c r="AV68" s="82">
        <v>28.659906097</v>
      </c>
      <c r="AW68" s="74">
        <v>23.951326641</v>
      </c>
      <c r="AX68" s="74">
        <v>0</v>
      </c>
      <c r="AY68" s="74">
        <v>0</v>
      </c>
      <c r="AZ68" s="76">
        <v>62.662454402</v>
      </c>
      <c r="BA68" s="82">
        <v>0</v>
      </c>
      <c r="BB68" s="73">
        <v>0</v>
      </c>
      <c r="BC68" s="74">
        <v>0</v>
      </c>
      <c r="BD68" s="74">
        <v>0</v>
      </c>
      <c r="BE68" s="76">
        <v>0</v>
      </c>
      <c r="BF68" s="82">
        <v>8.898470741</v>
      </c>
      <c r="BG68" s="73">
        <v>0.257341544</v>
      </c>
      <c r="BH68" s="74">
        <v>0</v>
      </c>
      <c r="BI68" s="74">
        <v>0</v>
      </c>
      <c r="BJ68" s="76">
        <v>4.279203891</v>
      </c>
      <c r="BK68" s="53">
        <v>354.093692259</v>
      </c>
      <c r="BL68" s="51"/>
    </row>
    <row r="69" spans="1:64" ht="11.25" customHeight="1">
      <c r="A69" s="6"/>
      <c r="B69" s="17" t="s">
        <v>160</v>
      </c>
      <c r="C69" s="72">
        <v>0</v>
      </c>
      <c r="D69" s="73">
        <v>7.865909575</v>
      </c>
      <c r="E69" s="74">
        <v>0</v>
      </c>
      <c r="F69" s="74">
        <v>0</v>
      </c>
      <c r="G69" s="76">
        <v>0</v>
      </c>
      <c r="H69" s="82">
        <v>103.08114018</v>
      </c>
      <c r="I69" s="74">
        <v>25.36029883</v>
      </c>
      <c r="J69" s="74">
        <v>0</v>
      </c>
      <c r="K69" s="74">
        <v>0</v>
      </c>
      <c r="L69" s="76">
        <v>148.307646858</v>
      </c>
      <c r="M69" s="82">
        <v>0</v>
      </c>
      <c r="N69" s="73">
        <v>0</v>
      </c>
      <c r="O69" s="74">
        <v>0</v>
      </c>
      <c r="P69" s="74">
        <v>0</v>
      </c>
      <c r="Q69" s="76">
        <v>0</v>
      </c>
      <c r="R69" s="82">
        <v>28.714477329</v>
      </c>
      <c r="S69" s="74">
        <v>5.506756817</v>
      </c>
      <c r="T69" s="74">
        <v>0</v>
      </c>
      <c r="U69" s="74">
        <v>0</v>
      </c>
      <c r="V69" s="76">
        <v>15.896544695</v>
      </c>
      <c r="W69" s="82">
        <v>0</v>
      </c>
      <c r="X69" s="74">
        <v>0</v>
      </c>
      <c r="Y69" s="74">
        <v>0</v>
      </c>
      <c r="Z69" s="74">
        <v>0</v>
      </c>
      <c r="AA69" s="76">
        <v>0</v>
      </c>
      <c r="AB69" s="82">
        <v>1.288932553</v>
      </c>
      <c r="AC69" s="74">
        <v>0</v>
      </c>
      <c r="AD69" s="74">
        <v>0</v>
      </c>
      <c r="AE69" s="74">
        <v>0</v>
      </c>
      <c r="AF69" s="76">
        <v>0</v>
      </c>
      <c r="AG69" s="82">
        <v>0</v>
      </c>
      <c r="AH69" s="74">
        <v>0</v>
      </c>
      <c r="AI69" s="74">
        <v>0</v>
      </c>
      <c r="AJ69" s="74">
        <v>0</v>
      </c>
      <c r="AK69" s="76">
        <v>0</v>
      </c>
      <c r="AL69" s="82">
        <v>0.383304901</v>
      </c>
      <c r="AM69" s="74">
        <v>0</v>
      </c>
      <c r="AN69" s="74">
        <v>0</v>
      </c>
      <c r="AO69" s="74">
        <v>0</v>
      </c>
      <c r="AP69" s="76">
        <v>0</v>
      </c>
      <c r="AQ69" s="82">
        <v>0</v>
      </c>
      <c r="AR69" s="73">
        <v>1.111475923</v>
      </c>
      <c r="AS69" s="74">
        <v>0</v>
      </c>
      <c r="AT69" s="74">
        <v>0</v>
      </c>
      <c r="AU69" s="76">
        <v>0</v>
      </c>
      <c r="AV69" s="82">
        <v>1143.555204309</v>
      </c>
      <c r="AW69" s="74">
        <v>133.400928784</v>
      </c>
      <c r="AX69" s="74">
        <v>0</v>
      </c>
      <c r="AY69" s="74">
        <v>0</v>
      </c>
      <c r="AZ69" s="76">
        <v>848.08771289</v>
      </c>
      <c r="BA69" s="82">
        <v>0</v>
      </c>
      <c r="BB69" s="73">
        <v>0</v>
      </c>
      <c r="BC69" s="74">
        <v>0</v>
      </c>
      <c r="BD69" s="74">
        <v>0</v>
      </c>
      <c r="BE69" s="76">
        <v>0</v>
      </c>
      <c r="BF69" s="82">
        <v>278.885871742</v>
      </c>
      <c r="BG69" s="73">
        <v>13.980508028</v>
      </c>
      <c r="BH69" s="74">
        <v>0</v>
      </c>
      <c r="BI69" s="74">
        <v>0</v>
      </c>
      <c r="BJ69" s="76">
        <v>159.784495317</v>
      </c>
      <c r="BK69" s="53">
        <v>2915.211208731</v>
      </c>
      <c r="BL69" s="51"/>
    </row>
    <row r="70" spans="1:64" ht="14.25" customHeight="1">
      <c r="A70" s="6"/>
      <c r="B70" s="17" t="s">
        <v>136</v>
      </c>
      <c r="C70" s="72">
        <v>0</v>
      </c>
      <c r="D70" s="73">
        <v>72.361813542</v>
      </c>
      <c r="E70" s="74">
        <v>0</v>
      </c>
      <c r="F70" s="74">
        <v>0</v>
      </c>
      <c r="G70" s="76">
        <v>0</v>
      </c>
      <c r="H70" s="82">
        <v>29.977061421</v>
      </c>
      <c r="I70" s="74">
        <v>8.30591684</v>
      </c>
      <c r="J70" s="74">
        <v>0</v>
      </c>
      <c r="K70" s="74">
        <v>0</v>
      </c>
      <c r="L70" s="76">
        <v>95.420119628</v>
      </c>
      <c r="M70" s="82">
        <v>0</v>
      </c>
      <c r="N70" s="73">
        <v>0</v>
      </c>
      <c r="O70" s="74">
        <v>0</v>
      </c>
      <c r="P70" s="74">
        <v>0</v>
      </c>
      <c r="Q70" s="76">
        <v>0</v>
      </c>
      <c r="R70" s="82">
        <v>14.706806442</v>
      </c>
      <c r="S70" s="74">
        <v>1.762597303</v>
      </c>
      <c r="T70" s="74">
        <v>0</v>
      </c>
      <c r="U70" s="74">
        <v>0</v>
      </c>
      <c r="V70" s="76">
        <v>8.634490399</v>
      </c>
      <c r="W70" s="82">
        <v>0</v>
      </c>
      <c r="X70" s="74">
        <v>0</v>
      </c>
      <c r="Y70" s="74">
        <v>0</v>
      </c>
      <c r="Z70" s="74">
        <v>0</v>
      </c>
      <c r="AA70" s="76">
        <v>0</v>
      </c>
      <c r="AB70" s="82">
        <v>0.03049687</v>
      </c>
      <c r="AC70" s="74">
        <v>0</v>
      </c>
      <c r="AD70" s="74">
        <v>0</v>
      </c>
      <c r="AE70" s="74">
        <v>0</v>
      </c>
      <c r="AF70" s="76">
        <v>0.015509263</v>
      </c>
      <c r="AG70" s="82">
        <v>0</v>
      </c>
      <c r="AH70" s="74">
        <v>0</v>
      </c>
      <c r="AI70" s="74">
        <v>0</v>
      </c>
      <c r="AJ70" s="74">
        <v>0</v>
      </c>
      <c r="AK70" s="76">
        <v>0</v>
      </c>
      <c r="AL70" s="82">
        <v>0.0470135</v>
      </c>
      <c r="AM70" s="74">
        <v>0</v>
      </c>
      <c r="AN70" s="74">
        <v>0</v>
      </c>
      <c r="AO70" s="74">
        <v>0</v>
      </c>
      <c r="AP70" s="76">
        <v>0</v>
      </c>
      <c r="AQ70" s="82">
        <v>0</v>
      </c>
      <c r="AR70" s="73">
        <v>0.407070317</v>
      </c>
      <c r="AS70" s="74">
        <v>0</v>
      </c>
      <c r="AT70" s="74">
        <v>0</v>
      </c>
      <c r="AU70" s="76">
        <v>0</v>
      </c>
      <c r="AV70" s="82">
        <v>137.99162828</v>
      </c>
      <c r="AW70" s="74">
        <v>27.57399727</v>
      </c>
      <c r="AX70" s="74">
        <v>0</v>
      </c>
      <c r="AY70" s="74">
        <v>0</v>
      </c>
      <c r="AZ70" s="76">
        <v>235.367521421</v>
      </c>
      <c r="BA70" s="82">
        <v>0</v>
      </c>
      <c r="BB70" s="73">
        <v>0</v>
      </c>
      <c r="BC70" s="74">
        <v>0</v>
      </c>
      <c r="BD70" s="74">
        <v>0</v>
      </c>
      <c r="BE70" s="76">
        <v>0</v>
      </c>
      <c r="BF70" s="82">
        <v>52.184954937</v>
      </c>
      <c r="BG70" s="73">
        <v>11.706068722</v>
      </c>
      <c r="BH70" s="74">
        <v>0</v>
      </c>
      <c r="BI70" s="74">
        <v>0</v>
      </c>
      <c r="BJ70" s="76">
        <v>34.24292205490665</v>
      </c>
      <c r="BK70" s="53">
        <v>730.7359882099067</v>
      </c>
      <c r="BL70" s="51"/>
    </row>
    <row r="71" spans="1:64" ht="12.75">
      <c r="A71" s="22"/>
      <c r="B71" s="23" t="s">
        <v>77</v>
      </c>
      <c r="C71" s="107">
        <f aca="true" t="shared" si="10" ref="C71:AH71">SUM(C51:C70)</f>
        <v>0</v>
      </c>
      <c r="D71" s="108">
        <f t="shared" si="10"/>
        <v>1347.1083067079999</v>
      </c>
      <c r="E71" s="108">
        <f t="shared" si="10"/>
        <v>0</v>
      </c>
      <c r="F71" s="108">
        <f t="shared" si="10"/>
        <v>0</v>
      </c>
      <c r="G71" s="108">
        <f t="shared" si="10"/>
        <v>0</v>
      </c>
      <c r="H71" s="108">
        <f t="shared" si="10"/>
        <v>4413.920183554</v>
      </c>
      <c r="I71" s="108">
        <f t="shared" si="10"/>
        <v>2372.267494191</v>
      </c>
      <c r="J71" s="108">
        <f t="shared" si="10"/>
        <v>0</v>
      </c>
      <c r="K71" s="108">
        <f t="shared" si="10"/>
        <v>0</v>
      </c>
      <c r="L71" s="108">
        <f t="shared" si="10"/>
        <v>5587.455587007001</v>
      </c>
      <c r="M71" s="108">
        <f t="shared" si="10"/>
        <v>0</v>
      </c>
      <c r="N71" s="108">
        <f t="shared" si="10"/>
        <v>0</v>
      </c>
      <c r="O71" s="108">
        <f t="shared" si="10"/>
        <v>0</v>
      </c>
      <c r="P71" s="108">
        <f t="shared" si="10"/>
        <v>0</v>
      </c>
      <c r="Q71" s="108">
        <f t="shared" si="10"/>
        <v>0</v>
      </c>
      <c r="R71" s="108">
        <f t="shared" si="10"/>
        <v>1740.2709092480002</v>
      </c>
      <c r="S71" s="108">
        <f t="shared" si="10"/>
        <v>215.430228879</v>
      </c>
      <c r="T71" s="108">
        <f t="shared" si="10"/>
        <v>0</v>
      </c>
      <c r="U71" s="108">
        <f t="shared" si="10"/>
        <v>0</v>
      </c>
      <c r="V71" s="108">
        <f t="shared" si="10"/>
        <v>576.409380809</v>
      </c>
      <c r="W71" s="108">
        <f t="shared" si="10"/>
        <v>0</v>
      </c>
      <c r="X71" s="108">
        <f t="shared" si="10"/>
        <v>0</v>
      </c>
      <c r="Y71" s="108">
        <f t="shared" si="10"/>
        <v>0</v>
      </c>
      <c r="Z71" s="108">
        <f t="shared" si="10"/>
        <v>0</v>
      </c>
      <c r="AA71" s="108">
        <f t="shared" si="10"/>
        <v>0</v>
      </c>
      <c r="AB71" s="108">
        <f t="shared" si="10"/>
        <v>11.272525994999999</v>
      </c>
      <c r="AC71" s="108">
        <f t="shared" si="10"/>
        <v>0</v>
      </c>
      <c r="AD71" s="108">
        <f t="shared" si="10"/>
        <v>0</v>
      </c>
      <c r="AE71" s="108">
        <f t="shared" si="10"/>
        <v>0</v>
      </c>
      <c r="AF71" s="108">
        <f t="shared" si="10"/>
        <v>0.5117012980000001</v>
      </c>
      <c r="AG71" s="108">
        <f t="shared" si="10"/>
        <v>0</v>
      </c>
      <c r="AH71" s="108">
        <f t="shared" si="10"/>
        <v>0</v>
      </c>
      <c r="AI71" s="108">
        <f aca="true" t="shared" si="11" ref="AI71:BJ71">SUM(AI51:AI70)</f>
        <v>0</v>
      </c>
      <c r="AJ71" s="108">
        <f t="shared" si="11"/>
        <v>0</v>
      </c>
      <c r="AK71" s="108">
        <f t="shared" si="11"/>
        <v>0</v>
      </c>
      <c r="AL71" s="108">
        <f t="shared" si="11"/>
        <v>8.084963101</v>
      </c>
      <c r="AM71" s="108">
        <f t="shared" si="11"/>
        <v>0</v>
      </c>
      <c r="AN71" s="108">
        <f t="shared" si="11"/>
        <v>0</v>
      </c>
      <c r="AO71" s="108">
        <f t="shared" si="11"/>
        <v>0</v>
      </c>
      <c r="AP71" s="108">
        <f t="shared" si="11"/>
        <v>0.190802436</v>
      </c>
      <c r="AQ71" s="108">
        <f t="shared" si="11"/>
        <v>0.10531557799999999</v>
      </c>
      <c r="AR71" s="108">
        <f t="shared" si="11"/>
        <v>5.9869087379999995</v>
      </c>
      <c r="AS71" s="108">
        <f t="shared" si="11"/>
        <v>0</v>
      </c>
      <c r="AT71" s="108">
        <f t="shared" si="11"/>
        <v>0</v>
      </c>
      <c r="AU71" s="108">
        <f t="shared" si="11"/>
        <v>0</v>
      </c>
      <c r="AV71" s="108">
        <f t="shared" si="11"/>
        <v>22214.510167499</v>
      </c>
      <c r="AW71" s="108">
        <f t="shared" si="11"/>
        <v>3063.8937628</v>
      </c>
      <c r="AX71" s="108">
        <f t="shared" si="11"/>
        <v>0</v>
      </c>
      <c r="AY71" s="108">
        <f t="shared" si="11"/>
        <v>0</v>
      </c>
      <c r="AZ71" s="108">
        <f t="shared" si="11"/>
        <v>19546.977472618008</v>
      </c>
      <c r="BA71" s="108">
        <f t="shared" si="11"/>
        <v>0</v>
      </c>
      <c r="BB71" s="108">
        <f t="shared" si="11"/>
        <v>0</v>
      </c>
      <c r="BC71" s="108">
        <f t="shared" si="11"/>
        <v>0</v>
      </c>
      <c r="BD71" s="108">
        <f t="shared" si="11"/>
        <v>0</v>
      </c>
      <c r="BE71" s="108">
        <f t="shared" si="11"/>
        <v>0</v>
      </c>
      <c r="BF71" s="108">
        <f t="shared" si="11"/>
        <v>7988.410241326</v>
      </c>
      <c r="BG71" s="108">
        <f t="shared" si="11"/>
        <v>465.4853865779999</v>
      </c>
      <c r="BH71" s="108">
        <f t="shared" si="11"/>
        <v>0</v>
      </c>
      <c r="BI71" s="108">
        <f t="shared" si="11"/>
        <v>0</v>
      </c>
      <c r="BJ71" s="108">
        <f t="shared" si="11"/>
        <v>2770.575285195907</v>
      </c>
      <c r="BK71" s="63">
        <f>SUM(C71:BJ71)</f>
        <v>72328.86662355892</v>
      </c>
      <c r="BL71" s="51"/>
    </row>
    <row r="72" spans="1:64" ht="12.75">
      <c r="A72" s="22"/>
      <c r="B72" s="24" t="s">
        <v>75</v>
      </c>
      <c r="C72" s="65">
        <f aca="true" t="shared" si="12" ref="C72:AH72">+C71+C49</f>
        <v>0</v>
      </c>
      <c r="D72" s="103">
        <f t="shared" si="12"/>
        <v>1365.270002107</v>
      </c>
      <c r="E72" s="103">
        <f t="shared" si="12"/>
        <v>0</v>
      </c>
      <c r="F72" s="103">
        <f t="shared" si="12"/>
        <v>0</v>
      </c>
      <c r="G72" s="104">
        <f t="shared" si="12"/>
        <v>0</v>
      </c>
      <c r="H72" s="105">
        <f t="shared" si="12"/>
        <v>6220.868538605</v>
      </c>
      <c r="I72" s="103">
        <f t="shared" si="12"/>
        <v>2373.350161479</v>
      </c>
      <c r="J72" s="103">
        <f t="shared" si="12"/>
        <v>0</v>
      </c>
      <c r="K72" s="103">
        <f t="shared" si="12"/>
        <v>0</v>
      </c>
      <c r="L72" s="104">
        <f t="shared" si="12"/>
        <v>5730.745700138001</v>
      </c>
      <c r="M72" s="105">
        <f t="shared" si="12"/>
        <v>0</v>
      </c>
      <c r="N72" s="103">
        <f t="shared" si="12"/>
        <v>0</v>
      </c>
      <c r="O72" s="103">
        <f t="shared" si="12"/>
        <v>0</v>
      </c>
      <c r="P72" s="103">
        <f t="shared" si="12"/>
        <v>0</v>
      </c>
      <c r="Q72" s="104">
        <f t="shared" si="12"/>
        <v>0</v>
      </c>
      <c r="R72" s="105">
        <f t="shared" si="12"/>
        <v>2963.956416409</v>
      </c>
      <c r="S72" s="103">
        <f t="shared" si="12"/>
        <v>215.459278217</v>
      </c>
      <c r="T72" s="103">
        <f t="shared" si="12"/>
        <v>0</v>
      </c>
      <c r="U72" s="103">
        <f t="shared" si="12"/>
        <v>0</v>
      </c>
      <c r="V72" s="104">
        <f t="shared" si="12"/>
        <v>615.128731237</v>
      </c>
      <c r="W72" s="105">
        <f t="shared" si="12"/>
        <v>0</v>
      </c>
      <c r="X72" s="103">
        <f t="shared" si="12"/>
        <v>0</v>
      </c>
      <c r="Y72" s="103">
        <f t="shared" si="12"/>
        <v>0</v>
      </c>
      <c r="Z72" s="103">
        <f t="shared" si="12"/>
        <v>0</v>
      </c>
      <c r="AA72" s="104">
        <f t="shared" si="12"/>
        <v>0</v>
      </c>
      <c r="AB72" s="105">
        <f t="shared" si="12"/>
        <v>14.886151895</v>
      </c>
      <c r="AC72" s="103">
        <f t="shared" si="12"/>
        <v>0</v>
      </c>
      <c r="AD72" s="103">
        <f t="shared" si="12"/>
        <v>0</v>
      </c>
      <c r="AE72" s="103">
        <f t="shared" si="12"/>
        <v>0</v>
      </c>
      <c r="AF72" s="104">
        <f t="shared" si="12"/>
        <v>0.6539881890000001</v>
      </c>
      <c r="AG72" s="105">
        <f t="shared" si="12"/>
        <v>0</v>
      </c>
      <c r="AH72" s="103">
        <f t="shared" si="12"/>
        <v>0</v>
      </c>
      <c r="AI72" s="103">
        <f aca="true" t="shared" si="13" ref="AI72:BK72">+AI71+AI49</f>
        <v>0</v>
      </c>
      <c r="AJ72" s="103">
        <f t="shared" si="13"/>
        <v>0</v>
      </c>
      <c r="AK72" s="104">
        <f t="shared" si="13"/>
        <v>0</v>
      </c>
      <c r="AL72" s="105">
        <f t="shared" si="13"/>
        <v>9.703269387999999</v>
      </c>
      <c r="AM72" s="103">
        <f t="shared" si="13"/>
        <v>0</v>
      </c>
      <c r="AN72" s="103">
        <f t="shared" si="13"/>
        <v>0</v>
      </c>
      <c r="AO72" s="103">
        <f t="shared" si="13"/>
        <v>0</v>
      </c>
      <c r="AP72" s="104">
        <f t="shared" si="13"/>
        <v>0.207246974</v>
      </c>
      <c r="AQ72" s="105">
        <f t="shared" si="13"/>
        <v>0.10531557799999999</v>
      </c>
      <c r="AR72" s="103">
        <f t="shared" si="13"/>
        <v>5.9869087379999995</v>
      </c>
      <c r="AS72" s="103">
        <f t="shared" si="13"/>
        <v>0</v>
      </c>
      <c r="AT72" s="103">
        <f t="shared" si="13"/>
        <v>0</v>
      </c>
      <c r="AU72" s="104">
        <f t="shared" si="13"/>
        <v>0</v>
      </c>
      <c r="AV72" s="105">
        <f t="shared" si="13"/>
        <v>28260.659177597</v>
      </c>
      <c r="AW72" s="103">
        <f t="shared" si="13"/>
        <v>3073.963849067</v>
      </c>
      <c r="AX72" s="103">
        <f t="shared" si="13"/>
        <v>0</v>
      </c>
      <c r="AY72" s="103">
        <f t="shared" si="13"/>
        <v>0</v>
      </c>
      <c r="AZ72" s="104">
        <f t="shared" si="13"/>
        <v>20330.20240764101</v>
      </c>
      <c r="BA72" s="105">
        <f t="shared" si="13"/>
        <v>0</v>
      </c>
      <c r="BB72" s="103">
        <f t="shared" si="13"/>
        <v>0</v>
      </c>
      <c r="BC72" s="103">
        <f t="shared" si="13"/>
        <v>0</v>
      </c>
      <c r="BD72" s="103">
        <f t="shared" si="13"/>
        <v>0</v>
      </c>
      <c r="BE72" s="104">
        <f t="shared" si="13"/>
        <v>0</v>
      </c>
      <c r="BF72" s="105">
        <f t="shared" si="13"/>
        <v>10951.634783637</v>
      </c>
      <c r="BG72" s="103">
        <f t="shared" si="13"/>
        <v>468.0362647469999</v>
      </c>
      <c r="BH72" s="103">
        <f t="shared" si="13"/>
        <v>0</v>
      </c>
      <c r="BI72" s="103">
        <f t="shared" si="13"/>
        <v>0</v>
      </c>
      <c r="BJ72" s="104">
        <f t="shared" si="13"/>
        <v>2968.054297095907</v>
      </c>
      <c r="BK72" s="62">
        <f t="shared" si="13"/>
        <v>85568.87248873891</v>
      </c>
      <c r="BL72" s="51"/>
    </row>
    <row r="73" spans="1:64" ht="3" customHeight="1">
      <c r="A73" s="6"/>
      <c r="B73" s="13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8"/>
      <c r="BL73" s="51"/>
    </row>
    <row r="74" spans="1:64" ht="12.75">
      <c r="A74" s="6" t="s">
        <v>16</v>
      </c>
      <c r="B74" s="12" t="s">
        <v>8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8"/>
      <c r="BL74" s="51"/>
    </row>
    <row r="75" spans="1:64" ht="12.75">
      <c r="A75" s="6" t="s">
        <v>67</v>
      </c>
      <c r="B75" s="13" t="s">
        <v>17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8"/>
      <c r="BL75" s="51"/>
    </row>
    <row r="76" spans="1:64" ht="12.75">
      <c r="A76" s="6"/>
      <c r="B76" s="17" t="s">
        <v>165</v>
      </c>
      <c r="C76" s="72">
        <v>0</v>
      </c>
      <c r="D76" s="73">
        <v>44.066761089</v>
      </c>
      <c r="E76" s="74">
        <v>0</v>
      </c>
      <c r="F76" s="74">
        <v>0</v>
      </c>
      <c r="G76" s="76">
        <v>0</v>
      </c>
      <c r="H76" s="82">
        <v>12.403666028</v>
      </c>
      <c r="I76" s="74">
        <v>61.371191005</v>
      </c>
      <c r="J76" s="74">
        <v>0</v>
      </c>
      <c r="K76" s="74">
        <v>0</v>
      </c>
      <c r="L76" s="76">
        <v>82.988277029</v>
      </c>
      <c r="M76" s="82">
        <v>0</v>
      </c>
      <c r="N76" s="73">
        <v>0</v>
      </c>
      <c r="O76" s="74">
        <v>0</v>
      </c>
      <c r="P76" s="74">
        <v>0</v>
      </c>
      <c r="Q76" s="76">
        <v>0</v>
      </c>
      <c r="R76" s="82">
        <v>7.360262676</v>
      </c>
      <c r="S76" s="74">
        <v>10.555692867</v>
      </c>
      <c r="T76" s="74">
        <v>0</v>
      </c>
      <c r="U76" s="74">
        <v>0</v>
      </c>
      <c r="V76" s="76">
        <v>5.214825515</v>
      </c>
      <c r="W76" s="82">
        <v>0</v>
      </c>
      <c r="X76" s="74">
        <v>0</v>
      </c>
      <c r="Y76" s="74">
        <v>0</v>
      </c>
      <c r="Z76" s="74">
        <v>0</v>
      </c>
      <c r="AA76" s="76">
        <v>0</v>
      </c>
      <c r="AB76" s="82">
        <v>0</v>
      </c>
      <c r="AC76" s="74">
        <v>0</v>
      </c>
      <c r="AD76" s="74">
        <v>0</v>
      </c>
      <c r="AE76" s="74">
        <v>0</v>
      </c>
      <c r="AF76" s="76">
        <v>0</v>
      </c>
      <c r="AG76" s="82">
        <v>0</v>
      </c>
      <c r="AH76" s="74">
        <v>0</v>
      </c>
      <c r="AI76" s="74">
        <v>0</v>
      </c>
      <c r="AJ76" s="74">
        <v>0</v>
      </c>
      <c r="AK76" s="76">
        <v>0</v>
      </c>
      <c r="AL76" s="82">
        <v>0</v>
      </c>
      <c r="AM76" s="74">
        <v>0</v>
      </c>
      <c r="AN76" s="74">
        <v>0</v>
      </c>
      <c r="AO76" s="74">
        <v>0</v>
      </c>
      <c r="AP76" s="76">
        <v>0</v>
      </c>
      <c r="AQ76" s="82">
        <v>0</v>
      </c>
      <c r="AR76" s="73">
        <v>0</v>
      </c>
      <c r="AS76" s="74">
        <v>0</v>
      </c>
      <c r="AT76" s="74">
        <v>0</v>
      </c>
      <c r="AU76" s="76">
        <v>0</v>
      </c>
      <c r="AV76" s="82">
        <v>145.804742554</v>
      </c>
      <c r="AW76" s="74">
        <v>102.755288295</v>
      </c>
      <c r="AX76" s="74">
        <v>0.798568298</v>
      </c>
      <c r="AY76" s="74">
        <v>0</v>
      </c>
      <c r="AZ76" s="76">
        <v>543.236686573</v>
      </c>
      <c r="BA76" s="82">
        <v>0</v>
      </c>
      <c r="BB76" s="73">
        <v>0</v>
      </c>
      <c r="BC76" s="74">
        <v>0</v>
      </c>
      <c r="BD76" s="74">
        <v>0</v>
      </c>
      <c r="BE76" s="76">
        <v>0</v>
      </c>
      <c r="BF76" s="82">
        <v>81.135873528</v>
      </c>
      <c r="BG76" s="73">
        <v>17.594168322</v>
      </c>
      <c r="BH76" s="74">
        <v>0</v>
      </c>
      <c r="BI76" s="74">
        <v>0</v>
      </c>
      <c r="BJ76" s="76">
        <v>164.348930178</v>
      </c>
      <c r="BK76" s="53">
        <v>1279.634933957</v>
      </c>
      <c r="BL76" s="51"/>
    </row>
    <row r="77" spans="1:64" ht="12.75">
      <c r="A77" s="6"/>
      <c r="B77" s="17" t="s">
        <v>118</v>
      </c>
      <c r="C77" s="72">
        <v>0</v>
      </c>
      <c r="D77" s="73">
        <v>27.959885698</v>
      </c>
      <c r="E77" s="74">
        <v>0</v>
      </c>
      <c r="F77" s="74">
        <v>0</v>
      </c>
      <c r="G77" s="76">
        <v>0</v>
      </c>
      <c r="H77" s="82">
        <v>156.495186151</v>
      </c>
      <c r="I77" s="74">
        <v>77.955227601</v>
      </c>
      <c r="J77" s="74">
        <v>0.042646288</v>
      </c>
      <c r="K77" s="74">
        <v>0</v>
      </c>
      <c r="L77" s="76">
        <v>248.085536672</v>
      </c>
      <c r="M77" s="82">
        <v>0</v>
      </c>
      <c r="N77" s="73">
        <v>0</v>
      </c>
      <c r="O77" s="74">
        <v>0</v>
      </c>
      <c r="P77" s="74">
        <v>0</v>
      </c>
      <c r="Q77" s="76">
        <v>0</v>
      </c>
      <c r="R77" s="82">
        <v>56.726228681</v>
      </c>
      <c r="S77" s="74">
        <v>5.976160014</v>
      </c>
      <c r="T77" s="74">
        <v>0</v>
      </c>
      <c r="U77" s="74">
        <v>0</v>
      </c>
      <c r="V77" s="76">
        <v>40.797271477</v>
      </c>
      <c r="W77" s="82">
        <v>0</v>
      </c>
      <c r="X77" s="74">
        <v>0</v>
      </c>
      <c r="Y77" s="74">
        <v>0</v>
      </c>
      <c r="Z77" s="74">
        <v>0</v>
      </c>
      <c r="AA77" s="76">
        <v>0</v>
      </c>
      <c r="AB77" s="82">
        <v>0.135018565</v>
      </c>
      <c r="AC77" s="74">
        <v>0</v>
      </c>
      <c r="AD77" s="74">
        <v>0</v>
      </c>
      <c r="AE77" s="74">
        <v>0</v>
      </c>
      <c r="AF77" s="76">
        <v>0.644862424</v>
      </c>
      <c r="AG77" s="82">
        <v>0</v>
      </c>
      <c r="AH77" s="74">
        <v>0</v>
      </c>
      <c r="AI77" s="74">
        <v>0</v>
      </c>
      <c r="AJ77" s="74">
        <v>0</v>
      </c>
      <c r="AK77" s="76">
        <v>0</v>
      </c>
      <c r="AL77" s="82">
        <v>0.065091291</v>
      </c>
      <c r="AM77" s="74">
        <v>0</v>
      </c>
      <c r="AN77" s="74">
        <v>0</v>
      </c>
      <c r="AO77" s="74">
        <v>0</v>
      </c>
      <c r="AP77" s="76">
        <v>0</v>
      </c>
      <c r="AQ77" s="82">
        <v>0</v>
      </c>
      <c r="AR77" s="73">
        <v>0</v>
      </c>
      <c r="AS77" s="74">
        <v>0</v>
      </c>
      <c r="AT77" s="74">
        <v>0</v>
      </c>
      <c r="AU77" s="76">
        <v>0</v>
      </c>
      <c r="AV77" s="82">
        <v>1462.144279765</v>
      </c>
      <c r="AW77" s="74">
        <v>405.061931242</v>
      </c>
      <c r="AX77" s="74">
        <v>0</v>
      </c>
      <c r="AY77" s="74">
        <v>0</v>
      </c>
      <c r="AZ77" s="76">
        <v>4701.335211187</v>
      </c>
      <c r="BA77" s="82">
        <v>0</v>
      </c>
      <c r="BB77" s="73">
        <v>0</v>
      </c>
      <c r="BC77" s="74">
        <v>0</v>
      </c>
      <c r="BD77" s="74">
        <v>0</v>
      </c>
      <c r="BE77" s="76">
        <v>0</v>
      </c>
      <c r="BF77" s="82">
        <v>547.882477203</v>
      </c>
      <c r="BG77" s="73">
        <v>49.086556367</v>
      </c>
      <c r="BH77" s="74">
        <v>0</v>
      </c>
      <c r="BI77" s="74">
        <v>0</v>
      </c>
      <c r="BJ77" s="76">
        <v>908.5613492054507</v>
      </c>
      <c r="BK77" s="56">
        <v>8688.95491983145</v>
      </c>
      <c r="BL77" s="51"/>
    </row>
    <row r="78" spans="1:64" ht="12.75">
      <c r="A78" s="22"/>
      <c r="B78" s="24" t="s">
        <v>74</v>
      </c>
      <c r="C78" s="72">
        <f>SUM(C76:C77)</f>
        <v>0</v>
      </c>
      <c r="D78" s="73">
        <f aca="true" t="shared" si="14" ref="D78:BK78">SUM(D76:D77)</f>
        <v>72.026646787</v>
      </c>
      <c r="E78" s="74">
        <f t="shared" si="14"/>
        <v>0</v>
      </c>
      <c r="F78" s="74">
        <f t="shared" si="14"/>
        <v>0</v>
      </c>
      <c r="G78" s="76">
        <f t="shared" si="14"/>
        <v>0</v>
      </c>
      <c r="H78" s="82">
        <f t="shared" si="14"/>
        <v>168.89885217900002</v>
      </c>
      <c r="I78" s="74">
        <f t="shared" si="14"/>
        <v>139.326418606</v>
      </c>
      <c r="J78" s="74">
        <f t="shared" si="14"/>
        <v>0.042646288</v>
      </c>
      <c r="K78" s="74">
        <f t="shared" si="14"/>
        <v>0</v>
      </c>
      <c r="L78" s="76">
        <f t="shared" si="14"/>
        <v>331.073813701</v>
      </c>
      <c r="M78" s="82">
        <f t="shared" si="14"/>
        <v>0</v>
      </c>
      <c r="N78" s="73">
        <f t="shared" si="14"/>
        <v>0</v>
      </c>
      <c r="O78" s="74">
        <f t="shared" si="14"/>
        <v>0</v>
      </c>
      <c r="P78" s="74">
        <f t="shared" si="14"/>
        <v>0</v>
      </c>
      <c r="Q78" s="76">
        <f t="shared" si="14"/>
        <v>0</v>
      </c>
      <c r="R78" s="82">
        <f t="shared" si="14"/>
        <v>64.086491357</v>
      </c>
      <c r="S78" s="74">
        <f t="shared" si="14"/>
        <v>16.531852881</v>
      </c>
      <c r="T78" s="74">
        <f t="shared" si="14"/>
        <v>0</v>
      </c>
      <c r="U78" s="74">
        <f t="shared" si="14"/>
        <v>0</v>
      </c>
      <c r="V78" s="76">
        <f t="shared" si="14"/>
        <v>46.012096992000004</v>
      </c>
      <c r="W78" s="82">
        <f t="shared" si="14"/>
        <v>0</v>
      </c>
      <c r="X78" s="74">
        <f t="shared" si="14"/>
        <v>0</v>
      </c>
      <c r="Y78" s="74">
        <f t="shared" si="14"/>
        <v>0</v>
      </c>
      <c r="Z78" s="74">
        <f t="shared" si="14"/>
        <v>0</v>
      </c>
      <c r="AA78" s="76">
        <f t="shared" si="14"/>
        <v>0</v>
      </c>
      <c r="AB78" s="82">
        <f t="shared" si="14"/>
        <v>0.135018565</v>
      </c>
      <c r="AC78" s="74">
        <f t="shared" si="14"/>
        <v>0</v>
      </c>
      <c r="AD78" s="74">
        <f t="shared" si="14"/>
        <v>0</v>
      </c>
      <c r="AE78" s="74">
        <f t="shared" si="14"/>
        <v>0</v>
      </c>
      <c r="AF78" s="76">
        <f t="shared" si="14"/>
        <v>0.644862424</v>
      </c>
      <c r="AG78" s="82">
        <f t="shared" si="14"/>
        <v>0</v>
      </c>
      <c r="AH78" s="74">
        <f t="shared" si="14"/>
        <v>0</v>
      </c>
      <c r="AI78" s="74">
        <f t="shared" si="14"/>
        <v>0</v>
      </c>
      <c r="AJ78" s="74">
        <f t="shared" si="14"/>
        <v>0</v>
      </c>
      <c r="AK78" s="76">
        <f t="shared" si="14"/>
        <v>0</v>
      </c>
      <c r="AL78" s="82">
        <f t="shared" si="14"/>
        <v>0.065091291</v>
      </c>
      <c r="AM78" s="74">
        <f t="shared" si="14"/>
        <v>0</v>
      </c>
      <c r="AN78" s="74">
        <f t="shared" si="14"/>
        <v>0</v>
      </c>
      <c r="AO78" s="74">
        <f t="shared" si="14"/>
        <v>0</v>
      </c>
      <c r="AP78" s="76">
        <f t="shared" si="14"/>
        <v>0</v>
      </c>
      <c r="AQ78" s="82">
        <f t="shared" si="14"/>
        <v>0</v>
      </c>
      <c r="AR78" s="73">
        <f t="shared" si="14"/>
        <v>0</v>
      </c>
      <c r="AS78" s="74">
        <f t="shared" si="14"/>
        <v>0</v>
      </c>
      <c r="AT78" s="74">
        <f t="shared" si="14"/>
        <v>0</v>
      </c>
      <c r="AU78" s="76">
        <f t="shared" si="14"/>
        <v>0</v>
      </c>
      <c r="AV78" s="82">
        <f t="shared" si="14"/>
        <v>1607.949022319</v>
      </c>
      <c r="AW78" s="74">
        <f t="shared" si="14"/>
        <v>507.817219537</v>
      </c>
      <c r="AX78" s="74">
        <f t="shared" si="14"/>
        <v>0.798568298</v>
      </c>
      <c r="AY78" s="74">
        <f t="shared" si="14"/>
        <v>0</v>
      </c>
      <c r="AZ78" s="76">
        <f t="shared" si="14"/>
        <v>5244.57189776</v>
      </c>
      <c r="BA78" s="82">
        <f t="shared" si="14"/>
        <v>0</v>
      </c>
      <c r="BB78" s="73">
        <f t="shared" si="14"/>
        <v>0</v>
      </c>
      <c r="BC78" s="74">
        <f t="shared" si="14"/>
        <v>0</v>
      </c>
      <c r="BD78" s="74">
        <f t="shared" si="14"/>
        <v>0</v>
      </c>
      <c r="BE78" s="76">
        <f t="shared" si="14"/>
        <v>0</v>
      </c>
      <c r="BF78" s="82">
        <f t="shared" si="14"/>
        <v>629.018350731</v>
      </c>
      <c r="BG78" s="73">
        <f t="shared" si="14"/>
        <v>66.680724689</v>
      </c>
      <c r="BH78" s="74">
        <f t="shared" si="14"/>
        <v>0</v>
      </c>
      <c r="BI78" s="74">
        <f t="shared" si="14"/>
        <v>0</v>
      </c>
      <c r="BJ78" s="76">
        <f t="shared" si="14"/>
        <v>1072.9102793834506</v>
      </c>
      <c r="BK78" s="56">
        <f t="shared" si="14"/>
        <v>9968.589853788451</v>
      </c>
      <c r="BL78" s="51"/>
    </row>
    <row r="79" spans="1:64" ht="2.25" customHeight="1">
      <c r="A79" s="6"/>
      <c r="B79" s="13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8"/>
      <c r="BL79" s="51"/>
    </row>
    <row r="80" spans="1:64" ht="12.75">
      <c r="A80" s="6" t="s">
        <v>4</v>
      </c>
      <c r="B80" s="12" t="s">
        <v>9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8"/>
      <c r="BL80" s="51"/>
    </row>
    <row r="81" spans="1:64" ht="12.75">
      <c r="A81" s="6" t="s">
        <v>67</v>
      </c>
      <c r="B81" s="13" t="s">
        <v>18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8"/>
      <c r="BL81" s="51"/>
    </row>
    <row r="82" spans="1:64" ht="12.75">
      <c r="A82" s="6"/>
      <c r="B82" s="38" t="s">
        <v>155</v>
      </c>
      <c r="C82" s="72">
        <v>0</v>
      </c>
      <c r="D82" s="73">
        <v>1.145097132</v>
      </c>
      <c r="E82" s="74">
        <v>0</v>
      </c>
      <c r="F82" s="74">
        <v>0</v>
      </c>
      <c r="G82" s="76">
        <v>0</v>
      </c>
      <c r="H82" s="82">
        <v>0</v>
      </c>
      <c r="I82" s="74">
        <v>230.288111551</v>
      </c>
      <c r="J82" s="74">
        <v>0</v>
      </c>
      <c r="K82" s="74">
        <v>0</v>
      </c>
      <c r="L82" s="76">
        <v>2.472582732</v>
      </c>
      <c r="M82" s="82">
        <v>0</v>
      </c>
      <c r="N82" s="73">
        <v>0</v>
      </c>
      <c r="O82" s="74">
        <v>0</v>
      </c>
      <c r="P82" s="74">
        <v>0</v>
      </c>
      <c r="Q82" s="76">
        <v>0</v>
      </c>
      <c r="R82" s="82">
        <v>0</v>
      </c>
      <c r="S82" s="74">
        <v>0</v>
      </c>
      <c r="T82" s="74">
        <v>0</v>
      </c>
      <c r="U82" s="74">
        <v>0</v>
      </c>
      <c r="V82" s="76">
        <v>0</v>
      </c>
      <c r="W82" s="82">
        <v>0</v>
      </c>
      <c r="X82" s="74">
        <v>0</v>
      </c>
      <c r="Y82" s="74">
        <v>0</v>
      </c>
      <c r="Z82" s="74">
        <v>0</v>
      </c>
      <c r="AA82" s="76">
        <v>0</v>
      </c>
      <c r="AB82" s="82">
        <v>0</v>
      </c>
      <c r="AC82" s="74">
        <v>0</v>
      </c>
      <c r="AD82" s="74">
        <v>0</v>
      </c>
      <c r="AE82" s="74">
        <v>0</v>
      </c>
      <c r="AF82" s="76">
        <v>0</v>
      </c>
      <c r="AG82" s="82">
        <v>0</v>
      </c>
      <c r="AH82" s="74">
        <v>0</v>
      </c>
      <c r="AI82" s="74">
        <v>0</v>
      </c>
      <c r="AJ82" s="74">
        <v>0</v>
      </c>
      <c r="AK82" s="76">
        <v>0</v>
      </c>
      <c r="AL82" s="82">
        <v>0</v>
      </c>
      <c r="AM82" s="74">
        <v>0</v>
      </c>
      <c r="AN82" s="74">
        <v>0</v>
      </c>
      <c r="AO82" s="74">
        <v>0</v>
      </c>
      <c r="AP82" s="76">
        <v>0</v>
      </c>
      <c r="AQ82" s="82">
        <v>0</v>
      </c>
      <c r="AR82" s="73">
        <v>0</v>
      </c>
      <c r="AS82" s="74">
        <v>0</v>
      </c>
      <c r="AT82" s="74">
        <v>0</v>
      </c>
      <c r="AU82" s="76">
        <v>0</v>
      </c>
      <c r="AV82" s="82">
        <v>0</v>
      </c>
      <c r="AW82" s="74">
        <v>0</v>
      </c>
      <c r="AX82" s="74">
        <v>0</v>
      </c>
      <c r="AY82" s="74">
        <v>0</v>
      </c>
      <c r="AZ82" s="76">
        <v>0</v>
      </c>
      <c r="BA82" s="82">
        <v>0</v>
      </c>
      <c r="BB82" s="73">
        <v>0</v>
      </c>
      <c r="BC82" s="74">
        <v>0</v>
      </c>
      <c r="BD82" s="74">
        <v>0</v>
      </c>
      <c r="BE82" s="76">
        <v>0</v>
      </c>
      <c r="BF82" s="82">
        <v>0</v>
      </c>
      <c r="BG82" s="73">
        <v>0</v>
      </c>
      <c r="BH82" s="74">
        <v>0</v>
      </c>
      <c r="BI82" s="74">
        <v>0</v>
      </c>
      <c r="BJ82" s="76">
        <v>0</v>
      </c>
      <c r="BK82" s="58">
        <v>233.905791415</v>
      </c>
      <c r="BL82" s="51"/>
    </row>
    <row r="83" spans="1:64" ht="12.75">
      <c r="A83" s="22"/>
      <c r="B83" s="46" t="s">
        <v>76</v>
      </c>
      <c r="C83" s="65">
        <f>SUM(C82)</f>
        <v>0</v>
      </c>
      <c r="D83" s="103">
        <f aca="true" t="shared" si="15" ref="D83:BK83">SUM(D82)</f>
        <v>1.145097132</v>
      </c>
      <c r="E83" s="103">
        <f t="shared" si="15"/>
        <v>0</v>
      </c>
      <c r="F83" s="103">
        <f t="shared" si="15"/>
        <v>0</v>
      </c>
      <c r="G83" s="104">
        <f t="shared" si="15"/>
        <v>0</v>
      </c>
      <c r="H83" s="105">
        <f t="shared" si="15"/>
        <v>0</v>
      </c>
      <c r="I83" s="103">
        <f t="shared" si="15"/>
        <v>230.288111551</v>
      </c>
      <c r="J83" s="103">
        <f t="shared" si="15"/>
        <v>0</v>
      </c>
      <c r="K83" s="103">
        <f t="shared" si="15"/>
        <v>0</v>
      </c>
      <c r="L83" s="104">
        <f t="shared" si="15"/>
        <v>2.472582732</v>
      </c>
      <c r="M83" s="105">
        <f t="shared" si="15"/>
        <v>0</v>
      </c>
      <c r="N83" s="103">
        <f t="shared" si="15"/>
        <v>0</v>
      </c>
      <c r="O83" s="103">
        <f t="shared" si="15"/>
        <v>0</v>
      </c>
      <c r="P83" s="103">
        <f t="shared" si="15"/>
        <v>0</v>
      </c>
      <c r="Q83" s="104">
        <f t="shared" si="15"/>
        <v>0</v>
      </c>
      <c r="R83" s="105">
        <f t="shared" si="15"/>
        <v>0</v>
      </c>
      <c r="S83" s="103">
        <f t="shared" si="15"/>
        <v>0</v>
      </c>
      <c r="T83" s="103">
        <f t="shared" si="15"/>
        <v>0</v>
      </c>
      <c r="U83" s="103">
        <f t="shared" si="15"/>
        <v>0</v>
      </c>
      <c r="V83" s="104">
        <f t="shared" si="15"/>
        <v>0</v>
      </c>
      <c r="W83" s="105">
        <f t="shared" si="15"/>
        <v>0</v>
      </c>
      <c r="X83" s="103">
        <f t="shared" si="15"/>
        <v>0</v>
      </c>
      <c r="Y83" s="103">
        <f t="shared" si="15"/>
        <v>0</v>
      </c>
      <c r="Z83" s="103">
        <f t="shared" si="15"/>
        <v>0</v>
      </c>
      <c r="AA83" s="104">
        <f t="shared" si="15"/>
        <v>0</v>
      </c>
      <c r="AB83" s="105">
        <f t="shared" si="15"/>
        <v>0</v>
      </c>
      <c r="AC83" s="103">
        <f t="shared" si="15"/>
        <v>0</v>
      </c>
      <c r="AD83" s="103">
        <f t="shared" si="15"/>
        <v>0</v>
      </c>
      <c r="AE83" s="103">
        <f t="shared" si="15"/>
        <v>0</v>
      </c>
      <c r="AF83" s="104">
        <f t="shared" si="15"/>
        <v>0</v>
      </c>
      <c r="AG83" s="105">
        <f t="shared" si="15"/>
        <v>0</v>
      </c>
      <c r="AH83" s="103">
        <f t="shared" si="15"/>
        <v>0</v>
      </c>
      <c r="AI83" s="103">
        <f t="shared" si="15"/>
        <v>0</v>
      </c>
      <c r="AJ83" s="103">
        <f t="shared" si="15"/>
        <v>0</v>
      </c>
      <c r="AK83" s="104">
        <f t="shared" si="15"/>
        <v>0</v>
      </c>
      <c r="AL83" s="105">
        <f t="shared" si="15"/>
        <v>0</v>
      </c>
      <c r="AM83" s="103">
        <f t="shared" si="15"/>
        <v>0</v>
      </c>
      <c r="AN83" s="103">
        <f t="shared" si="15"/>
        <v>0</v>
      </c>
      <c r="AO83" s="103">
        <f t="shared" si="15"/>
        <v>0</v>
      </c>
      <c r="AP83" s="104">
        <f t="shared" si="15"/>
        <v>0</v>
      </c>
      <c r="AQ83" s="105">
        <f t="shared" si="15"/>
        <v>0</v>
      </c>
      <c r="AR83" s="103">
        <f t="shared" si="15"/>
        <v>0</v>
      </c>
      <c r="AS83" s="103">
        <f t="shared" si="15"/>
        <v>0</v>
      </c>
      <c r="AT83" s="103">
        <f t="shared" si="15"/>
        <v>0</v>
      </c>
      <c r="AU83" s="104">
        <f t="shared" si="15"/>
        <v>0</v>
      </c>
      <c r="AV83" s="105">
        <f t="shared" si="15"/>
        <v>0</v>
      </c>
      <c r="AW83" s="103">
        <f t="shared" si="15"/>
        <v>0</v>
      </c>
      <c r="AX83" s="103">
        <f t="shared" si="15"/>
        <v>0</v>
      </c>
      <c r="AY83" s="103">
        <f t="shared" si="15"/>
        <v>0</v>
      </c>
      <c r="AZ83" s="104">
        <f t="shared" si="15"/>
        <v>0</v>
      </c>
      <c r="BA83" s="105">
        <f t="shared" si="15"/>
        <v>0</v>
      </c>
      <c r="BB83" s="103">
        <f t="shared" si="15"/>
        <v>0</v>
      </c>
      <c r="BC83" s="103">
        <f t="shared" si="15"/>
        <v>0</v>
      </c>
      <c r="BD83" s="103">
        <f t="shared" si="15"/>
        <v>0</v>
      </c>
      <c r="BE83" s="104">
        <f t="shared" si="15"/>
        <v>0</v>
      </c>
      <c r="BF83" s="105">
        <f t="shared" si="15"/>
        <v>0</v>
      </c>
      <c r="BG83" s="103">
        <f t="shared" si="15"/>
        <v>0</v>
      </c>
      <c r="BH83" s="103">
        <f t="shared" si="15"/>
        <v>0</v>
      </c>
      <c r="BI83" s="103">
        <f t="shared" si="15"/>
        <v>0</v>
      </c>
      <c r="BJ83" s="104">
        <f t="shared" si="15"/>
        <v>0</v>
      </c>
      <c r="BK83" s="64">
        <f t="shared" si="15"/>
        <v>233.905791415</v>
      </c>
      <c r="BL83" s="51"/>
    </row>
    <row r="84" spans="1:64" ht="12.75">
      <c r="A84" s="6" t="s">
        <v>68</v>
      </c>
      <c r="B84" s="13" t="s">
        <v>19</v>
      </c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8"/>
      <c r="BL84" s="51"/>
    </row>
    <row r="85" spans="1:64" ht="12.75">
      <c r="A85" s="6"/>
      <c r="B85" s="13" t="s">
        <v>147</v>
      </c>
      <c r="C85" s="72">
        <v>0</v>
      </c>
      <c r="D85" s="73">
        <v>0</v>
      </c>
      <c r="E85" s="74">
        <v>0</v>
      </c>
      <c r="F85" s="74">
        <v>0</v>
      </c>
      <c r="G85" s="76">
        <v>0</v>
      </c>
      <c r="H85" s="82">
        <v>0</v>
      </c>
      <c r="I85" s="74">
        <v>40.891585323</v>
      </c>
      <c r="J85" s="74">
        <v>0</v>
      </c>
      <c r="K85" s="74">
        <v>0</v>
      </c>
      <c r="L85" s="76">
        <v>39.595796931</v>
      </c>
      <c r="M85" s="82">
        <v>0</v>
      </c>
      <c r="N85" s="73">
        <v>0</v>
      </c>
      <c r="O85" s="74">
        <v>0</v>
      </c>
      <c r="P85" s="74">
        <v>0</v>
      </c>
      <c r="Q85" s="76">
        <v>0</v>
      </c>
      <c r="R85" s="82">
        <v>0</v>
      </c>
      <c r="S85" s="74">
        <v>0</v>
      </c>
      <c r="T85" s="74">
        <v>0</v>
      </c>
      <c r="U85" s="74">
        <v>0</v>
      </c>
      <c r="V85" s="76">
        <v>0</v>
      </c>
      <c r="W85" s="82">
        <v>0</v>
      </c>
      <c r="X85" s="74">
        <v>0</v>
      </c>
      <c r="Y85" s="74">
        <v>0</v>
      </c>
      <c r="Z85" s="74">
        <v>0</v>
      </c>
      <c r="AA85" s="76">
        <v>0</v>
      </c>
      <c r="AB85" s="82">
        <v>0</v>
      </c>
      <c r="AC85" s="74">
        <v>0</v>
      </c>
      <c r="AD85" s="74">
        <v>0</v>
      </c>
      <c r="AE85" s="74">
        <v>0</v>
      </c>
      <c r="AF85" s="76">
        <v>0</v>
      </c>
      <c r="AG85" s="82">
        <v>0</v>
      </c>
      <c r="AH85" s="74">
        <v>0</v>
      </c>
      <c r="AI85" s="74">
        <v>0</v>
      </c>
      <c r="AJ85" s="74">
        <v>0</v>
      </c>
      <c r="AK85" s="76">
        <v>0</v>
      </c>
      <c r="AL85" s="82">
        <v>0</v>
      </c>
      <c r="AM85" s="74">
        <v>0</v>
      </c>
      <c r="AN85" s="74">
        <v>0</v>
      </c>
      <c r="AO85" s="74">
        <v>0</v>
      </c>
      <c r="AP85" s="76">
        <v>0</v>
      </c>
      <c r="AQ85" s="82">
        <v>0</v>
      </c>
      <c r="AR85" s="73">
        <v>0</v>
      </c>
      <c r="AS85" s="74">
        <v>0</v>
      </c>
      <c r="AT85" s="74">
        <v>0</v>
      </c>
      <c r="AU85" s="76">
        <v>0</v>
      </c>
      <c r="AV85" s="82">
        <v>0</v>
      </c>
      <c r="AW85" s="74">
        <v>0</v>
      </c>
      <c r="AX85" s="74">
        <v>0</v>
      </c>
      <c r="AY85" s="74">
        <v>0</v>
      </c>
      <c r="AZ85" s="76">
        <v>0</v>
      </c>
      <c r="BA85" s="82">
        <v>0</v>
      </c>
      <c r="BB85" s="73">
        <v>0</v>
      </c>
      <c r="BC85" s="74">
        <v>0</v>
      </c>
      <c r="BD85" s="74">
        <v>0</v>
      </c>
      <c r="BE85" s="76">
        <v>0</v>
      </c>
      <c r="BF85" s="82">
        <v>0</v>
      </c>
      <c r="BG85" s="73">
        <v>0</v>
      </c>
      <c r="BH85" s="74">
        <v>0</v>
      </c>
      <c r="BI85" s="74">
        <v>0</v>
      </c>
      <c r="BJ85" s="76">
        <v>0</v>
      </c>
      <c r="BK85" s="53">
        <v>80.487382254</v>
      </c>
      <c r="BL85" s="51"/>
    </row>
    <row r="86" spans="1:64" ht="12.75">
      <c r="A86" s="6"/>
      <c r="B86" s="13" t="s">
        <v>161</v>
      </c>
      <c r="C86" s="72">
        <v>0</v>
      </c>
      <c r="D86" s="73">
        <v>0</v>
      </c>
      <c r="E86" s="74">
        <v>0</v>
      </c>
      <c r="F86" s="74">
        <v>0</v>
      </c>
      <c r="G86" s="76">
        <v>0</v>
      </c>
      <c r="H86" s="82">
        <v>0</v>
      </c>
      <c r="I86" s="74">
        <v>0.176660306</v>
      </c>
      <c r="J86" s="74">
        <v>0</v>
      </c>
      <c r="K86" s="74">
        <v>0</v>
      </c>
      <c r="L86" s="76">
        <v>6.236773061</v>
      </c>
      <c r="M86" s="82">
        <v>0</v>
      </c>
      <c r="N86" s="73">
        <v>0</v>
      </c>
      <c r="O86" s="74">
        <v>0</v>
      </c>
      <c r="P86" s="74">
        <v>0</v>
      </c>
      <c r="Q86" s="76">
        <v>0</v>
      </c>
      <c r="R86" s="82">
        <v>0</v>
      </c>
      <c r="S86" s="74">
        <v>0</v>
      </c>
      <c r="T86" s="74">
        <v>0</v>
      </c>
      <c r="U86" s="74">
        <v>0</v>
      </c>
      <c r="V86" s="76">
        <v>0</v>
      </c>
      <c r="W86" s="82">
        <v>0</v>
      </c>
      <c r="X86" s="74">
        <v>0</v>
      </c>
      <c r="Y86" s="74">
        <v>0</v>
      </c>
      <c r="Z86" s="74">
        <v>0</v>
      </c>
      <c r="AA86" s="76">
        <v>0</v>
      </c>
      <c r="AB86" s="82">
        <v>0</v>
      </c>
      <c r="AC86" s="74">
        <v>0</v>
      </c>
      <c r="AD86" s="74">
        <v>0</v>
      </c>
      <c r="AE86" s="74">
        <v>0</v>
      </c>
      <c r="AF86" s="76">
        <v>0</v>
      </c>
      <c r="AG86" s="82">
        <v>0</v>
      </c>
      <c r="AH86" s="74">
        <v>0</v>
      </c>
      <c r="AI86" s="74">
        <v>0</v>
      </c>
      <c r="AJ86" s="74">
        <v>0</v>
      </c>
      <c r="AK86" s="76">
        <v>0</v>
      </c>
      <c r="AL86" s="82">
        <v>0</v>
      </c>
      <c r="AM86" s="74">
        <v>0</v>
      </c>
      <c r="AN86" s="74">
        <v>0</v>
      </c>
      <c r="AO86" s="74">
        <v>0</v>
      </c>
      <c r="AP86" s="76">
        <v>0</v>
      </c>
      <c r="AQ86" s="82">
        <v>0</v>
      </c>
      <c r="AR86" s="73">
        <v>0</v>
      </c>
      <c r="AS86" s="74">
        <v>0</v>
      </c>
      <c r="AT86" s="74">
        <v>0</v>
      </c>
      <c r="AU86" s="76">
        <v>0</v>
      </c>
      <c r="AV86" s="82">
        <v>0</v>
      </c>
      <c r="AW86" s="74">
        <v>0</v>
      </c>
      <c r="AX86" s="74">
        <v>0</v>
      </c>
      <c r="AY86" s="74">
        <v>0</v>
      </c>
      <c r="AZ86" s="76">
        <v>0</v>
      </c>
      <c r="BA86" s="82">
        <v>0</v>
      </c>
      <c r="BB86" s="73">
        <v>0</v>
      </c>
      <c r="BC86" s="74">
        <v>0</v>
      </c>
      <c r="BD86" s="74">
        <v>0</v>
      </c>
      <c r="BE86" s="76">
        <v>0</v>
      </c>
      <c r="BF86" s="82">
        <v>0</v>
      </c>
      <c r="BG86" s="73">
        <v>0</v>
      </c>
      <c r="BH86" s="74">
        <v>0</v>
      </c>
      <c r="BI86" s="74">
        <v>0</v>
      </c>
      <c r="BJ86" s="76">
        <v>0</v>
      </c>
      <c r="BK86" s="53">
        <v>6.413433367</v>
      </c>
      <c r="BL86" s="51"/>
    </row>
    <row r="87" spans="1:64" ht="12.75">
      <c r="A87" s="6"/>
      <c r="B87" s="13" t="s">
        <v>163</v>
      </c>
      <c r="C87" s="72">
        <v>0</v>
      </c>
      <c r="D87" s="73">
        <v>0</v>
      </c>
      <c r="E87" s="74">
        <v>0</v>
      </c>
      <c r="F87" s="74">
        <v>0</v>
      </c>
      <c r="G87" s="76">
        <v>0</v>
      </c>
      <c r="H87" s="82">
        <v>0</v>
      </c>
      <c r="I87" s="74">
        <v>7.748976597</v>
      </c>
      <c r="J87" s="74">
        <v>0</v>
      </c>
      <c r="K87" s="74">
        <v>0</v>
      </c>
      <c r="L87" s="76">
        <v>31.992782414</v>
      </c>
      <c r="M87" s="82">
        <v>0</v>
      </c>
      <c r="N87" s="73">
        <v>0</v>
      </c>
      <c r="O87" s="74">
        <v>0</v>
      </c>
      <c r="P87" s="74">
        <v>0</v>
      </c>
      <c r="Q87" s="76">
        <v>0</v>
      </c>
      <c r="R87" s="82">
        <v>0</v>
      </c>
      <c r="S87" s="74">
        <v>0</v>
      </c>
      <c r="T87" s="74">
        <v>0</v>
      </c>
      <c r="U87" s="74">
        <v>0</v>
      </c>
      <c r="V87" s="76">
        <v>0</v>
      </c>
      <c r="W87" s="82">
        <v>0</v>
      </c>
      <c r="X87" s="74">
        <v>0</v>
      </c>
      <c r="Y87" s="74">
        <v>0</v>
      </c>
      <c r="Z87" s="74">
        <v>0</v>
      </c>
      <c r="AA87" s="76">
        <v>0</v>
      </c>
      <c r="AB87" s="82">
        <v>0</v>
      </c>
      <c r="AC87" s="74">
        <v>0</v>
      </c>
      <c r="AD87" s="74">
        <v>0</v>
      </c>
      <c r="AE87" s="74">
        <v>0</v>
      </c>
      <c r="AF87" s="76">
        <v>0</v>
      </c>
      <c r="AG87" s="82">
        <v>0</v>
      </c>
      <c r="AH87" s="74">
        <v>0</v>
      </c>
      <c r="AI87" s="74">
        <v>0</v>
      </c>
      <c r="AJ87" s="74">
        <v>0</v>
      </c>
      <c r="AK87" s="76">
        <v>0</v>
      </c>
      <c r="AL87" s="82">
        <v>0</v>
      </c>
      <c r="AM87" s="74">
        <v>0</v>
      </c>
      <c r="AN87" s="74">
        <v>0</v>
      </c>
      <c r="AO87" s="74">
        <v>0</v>
      </c>
      <c r="AP87" s="76">
        <v>0</v>
      </c>
      <c r="AQ87" s="82">
        <v>0</v>
      </c>
      <c r="AR87" s="73">
        <v>0</v>
      </c>
      <c r="AS87" s="74">
        <v>0</v>
      </c>
      <c r="AT87" s="74">
        <v>0</v>
      </c>
      <c r="AU87" s="76">
        <v>0</v>
      </c>
      <c r="AV87" s="82">
        <v>0</v>
      </c>
      <c r="AW87" s="74">
        <v>0</v>
      </c>
      <c r="AX87" s="74">
        <v>0</v>
      </c>
      <c r="AY87" s="74">
        <v>0</v>
      </c>
      <c r="AZ87" s="76">
        <v>0</v>
      </c>
      <c r="BA87" s="82">
        <v>0</v>
      </c>
      <c r="BB87" s="73">
        <v>0</v>
      </c>
      <c r="BC87" s="74">
        <v>0</v>
      </c>
      <c r="BD87" s="74">
        <v>0</v>
      </c>
      <c r="BE87" s="76">
        <v>0</v>
      </c>
      <c r="BF87" s="82">
        <v>0</v>
      </c>
      <c r="BG87" s="73">
        <v>0</v>
      </c>
      <c r="BH87" s="74">
        <v>0</v>
      </c>
      <c r="BI87" s="74">
        <v>0</v>
      </c>
      <c r="BJ87" s="76">
        <v>0</v>
      </c>
      <c r="BK87" s="53">
        <v>39.741759011</v>
      </c>
      <c r="BL87" s="51"/>
    </row>
    <row r="88" spans="1:64" ht="12.75">
      <c r="A88" s="6"/>
      <c r="B88" s="13" t="s">
        <v>142</v>
      </c>
      <c r="C88" s="72">
        <v>0</v>
      </c>
      <c r="D88" s="73">
        <v>0.633394789</v>
      </c>
      <c r="E88" s="74">
        <v>0</v>
      </c>
      <c r="F88" s="74">
        <v>0</v>
      </c>
      <c r="G88" s="76">
        <v>0</v>
      </c>
      <c r="H88" s="82">
        <v>0</v>
      </c>
      <c r="I88" s="74">
        <v>83.270272693</v>
      </c>
      <c r="J88" s="74">
        <v>0</v>
      </c>
      <c r="K88" s="74">
        <v>0</v>
      </c>
      <c r="L88" s="76">
        <v>12.170847943</v>
      </c>
      <c r="M88" s="82">
        <v>0</v>
      </c>
      <c r="N88" s="73">
        <v>0</v>
      </c>
      <c r="O88" s="74">
        <v>0</v>
      </c>
      <c r="P88" s="74">
        <v>0</v>
      </c>
      <c r="Q88" s="76">
        <v>0</v>
      </c>
      <c r="R88" s="82">
        <v>0</v>
      </c>
      <c r="S88" s="74">
        <v>0</v>
      </c>
      <c r="T88" s="74">
        <v>0</v>
      </c>
      <c r="U88" s="74">
        <v>0</v>
      </c>
      <c r="V88" s="76">
        <v>0</v>
      </c>
      <c r="W88" s="82">
        <v>0</v>
      </c>
      <c r="X88" s="74">
        <v>0</v>
      </c>
      <c r="Y88" s="74">
        <v>0</v>
      </c>
      <c r="Z88" s="74">
        <v>0</v>
      </c>
      <c r="AA88" s="76">
        <v>0</v>
      </c>
      <c r="AB88" s="82">
        <v>0</v>
      </c>
      <c r="AC88" s="74">
        <v>0</v>
      </c>
      <c r="AD88" s="74">
        <v>0</v>
      </c>
      <c r="AE88" s="74">
        <v>0</v>
      </c>
      <c r="AF88" s="76">
        <v>0</v>
      </c>
      <c r="AG88" s="82">
        <v>0</v>
      </c>
      <c r="AH88" s="74">
        <v>0</v>
      </c>
      <c r="AI88" s="74">
        <v>0</v>
      </c>
      <c r="AJ88" s="74">
        <v>0</v>
      </c>
      <c r="AK88" s="76">
        <v>0</v>
      </c>
      <c r="AL88" s="82">
        <v>0</v>
      </c>
      <c r="AM88" s="74">
        <v>0</v>
      </c>
      <c r="AN88" s="74">
        <v>0</v>
      </c>
      <c r="AO88" s="74">
        <v>0</v>
      </c>
      <c r="AP88" s="76">
        <v>0</v>
      </c>
      <c r="AQ88" s="82">
        <v>0</v>
      </c>
      <c r="AR88" s="73">
        <v>0</v>
      </c>
      <c r="AS88" s="74">
        <v>0</v>
      </c>
      <c r="AT88" s="74">
        <v>0</v>
      </c>
      <c r="AU88" s="76">
        <v>0</v>
      </c>
      <c r="AV88" s="82">
        <v>0</v>
      </c>
      <c r="AW88" s="74">
        <v>0</v>
      </c>
      <c r="AX88" s="74">
        <v>0</v>
      </c>
      <c r="AY88" s="74">
        <v>0</v>
      </c>
      <c r="AZ88" s="76">
        <v>0</v>
      </c>
      <c r="BA88" s="82">
        <v>0</v>
      </c>
      <c r="BB88" s="73">
        <v>0</v>
      </c>
      <c r="BC88" s="74">
        <v>0</v>
      </c>
      <c r="BD88" s="74">
        <v>0</v>
      </c>
      <c r="BE88" s="76">
        <v>0</v>
      </c>
      <c r="BF88" s="82">
        <v>0</v>
      </c>
      <c r="BG88" s="73">
        <v>0</v>
      </c>
      <c r="BH88" s="74">
        <v>0</v>
      </c>
      <c r="BI88" s="74">
        <v>0</v>
      </c>
      <c r="BJ88" s="76">
        <v>0</v>
      </c>
      <c r="BK88" s="53">
        <v>96.074515425</v>
      </c>
      <c r="BL88" s="51"/>
    </row>
    <row r="89" spans="1:64" ht="12.75">
      <c r="A89" s="6"/>
      <c r="B89" s="13" t="s">
        <v>140</v>
      </c>
      <c r="C89" s="72">
        <v>0</v>
      </c>
      <c r="D89" s="73">
        <v>0.653222749</v>
      </c>
      <c r="E89" s="74">
        <v>0</v>
      </c>
      <c r="F89" s="74">
        <v>0</v>
      </c>
      <c r="G89" s="76">
        <v>0</v>
      </c>
      <c r="H89" s="82">
        <v>0</v>
      </c>
      <c r="I89" s="74">
        <v>31.90186942</v>
      </c>
      <c r="J89" s="74">
        <v>0</v>
      </c>
      <c r="K89" s="74">
        <v>0</v>
      </c>
      <c r="L89" s="76">
        <v>93.721919006</v>
      </c>
      <c r="M89" s="82">
        <v>0</v>
      </c>
      <c r="N89" s="73">
        <v>0</v>
      </c>
      <c r="O89" s="74">
        <v>0</v>
      </c>
      <c r="P89" s="74">
        <v>0</v>
      </c>
      <c r="Q89" s="76">
        <v>0</v>
      </c>
      <c r="R89" s="82">
        <v>0</v>
      </c>
      <c r="S89" s="74">
        <v>0</v>
      </c>
      <c r="T89" s="74">
        <v>0</v>
      </c>
      <c r="U89" s="74">
        <v>0</v>
      </c>
      <c r="V89" s="76">
        <v>0</v>
      </c>
      <c r="W89" s="82">
        <v>0</v>
      </c>
      <c r="X89" s="74">
        <v>0</v>
      </c>
      <c r="Y89" s="74">
        <v>0</v>
      </c>
      <c r="Z89" s="74">
        <v>0</v>
      </c>
      <c r="AA89" s="76">
        <v>0</v>
      </c>
      <c r="AB89" s="82">
        <v>0</v>
      </c>
      <c r="AC89" s="74">
        <v>0</v>
      </c>
      <c r="AD89" s="74">
        <v>0</v>
      </c>
      <c r="AE89" s="74">
        <v>0</v>
      </c>
      <c r="AF89" s="76">
        <v>0</v>
      </c>
      <c r="AG89" s="82">
        <v>0</v>
      </c>
      <c r="AH89" s="74">
        <v>0</v>
      </c>
      <c r="AI89" s="74">
        <v>0</v>
      </c>
      <c r="AJ89" s="74">
        <v>0</v>
      </c>
      <c r="AK89" s="76">
        <v>0</v>
      </c>
      <c r="AL89" s="82">
        <v>0</v>
      </c>
      <c r="AM89" s="74">
        <v>0</v>
      </c>
      <c r="AN89" s="74">
        <v>0</v>
      </c>
      <c r="AO89" s="74">
        <v>0</v>
      </c>
      <c r="AP89" s="76">
        <v>0</v>
      </c>
      <c r="AQ89" s="82">
        <v>0</v>
      </c>
      <c r="AR89" s="73">
        <v>0</v>
      </c>
      <c r="AS89" s="74">
        <v>0</v>
      </c>
      <c r="AT89" s="74">
        <v>0</v>
      </c>
      <c r="AU89" s="76">
        <v>0</v>
      </c>
      <c r="AV89" s="82">
        <v>0</v>
      </c>
      <c r="AW89" s="74">
        <v>0</v>
      </c>
      <c r="AX89" s="74">
        <v>0</v>
      </c>
      <c r="AY89" s="74">
        <v>0</v>
      </c>
      <c r="AZ89" s="76">
        <v>0</v>
      </c>
      <c r="BA89" s="82">
        <v>0</v>
      </c>
      <c r="BB89" s="73">
        <v>0</v>
      </c>
      <c r="BC89" s="74">
        <v>0</v>
      </c>
      <c r="BD89" s="74">
        <v>0</v>
      </c>
      <c r="BE89" s="76">
        <v>0</v>
      </c>
      <c r="BF89" s="82">
        <v>0</v>
      </c>
      <c r="BG89" s="73">
        <v>0</v>
      </c>
      <c r="BH89" s="74">
        <v>0</v>
      </c>
      <c r="BI89" s="74">
        <v>0</v>
      </c>
      <c r="BJ89" s="76">
        <v>0</v>
      </c>
      <c r="BK89" s="53">
        <v>126.277011175</v>
      </c>
      <c r="BL89" s="51"/>
    </row>
    <row r="90" spans="1:64" ht="12.75">
      <c r="A90" s="6"/>
      <c r="B90" s="13" t="s">
        <v>162</v>
      </c>
      <c r="C90" s="72">
        <v>0</v>
      </c>
      <c r="D90" s="73">
        <v>0</v>
      </c>
      <c r="E90" s="74">
        <v>0</v>
      </c>
      <c r="F90" s="74">
        <v>0</v>
      </c>
      <c r="G90" s="76">
        <v>0</v>
      </c>
      <c r="H90" s="82">
        <v>0</v>
      </c>
      <c r="I90" s="74">
        <v>88.406256425</v>
      </c>
      <c r="J90" s="74">
        <v>0</v>
      </c>
      <c r="K90" s="74">
        <v>0</v>
      </c>
      <c r="L90" s="76">
        <v>18.049538402</v>
      </c>
      <c r="M90" s="82">
        <v>0</v>
      </c>
      <c r="N90" s="73">
        <v>0</v>
      </c>
      <c r="O90" s="74">
        <v>0</v>
      </c>
      <c r="P90" s="74">
        <v>0</v>
      </c>
      <c r="Q90" s="76">
        <v>0</v>
      </c>
      <c r="R90" s="82">
        <v>0</v>
      </c>
      <c r="S90" s="74">
        <v>0</v>
      </c>
      <c r="T90" s="74">
        <v>0</v>
      </c>
      <c r="U90" s="74">
        <v>0</v>
      </c>
      <c r="V90" s="76">
        <v>0</v>
      </c>
      <c r="W90" s="82">
        <v>0</v>
      </c>
      <c r="X90" s="74">
        <v>0</v>
      </c>
      <c r="Y90" s="74">
        <v>0</v>
      </c>
      <c r="Z90" s="74">
        <v>0</v>
      </c>
      <c r="AA90" s="76">
        <v>0</v>
      </c>
      <c r="AB90" s="82">
        <v>0</v>
      </c>
      <c r="AC90" s="74">
        <v>0</v>
      </c>
      <c r="AD90" s="74">
        <v>0</v>
      </c>
      <c r="AE90" s="74">
        <v>0</v>
      </c>
      <c r="AF90" s="76">
        <v>0</v>
      </c>
      <c r="AG90" s="82">
        <v>0</v>
      </c>
      <c r="AH90" s="74">
        <v>0</v>
      </c>
      <c r="AI90" s="74">
        <v>0</v>
      </c>
      <c r="AJ90" s="74">
        <v>0</v>
      </c>
      <c r="AK90" s="76">
        <v>0</v>
      </c>
      <c r="AL90" s="82">
        <v>0</v>
      </c>
      <c r="AM90" s="74">
        <v>0</v>
      </c>
      <c r="AN90" s="74">
        <v>0</v>
      </c>
      <c r="AO90" s="74">
        <v>0</v>
      </c>
      <c r="AP90" s="76">
        <v>0</v>
      </c>
      <c r="AQ90" s="82">
        <v>0</v>
      </c>
      <c r="AR90" s="73">
        <v>0</v>
      </c>
      <c r="AS90" s="74">
        <v>0</v>
      </c>
      <c r="AT90" s="74">
        <v>0</v>
      </c>
      <c r="AU90" s="76">
        <v>0</v>
      </c>
      <c r="AV90" s="82">
        <v>0</v>
      </c>
      <c r="AW90" s="74">
        <v>0</v>
      </c>
      <c r="AX90" s="74">
        <v>0</v>
      </c>
      <c r="AY90" s="74">
        <v>0</v>
      </c>
      <c r="AZ90" s="76">
        <v>0</v>
      </c>
      <c r="BA90" s="82">
        <v>0</v>
      </c>
      <c r="BB90" s="73">
        <v>0</v>
      </c>
      <c r="BC90" s="74">
        <v>0</v>
      </c>
      <c r="BD90" s="74">
        <v>0</v>
      </c>
      <c r="BE90" s="76">
        <v>0</v>
      </c>
      <c r="BF90" s="82">
        <v>0</v>
      </c>
      <c r="BG90" s="73">
        <v>0</v>
      </c>
      <c r="BH90" s="74">
        <v>0</v>
      </c>
      <c r="BI90" s="74">
        <v>0</v>
      </c>
      <c r="BJ90" s="76">
        <v>0</v>
      </c>
      <c r="BK90" s="53">
        <v>106.455794827</v>
      </c>
      <c r="BL90" s="51"/>
    </row>
    <row r="91" spans="1:64" ht="12.75">
      <c r="A91" s="6"/>
      <c r="B91" s="13" t="s">
        <v>151</v>
      </c>
      <c r="C91" s="72">
        <v>0</v>
      </c>
      <c r="D91" s="73">
        <v>0</v>
      </c>
      <c r="E91" s="74">
        <v>0</v>
      </c>
      <c r="F91" s="74">
        <v>0</v>
      </c>
      <c r="G91" s="76">
        <v>0</v>
      </c>
      <c r="H91" s="82">
        <v>0</v>
      </c>
      <c r="I91" s="74">
        <v>44.863686239</v>
      </c>
      <c r="J91" s="74">
        <v>0</v>
      </c>
      <c r="K91" s="74">
        <v>0</v>
      </c>
      <c r="L91" s="76">
        <v>99.136483698</v>
      </c>
      <c r="M91" s="82">
        <v>0</v>
      </c>
      <c r="N91" s="73">
        <v>0</v>
      </c>
      <c r="O91" s="74">
        <v>0</v>
      </c>
      <c r="P91" s="74">
        <v>0</v>
      </c>
      <c r="Q91" s="76">
        <v>0</v>
      </c>
      <c r="R91" s="82">
        <v>0</v>
      </c>
      <c r="S91" s="74">
        <v>0</v>
      </c>
      <c r="T91" s="74">
        <v>0</v>
      </c>
      <c r="U91" s="74">
        <v>0</v>
      </c>
      <c r="V91" s="76">
        <v>0</v>
      </c>
      <c r="W91" s="82">
        <v>0</v>
      </c>
      <c r="X91" s="74">
        <v>0</v>
      </c>
      <c r="Y91" s="74">
        <v>0</v>
      </c>
      <c r="Z91" s="74">
        <v>0</v>
      </c>
      <c r="AA91" s="76">
        <v>0</v>
      </c>
      <c r="AB91" s="82">
        <v>0</v>
      </c>
      <c r="AC91" s="74">
        <v>0</v>
      </c>
      <c r="AD91" s="74">
        <v>0</v>
      </c>
      <c r="AE91" s="74">
        <v>0</v>
      </c>
      <c r="AF91" s="76">
        <v>0</v>
      </c>
      <c r="AG91" s="82">
        <v>0</v>
      </c>
      <c r="AH91" s="74">
        <v>0</v>
      </c>
      <c r="AI91" s="74">
        <v>0</v>
      </c>
      <c r="AJ91" s="74">
        <v>0</v>
      </c>
      <c r="AK91" s="76">
        <v>0</v>
      </c>
      <c r="AL91" s="82">
        <v>0</v>
      </c>
      <c r="AM91" s="74">
        <v>0</v>
      </c>
      <c r="AN91" s="74">
        <v>0</v>
      </c>
      <c r="AO91" s="74">
        <v>0</v>
      </c>
      <c r="AP91" s="76">
        <v>0</v>
      </c>
      <c r="AQ91" s="82">
        <v>0</v>
      </c>
      <c r="AR91" s="73">
        <v>0</v>
      </c>
      <c r="AS91" s="74">
        <v>0</v>
      </c>
      <c r="AT91" s="74">
        <v>0</v>
      </c>
      <c r="AU91" s="76">
        <v>0</v>
      </c>
      <c r="AV91" s="82">
        <v>0</v>
      </c>
      <c r="AW91" s="74">
        <v>0</v>
      </c>
      <c r="AX91" s="74">
        <v>0</v>
      </c>
      <c r="AY91" s="74">
        <v>0</v>
      </c>
      <c r="AZ91" s="76">
        <v>0</v>
      </c>
      <c r="BA91" s="82">
        <v>0</v>
      </c>
      <c r="BB91" s="73">
        <v>0</v>
      </c>
      <c r="BC91" s="74">
        <v>0</v>
      </c>
      <c r="BD91" s="74">
        <v>0</v>
      </c>
      <c r="BE91" s="76">
        <v>0</v>
      </c>
      <c r="BF91" s="82">
        <v>0</v>
      </c>
      <c r="BG91" s="73">
        <v>0</v>
      </c>
      <c r="BH91" s="74">
        <v>0</v>
      </c>
      <c r="BI91" s="74">
        <v>0</v>
      </c>
      <c r="BJ91" s="76">
        <v>0</v>
      </c>
      <c r="BK91" s="53">
        <v>144.000169937</v>
      </c>
      <c r="BL91" s="51"/>
    </row>
    <row r="92" spans="1:64" ht="12.75">
      <c r="A92" s="6"/>
      <c r="B92" s="13" t="s">
        <v>141</v>
      </c>
      <c r="C92" s="72">
        <v>0</v>
      </c>
      <c r="D92" s="73">
        <v>0.58424652</v>
      </c>
      <c r="E92" s="74">
        <v>0</v>
      </c>
      <c r="F92" s="74">
        <v>0</v>
      </c>
      <c r="G92" s="76">
        <v>0</v>
      </c>
      <c r="H92" s="82">
        <v>0</v>
      </c>
      <c r="I92" s="74">
        <v>0.095618032</v>
      </c>
      <c r="J92" s="74">
        <v>0</v>
      </c>
      <c r="K92" s="74">
        <v>0</v>
      </c>
      <c r="L92" s="76">
        <v>79.121429852</v>
      </c>
      <c r="M92" s="82">
        <v>0</v>
      </c>
      <c r="N92" s="73">
        <v>0</v>
      </c>
      <c r="O92" s="74">
        <v>0</v>
      </c>
      <c r="P92" s="74">
        <v>0</v>
      </c>
      <c r="Q92" s="76">
        <v>0</v>
      </c>
      <c r="R92" s="82">
        <v>0</v>
      </c>
      <c r="S92" s="74">
        <v>0</v>
      </c>
      <c r="T92" s="74">
        <v>0</v>
      </c>
      <c r="U92" s="74">
        <v>0</v>
      </c>
      <c r="V92" s="76">
        <v>0</v>
      </c>
      <c r="W92" s="82">
        <v>0</v>
      </c>
      <c r="X92" s="74">
        <v>0</v>
      </c>
      <c r="Y92" s="74">
        <v>0</v>
      </c>
      <c r="Z92" s="74">
        <v>0</v>
      </c>
      <c r="AA92" s="76">
        <v>0</v>
      </c>
      <c r="AB92" s="82">
        <v>0</v>
      </c>
      <c r="AC92" s="74">
        <v>0</v>
      </c>
      <c r="AD92" s="74">
        <v>0</v>
      </c>
      <c r="AE92" s="74">
        <v>0</v>
      </c>
      <c r="AF92" s="76">
        <v>0</v>
      </c>
      <c r="AG92" s="82">
        <v>0</v>
      </c>
      <c r="AH92" s="74">
        <v>0</v>
      </c>
      <c r="AI92" s="74">
        <v>0</v>
      </c>
      <c r="AJ92" s="74">
        <v>0</v>
      </c>
      <c r="AK92" s="76">
        <v>0</v>
      </c>
      <c r="AL92" s="82">
        <v>0</v>
      </c>
      <c r="AM92" s="74">
        <v>0</v>
      </c>
      <c r="AN92" s="74">
        <v>0</v>
      </c>
      <c r="AO92" s="74">
        <v>0</v>
      </c>
      <c r="AP92" s="76">
        <v>0</v>
      </c>
      <c r="AQ92" s="82">
        <v>0</v>
      </c>
      <c r="AR92" s="73">
        <v>0</v>
      </c>
      <c r="AS92" s="74">
        <v>0</v>
      </c>
      <c r="AT92" s="74">
        <v>0</v>
      </c>
      <c r="AU92" s="76">
        <v>0</v>
      </c>
      <c r="AV92" s="82">
        <v>0</v>
      </c>
      <c r="AW92" s="74">
        <v>0</v>
      </c>
      <c r="AX92" s="74">
        <v>0</v>
      </c>
      <c r="AY92" s="74">
        <v>0</v>
      </c>
      <c r="AZ92" s="76">
        <v>0</v>
      </c>
      <c r="BA92" s="82">
        <v>0</v>
      </c>
      <c r="BB92" s="73">
        <v>0</v>
      </c>
      <c r="BC92" s="74">
        <v>0</v>
      </c>
      <c r="BD92" s="74">
        <v>0</v>
      </c>
      <c r="BE92" s="76">
        <v>0</v>
      </c>
      <c r="BF92" s="82">
        <v>0</v>
      </c>
      <c r="BG92" s="73">
        <v>0</v>
      </c>
      <c r="BH92" s="74">
        <v>0</v>
      </c>
      <c r="BI92" s="74">
        <v>0</v>
      </c>
      <c r="BJ92" s="76">
        <v>0</v>
      </c>
      <c r="BK92" s="53">
        <v>79.801294404</v>
      </c>
      <c r="BL92" s="51"/>
    </row>
    <row r="93" spans="1:64" ht="12.75">
      <c r="A93" s="6"/>
      <c r="B93" s="13" t="s">
        <v>145</v>
      </c>
      <c r="C93" s="72">
        <v>0</v>
      </c>
      <c r="D93" s="73">
        <v>0</v>
      </c>
      <c r="E93" s="74">
        <v>0</v>
      </c>
      <c r="F93" s="74">
        <v>0</v>
      </c>
      <c r="G93" s="76">
        <v>0</v>
      </c>
      <c r="H93" s="82">
        <v>0</v>
      </c>
      <c r="I93" s="74">
        <v>441.926303242</v>
      </c>
      <c r="J93" s="74">
        <v>0</v>
      </c>
      <c r="K93" s="74">
        <v>0</v>
      </c>
      <c r="L93" s="76">
        <v>680.726704971</v>
      </c>
      <c r="M93" s="82">
        <v>0</v>
      </c>
      <c r="N93" s="73">
        <v>0</v>
      </c>
      <c r="O93" s="74">
        <v>0</v>
      </c>
      <c r="P93" s="74">
        <v>0</v>
      </c>
      <c r="Q93" s="76">
        <v>0</v>
      </c>
      <c r="R93" s="82">
        <v>0</v>
      </c>
      <c r="S93" s="74">
        <v>0</v>
      </c>
      <c r="T93" s="74">
        <v>0</v>
      </c>
      <c r="U93" s="74">
        <v>0</v>
      </c>
      <c r="V93" s="76">
        <v>0</v>
      </c>
      <c r="W93" s="82">
        <v>0</v>
      </c>
      <c r="X93" s="74">
        <v>0</v>
      </c>
      <c r="Y93" s="74">
        <v>0</v>
      </c>
      <c r="Z93" s="74">
        <v>0</v>
      </c>
      <c r="AA93" s="76">
        <v>0</v>
      </c>
      <c r="AB93" s="82">
        <v>0</v>
      </c>
      <c r="AC93" s="74">
        <v>0</v>
      </c>
      <c r="AD93" s="74">
        <v>0</v>
      </c>
      <c r="AE93" s="74">
        <v>0</v>
      </c>
      <c r="AF93" s="76">
        <v>0</v>
      </c>
      <c r="AG93" s="82">
        <v>0</v>
      </c>
      <c r="AH93" s="74">
        <v>0</v>
      </c>
      <c r="AI93" s="74">
        <v>0</v>
      </c>
      <c r="AJ93" s="74">
        <v>0</v>
      </c>
      <c r="AK93" s="76">
        <v>0</v>
      </c>
      <c r="AL93" s="82">
        <v>0</v>
      </c>
      <c r="AM93" s="74">
        <v>0</v>
      </c>
      <c r="AN93" s="74">
        <v>0</v>
      </c>
      <c r="AO93" s="74">
        <v>0</v>
      </c>
      <c r="AP93" s="76">
        <v>0</v>
      </c>
      <c r="AQ93" s="82">
        <v>0</v>
      </c>
      <c r="AR93" s="73">
        <v>0</v>
      </c>
      <c r="AS93" s="74">
        <v>0</v>
      </c>
      <c r="AT93" s="74">
        <v>0</v>
      </c>
      <c r="AU93" s="76">
        <v>0</v>
      </c>
      <c r="AV93" s="82">
        <v>0</v>
      </c>
      <c r="AW93" s="74">
        <v>0</v>
      </c>
      <c r="AX93" s="74">
        <v>0</v>
      </c>
      <c r="AY93" s="74">
        <v>0</v>
      </c>
      <c r="AZ93" s="76">
        <v>0</v>
      </c>
      <c r="BA93" s="82">
        <v>0</v>
      </c>
      <c r="BB93" s="73">
        <v>0</v>
      </c>
      <c r="BC93" s="74">
        <v>0</v>
      </c>
      <c r="BD93" s="74">
        <v>0</v>
      </c>
      <c r="BE93" s="76">
        <v>0</v>
      </c>
      <c r="BF93" s="82">
        <v>0</v>
      </c>
      <c r="BG93" s="73">
        <v>0</v>
      </c>
      <c r="BH93" s="74">
        <v>0</v>
      </c>
      <c r="BI93" s="74">
        <v>0</v>
      </c>
      <c r="BJ93" s="76">
        <v>0</v>
      </c>
      <c r="BK93" s="53">
        <v>1122.653008213</v>
      </c>
      <c r="BL93" s="51"/>
    </row>
    <row r="94" spans="1:64" ht="12.75">
      <c r="A94" s="6"/>
      <c r="B94" s="38" t="s">
        <v>164</v>
      </c>
      <c r="C94" s="72">
        <v>0</v>
      </c>
      <c r="D94" s="73">
        <v>0</v>
      </c>
      <c r="E94" s="74">
        <v>0</v>
      </c>
      <c r="F94" s="74">
        <v>0</v>
      </c>
      <c r="G94" s="76">
        <v>0</v>
      </c>
      <c r="H94" s="82">
        <v>0</v>
      </c>
      <c r="I94" s="74">
        <v>0.138536581</v>
      </c>
      <c r="J94" s="74">
        <v>0</v>
      </c>
      <c r="K94" s="74">
        <v>0</v>
      </c>
      <c r="L94" s="76">
        <v>13.610585417</v>
      </c>
      <c r="M94" s="82">
        <v>0</v>
      </c>
      <c r="N94" s="73">
        <v>0</v>
      </c>
      <c r="O94" s="74">
        <v>0</v>
      </c>
      <c r="P94" s="74">
        <v>0</v>
      </c>
      <c r="Q94" s="76">
        <v>0</v>
      </c>
      <c r="R94" s="82">
        <v>0</v>
      </c>
      <c r="S94" s="74">
        <v>0</v>
      </c>
      <c r="T94" s="74">
        <v>0</v>
      </c>
      <c r="U94" s="74">
        <v>0</v>
      </c>
      <c r="V94" s="76">
        <v>0</v>
      </c>
      <c r="W94" s="82">
        <v>0</v>
      </c>
      <c r="X94" s="74">
        <v>0</v>
      </c>
      <c r="Y94" s="74">
        <v>0</v>
      </c>
      <c r="Z94" s="74">
        <v>0</v>
      </c>
      <c r="AA94" s="76">
        <v>0</v>
      </c>
      <c r="AB94" s="82">
        <v>0</v>
      </c>
      <c r="AC94" s="74">
        <v>0</v>
      </c>
      <c r="AD94" s="74">
        <v>0</v>
      </c>
      <c r="AE94" s="74">
        <v>0</v>
      </c>
      <c r="AF94" s="76">
        <v>0</v>
      </c>
      <c r="AG94" s="82">
        <v>0</v>
      </c>
      <c r="AH94" s="74">
        <v>0</v>
      </c>
      <c r="AI94" s="74">
        <v>0</v>
      </c>
      <c r="AJ94" s="74">
        <v>0</v>
      </c>
      <c r="AK94" s="76">
        <v>0</v>
      </c>
      <c r="AL94" s="82">
        <v>0</v>
      </c>
      <c r="AM94" s="74">
        <v>0</v>
      </c>
      <c r="AN94" s="74">
        <v>0</v>
      </c>
      <c r="AO94" s="74">
        <v>0</v>
      </c>
      <c r="AP94" s="76">
        <v>0</v>
      </c>
      <c r="AQ94" s="82">
        <v>0</v>
      </c>
      <c r="AR94" s="73">
        <v>0</v>
      </c>
      <c r="AS94" s="74">
        <v>0</v>
      </c>
      <c r="AT94" s="74">
        <v>0</v>
      </c>
      <c r="AU94" s="76">
        <v>0</v>
      </c>
      <c r="AV94" s="82">
        <v>0</v>
      </c>
      <c r="AW94" s="74">
        <v>0</v>
      </c>
      <c r="AX94" s="74">
        <v>0</v>
      </c>
      <c r="AY94" s="74">
        <v>0</v>
      </c>
      <c r="AZ94" s="76">
        <v>0</v>
      </c>
      <c r="BA94" s="82">
        <v>0</v>
      </c>
      <c r="BB94" s="73">
        <v>0</v>
      </c>
      <c r="BC94" s="74">
        <v>0</v>
      </c>
      <c r="BD94" s="74">
        <v>0</v>
      </c>
      <c r="BE94" s="76">
        <v>0</v>
      </c>
      <c r="BF94" s="82">
        <v>0</v>
      </c>
      <c r="BG94" s="73">
        <v>0</v>
      </c>
      <c r="BH94" s="74">
        <v>0</v>
      </c>
      <c r="BI94" s="74">
        <v>0</v>
      </c>
      <c r="BJ94" s="76">
        <v>0</v>
      </c>
      <c r="BK94" s="53">
        <v>13.749121998</v>
      </c>
      <c r="BL94" s="51"/>
    </row>
    <row r="95" spans="1:64" ht="12.75">
      <c r="A95" s="22"/>
      <c r="B95" s="24" t="s">
        <v>77</v>
      </c>
      <c r="C95" s="65">
        <f>SUM(C85:C94)</f>
        <v>0</v>
      </c>
      <c r="D95" s="65">
        <f aca="true" t="shared" si="16" ref="D95:BK95">SUM(D85:D94)</f>
        <v>1.870864058</v>
      </c>
      <c r="E95" s="65">
        <f t="shared" si="16"/>
        <v>0</v>
      </c>
      <c r="F95" s="65">
        <f t="shared" si="16"/>
        <v>0</v>
      </c>
      <c r="G95" s="65">
        <f t="shared" si="16"/>
        <v>0</v>
      </c>
      <c r="H95" s="65">
        <f t="shared" si="16"/>
        <v>0</v>
      </c>
      <c r="I95" s="65">
        <f t="shared" si="16"/>
        <v>739.4197648580001</v>
      </c>
      <c r="J95" s="65">
        <f t="shared" si="16"/>
        <v>0</v>
      </c>
      <c r="K95" s="65">
        <f t="shared" si="16"/>
        <v>0</v>
      </c>
      <c r="L95" s="65">
        <f t="shared" si="16"/>
        <v>1074.362861695</v>
      </c>
      <c r="M95" s="65">
        <f t="shared" si="16"/>
        <v>0</v>
      </c>
      <c r="N95" s="65">
        <f t="shared" si="16"/>
        <v>0</v>
      </c>
      <c r="O95" s="65">
        <f t="shared" si="16"/>
        <v>0</v>
      </c>
      <c r="P95" s="65">
        <f t="shared" si="16"/>
        <v>0</v>
      </c>
      <c r="Q95" s="65">
        <f t="shared" si="16"/>
        <v>0</v>
      </c>
      <c r="R95" s="65">
        <f t="shared" si="16"/>
        <v>0</v>
      </c>
      <c r="S95" s="65">
        <f t="shared" si="16"/>
        <v>0</v>
      </c>
      <c r="T95" s="65">
        <f t="shared" si="16"/>
        <v>0</v>
      </c>
      <c r="U95" s="65">
        <f t="shared" si="16"/>
        <v>0</v>
      </c>
      <c r="V95" s="65">
        <f t="shared" si="16"/>
        <v>0</v>
      </c>
      <c r="W95" s="65">
        <f t="shared" si="16"/>
        <v>0</v>
      </c>
      <c r="X95" s="65">
        <f t="shared" si="16"/>
        <v>0</v>
      </c>
      <c r="Y95" s="65">
        <f t="shared" si="16"/>
        <v>0</v>
      </c>
      <c r="Z95" s="65">
        <f t="shared" si="16"/>
        <v>0</v>
      </c>
      <c r="AA95" s="65">
        <f t="shared" si="16"/>
        <v>0</v>
      </c>
      <c r="AB95" s="65">
        <f t="shared" si="16"/>
        <v>0</v>
      </c>
      <c r="AC95" s="65">
        <f t="shared" si="16"/>
        <v>0</v>
      </c>
      <c r="AD95" s="65">
        <f t="shared" si="16"/>
        <v>0</v>
      </c>
      <c r="AE95" s="65">
        <f t="shared" si="16"/>
        <v>0</v>
      </c>
      <c r="AF95" s="65">
        <f t="shared" si="16"/>
        <v>0</v>
      </c>
      <c r="AG95" s="65">
        <f t="shared" si="16"/>
        <v>0</v>
      </c>
      <c r="AH95" s="65">
        <f t="shared" si="16"/>
        <v>0</v>
      </c>
      <c r="AI95" s="65">
        <f t="shared" si="16"/>
        <v>0</v>
      </c>
      <c r="AJ95" s="65">
        <f t="shared" si="16"/>
        <v>0</v>
      </c>
      <c r="AK95" s="65">
        <f t="shared" si="16"/>
        <v>0</v>
      </c>
      <c r="AL95" s="65">
        <f t="shared" si="16"/>
        <v>0</v>
      </c>
      <c r="AM95" s="65">
        <f t="shared" si="16"/>
        <v>0</v>
      </c>
      <c r="AN95" s="65">
        <f t="shared" si="16"/>
        <v>0</v>
      </c>
      <c r="AO95" s="65">
        <f t="shared" si="16"/>
        <v>0</v>
      </c>
      <c r="AP95" s="65">
        <f t="shared" si="16"/>
        <v>0</v>
      </c>
      <c r="AQ95" s="65">
        <f t="shared" si="16"/>
        <v>0</v>
      </c>
      <c r="AR95" s="65">
        <f t="shared" si="16"/>
        <v>0</v>
      </c>
      <c r="AS95" s="65">
        <f t="shared" si="16"/>
        <v>0</v>
      </c>
      <c r="AT95" s="65">
        <f t="shared" si="16"/>
        <v>0</v>
      </c>
      <c r="AU95" s="65">
        <f t="shared" si="16"/>
        <v>0</v>
      </c>
      <c r="AV95" s="65">
        <f t="shared" si="16"/>
        <v>0</v>
      </c>
      <c r="AW95" s="65">
        <f t="shared" si="16"/>
        <v>0</v>
      </c>
      <c r="AX95" s="65">
        <f t="shared" si="16"/>
        <v>0</v>
      </c>
      <c r="AY95" s="65">
        <f t="shared" si="16"/>
        <v>0</v>
      </c>
      <c r="AZ95" s="65">
        <f t="shared" si="16"/>
        <v>0</v>
      </c>
      <c r="BA95" s="65">
        <f t="shared" si="16"/>
        <v>0</v>
      </c>
      <c r="BB95" s="65">
        <f t="shared" si="16"/>
        <v>0</v>
      </c>
      <c r="BC95" s="65">
        <f t="shared" si="16"/>
        <v>0</v>
      </c>
      <c r="BD95" s="65">
        <f t="shared" si="16"/>
        <v>0</v>
      </c>
      <c r="BE95" s="65">
        <f t="shared" si="16"/>
        <v>0</v>
      </c>
      <c r="BF95" s="65">
        <f t="shared" si="16"/>
        <v>0</v>
      </c>
      <c r="BG95" s="65">
        <f t="shared" si="16"/>
        <v>0</v>
      </c>
      <c r="BH95" s="65">
        <f t="shared" si="16"/>
        <v>0</v>
      </c>
      <c r="BI95" s="65">
        <f t="shared" si="16"/>
        <v>0</v>
      </c>
      <c r="BJ95" s="65">
        <f t="shared" si="16"/>
        <v>0</v>
      </c>
      <c r="BK95" s="65">
        <f t="shared" si="16"/>
        <v>1815.653490611</v>
      </c>
      <c r="BL95" s="51"/>
    </row>
    <row r="96" spans="1:64" ht="12.75">
      <c r="A96" s="22"/>
      <c r="B96" s="24" t="s">
        <v>75</v>
      </c>
      <c r="C96" s="65">
        <f aca="true" t="shared" si="17" ref="C96:AR96">SUM(C95,C83)</f>
        <v>0</v>
      </c>
      <c r="D96" s="103">
        <f t="shared" si="17"/>
        <v>3.01596119</v>
      </c>
      <c r="E96" s="103">
        <f t="shared" si="17"/>
        <v>0</v>
      </c>
      <c r="F96" s="103">
        <f t="shared" si="17"/>
        <v>0</v>
      </c>
      <c r="G96" s="104">
        <f t="shared" si="17"/>
        <v>0</v>
      </c>
      <c r="H96" s="105">
        <f t="shared" si="17"/>
        <v>0</v>
      </c>
      <c r="I96" s="103">
        <f t="shared" si="17"/>
        <v>969.7078764090002</v>
      </c>
      <c r="J96" s="103">
        <f t="shared" si="17"/>
        <v>0</v>
      </c>
      <c r="K96" s="103">
        <f t="shared" si="17"/>
        <v>0</v>
      </c>
      <c r="L96" s="104">
        <f t="shared" si="17"/>
        <v>1076.835444427</v>
      </c>
      <c r="M96" s="105">
        <f t="shared" si="17"/>
        <v>0</v>
      </c>
      <c r="N96" s="103">
        <f t="shared" si="17"/>
        <v>0</v>
      </c>
      <c r="O96" s="103">
        <f t="shared" si="17"/>
        <v>0</v>
      </c>
      <c r="P96" s="103">
        <f t="shared" si="17"/>
        <v>0</v>
      </c>
      <c r="Q96" s="104">
        <f t="shared" si="17"/>
        <v>0</v>
      </c>
      <c r="R96" s="105">
        <f t="shared" si="17"/>
        <v>0</v>
      </c>
      <c r="S96" s="103">
        <f t="shared" si="17"/>
        <v>0</v>
      </c>
      <c r="T96" s="103">
        <f t="shared" si="17"/>
        <v>0</v>
      </c>
      <c r="U96" s="103">
        <f t="shared" si="17"/>
        <v>0</v>
      </c>
      <c r="V96" s="104">
        <f t="shared" si="17"/>
        <v>0</v>
      </c>
      <c r="W96" s="105">
        <f t="shared" si="17"/>
        <v>0</v>
      </c>
      <c r="X96" s="103">
        <f t="shared" si="17"/>
        <v>0</v>
      </c>
      <c r="Y96" s="103">
        <f t="shared" si="17"/>
        <v>0</v>
      </c>
      <c r="Z96" s="103">
        <f t="shared" si="17"/>
        <v>0</v>
      </c>
      <c r="AA96" s="104">
        <f t="shared" si="17"/>
        <v>0</v>
      </c>
      <c r="AB96" s="105">
        <f t="shared" si="17"/>
        <v>0</v>
      </c>
      <c r="AC96" s="103">
        <f t="shared" si="17"/>
        <v>0</v>
      </c>
      <c r="AD96" s="103">
        <f t="shared" si="17"/>
        <v>0</v>
      </c>
      <c r="AE96" s="103">
        <f t="shared" si="17"/>
        <v>0</v>
      </c>
      <c r="AF96" s="104">
        <f t="shared" si="17"/>
        <v>0</v>
      </c>
      <c r="AG96" s="105">
        <f t="shared" si="17"/>
        <v>0</v>
      </c>
      <c r="AH96" s="103">
        <f t="shared" si="17"/>
        <v>0</v>
      </c>
      <c r="AI96" s="103">
        <f t="shared" si="17"/>
        <v>0</v>
      </c>
      <c r="AJ96" s="103">
        <f t="shared" si="17"/>
        <v>0</v>
      </c>
      <c r="AK96" s="104">
        <f t="shared" si="17"/>
        <v>0</v>
      </c>
      <c r="AL96" s="105">
        <f t="shared" si="17"/>
        <v>0</v>
      </c>
      <c r="AM96" s="103">
        <f t="shared" si="17"/>
        <v>0</v>
      </c>
      <c r="AN96" s="103">
        <f t="shared" si="17"/>
        <v>0</v>
      </c>
      <c r="AO96" s="103">
        <f t="shared" si="17"/>
        <v>0</v>
      </c>
      <c r="AP96" s="104">
        <f t="shared" si="17"/>
        <v>0</v>
      </c>
      <c r="AQ96" s="105">
        <f t="shared" si="17"/>
        <v>0</v>
      </c>
      <c r="AR96" s="103">
        <f t="shared" si="17"/>
        <v>0</v>
      </c>
      <c r="AS96" s="103">
        <f aca="true" t="shared" si="18" ref="AS96:BK96">SUM(AS95,AS83)</f>
        <v>0</v>
      </c>
      <c r="AT96" s="103">
        <f t="shared" si="18"/>
        <v>0</v>
      </c>
      <c r="AU96" s="104">
        <f t="shared" si="18"/>
        <v>0</v>
      </c>
      <c r="AV96" s="105">
        <f t="shared" si="18"/>
        <v>0</v>
      </c>
      <c r="AW96" s="103">
        <f t="shared" si="18"/>
        <v>0</v>
      </c>
      <c r="AX96" s="103">
        <f t="shared" si="18"/>
        <v>0</v>
      </c>
      <c r="AY96" s="103">
        <f t="shared" si="18"/>
        <v>0</v>
      </c>
      <c r="AZ96" s="104">
        <f t="shared" si="18"/>
        <v>0</v>
      </c>
      <c r="BA96" s="105">
        <f t="shared" si="18"/>
        <v>0</v>
      </c>
      <c r="BB96" s="103">
        <f t="shared" si="18"/>
        <v>0</v>
      </c>
      <c r="BC96" s="103">
        <f t="shared" si="18"/>
        <v>0</v>
      </c>
      <c r="BD96" s="103">
        <f t="shared" si="18"/>
        <v>0</v>
      </c>
      <c r="BE96" s="104">
        <f t="shared" si="18"/>
        <v>0</v>
      </c>
      <c r="BF96" s="105">
        <f t="shared" si="18"/>
        <v>0</v>
      </c>
      <c r="BG96" s="103">
        <f t="shared" si="18"/>
        <v>0</v>
      </c>
      <c r="BH96" s="103">
        <f t="shared" si="18"/>
        <v>0</v>
      </c>
      <c r="BI96" s="103">
        <f t="shared" si="18"/>
        <v>0</v>
      </c>
      <c r="BJ96" s="104">
        <f t="shared" si="18"/>
        <v>0</v>
      </c>
      <c r="BK96" s="64">
        <f t="shared" si="18"/>
        <v>2049.559282026</v>
      </c>
      <c r="BL96" s="51"/>
    </row>
    <row r="97" spans="1:64" ht="4.5" customHeight="1">
      <c r="A97" s="6"/>
      <c r="B97" s="13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8"/>
      <c r="BL97" s="51"/>
    </row>
    <row r="98" spans="1:64" ht="12.75">
      <c r="A98" s="6" t="s">
        <v>20</v>
      </c>
      <c r="B98" s="12" t="s">
        <v>21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8"/>
      <c r="BL98" s="51"/>
    </row>
    <row r="99" spans="1:64" ht="12.75">
      <c r="A99" s="6" t="s">
        <v>67</v>
      </c>
      <c r="B99" s="13" t="s">
        <v>22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8"/>
      <c r="BL99" s="51"/>
    </row>
    <row r="100" spans="1:64" ht="12.75">
      <c r="A100" s="6"/>
      <c r="B100" s="17" t="s">
        <v>114</v>
      </c>
      <c r="C100" s="72">
        <v>0</v>
      </c>
      <c r="D100" s="73">
        <v>0.47927665</v>
      </c>
      <c r="E100" s="74">
        <v>0</v>
      </c>
      <c r="F100" s="74">
        <v>0</v>
      </c>
      <c r="G100" s="76">
        <v>0</v>
      </c>
      <c r="H100" s="82">
        <v>1.293924614</v>
      </c>
      <c r="I100" s="74">
        <v>1.40904524</v>
      </c>
      <c r="J100" s="74">
        <v>0</v>
      </c>
      <c r="K100" s="74">
        <v>0</v>
      </c>
      <c r="L100" s="76">
        <v>3.113590782</v>
      </c>
      <c r="M100" s="82">
        <v>0</v>
      </c>
      <c r="N100" s="73">
        <v>0</v>
      </c>
      <c r="O100" s="74">
        <v>0</v>
      </c>
      <c r="P100" s="74">
        <v>0</v>
      </c>
      <c r="Q100" s="76">
        <v>0</v>
      </c>
      <c r="R100" s="82">
        <v>0.734051166</v>
      </c>
      <c r="S100" s="74">
        <v>0</v>
      </c>
      <c r="T100" s="74">
        <v>0</v>
      </c>
      <c r="U100" s="74">
        <v>0</v>
      </c>
      <c r="V100" s="76">
        <v>0.196363914</v>
      </c>
      <c r="W100" s="82">
        <v>0</v>
      </c>
      <c r="X100" s="74">
        <v>0</v>
      </c>
      <c r="Y100" s="74">
        <v>0</v>
      </c>
      <c r="Z100" s="74">
        <v>0</v>
      </c>
      <c r="AA100" s="76">
        <v>0</v>
      </c>
      <c r="AB100" s="82">
        <v>0</v>
      </c>
      <c r="AC100" s="74">
        <v>0</v>
      </c>
      <c r="AD100" s="74">
        <v>0</v>
      </c>
      <c r="AE100" s="74">
        <v>0</v>
      </c>
      <c r="AF100" s="76">
        <v>0</v>
      </c>
      <c r="AG100" s="82">
        <v>0</v>
      </c>
      <c r="AH100" s="74">
        <v>0</v>
      </c>
      <c r="AI100" s="74">
        <v>0</v>
      </c>
      <c r="AJ100" s="74">
        <v>0</v>
      </c>
      <c r="AK100" s="76">
        <v>0</v>
      </c>
      <c r="AL100" s="82">
        <v>0</v>
      </c>
      <c r="AM100" s="74">
        <v>0</v>
      </c>
      <c r="AN100" s="74">
        <v>0</v>
      </c>
      <c r="AO100" s="74">
        <v>0</v>
      </c>
      <c r="AP100" s="76">
        <v>0</v>
      </c>
      <c r="AQ100" s="82">
        <v>0</v>
      </c>
      <c r="AR100" s="73">
        <v>0</v>
      </c>
      <c r="AS100" s="74">
        <v>0</v>
      </c>
      <c r="AT100" s="74">
        <v>0</v>
      </c>
      <c r="AU100" s="76">
        <v>0</v>
      </c>
      <c r="AV100" s="82">
        <v>1.984113033</v>
      </c>
      <c r="AW100" s="74">
        <v>0.525248258</v>
      </c>
      <c r="AX100" s="74">
        <v>0</v>
      </c>
      <c r="AY100" s="74">
        <v>0</v>
      </c>
      <c r="AZ100" s="76">
        <v>7.242891766</v>
      </c>
      <c r="BA100" s="82">
        <v>0</v>
      </c>
      <c r="BB100" s="73">
        <v>0</v>
      </c>
      <c r="BC100" s="74">
        <v>0</v>
      </c>
      <c r="BD100" s="74">
        <v>0</v>
      </c>
      <c r="BE100" s="76">
        <v>0</v>
      </c>
      <c r="BF100" s="82">
        <v>0.541538217</v>
      </c>
      <c r="BG100" s="73">
        <v>0.00398002</v>
      </c>
      <c r="BH100" s="74">
        <v>0</v>
      </c>
      <c r="BI100" s="74">
        <v>0</v>
      </c>
      <c r="BJ100" s="76">
        <v>0.121132538</v>
      </c>
      <c r="BK100" s="53">
        <v>17.645156198</v>
      </c>
      <c r="BL100" s="51"/>
    </row>
    <row r="101" spans="1:64" ht="12.75">
      <c r="A101" s="6"/>
      <c r="B101" s="17" t="s">
        <v>143</v>
      </c>
      <c r="C101" s="72">
        <v>0</v>
      </c>
      <c r="D101" s="73">
        <v>8.02369434</v>
      </c>
      <c r="E101" s="74">
        <v>0</v>
      </c>
      <c r="F101" s="74">
        <v>0</v>
      </c>
      <c r="G101" s="76">
        <v>0</v>
      </c>
      <c r="H101" s="82">
        <v>44.470185182</v>
      </c>
      <c r="I101" s="74">
        <v>7.678667659</v>
      </c>
      <c r="J101" s="74">
        <v>0</v>
      </c>
      <c r="K101" s="74">
        <v>0</v>
      </c>
      <c r="L101" s="76">
        <v>114.656490692</v>
      </c>
      <c r="M101" s="82">
        <v>0</v>
      </c>
      <c r="N101" s="73">
        <v>0</v>
      </c>
      <c r="O101" s="74">
        <v>0</v>
      </c>
      <c r="P101" s="74">
        <v>0</v>
      </c>
      <c r="Q101" s="76">
        <v>0</v>
      </c>
      <c r="R101" s="82">
        <v>19.604270109</v>
      </c>
      <c r="S101" s="74">
        <v>0</v>
      </c>
      <c r="T101" s="74">
        <v>0</v>
      </c>
      <c r="U101" s="74">
        <v>0</v>
      </c>
      <c r="V101" s="76">
        <v>4.091263446</v>
      </c>
      <c r="W101" s="82">
        <v>0</v>
      </c>
      <c r="X101" s="74">
        <v>0</v>
      </c>
      <c r="Y101" s="74">
        <v>0</v>
      </c>
      <c r="Z101" s="74">
        <v>0</v>
      </c>
      <c r="AA101" s="76">
        <v>0</v>
      </c>
      <c r="AB101" s="82">
        <v>0.001201626</v>
      </c>
      <c r="AC101" s="74">
        <v>0</v>
      </c>
      <c r="AD101" s="74">
        <v>0</v>
      </c>
      <c r="AE101" s="74">
        <v>0</v>
      </c>
      <c r="AF101" s="76">
        <v>0</v>
      </c>
      <c r="AG101" s="82">
        <v>0</v>
      </c>
      <c r="AH101" s="74">
        <v>0</v>
      </c>
      <c r="AI101" s="74">
        <v>0</v>
      </c>
      <c r="AJ101" s="74">
        <v>0</v>
      </c>
      <c r="AK101" s="76">
        <v>0</v>
      </c>
      <c r="AL101" s="82">
        <v>0.002900051</v>
      </c>
      <c r="AM101" s="74">
        <v>0</v>
      </c>
      <c r="AN101" s="74">
        <v>0</v>
      </c>
      <c r="AO101" s="74">
        <v>0</v>
      </c>
      <c r="AP101" s="76">
        <v>0</v>
      </c>
      <c r="AQ101" s="82">
        <v>0</v>
      </c>
      <c r="AR101" s="73">
        <v>0</v>
      </c>
      <c r="AS101" s="74">
        <v>0</v>
      </c>
      <c r="AT101" s="74">
        <v>0</v>
      </c>
      <c r="AU101" s="76">
        <v>0</v>
      </c>
      <c r="AV101" s="82">
        <v>229.367337424</v>
      </c>
      <c r="AW101" s="74">
        <v>10.230661368</v>
      </c>
      <c r="AX101" s="74">
        <v>0</v>
      </c>
      <c r="AY101" s="74">
        <v>0</v>
      </c>
      <c r="AZ101" s="76">
        <v>95.900556747</v>
      </c>
      <c r="BA101" s="82">
        <v>0</v>
      </c>
      <c r="BB101" s="73">
        <v>0</v>
      </c>
      <c r="BC101" s="74">
        <v>0</v>
      </c>
      <c r="BD101" s="74">
        <v>0</v>
      </c>
      <c r="BE101" s="76">
        <v>0</v>
      </c>
      <c r="BF101" s="82">
        <v>101.49357131</v>
      </c>
      <c r="BG101" s="73">
        <v>2.127666353</v>
      </c>
      <c r="BH101" s="74">
        <v>0</v>
      </c>
      <c r="BI101" s="74">
        <v>0</v>
      </c>
      <c r="BJ101" s="76">
        <v>14.067358246</v>
      </c>
      <c r="BK101" s="53">
        <v>651.715824553</v>
      </c>
      <c r="BL101" s="51"/>
    </row>
    <row r="102" spans="1:64" ht="12.75">
      <c r="A102" s="6"/>
      <c r="B102" s="17" t="s">
        <v>113</v>
      </c>
      <c r="C102" s="72">
        <v>0</v>
      </c>
      <c r="D102" s="73">
        <v>99.609028665</v>
      </c>
      <c r="E102" s="74">
        <v>0</v>
      </c>
      <c r="F102" s="74">
        <v>0</v>
      </c>
      <c r="G102" s="76">
        <v>0</v>
      </c>
      <c r="H102" s="82">
        <v>61.829384852</v>
      </c>
      <c r="I102" s="74">
        <v>27.316520136</v>
      </c>
      <c r="J102" s="74">
        <v>0</v>
      </c>
      <c r="K102" s="74">
        <v>0</v>
      </c>
      <c r="L102" s="76">
        <v>186.131439966</v>
      </c>
      <c r="M102" s="82">
        <v>0</v>
      </c>
      <c r="N102" s="73">
        <v>0</v>
      </c>
      <c r="O102" s="74">
        <v>0</v>
      </c>
      <c r="P102" s="74">
        <v>0</v>
      </c>
      <c r="Q102" s="76">
        <v>0</v>
      </c>
      <c r="R102" s="82">
        <v>22.871725001</v>
      </c>
      <c r="S102" s="74">
        <v>0.033958483</v>
      </c>
      <c r="T102" s="74">
        <v>0</v>
      </c>
      <c r="U102" s="74">
        <v>0</v>
      </c>
      <c r="V102" s="76">
        <v>7.692697237</v>
      </c>
      <c r="W102" s="82">
        <v>0</v>
      </c>
      <c r="X102" s="74">
        <v>0</v>
      </c>
      <c r="Y102" s="74">
        <v>0</v>
      </c>
      <c r="Z102" s="74">
        <v>0</v>
      </c>
      <c r="AA102" s="76">
        <v>0</v>
      </c>
      <c r="AB102" s="82">
        <v>0.00134724</v>
      </c>
      <c r="AC102" s="74">
        <v>0</v>
      </c>
      <c r="AD102" s="74">
        <v>0</v>
      </c>
      <c r="AE102" s="74">
        <v>0</v>
      </c>
      <c r="AF102" s="76">
        <v>0</v>
      </c>
      <c r="AG102" s="82">
        <v>0</v>
      </c>
      <c r="AH102" s="74">
        <v>0</v>
      </c>
      <c r="AI102" s="74">
        <v>0</v>
      </c>
      <c r="AJ102" s="74">
        <v>0</v>
      </c>
      <c r="AK102" s="76">
        <v>0</v>
      </c>
      <c r="AL102" s="82">
        <v>0.006402561</v>
      </c>
      <c r="AM102" s="74">
        <v>0</v>
      </c>
      <c r="AN102" s="74">
        <v>0</v>
      </c>
      <c r="AO102" s="74">
        <v>0</v>
      </c>
      <c r="AP102" s="76">
        <v>0</v>
      </c>
      <c r="AQ102" s="82">
        <v>0</v>
      </c>
      <c r="AR102" s="73">
        <v>0</v>
      </c>
      <c r="AS102" s="74">
        <v>0</v>
      </c>
      <c r="AT102" s="74">
        <v>0</v>
      </c>
      <c r="AU102" s="76">
        <v>0</v>
      </c>
      <c r="AV102" s="82">
        <v>126.846040775</v>
      </c>
      <c r="AW102" s="74">
        <v>34.513636625</v>
      </c>
      <c r="AX102" s="74">
        <v>0</v>
      </c>
      <c r="AY102" s="74">
        <v>0</v>
      </c>
      <c r="AZ102" s="76">
        <v>181.523885244</v>
      </c>
      <c r="BA102" s="82">
        <v>0</v>
      </c>
      <c r="BB102" s="73">
        <v>0</v>
      </c>
      <c r="BC102" s="74">
        <v>0</v>
      </c>
      <c r="BD102" s="74">
        <v>0</v>
      </c>
      <c r="BE102" s="76">
        <v>0</v>
      </c>
      <c r="BF102" s="82">
        <v>33.806966471</v>
      </c>
      <c r="BG102" s="73">
        <v>0.429811152</v>
      </c>
      <c r="BH102" s="74">
        <v>0</v>
      </c>
      <c r="BI102" s="74">
        <v>0</v>
      </c>
      <c r="BJ102" s="76">
        <v>14.750519046</v>
      </c>
      <c r="BK102" s="53">
        <v>797.363363454</v>
      </c>
      <c r="BL102" s="51"/>
    </row>
    <row r="103" spans="1:64" ht="12.75">
      <c r="A103" s="6"/>
      <c r="B103" s="17" t="s">
        <v>170</v>
      </c>
      <c r="C103" s="72">
        <v>0</v>
      </c>
      <c r="D103" s="73">
        <v>0.944882742</v>
      </c>
      <c r="E103" s="74">
        <v>0</v>
      </c>
      <c r="F103" s="74">
        <v>0</v>
      </c>
      <c r="G103" s="76">
        <v>0</v>
      </c>
      <c r="H103" s="82">
        <v>2.772858932</v>
      </c>
      <c r="I103" s="74">
        <v>3.196915691</v>
      </c>
      <c r="J103" s="74">
        <v>0</v>
      </c>
      <c r="K103" s="74">
        <v>0</v>
      </c>
      <c r="L103" s="76">
        <v>21.107137575</v>
      </c>
      <c r="M103" s="82">
        <v>0</v>
      </c>
      <c r="N103" s="73">
        <v>0</v>
      </c>
      <c r="O103" s="74">
        <v>0</v>
      </c>
      <c r="P103" s="74">
        <v>0</v>
      </c>
      <c r="Q103" s="76">
        <v>0</v>
      </c>
      <c r="R103" s="82">
        <v>1.001588227</v>
      </c>
      <c r="S103" s="74">
        <v>0</v>
      </c>
      <c r="T103" s="74">
        <v>0</v>
      </c>
      <c r="U103" s="74">
        <v>0</v>
      </c>
      <c r="V103" s="76">
        <v>0.107801727</v>
      </c>
      <c r="W103" s="82">
        <v>0</v>
      </c>
      <c r="X103" s="74">
        <v>0</v>
      </c>
      <c r="Y103" s="74">
        <v>0</v>
      </c>
      <c r="Z103" s="74">
        <v>0</v>
      </c>
      <c r="AA103" s="76">
        <v>0</v>
      </c>
      <c r="AB103" s="82">
        <v>0</v>
      </c>
      <c r="AC103" s="74">
        <v>0</v>
      </c>
      <c r="AD103" s="74">
        <v>0</v>
      </c>
      <c r="AE103" s="74">
        <v>0</v>
      </c>
      <c r="AF103" s="76">
        <v>0</v>
      </c>
      <c r="AG103" s="82">
        <v>0</v>
      </c>
      <c r="AH103" s="74">
        <v>0</v>
      </c>
      <c r="AI103" s="74">
        <v>0</v>
      </c>
      <c r="AJ103" s="74">
        <v>0</v>
      </c>
      <c r="AK103" s="76">
        <v>0</v>
      </c>
      <c r="AL103" s="82">
        <v>0</v>
      </c>
      <c r="AM103" s="74">
        <v>0</v>
      </c>
      <c r="AN103" s="74">
        <v>0</v>
      </c>
      <c r="AO103" s="74">
        <v>0</v>
      </c>
      <c r="AP103" s="76">
        <v>0</v>
      </c>
      <c r="AQ103" s="82">
        <v>0</v>
      </c>
      <c r="AR103" s="73">
        <v>0</v>
      </c>
      <c r="AS103" s="74">
        <v>0</v>
      </c>
      <c r="AT103" s="74">
        <v>0</v>
      </c>
      <c r="AU103" s="76">
        <v>0</v>
      </c>
      <c r="AV103" s="82">
        <v>7.695929404</v>
      </c>
      <c r="AW103" s="74">
        <v>0.166119561</v>
      </c>
      <c r="AX103" s="74">
        <v>0</v>
      </c>
      <c r="AY103" s="74">
        <v>0</v>
      </c>
      <c r="AZ103" s="76">
        <v>18.250557418</v>
      </c>
      <c r="BA103" s="82">
        <v>0</v>
      </c>
      <c r="BB103" s="73">
        <v>0</v>
      </c>
      <c r="BC103" s="74">
        <v>0</v>
      </c>
      <c r="BD103" s="74">
        <v>0</v>
      </c>
      <c r="BE103" s="76">
        <v>0</v>
      </c>
      <c r="BF103" s="82">
        <v>1.810127184</v>
      </c>
      <c r="BG103" s="73">
        <v>0</v>
      </c>
      <c r="BH103" s="74">
        <v>0</v>
      </c>
      <c r="BI103" s="74">
        <v>0</v>
      </c>
      <c r="BJ103" s="76">
        <v>0.396963627</v>
      </c>
      <c r="BK103" s="53">
        <v>57.450882088</v>
      </c>
      <c r="BL103" s="51"/>
    </row>
    <row r="104" spans="1:64" ht="12.75">
      <c r="A104" s="6"/>
      <c r="B104" s="17" t="s">
        <v>154</v>
      </c>
      <c r="C104" s="72">
        <v>0</v>
      </c>
      <c r="D104" s="73">
        <v>31.142773532</v>
      </c>
      <c r="E104" s="74">
        <v>0</v>
      </c>
      <c r="F104" s="74">
        <v>0</v>
      </c>
      <c r="G104" s="76">
        <v>0</v>
      </c>
      <c r="H104" s="82">
        <v>42.546433009</v>
      </c>
      <c r="I104" s="74">
        <v>63.648259707</v>
      </c>
      <c r="J104" s="74">
        <v>0</v>
      </c>
      <c r="K104" s="74">
        <v>0</v>
      </c>
      <c r="L104" s="76">
        <v>222.65330728</v>
      </c>
      <c r="M104" s="82">
        <v>0</v>
      </c>
      <c r="N104" s="73">
        <v>0</v>
      </c>
      <c r="O104" s="74">
        <v>0</v>
      </c>
      <c r="P104" s="74">
        <v>0</v>
      </c>
      <c r="Q104" s="76">
        <v>0</v>
      </c>
      <c r="R104" s="82">
        <v>21.04157879</v>
      </c>
      <c r="S104" s="74">
        <v>1.896609994</v>
      </c>
      <c r="T104" s="74">
        <v>0</v>
      </c>
      <c r="U104" s="74">
        <v>0</v>
      </c>
      <c r="V104" s="76">
        <v>10.245967912</v>
      </c>
      <c r="W104" s="82">
        <v>0</v>
      </c>
      <c r="X104" s="74">
        <v>0</v>
      </c>
      <c r="Y104" s="74">
        <v>0</v>
      </c>
      <c r="Z104" s="74">
        <v>0</v>
      </c>
      <c r="AA104" s="76">
        <v>0</v>
      </c>
      <c r="AB104" s="82">
        <v>0.058885635</v>
      </c>
      <c r="AC104" s="74">
        <v>0</v>
      </c>
      <c r="AD104" s="74">
        <v>0</v>
      </c>
      <c r="AE104" s="74">
        <v>0</v>
      </c>
      <c r="AF104" s="76">
        <v>0</v>
      </c>
      <c r="AG104" s="82">
        <v>0</v>
      </c>
      <c r="AH104" s="74">
        <v>0</v>
      </c>
      <c r="AI104" s="74">
        <v>0</v>
      </c>
      <c r="AJ104" s="74">
        <v>0</v>
      </c>
      <c r="AK104" s="76">
        <v>0</v>
      </c>
      <c r="AL104" s="82">
        <v>0.050496907</v>
      </c>
      <c r="AM104" s="74">
        <v>0</v>
      </c>
      <c r="AN104" s="74">
        <v>0</v>
      </c>
      <c r="AO104" s="74">
        <v>0</v>
      </c>
      <c r="AP104" s="76">
        <v>0</v>
      </c>
      <c r="AQ104" s="82">
        <v>0</v>
      </c>
      <c r="AR104" s="73">
        <v>0</v>
      </c>
      <c r="AS104" s="74">
        <v>0</v>
      </c>
      <c r="AT104" s="74">
        <v>0</v>
      </c>
      <c r="AU104" s="76">
        <v>0</v>
      </c>
      <c r="AV104" s="82">
        <v>85.728926729</v>
      </c>
      <c r="AW104" s="74">
        <v>31.330526776</v>
      </c>
      <c r="AX104" s="74">
        <v>0</v>
      </c>
      <c r="AY104" s="74">
        <v>0</v>
      </c>
      <c r="AZ104" s="76">
        <v>244.38347636</v>
      </c>
      <c r="BA104" s="82">
        <v>0</v>
      </c>
      <c r="BB104" s="73">
        <v>0</v>
      </c>
      <c r="BC104" s="74">
        <v>0</v>
      </c>
      <c r="BD104" s="74">
        <v>0</v>
      </c>
      <c r="BE104" s="76">
        <v>0</v>
      </c>
      <c r="BF104" s="82">
        <v>27.676572173</v>
      </c>
      <c r="BG104" s="73">
        <v>6.445837212</v>
      </c>
      <c r="BH104" s="74">
        <v>0</v>
      </c>
      <c r="BI104" s="74">
        <v>0</v>
      </c>
      <c r="BJ104" s="76">
        <v>19.194075139</v>
      </c>
      <c r="BK104" s="53">
        <v>808.043727155</v>
      </c>
      <c r="BL104" s="51"/>
    </row>
    <row r="105" spans="1:64" ht="12.75">
      <c r="A105" s="6"/>
      <c r="B105" s="17" t="s">
        <v>116</v>
      </c>
      <c r="C105" s="72">
        <v>0</v>
      </c>
      <c r="D105" s="73">
        <v>23.812123292</v>
      </c>
      <c r="E105" s="74">
        <v>0</v>
      </c>
      <c r="F105" s="74">
        <v>0</v>
      </c>
      <c r="G105" s="76">
        <v>0</v>
      </c>
      <c r="H105" s="82">
        <v>16.141804198</v>
      </c>
      <c r="I105" s="74">
        <v>0.579632014</v>
      </c>
      <c r="J105" s="74">
        <v>0</v>
      </c>
      <c r="K105" s="74">
        <v>0</v>
      </c>
      <c r="L105" s="76">
        <v>51.048353774</v>
      </c>
      <c r="M105" s="82">
        <v>0</v>
      </c>
      <c r="N105" s="73">
        <v>0</v>
      </c>
      <c r="O105" s="74">
        <v>0</v>
      </c>
      <c r="P105" s="74">
        <v>0</v>
      </c>
      <c r="Q105" s="76">
        <v>0</v>
      </c>
      <c r="R105" s="82">
        <v>7.599208955</v>
      </c>
      <c r="S105" s="74">
        <v>0.031306735</v>
      </c>
      <c r="T105" s="74">
        <v>0</v>
      </c>
      <c r="U105" s="74">
        <v>0</v>
      </c>
      <c r="V105" s="76">
        <v>1.22457731</v>
      </c>
      <c r="W105" s="82">
        <v>0</v>
      </c>
      <c r="X105" s="74">
        <v>0</v>
      </c>
      <c r="Y105" s="74">
        <v>0</v>
      </c>
      <c r="Z105" s="74">
        <v>0</v>
      </c>
      <c r="AA105" s="76">
        <v>0</v>
      </c>
      <c r="AB105" s="82">
        <v>0</v>
      </c>
      <c r="AC105" s="74">
        <v>0</v>
      </c>
      <c r="AD105" s="74">
        <v>0</v>
      </c>
      <c r="AE105" s="74">
        <v>0</v>
      </c>
      <c r="AF105" s="76">
        <v>0</v>
      </c>
      <c r="AG105" s="82">
        <v>0</v>
      </c>
      <c r="AH105" s="74">
        <v>0</v>
      </c>
      <c r="AI105" s="74">
        <v>0</v>
      </c>
      <c r="AJ105" s="74">
        <v>0</v>
      </c>
      <c r="AK105" s="76">
        <v>0</v>
      </c>
      <c r="AL105" s="82">
        <v>0</v>
      </c>
      <c r="AM105" s="74">
        <v>0</v>
      </c>
      <c r="AN105" s="74">
        <v>0</v>
      </c>
      <c r="AO105" s="74">
        <v>0</v>
      </c>
      <c r="AP105" s="76">
        <v>0</v>
      </c>
      <c r="AQ105" s="82">
        <v>0</v>
      </c>
      <c r="AR105" s="73">
        <v>0</v>
      </c>
      <c r="AS105" s="74">
        <v>0</v>
      </c>
      <c r="AT105" s="74">
        <v>0</v>
      </c>
      <c r="AU105" s="76">
        <v>0</v>
      </c>
      <c r="AV105" s="82">
        <v>16.705415273</v>
      </c>
      <c r="AW105" s="74">
        <v>5.790911496</v>
      </c>
      <c r="AX105" s="74">
        <v>0</v>
      </c>
      <c r="AY105" s="74">
        <v>0</v>
      </c>
      <c r="AZ105" s="76">
        <v>37.7581817</v>
      </c>
      <c r="BA105" s="82">
        <v>0</v>
      </c>
      <c r="BB105" s="73">
        <v>0</v>
      </c>
      <c r="BC105" s="74">
        <v>0</v>
      </c>
      <c r="BD105" s="74">
        <v>0</v>
      </c>
      <c r="BE105" s="76">
        <v>0</v>
      </c>
      <c r="BF105" s="82">
        <v>5.62712872</v>
      </c>
      <c r="BG105" s="73">
        <v>0.432482125</v>
      </c>
      <c r="BH105" s="74">
        <v>0</v>
      </c>
      <c r="BI105" s="74">
        <v>0</v>
      </c>
      <c r="BJ105" s="76">
        <v>1.454588821</v>
      </c>
      <c r="BK105" s="53">
        <f>SUM(C105:BJ105)</f>
        <v>168.20571441299998</v>
      </c>
      <c r="BL105" s="51"/>
    </row>
    <row r="106" spans="1:64" ht="12.75">
      <c r="A106" s="6"/>
      <c r="B106" s="17" t="s">
        <v>115</v>
      </c>
      <c r="C106" s="72">
        <v>0</v>
      </c>
      <c r="D106" s="73">
        <v>35.027765592</v>
      </c>
      <c r="E106" s="74">
        <v>0</v>
      </c>
      <c r="F106" s="74">
        <v>0</v>
      </c>
      <c r="G106" s="76">
        <v>0</v>
      </c>
      <c r="H106" s="82">
        <v>3.914962229</v>
      </c>
      <c r="I106" s="74">
        <v>1.209359362</v>
      </c>
      <c r="J106" s="74">
        <v>0</v>
      </c>
      <c r="K106" s="74">
        <v>0</v>
      </c>
      <c r="L106" s="76">
        <v>65.826472397</v>
      </c>
      <c r="M106" s="82">
        <v>0</v>
      </c>
      <c r="N106" s="73">
        <v>0</v>
      </c>
      <c r="O106" s="74">
        <v>0</v>
      </c>
      <c r="P106" s="74">
        <v>0</v>
      </c>
      <c r="Q106" s="76">
        <v>0</v>
      </c>
      <c r="R106" s="82">
        <v>1.494119484</v>
      </c>
      <c r="S106" s="74">
        <v>0</v>
      </c>
      <c r="T106" s="74">
        <v>0</v>
      </c>
      <c r="U106" s="74">
        <v>0</v>
      </c>
      <c r="V106" s="76">
        <v>1.244590247</v>
      </c>
      <c r="W106" s="82">
        <v>0</v>
      </c>
      <c r="X106" s="74">
        <v>0</v>
      </c>
      <c r="Y106" s="74">
        <v>0</v>
      </c>
      <c r="Z106" s="74">
        <v>0</v>
      </c>
      <c r="AA106" s="76">
        <v>0</v>
      </c>
      <c r="AB106" s="82">
        <v>0</v>
      </c>
      <c r="AC106" s="74">
        <v>0</v>
      </c>
      <c r="AD106" s="74">
        <v>0</v>
      </c>
      <c r="AE106" s="74">
        <v>0</v>
      </c>
      <c r="AF106" s="76">
        <v>0</v>
      </c>
      <c r="AG106" s="82">
        <v>0</v>
      </c>
      <c r="AH106" s="74">
        <v>0</v>
      </c>
      <c r="AI106" s="74">
        <v>0</v>
      </c>
      <c r="AJ106" s="74">
        <v>0</v>
      </c>
      <c r="AK106" s="76">
        <v>0</v>
      </c>
      <c r="AL106" s="82">
        <v>0.000862465</v>
      </c>
      <c r="AM106" s="74">
        <v>0</v>
      </c>
      <c r="AN106" s="74">
        <v>0</v>
      </c>
      <c r="AO106" s="74">
        <v>0</v>
      </c>
      <c r="AP106" s="76">
        <v>0</v>
      </c>
      <c r="AQ106" s="82">
        <v>0</v>
      </c>
      <c r="AR106" s="73">
        <v>0</v>
      </c>
      <c r="AS106" s="74">
        <v>0</v>
      </c>
      <c r="AT106" s="74">
        <v>0</v>
      </c>
      <c r="AU106" s="76">
        <v>0</v>
      </c>
      <c r="AV106" s="82">
        <v>7.256283426</v>
      </c>
      <c r="AW106" s="74">
        <v>8.662179105</v>
      </c>
      <c r="AX106" s="74">
        <v>0</v>
      </c>
      <c r="AY106" s="74">
        <v>0</v>
      </c>
      <c r="AZ106" s="76">
        <v>21.615200744</v>
      </c>
      <c r="BA106" s="82">
        <v>0</v>
      </c>
      <c r="BB106" s="73">
        <v>0</v>
      </c>
      <c r="BC106" s="74">
        <v>0</v>
      </c>
      <c r="BD106" s="74">
        <v>0</v>
      </c>
      <c r="BE106" s="76">
        <v>0</v>
      </c>
      <c r="BF106" s="82">
        <v>2.026874056</v>
      </c>
      <c r="BG106" s="73">
        <v>0.068965253</v>
      </c>
      <c r="BH106" s="74">
        <v>0</v>
      </c>
      <c r="BI106" s="74">
        <v>0</v>
      </c>
      <c r="BJ106" s="76">
        <v>3.008176082</v>
      </c>
      <c r="BK106" s="53">
        <v>151.358810442</v>
      </c>
      <c r="BL106" s="51"/>
    </row>
    <row r="107" spans="1:64" ht="12.75">
      <c r="A107" s="22"/>
      <c r="B107" s="24" t="s">
        <v>74</v>
      </c>
      <c r="C107" s="107">
        <f aca="true" t="shared" si="19" ref="C107:AH107">SUM(C100:C106)</f>
        <v>0</v>
      </c>
      <c r="D107" s="108">
        <f t="shared" si="19"/>
        <v>199.039544813</v>
      </c>
      <c r="E107" s="108">
        <f t="shared" si="19"/>
        <v>0</v>
      </c>
      <c r="F107" s="108">
        <f t="shared" si="19"/>
        <v>0</v>
      </c>
      <c r="G107" s="108">
        <f t="shared" si="19"/>
        <v>0</v>
      </c>
      <c r="H107" s="108">
        <f t="shared" si="19"/>
        <v>172.969553016</v>
      </c>
      <c r="I107" s="108">
        <f t="shared" si="19"/>
        <v>105.03839980900001</v>
      </c>
      <c r="J107" s="108">
        <f t="shared" si="19"/>
        <v>0</v>
      </c>
      <c r="K107" s="108">
        <f t="shared" si="19"/>
        <v>0</v>
      </c>
      <c r="L107" s="108">
        <f t="shared" si="19"/>
        <v>664.5367924660001</v>
      </c>
      <c r="M107" s="108">
        <f t="shared" si="19"/>
        <v>0</v>
      </c>
      <c r="N107" s="108">
        <f t="shared" si="19"/>
        <v>0</v>
      </c>
      <c r="O107" s="108">
        <f t="shared" si="19"/>
        <v>0</v>
      </c>
      <c r="P107" s="108">
        <f t="shared" si="19"/>
        <v>0</v>
      </c>
      <c r="Q107" s="108">
        <f t="shared" si="19"/>
        <v>0</v>
      </c>
      <c r="R107" s="108">
        <f t="shared" si="19"/>
        <v>74.34654173199999</v>
      </c>
      <c r="S107" s="108">
        <f t="shared" si="19"/>
        <v>1.961875212</v>
      </c>
      <c r="T107" s="108">
        <f t="shared" si="19"/>
        <v>0</v>
      </c>
      <c r="U107" s="108">
        <f t="shared" si="19"/>
        <v>0</v>
      </c>
      <c r="V107" s="108">
        <f t="shared" si="19"/>
        <v>24.803261793</v>
      </c>
      <c r="W107" s="108">
        <f t="shared" si="19"/>
        <v>0</v>
      </c>
      <c r="X107" s="108">
        <f t="shared" si="19"/>
        <v>0</v>
      </c>
      <c r="Y107" s="108">
        <f t="shared" si="19"/>
        <v>0</v>
      </c>
      <c r="Z107" s="108">
        <f t="shared" si="19"/>
        <v>0</v>
      </c>
      <c r="AA107" s="108">
        <f t="shared" si="19"/>
        <v>0</v>
      </c>
      <c r="AB107" s="108">
        <f t="shared" si="19"/>
        <v>0.061434500999999996</v>
      </c>
      <c r="AC107" s="108">
        <f t="shared" si="19"/>
        <v>0</v>
      </c>
      <c r="AD107" s="108">
        <f t="shared" si="19"/>
        <v>0</v>
      </c>
      <c r="AE107" s="108">
        <f t="shared" si="19"/>
        <v>0</v>
      </c>
      <c r="AF107" s="108">
        <f t="shared" si="19"/>
        <v>0</v>
      </c>
      <c r="AG107" s="108">
        <f t="shared" si="19"/>
        <v>0</v>
      </c>
      <c r="AH107" s="108">
        <f t="shared" si="19"/>
        <v>0</v>
      </c>
      <c r="AI107" s="108">
        <f aca="true" t="shared" si="20" ref="AI107:BK107">SUM(AI100:AI106)</f>
        <v>0</v>
      </c>
      <c r="AJ107" s="108">
        <f t="shared" si="20"/>
        <v>0</v>
      </c>
      <c r="AK107" s="108">
        <f t="shared" si="20"/>
        <v>0</v>
      </c>
      <c r="AL107" s="108">
        <f t="shared" si="20"/>
        <v>0.060661984</v>
      </c>
      <c r="AM107" s="108">
        <f t="shared" si="20"/>
        <v>0</v>
      </c>
      <c r="AN107" s="108">
        <f t="shared" si="20"/>
        <v>0</v>
      </c>
      <c r="AO107" s="108">
        <f t="shared" si="20"/>
        <v>0</v>
      </c>
      <c r="AP107" s="108">
        <f t="shared" si="20"/>
        <v>0</v>
      </c>
      <c r="AQ107" s="108">
        <f t="shared" si="20"/>
        <v>0</v>
      </c>
      <c r="AR107" s="108">
        <f t="shared" si="20"/>
        <v>0</v>
      </c>
      <c r="AS107" s="108">
        <f t="shared" si="20"/>
        <v>0</v>
      </c>
      <c r="AT107" s="108">
        <f t="shared" si="20"/>
        <v>0</v>
      </c>
      <c r="AU107" s="108">
        <f t="shared" si="20"/>
        <v>0</v>
      </c>
      <c r="AV107" s="108">
        <f t="shared" si="20"/>
        <v>475.58404606399995</v>
      </c>
      <c r="AW107" s="108">
        <f t="shared" si="20"/>
        <v>91.21928318900001</v>
      </c>
      <c r="AX107" s="108">
        <f t="shared" si="20"/>
        <v>0</v>
      </c>
      <c r="AY107" s="108">
        <f t="shared" si="20"/>
        <v>0</v>
      </c>
      <c r="AZ107" s="108">
        <f t="shared" si="20"/>
        <v>606.6747499790001</v>
      </c>
      <c r="BA107" s="108">
        <f t="shared" si="20"/>
        <v>0</v>
      </c>
      <c r="BB107" s="108">
        <f t="shared" si="20"/>
        <v>0</v>
      </c>
      <c r="BC107" s="108">
        <f t="shared" si="20"/>
        <v>0</v>
      </c>
      <c r="BD107" s="108">
        <f t="shared" si="20"/>
        <v>0</v>
      </c>
      <c r="BE107" s="108">
        <f t="shared" si="20"/>
        <v>0</v>
      </c>
      <c r="BF107" s="108">
        <f t="shared" si="20"/>
        <v>172.982778131</v>
      </c>
      <c r="BG107" s="108">
        <f t="shared" si="20"/>
        <v>9.508742115</v>
      </c>
      <c r="BH107" s="108">
        <f t="shared" si="20"/>
        <v>0</v>
      </c>
      <c r="BI107" s="108">
        <f t="shared" si="20"/>
        <v>0</v>
      </c>
      <c r="BJ107" s="108">
        <f t="shared" si="20"/>
        <v>52.992813499</v>
      </c>
      <c r="BK107" s="66">
        <f t="shared" si="20"/>
        <v>2651.783478303</v>
      </c>
      <c r="BL107" s="51"/>
    </row>
    <row r="108" spans="1:64" ht="4.5" customHeight="1">
      <c r="A108" s="6"/>
      <c r="B108" s="16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8"/>
      <c r="BL108" s="51"/>
    </row>
    <row r="109" spans="1:64" ht="12.75">
      <c r="A109" s="22"/>
      <c r="B109" s="40" t="s">
        <v>88</v>
      </c>
      <c r="C109" s="65">
        <f aca="true" t="shared" si="21" ref="C109:AH109">+C107++C78+C72+C43+C96</f>
        <v>0</v>
      </c>
      <c r="D109" s="105">
        <f t="shared" si="21"/>
        <v>4439.741669782001</v>
      </c>
      <c r="E109" s="105">
        <f t="shared" si="21"/>
        <v>0</v>
      </c>
      <c r="F109" s="105">
        <f t="shared" si="21"/>
        <v>0</v>
      </c>
      <c r="G109" s="105">
        <f t="shared" si="21"/>
        <v>0</v>
      </c>
      <c r="H109" s="105">
        <f t="shared" si="21"/>
        <v>6775.964728911001</v>
      </c>
      <c r="I109" s="105">
        <f t="shared" si="21"/>
        <v>23864.188572749</v>
      </c>
      <c r="J109" s="105">
        <f t="shared" si="21"/>
        <v>2023.4893576150002</v>
      </c>
      <c r="K109" s="105">
        <f t="shared" si="21"/>
        <v>9.63132572</v>
      </c>
      <c r="L109" s="105">
        <f t="shared" si="21"/>
        <v>11233.166591293</v>
      </c>
      <c r="M109" s="105">
        <f t="shared" si="21"/>
        <v>0</v>
      </c>
      <c r="N109" s="105">
        <f t="shared" si="21"/>
        <v>0</v>
      </c>
      <c r="O109" s="105">
        <f t="shared" si="21"/>
        <v>0</v>
      </c>
      <c r="P109" s="105">
        <f t="shared" si="21"/>
        <v>0</v>
      </c>
      <c r="Q109" s="105">
        <f t="shared" si="21"/>
        <v>0</v>
      </c>
      <c r="R109" s="105">
        <f t="shared" si="21"/>
        <v>3185.5786810670006</v>
      </c>
      <c r="S109" s="105">
        <f t="shared" si="21"/>
        <v>1079.99460845</v>
      </c>
      <c r="T109" s="105">
        <f t="shared" si="21"/>
        <v>43.051506399</v>
      </c>
      <c r="U109" s="105">
        <f t="shared" si="21"/>
        <v>0</v>
      </c>
      <c r="V109" s="105">
        <f t="shared" si="21"/>
        <v>913.881656415</v>
      </c>
      <c r="W109" s="105">
        <f t="shared" si="21"/>
        <v>0</v>
      </c>
      <c r="X109" s="105">
        <f t="shared" si="21"/>
        <v>0</v>
      </c>
      <c r="Y109" s="105">
        <f t="shared" si="21"/>
        <v>0</v>
      </c>
      <c r="Z109" s="105">
        <f t="shared" si="21"/>
        <v>0</v>
      </c>
      <c r="AA109" s="105">
        <f t="shared" si="21"/>
        <v>0</v>
      </c>
      <c r="AB109" s="105">
        <f t="shared" si="21"/>
        <v>15.140585847999999</v>
      </c>
      <c r="AC109" s="105">
        <f t="shared" si="21"/>
        <v>0.002592686</v>
      </c>
      <c r="AD109" s="105">
        <f t="shared" si="21"/>
        <v>0</v>
      </c>
      <c r="AE109" s="105">
        <f t="shared" si="21"/>
        <v>0</v>
      </c>
      <c r="AF109" s="105">
        <f t="shared" si="21"/>
        <v>1.3009477070000002</v>
      </c>
      <c r="AG109" s="105">
        <f t="shared" si="21"/>
        <v>0</v>
      </c>
      <c r="AH109" s="105">
        <f t="shared" si="21"/>
        <v>0</v>
      </c>
      <c r="AI109" s="105">
        <f aca="true" t="shared" si="22" ref="AI109:BJ109">+AI107++AI78+AI72+AI43+AI96</f>
        <v>0</v>
      </c>
      <c r="AJ109" s="105">
        <f t="shared" si="22"/>
        <v>0</v>
      </c>
      <c r="AK109" s="105">
        <f t="shared" si="22"/>
        <v>0</v>
      </c>
      <c r="AL109" s="105">
        <f t="shared" si="22"/>
        <v>9.830773932999998</v>
      </c>
      <c r="AM109" s="105">
        <f t="shared" si="22"/>
        <v>0</v>
      </c>
      <c r="AN109" s="105">
        <f t="shared" si="22"/>
        <v>0</v>
      </c>
      <c r="AO109" s="105">
        <f t="shared" si="22"/>
        <v>0</v>
      </c>
      <c r="AP109" s="105">
        <f t="shared" si="22"/>
        <v>0.207246974</v>
      </c>
      <c r="AQ109" s="105">
        <f t="shared" si="22"/>
        <v>0.10531557799999999</v>
      </c>
      <c r="AR109" s="105">
        <f t="shared" si="22"/>
        <v>8.939850626</v>
      </c>
      <c r="AS109" s="105">
        <f t="shared" si="22"/>
        <v>0</v>
      </c>
      <c r="AT109" s="105">
        <f t="shared" si="22"/>
        <v>0</v>
      </c>
      <c r="AU109" s="105">
        <f t="shared" si="22"/>
        <v>0</v>
      </c>
      <c r="AV109" s="105">
        <f t="shared" si="22"/>
        <v>30728.911394971</v>
      </c>
      <c r="AW109" s="105">
        <f t="shared" si="22"/>
        <v>8389.392158274</v>
      </c>
      <c r="AX109" s="105">
        <f t="shared" si="22"/>
        <v>54.705367384999995</v>
      </c>
      <c r="AY109" s="105">
        <f t="shared" si="22"/>
        <v>0</v>
      </c>
      <c r="AZ109" s="105">
        <f t="shared" si="22"/>
        <v>30783.88464595501</v>
      </c>
      <c r="BA109" s="105">
        <f t="shared" si="22"/>
        <v>0</v>
      </c>
      <c r="BB109" s="105">
        <f t="shared" si="22"/>
        <v>0</v>
      </c>
      <c r="BC109" s="105">
        <f t="shared" si="22"/>
        <v>0</v>
      </c>
      <c r="BD109" s="105">
        <f t="shared" si="22"/>
        <v>0</v>
      </c>
      <c r="BE109" s="105">
        <f t="shared" si="22"/>
        <v>0</v>
      </c>
      <c r="BF109" s="105">
        <f t="shared" si="22"/>
        <v>11894.891844492002</v>
      </c>
      <c r="BG109" s="105">
        <f t="shared" si="22"/>
        <v>751.8105245039999</v>
      </c>
      <c r="BH109" s="105">
        <f t="shared" si="22"/>
        <v>36.174655498999996</v>
      </c>
      <c r="BI109" s="105">
        <f t="shared" si="22"/>
        <v>0</v>
      </c>
      <c r="BJ109" s="105">
        <f t="shared" si="22"/>
        <v>4505.942723052037</v>
      </c>
      <c r="BK109" s="67">
        <f>+BK107++BK78+BK72+BK43+BK96</f>
        <v>140749.93232588502</v>
      </c>
      <c r="BL109" s="51"/>
    </row>
    <row r="110" spans="1:63" ht="4.5" customHeight="1">
      <c r="A110" s="6"/>
      <c r="B110" s="41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8"/>
    </row>
    <row r="111" spans="1:63" ht="14.25" customHeight="1">
      <c r="A111" s="6" t="s">
        <v>5</v>
      </c>
      <c r="B111" s="42" t="s">
        <v>24</v>
      </c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8"/>
    </row>
    <row r="112" spans="1:63" ht="14.25" customHeight="1">
      <c r="A112" s="19"/>
      <c r="B112" s="42" t="s">
        <v>167</v>
      </c>
      <c r="C112" s="72">
        <v>0</v>
      </c>
      <c r="D112" s="73">
        <v>6.113272398</v>
      </c>
      <c r="E112" s="74">
        <v>0</v>
      </c>
      <c r="F112" s="74">
        <v>0</v>
      </c>
      <c r="G112" s="76">
        <v>0</v>
      </c>
      <c r="H112" s="82">
        <v>1.392717414</v>
      </c>
      <c r="I112" s="74">
        <v>0</v>
      </c>
      <c r="J112" s="74">
        <v>0</v>
      </c>
      <c r="K112" s="74">
        <v>0</v>
      </c>
      <c r="L112" s="76">
        <v>2.830487202</v>
      </c>
      <c r="M112" s="82">
        <v>0</v>
      </c>
      <c r="N112" s="73">
        <v>0</v>
      </c>
      <c r="O112" s="74">
        <v>0</v>
      </c>
      <c r="P112" s="74">
        <v>0</v>
      </c>
      <c r="Q112" s="76">
        <v>0</v>
      </c>
      <c r="R112" s="82">
        <v>0.911385663</v>
      </c>
      <c r="S112" s="74">
        <v>0</v>
      </c>
      <c r="T112" s="74">
        <v>0</v>
      </c>
      <c r="U112" s="74">
        <v>0</v>
      </c>
      <c r="V112" s="76">
        <v>0.178378272</v>
      </c>
      <c r="W112" s="82">
        <v>0</v>
      </c>
      <c r="X112" s="74">
        <v>0</v>
      </c>
      <c r="Y112" s="74">
        <v>0</v>
      </c>
      <c r="Z112" s="74">
        <v>0</v>
      </c>
      <c r="AA112" s="76">
        <v>0</v>
      </c>
      <c r="AB112" s="82">
        <v>0</v>
      </c>
      <c r="AC112" s="74">
        <v>0</v>
      </c>
      <c r="AD112" s="74">
        <v>0</v>
      </c>
      <c r="AE112" s="74">
        <v>0</v>
      </c>
      <c r="AF112" s="76">
        <v>0</v>
      </c>
      <c r="AG112" s="82">
        <v>0</v>
      </c>
      <c r="AH112" s="74">
        <v>0</v>
      </c>
      <c r="AI112" s="74">
        <v>0</v>
      </c>
      <c r="AJ112" s="74">
        <v>0</v>
      </c>
      <c r="AK112" s="76">
        <v>0</v>
      </c>
      <c r="AL112" s="82">
        <v>0</v>
      </c>
      <c r="AM112" s="74">
        <v>0</v>
      </c>
      <c r="AN112" s="74">
        <v>0</v>
      </c>
      <c r="AO112" s="74">
        <v>0</v>
      </c>
      <c r="AP112" s="76">
        <v>0</v>
      </c>
      <c r="AQ112" s="82">
        <v>0</v>
      </c>
      <c r="AR112" s="73">
        <v>0</v>
      </c>
      <c r="AS112" s="74">
        <v>0</v>
      </c>
      <c r="AT112" s="74">
        <v>0</v>
      </c>
      <c r="AU112" s="76">
        <v>0</v>
      </c>
      <c r="AV112" s="82">
        <v>1.825756646</v>
      </c>
      <c r="AW112" s="74">
        <v>0.020370517</v>
      </c>
      <c r="AX112" s="74">
        <v>0</v>
      </c>
      <c r="AY112" s="74">
        <v>0</v>
      </c>
      <c r="AZ112" s="76">
        <v>1.470911622</v>
      </c>
      <c r="BA112" s="79">
        <v>0</v>
      </c>
      <c r="BB112" s="109">
        <v>0</v>
      </c>
      <c r="BC112" s="79">
        <v>0</v>
      </c>
      <c r="BD112" s="79">
        <v>0</v>
      </c>
      <c r="BE112" s="80">
        <v>0</v>
      </c>
      <c r="BF112" s="79">
        <v>0.652110511</v>
      </c>
      <c r="BG112" s="109">
        <v>0.050926292</v>
      </c>
      <c r="BH112" s="79">
        <v>0</v>
      </c>
      <c r="BI112" s="79">
        <v>0</v>
      </c>
      <c r="BJ112" s="80">
        <v>0.236122041</v>
      </c>
      <c r="BK112" s="68">
        <v>15.684438578</v>
      </c>
    </row>
    <row r="113" spans="1:63" ht="13.5" thickBot="1">
      <c r="A113" s="25"/>
      <c r="B113" s="43" t="s">
        <v>74</v>
      </c>
      <c r="C113" s="110">
        <f>SUM(C112)</f>
        <v>0</v>
      </c>
      <c r="D113" s="111">
        <f aca="true" t="shared" si="23" ref="D113:BK113">SUM(D112)</f>
        <v>6.113272398</v>
      </c>
      <c r="E113" s="111">
        <f t="shared" si="23"/>
        <v>0</v>
      </c>
      <c r="F113" s="111">
        <f t="shared" si="23"/>
        <v>0</v>
      </c>
      <c r="G113" s="112">
        <f t="shared" si="23"/>
        <v>0</v>
      </c>
      <c r="H113" s="113">
        <f t="shared" si="23"/>
        <v>1.392717414</v>
      </c>
      <c r="I113" s="111">
        <f t="shared" si="23"/>
        <v>0</v>
      </c>
      <c r="J113" s="111">
        <f t="shared" si="23"/>
        <v>0</v>
      </c>
      <c r="K113" s="111">
        <f t="shared" si="23"/>
        <v>0</v>
      </c>
      <c r="L113" s="112">
        <f t="shared" si="23"/>
        <v>2.830487202</v>
      </c>
      <c r="M113" s="113">
        <f t="shared" si="23"/>
        <v>0</v>
      </c>
      <c r="N113" s="111">
        <f t="shared" si="23"/>
        <v>0</v>
      </c>
      <c r="O113" s="111">
        <f t="shared" si="23"/>
        <v>0</v>
      </c>
      <c r="P113" s="111">
        <f t="shared" si="23"/>
        <v>0</v>
      </c>
      <c r="Q113" s="112">
        <f t="shared" si="23"/>
        <v>0</v>
      </c>
      <c r="R113" s="113">
        <f t="shared" si="23"/>
        <v>0.911385663</v>
      </c>
      <c r="S113" s="111">
        <f t="shared" si="23"/>
        <v>0</v>
      </c>
      <c r="T113" s="111">
        <f t="shared" si="23"/>
        <v>0</v>
      </c>
      <c r="U113" s="111">
        <f t="shared" si="23"/>
        <v>0</v>
      </c>
      <c r="V113" s="112">
        <f t="shared" si="23"/>
        <v>0.178378272</v>
      </c>
      <c r="W113" s="113">
        <f t="shared" si="23"/>
        <v>0</v>
      </c>
      <c r="X113" s="111">
        <f t="shared" si="23"/>
        <v>0</v>
      </c>
      <c r="Y113" s="111">
        <f t="shared" si="23"/>
        <v>0</v>
      </c>
      <c r="Z113" s="111">
        <f t="shared" si="23"/>
        <v>0</v>
      </c>
      <c r="AA113" s="112">
        <f t="shared" si="23"/>
        <v>0</v>
      </c>
      <c r="AB113" s="113">
        <f t="shared" si="23"/>
        <v>0</v>
      </c>
      <c r="AC113" s="111">
        <f t="shared" si="23"/>
        <v>0</v>
      </c>
      <c r="AD113" s="111">
        <f t="shared" si="23"/>
        <v>0</v>
      </c>
      <c r="AE113" s="111">
        <f t="shared" si="23"/>
        <v>0</v>
      </c>
      <c r="AF113" s="112">
        <f t="shared" si="23"/>
        <v>0</v>
      </c>
      <c r="AG113" s="113">
        <f t="shared" si="23"/>
        <v>0</v>
      </c>
      <c r="AH113" s="111">
        <f t="shared" si="23"/>
        <v>0</v>
      </c>
      <c r="AI113" s="111">
        <f t="shared" si="23"/>
        <v>0</v>
      </c>
      <c r="AJ113" s="111">
        <f t="shared" si="23"/>
        <v>0</v>
      </c>
      <c r="AK113" s="112">
        <f t="shared" si="23"/>
        <v>0</v>
      </c>
      <c r="AL113" s="113">
        <f t="shared" si="23"/>
        <v>0</v>
      </c>
      <c r="AM113" s="111">
        <f t="shared" si="23"/>
        <v>0</v>
      </c>
      <c r="AN113" s="111">
        <f t="shared" si="23"/>
        <v>0</v>
      </c>
      <c r="AO113" s="111">
        <f t="shared" si="23"/>
        <v>0</v>
      </c>
      <c r="AP113" s="112">
        <f t="shared" si="23"/>
        <v>0</v>
      </c>
      <c r="AQ113" s="113">
        <f t="shared" si="23"/>
        <v>0</v>
      </c>
      <c r="AR113" s="111">
        <f t="shared" si="23"/>
        <v>0</v>
      </c>
      <c r="AS113" s="111">
        <f t="shared" si="23"/>
        <v>0</v>
      </c>
      <c r="AT113" s="111">
        <f t="shared" si="23"/>
        <v>0</v>
      </c>
      <c r="AU113" s="112">
        <f t="shared" si="23"/>
        <v>0</v>
      </c>
      <c r="AV113" s="113">
        <f t="shared" si="23"/>
        <v>1.825756646</v>
      </c>
      <c r="AW113" s="111">
        <f t="shared" si="23"/>
        <v>0.020370517</v>
      </c>
      <c r="AX113" s="111">
        <f t="shared" si="23"/>
        <v>0</v>
      </c>
      <c r="AY113" s="111">
        <f t="shared" si="23"/>
        <v>0</v>
      </c>
      <c r="AZ113" s="112">
        <f t="shared" si="23"/>
        <v>1.470911622</v>
      </c>
      <c r="BA113" s="110">
        <f t="shared" si="23"/>
        <v>0</v>
      </c>
      <c r="BB113" s="111">
        <f t="shared" si="23"/>
        <v>0</v>
      </c>
      <c r="BC113" s="111">
        <f t="shared" si="23"/>
        <v>0</v>
      </c>
      <c r="BD113" s="111">
        <f t="shared" si="23"/>
        <v>0</v>
      </c>
      <c r="BE113" s="114">
        <f t="shared" si="23"/>
        <v>0</v>
      </c>
      <c r="BF113" s="113">
        <f t="shared" si="23"/>
        <v>0.652110511</v>
      </c>
      <c r="BG113" s="111">
        <f t="shared" si="23"/>
        <v>0.050926292</v>
      </c>
      <c r="BH113" s="111">
        <f t="shared" si="23"/>
        <v>0</v>
      </c>
      <c r="BI113" s="111">
        <f t="shared" si="23"/>
        <v>0</v>
      </c>
      <c r="BJ113" s="112">
        <f t="shared" si="23"/>
        <v>0.236122041</v>
      </c>
      <c r="BK113" s="69">
        <f t="shared" si="23"/>
        <v>15.684438578</v>
      </c>
    </row>
    <row r="114" spans="1:63" ht="6" customHeight="1">
      <c r="A114" s="2"/>
      <c r="B114" s="11"/>
      <c r="C114" s="18"/>
      <c r="D114" s="20"/>
      <c r="E114" s="18"/>
      <c r="F114" s="18"/>
      <c r="G114" s="18"/>
      <c r="H114" s="18"/>
      <c r="I114" s="18"/>
      <c r="J114" s="18"/>
      <c r="K114" s="18"/>
      <c r="L114" s="18"/>
      <c r="M114" s="18"/>
      <c r="N114" s="20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20"/>
      <c r="AS114" s="18"/>
      <c r="AT114" s="18"/>
      <c r="AU114" s="18"/>
      <c r="AV114" s="18"/>
      <c r="AW114" s="18"/>
      <c r="AX114" s="18"/>
      <c r="AY114" s="18"/>
      <c r="AZ114" s="18"/>
      <c r="BA114" s="18"/>
      <c r="BB114" s="20"/>
      <c r="BC114" s="18"/>
      <c r="BD114" s="18"/>
      <c r="BE114" s="18"/>
      <c r="BF114" s="18"/>
      <c r="BG114" s="20"/>
      <c r="BH114" s="18"/>
      <c r="BI114" s="18"/>
      <c r="BJ114" s="18"/>
      <c r="BK114" s="70"/>
    </row>
    <row r="115" spans="1:63" ht="12.75">
      <c r="A115" s="2"/>
      <c r="B115" s="2" t="s">
        <v>104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26" t="s">
        <v>89</v>
      </c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70"/>
    </row>
    <row r="116" spans="1:63" ht="12.75">
      <c r="A116" s="2"/>
      <c r="B116" s="2" t="s">
        <v>105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27" t="s">
        <v>90</v>
      </c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70"/>
    </row>
    <row r="117" spans="3:63" ht="12.75">
      <c r="C117" s="18"/>
      <c r="D117" s="18"/>
      <c r="E117" s="18"/>
      <c r="F117" s="18"/>
      <c r="G117" s="18"/>
      <c r="H117" s="18"/>
      <c r="I117" s="18"/>
      <c r="J117" s="18"/>
      <c r="K117" s="18"/>
      <c r="L117" s="27" t="s">
        <v>91</v>
      </c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70"/>
    </row>
    <row r="118" spans="2:63" ht="12.75">
      <c r="B118" s="2" t="s">
        <v>96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27" t="s">
        <v>92</v>
      </c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70"/>
    </row>
    <row r="119" spans="2:63" ht="12.75">
      <c r="B119" s="2" t="s">
        <v>97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27" t="s">
        <v>93</v>
      </c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70"/>
    </row>
    <row r="120" spans="2:63" ht="12.75">
      <c r="B120" s="2"/>
      <c r="C120" s="18"/>
      <c r="D120" s="18"/>
      <c r="E120" s="18"/>
      <c r="F120" s="18"/>
      <c r="G120" s="18"/>
      <c r="H120" s="18"/>
      <c r="I120" s="18"/>
      <c r="J120" s="18"/>
      <c r="K120" s="18"/>
      <c r="L120" s="27" t="s">
        <v>94</v>
      </c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70"/>
    </row>
  </sheetData>
  <sheetProtection/>
  <mergeCells count="49">
    <mergeCell ref="C108:BK108"/>
    <mergeCell ref="A1:A5"/>
    <mergeCell ref="C75:BK75"/>
    <mergeCell ref="C110:BK110"/>
    <mergeCell ref="C111:BK111"/>
    <mergeCell ref="C80:BK80"/>
    <mergeCell ref="C81:BK81"/>
    <mergeCell ref="C84:BK84"/>
    <mergeCell ref="C97:BK97"/>
    <mergeCell ref="C98:BK98"/>
    <mergeCell ref="C99:BK99"/>
    <mergeCell ref="C47:BK47"/>
    <mergeCell ref="C44:BK44"/>
    <mergeCell ref="C50:BK50"/>
    <mergeCell ref="C73:BK73"/>
    <mergeCell ref="C74:BK74"/>
    <mergeCell ref="C79:BK79"/>
    <mergeCell ref="C1:BK1"/>
    <mergeCell ref="BA3:BJ3"/>
    <mergeCell ref="BK2:BK5"/>
    <mergeCell ref="W3:AF3"/>
    <mergeCell ref="AG3:AP3"/>
    <mergeCell ref="C46:BK46"/>
    <mergeCell ref="M3:V3"/>
    <mergeCell ref="C12:BK12"/>
    <mergeCell ref="C16:BK16"/>
    <mergeCell ref="C22:BK22"/>
    <mergeCell ref="C25:BK25"/>
    <mergeCell ref="C28:BK28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5"/>
  <sheetViews>
    <sheetView zoomScalePageLayoutView="0" workbookViewId="0" topLeftCell="A16">
      <selection activeCell="K42" sqref="K42:L42"/>
    </sheetView>
  </sheetViews>
  <sheetFormatPr defaultColWidth="9.140625" defaultRowHeight="12.75"/>
  <cols>
    <col min="1" max="1" width="2.28125" style="0" customWidth="1"/>
    <col min="2" max="2" width="6.8515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9.7109375" style="0" bestFit="1" customWidth="1"/>
    <col min="63" max="63" width="11.57421875" style="0" customWidth="1"/>
  </cols>
  <sheetData>
    <row r="2" spans="2:12" ht="12.75">
      <c r="B2" s="149" t="s">
        <v>172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2:12" ht="12.75">
      <c r="B3" s="149" t="s">
        <v>119</v>
      </c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2:12" ht="75">
      <c r="B4" s="37" t="s">
        <v>66</v>
      </c>
      <c r="C4" s="10" t="s">
        <v>32</v>
      </c>
      <c r="D4" s="10" t="s">
        <v>78</v>
      </c>
      <c r="E4" s="10" t="s">
        <v>79</v>
      </c>
      <c r="F4" s="10" t="s">
        <v>7</v>
      </c>
      <c r="G4" s="10" t="s">
        <v>8</v>
      </c>
      <c r="H4" s="10" t="s">
        <v>21</v>
      </c>
      <c r="I4" s="10" t="s">
        <v>84</v>
      </c>
      <c r="J4" s="10" t="s">
        <v>85</v>
      </c>
      <c r="K4" s="10" t="s">
        <v>65</v>
      </c>
      <c r="L4" s="10" t="s">
        <v>86</v>
      </c>
    </row>
    <row r="5" spans="2:12" ht="12.75">
      <c r="B5" s="7">
        <v>1</v>
      </c>
      <c r="C5" s="8" t="s">
        <v>33</v>
      </c>
      <c r="D5" s="36">
        <v>0.006748333</v>
      </c>
      <c r="E5" s="32">
        <v>0.002728171</v>
      </c>
      <c r="F5" s="32">
        <v>6.91229819</v>
      </c>
      <c r="G5" s="32">
        <v>0.299616311</v>
      </c>
      <c r="H5" s="32">
        <v>0.10482384</v>
      </c>
      <c r="I5" s="32">
        <v>0</v>
      </c>
      <c r="J5" s="28">
        <v>0.0952822534631755</v>
      </c>
      <c r="K5" s="30">
        <v>7.421497098463176</v>
      </c>
      <c r="L5" s="32">
        <v>0.000473389</v>
      </c>
    </row>
    <row r="6" spans="2:12" ht="12.75">
      <c r="B6" s="7">
        <v>2</v>
      </c>
      <c r="C6" s="9" t="s">
        <v>34</v>
      </c>
      <c r="D6" s="32">
        <v>101.575018386</v>
      </c>
      <c r="E6" s="32">
        <v>87.103294938</v>
      </c>
      <c r="F6" s="32">
        <v>1581.303562363</v>
      </c>
      <c r="G6" s="32">
        <v>149.55697973</v>
      </c>
      <c r="H6" s="32">
        <v>28.254553774</v>
      </c>
      <c r="I6" s="32">
        <v>0.04538153375600117</v>
      </c>
      <c r="J6" s="28">
        <v>3.354440485390216</v>
      </c>
      <c r="K6" s="30">
        <v>1951.193231210146</v>
      </c>
      <c r="L6" s="32">
        <v>0.152734798</v>
      </c>
    </row>
    <row r="7" spans="2:12" ht="12.75">
      <c r="B7" s="7">
        <v>3</v>
      </c>
      <c r="C7" s="8" t="s">
        <v>35</v>
      </c>
      <c r="D7" s="32">
        <v>0.025117028</v>
      </c>
      <c r="E7" s="32">
        <v>0.11946718</v>
      </c>
      <c r="F7" s="32">
        <v>14.759472148</v>
      </c>
      <c r="G7" s="32">
        <v>0.8436519</v>
      </c>
      <c r="H7" s="32">
        <v>0.087350684</v>
      </c>
      <c r="I7" s="32">
        <v>0.00029848417361221506</v>
      </c>
      <c r="J7" s="28">
        <v>0.027777821111301396</v>
      </c>
      <c r="K7" s="30">
        <v>15.863135245284914</v>
      </c>
      <c r="L7" s="32">
        <v>0.000534598</v>
      </c>
    </row>
    <row r="8" spans="2:12" ht="12.75">
      <c r="B8" s="7">
        <v>4</v>
      </c>
      <c r="C8" s="9" t="s">
        <v>36</v>
      </c>
      <c r="D8" s="32">
        <v>47.93485198</v>
      </c>
      <c r="E8" s="32">
        <v>56.1959204</v>
      </c>
      <c r="F8" s="32">
        <v>689.487524096</v>
      </c>
      <c r="G8" s="32">
        <v>40.586887799</v>
      </c>
      <c r="H8" s="32">
        <v>10.922767801</v>
      </c>
      <c r="I8" s="32">
        <v>0.011802064224626983</v>
      </c>
      <c r="J8" s="28">
        <v>1.3483688780996312</v>
      </c>
      <c r="K8" s="30">
        <v>846.4881230183244</v>
      </c>
      <c r="L8" s="32">
        <v>0.111469379</v>
      </c>
    </row>
    <row r="9" spans="2:12" ht="12.75">
      <c r="B9" s="7">
        <v>5</v>
      </c>
      <c r="C9" s="9" t="s">
        <v>37</v>
      </c>
      <c r="D9" s="32">
        <v>4.9968695</v>
      </c>
      <c r="E9" s="32">
        <v>31.495520631</v>
      </c>
      <c r="F9" s="32">
        <v>969.60786791</v>
      </c>
      <c r="G9" s="32">
        <v>75.936400647</v>
      </c>
      <c r="H9" s="32">
        <v>18.032650013</v>
      </c>
      <c r="I9" s="32">
        <v>0.029197721862746877</v>
      </c>
      <c r="J9" s="28">
        <v>1.222779711765237</v>
      </c>
      <c r="K9" s="30">
        <v>1101.321286134628</v>
      </c>
      <c r="L9" s="32">
        <v>0.112364198</v>
      </c>
    </row>
    <row r="10" spans="2:12" ht="12.75">
      <c r="B10" s="7">
        <v>6</v>
      </c>
      <c r="C10" s="9" t="s">
        <v>38</v>
      </c>
      <c r="D10" s="32">
        <v>5.156726184</v>
      </c>
      <c r="E10" s="32">
        <v>47.576956107</v>
      </c>
      <c r="F10" s="32">
        <v>328.610991663</v>
      </c>
      <c r="G10" s="32">
        <v>31.079084102</v>
      </c>
      <c r="H10" s="32">
        <v>37.056663087</v>
      </c>
      <c r="I10" s="32">
        <v>0.022207222516748802</v>
      </c>
      <c r="J10" s="28">
        <v>1.822514871966962</v>
      </c>
      <c r="K10" s="30">
        <v>451.3251432374837</v>
      </c>
      <c r="L10" s="32">
        <v>0.013956987</v>
      </c>
    </row>
    <row r="11" spans="2:12" ht="12.75">
      <c r="B11" s="7">
        <v>7</v>
      </c>
      <c r="C11" s="9" t="s">
        <v>39</v>
      </c>
      <c r="D11" s="32">
        <v>19.290446595</v>
      </c>
      <c r="E11" s="32">
        <v>47.24846474</v>
      </c>
      <c r="F11" s="32">
        <v>712.970029181</v>
      </c>
      <c r="G11" s="32">
        <v>106.568807324</v>
      </c>
      <c r="H11" s="32">
        <v>15.576206905</v>
      </c>
      <c r="I11" s="32">
        <v>0.02163413290341335</v>
      </c>
      <c r="J11" s="28">
        <v>4.1210348365838225</v>
      </c>
      <c r="K11" s="30">
        <v>905.7966237144872</v>
      </c>
      <c r="L11" s="32">
        <v>0.040885588</v>
      </c>
    </row>
    <row r="12" spans="2:12" ht="12.75">
      <c r="B12" s="7">
        <v>8</v>
      </c>
      <c r="C12" s="8" t="s">
        <v>40</v>
      </c>
      <c r="D12" s="32">
        <v>0.291543469</v>
      </c>
      <c r="E12" s="32">
        <v>11.179599911</v>
      </c>
      <c r="F12" s="32">
        <v>30.050477591</v>
      </c>
      <c r="G12" s="32">
        <v>3.176552464</v>
      </c>
      <c r="H12" s="32">
        <v>0.609375079</v>
      </c>
      <c r="I12" s="32">
        <v>5.969683472244302E-06</v>
      </c>
      <c r="J12" s="28">
        <v>0.39755109123086496</v>
      </c>
      <c r="K12" s="30">
        <v>45.70510557491434</v>
      </c>
      <c r="L12" s="32">
        <v>0.002546315</v>
      </c>
    </row>
    <row r="13" spans="2:12" ht="12.75">
      <c r="B13" s="7">
        <v>9</v>
      </c>
      <c r="C13" s="8" t="s">
        <v>41</v>
      </c>
      <c r="D13" s="32">
        <v>0.184559867</v>
      </c>
      <c r="E13" s="32">
        <v>0.540116315</v>
      </c>
      <c r="F13" s="32">
        <v>18.425379234</v>
      </c>
      <c r="G13" s="32">
        <v>1.20684112</v>
      </c>
      <c r="H13" s="32">
        <v>0.072940403</v>
      </c>
      <c r="I13" s="32">
        <v>0</v>
      </c>
      <c r="J13" s="28">
        <v>0</v>
      </c>
      <c r="K13" s="30">
        <v>20.429836939</v>
      </c>
      <c r="L13" s="32">
        <v>0</v>
      </c>
    </row>
    <row r="14" spans="2:12" ht="12.75">
      <c r="B14" s="7">
        <v>10</v>
      </c>
      <c r="C14" s="9" t="s">
        <v>42</v>
      </c>
      <c r="D14" s="32">
        <v>27.546093617</v>
      </c>
      <c r="E14" s="32">
        <v>208.257834263</v>
      </c>
      <c r="F14" s="32">
        <v>905.624656556</v>
      </c>
      <c r="G14" s="32">
        <v>141.148504159</v>
      </c>
      <c r="H14" s="32">
        <v>8.312587351</v>
      </c>
      <c r="I14" s="32">
        <v>0.026481515882875725</v>
      </c>
      <c r="J14" s="28">
        <v>1.5552005577517598</v>
      </c>
      <c r="K14" s="30">
        <v>1292.4713580196344</v>
      </c>
      <c r="L14" s="32">
        <v>0.064249625</v>
      </c>
    </row>
    <row r="15" spans="2:12" ht="12.75">
      <c r="B15" s="7">
        <v>11</v>
      </c>
      <c r="C15" s="9" t="s">
        <v>43</v>
      </c>
      <c r="D15" s="32">
        <v>427.789648632</v>
      </c>
      <c r="E15" s="32">
        <v>1095.536075291</v>
      </c>
      <c r="F15" s="32">
        <v>8079.167941802</v>
      </c>
      <c r="G15" s="32">
        <v>1014.421838446</v>
      </c>
      <c r="H15" s="32">
        <v>146.413920945</v>
      </c>
      <c r="I15" s="32">
        <v>0.12043239436905656</v>
      </c>
      <c r="J15" s="28">
        <v>46.966254057096656</v>
      </c>
      <c r="K15" s="30">
        <v>10810.416111567467</v>
      </c>
      <c r="L15" s="32">
        <v>0.318464209</v>
      </c>
    </row>
    <row r="16" spans="2:12" ht="12.75">
      <c r="B16" s="7">
        <v>12</v>
      </c>
      <c r="C16" s="9" t="s">
        <v>44</v>
      </c>
      <c r="D16" s="32">
        <v>739.8110529</v>
      </c>
      <c r="E16" s="32">
        <v>904.824512701</v>
      </c>
      <c r="F16" s="32">
        <v>2363.01853362</v>
      </c>
      <c r="G16" s="32">
        <v>182.212285761</v>
      </c>
      <c r="H16" s="32">
        <v>73.715443818</v>
      </c>
      <c r="I16" s="32">
        <v>0.10587233638025267</v>
      </c>
      <c r="J16" s="28">
        <v>11.903144917011451</v>
      </c>
      <c r="K16" s="30">
        <v>4275.590846053392</v>
      </c>
      <c r="L16" s="32">
        <v>0.271174687</v>
      </c>
    </row>
    <row r="17" spans="2:12" ht="12.75">
      <c r="B17" s="7">
        <v>13</v>
      </c>
      <c r="C17" s="9" t="s">
        <v>45</v>
      </c>
      <c r="D17" s="32">
        <v>1.951818332</v>
      </c>
      <c r="E17" s="32">
        <v>3.598636817</v>
      </c>
      <c r="F17" s="32">
        <v>148.187741323</v>
      </c>
      <c r="G17" s="32">
        <v>9.137287874</v>
      </c>
      <c r="H17" s="32">
        <v>2.893251876</v>
      </c>
      <c r="I17" s="32">
        <v>0.0017491172573675803</v>
      </c>
      <c r="J17" s="28">
        <v>0.167114076014382</v>
      </c>
      <c r="K17" s="30">
        <v>165.93759941527173</v>
      </c>
      <c r="L17" s="32">
        <v>0.009628533</v>
      </c>
    </row>
    <row r="18" spans="2:12" ht="12.75">
      <c r="B18" s="7">
        <v>14</v>
      </c>
      <c r="C18" s="9" t="s">
        <v>46</v>
      </c>
      <c r="D18" s="32">
        <v>0.656302244</v>
      </c>
      <c r="E18" s="32">
        <v>2.128092963</v>
      </c>
      <c r="F18" s="32">
        <v>74.296068435</v>
      </c>
      <c r="G18" s="32">
        <v>3.114645133</v>
      </c>
      <c r="H18" s="32">
        <v>1.431153404</v>
      </c>
      <c r="I18" s="32">
        <v>0.0021789344673691703</v>
      </c>
      <c r="J18" s="28">
        <v>0.10156700890090242</v>
      </c>
      <c r="K18" s="30">
        <v>81.73000812236826</v>
      </c>
      <c r="L18" s="32">
        <v>0.007085579</v>
      </c>
    </row>
    <row r="19" spans="2:12" ht="12.75">
      <c r="B19" s="7">
        <v>15</v>
      </c>
      <c r="C19" s="9" t="s">
        <v>47</v>
      </c>
      <c r="D19" s="32">
        <v>16.102166857</v>
      </c>
      <c r="E19" s="32">
        <v>54.386264089</v>
      </c>
      <c r="F19" s="32">
        <v>1207.575381898</v>
      </c>
      <c r="G19" s="32">
        <v>174.6909019</v>
      </c>
      <c r="H19" s="32">
        <v>19.421989529</v>
      </c>
      <c r="I19" s="32">
        <v>0.012602001809907719</v>
      </c>
      <c r="J19" s="28">
        <v>3.3231050940159736</v>
      </c>
      <c r="K19" s="30">
        <v>1475.512411368826</v>
      </c>
      <c r="L19" s="32">
        <v>0.081696525</v>
      </c>
    </row>
    <row r="20" spans="2:12" ht="12.75">
      <c r="B20" s="7">
        <v>16</v>
      </c>
      <c r="C20" s="9" t="s">
        <v>48</v>
      </c>
      <c r="D20" s="32">
        <v>1245.536694275</v>
      </c>
      <c r="E20" s="32">
        <v>1271.24752905</v>
      </c>
      <c r="F20" s="32">
        <v>7060.096345342</v>
      </c>
      <c r="G20" s="32">
        <v>495.453248042</v>
      </c>
      <c r="H20" s="32">
        <v>184.82935066</v>
      </c>
      <c r="I20" s="32">
        <v>0.16243508727976735</v>
      </c>
      <c r="J20" s="28">
        <v>24.179132362462123</v>
      </c>
      <c r="K20" s="30">
        <v>10281.504734818742</v>
      </c>
      <c r="L20" s="32">
        <v>0.370812241</v>
      </c>
    </row>
    <row r="21" spans="2:12" ht="12.75">
      <c r="B21" s="7">
        <v>17</v>
      </c>
      <c r="C21" s="8" t="s">
        <v>49</v>
      </c>
      <c r="D21" s="32">
        <v>202.436859616</v>
      </c>
      <c r="E21" s="32">
        <v>155.517813588</v>
      </c>
      <c r="F21" s="32">
        <v>1574.536478053</v>
      </c>
      <c r="G21" s="32">
        <v>154.32611342</v>
      </c>
      <c r="H21" s="32">
        <v>28.968792626</v>
      </c>
      <c r="I21" s="32">
        <v>0.055864297933262176</v>
      </c>
      <c r="J21" s="28">
        <v>11.58546143255971</v>
      </c>
      <c r="K21" s="30">
        <v>2127.4273830334932</v>
      </c>
      <c r="L21" s="32">
        <v>0.3075035</v>
      </c>
    </row>
    <row r="22" spans="2:12" ht="12.75">
      <c r="B22" s="7">
        <v>18</v>
      </c>
      <c r="C22" s="9" t="s">
        <v>50</v>
      </c>
      <c r="D22" s="32">
        <v>0.000200648</v>
      </c>
      <c r="E22" s="32">
        <v>0</v>
      </c>
      <c r="F22" s="32">
        <v>0.367552531</v>
      </c>
      <c r="G22" s="32">
        <v>0.019804223</v>
      </c>
      <c r="H22" s="32">
        <v>0.062327126</v>
      </c>
      <c r="I22" s="32">
        <v>0</v>
      </c>
      <c r="J22" s="28">
        <v>0</v>
      </c>
      <c r="K22" s="30">
        <v>0.44988452800000006</v>
      </c>
      <c r="L22" s="32">
        <v>0</v>
      </c>
    </row>
    <row r="23" spans="2:12" ht="12.75">
      <c r="B23" s="7">
        <v>19</v>
      </c>
      <c r="C23" s="9" t="s">
        <v>51</v>
      </c>
      <c r="D23" s="32">
        <v>224.876464565</v>
      </c>
      <c r="E23" s="32">
        <v>96.633336835</v>
      </c>
      <c r="F23" s="32">
        <v>1826.29322918</v>
      </c>
      <c r="G23" s="32">
        <v>207.494119432</v>
      </c>
      <c r="H23" s="32">
        <v>27.905746876</v>
      </c>
      <c r="I23" s="32">
        <v>0.060532590408557206</v>
      </c>
      <c r="J23" s="28">
        <v>20.495718282544484</v>
      </c>
      <c r="K23" s="30">
        <v>2403.7591477609535</v>
      </c>
      <c r="L23" s="32">
        <v>0.288499841</v>
      </c>
    </row>
    <row r="24" spans="2:12" ht="12.75">
      <c r="B24" s="7">
        <v>20</v>
      </c>
      <c r="C24" s="8" t="s">
        <v>52</v>
      </c>
      <c r="D24" s="32">
        <v>11044.042621482473</v>
      </c>
      <c r="E24" s="32">
        <v>9144.199210786233</v>
      </c>
      <c r="F24" s="32">
        <v>27992.890389753746</v>
      </c>
      <c r="G24" s="32">
        <v>4175.162495390451</v>
      </c>
      <c r="H24" s="32">
        <v>1332.010814281622</v>
      </c>
      <c r="I24" s="32">
        <v>232.1419111272036</v>
      </c>
      <c r="J24" s="30">
        <v>1450.87370758834</v>
      </c>
      <c r="K24" s="30">
        <v>55371.32115041008</v>
      </c>
      <c r="L24" s="32">
        <v>9.791095054</v>
      </c>
    </row>
    <row r="25" spans="2:12" ht="12.75">
      <c r="B25" s="7">
        <v>21</v>
      </c>
      <c r="C25" s="9" t="s">
        <v>53</v>
      </c>
      <c r="D25" s="32">
        <v>0.843018018</v>
      </c>
      <c r="E25" s="32">
        <v>0.196419564</v>
      </c>
      <c r="F25" s="32">
        <v>12.870412583</v>
      </c>
      <c r="G25" s="32">
        <v>0.565242915</v>
      </c>
      <c r="H25" s="32">
        <v>0.151827108</v>
      </c>
      <c r="I25" s="32">
        <v>0</v>
      </c>
      <c r="J25" s="28">
        <v>0.00012465015176790482</v>
      </c>
      <c r="K25" s="30">
        <v>14.627044838151768</v>
      </c>
      <c r="L25" s="32">
        <v>0.000700293</v>
      </c>
    </row>
    <row r="26" spans="2:12" ht="12.75">
      <c r="B26" s="7">
        <v>22</v>
      </c>
      <c r="C26" s="8" t="s">
        <v>54</v>
      </c>
      <c r="D26" s="32">
        <v>2.250856723</v>
      </c>
      <c r="E26" s="32">
        <v>4.299943787</v>
      </c>
      <c r="F26" s="32">
        <v>30.489129319</v>
      </c>
      <c r="G26" s="32">
        <v>1.55128434</v>
      </c>
      <c r="H26" s="32">
        <v>0.431613684</v>
      </c>
      <c r="I26" s="32">
        <v>9.551493555590883E-05</v>
      </c>
      <c r="J26" s="28">
        <v>0.006658044722324409</v>
      </c>
      <c r="K26" s="30">
        <v>39.02958141265788</v>
      </c>
      <c r="L26" s="32">
        <v>0.055960396</v>
      </c>
    </row>
    <row r="27" spans="2:12" ht="12.75">
      <c r="B27" s="7">
        <v>23</v>
      </c>
      <c r="C27" s="8" t="s">
        <v>55</v>
      </c>
      <c r="D27" s="32">
        <v>0.008222513</v>
      </c>
      <c r="E27" s="32">
        <v>1.079099183</v>
      </c>
      <c r="F27" s="32">
        <v>2.859082517</v>
      </c>
      <c r="G27" s="32">
        <v>0.414841113</v>
      </c>
      <c r="H27" s="32">
        <v>0.04614326</v>
      </c>
      <c r="I27" s="32">
        <v>0</v>
      </c>
      <c r="J27" s="28">
        <v>0</v>
      </c>
      <c r="K27" s="30">
        <v>4.407388586</v>
      </c>
      <c r="L27" s="32">
        <v>1.0186E-05</v>
      </c>
    </row>
    <row r="28" spans="2:12" ht="12.75">
      <c r="B28" s="7">
        <v>24</v>
      </c>
      <c r="C28" s="9" t="s">
        <v>56</v>
      </c>
      <c r="D28" s="32">
        <v>0.104075754</v>
      </c>
      <c r="E28" s="32">
        <v>0.074636119</v>
      </c>
      <c r="F28" s="32">
        <v>16.234467987</v>
      </c>
      <c r="G28" s="32">
        <v>1.204219241</v>
      </c>
      <c r="H28" s="32">
        <v>0.440198833</v>
      </c>
      <c r="I28" s="32">
        <v>0</v>
      </c>
      <c r="J28" s="28">
        <v>0.8073936886084268</v>
      </c>
      <c r="K28" s="30">
        <v>18.86499162260843</v>
      </c>
      <c r="L28" s="32">
        <v>3.3545E-05</v>
      </c>
    </row>
    <row r="29" spans="2:12" ht="12.75">
      <c r="B29" s="7">
        <v>25</v>
      </c>
      <c r="C29" s="9" t="s">
        <v>99</v>
      </c>
      <c r="D29" s="32">
        <v>2386.885422826</v>
      </c>
      <c r="E29" s="32">
        <v>4187.247931259</v>
      </c>
      <c r="F29" s="32">
        <v>5870.234155774</v>
      </c>
      <c r="G29" s="32">
        <v>521.649144109</v>
      </c>
      <c r="H29" s="32">
        <v>185.124731153</v>
      </c>
      <c r="I29" s="32">
        <v>0.17799805209190822</v>
      </c>
      <c r="J29" s="28">
        <v>29.417950615770113</v>
      </c>
      <c r="K29" s="30">
        <v>13180.737333788864</v>
      </c>
      <c r="L29" s="32">
        <v>0.468734643</v>
      </c>
    </row>
    <row r="30" spans="2:12" ht="12.75">
      <c r="B30" s="7">
        <v>26</v>
      </c>
      <c r="C30" s="9" t="s">
        <v>100</v>
      </c>
      <c r="D30" s="32">
        <v>47.309173017</v>
      </c>
      <c r="E30" s="32">
        <v>52.869991778</v>
      </c>
      <c r="F30" s="32">
        <v>842.48183069</v>
      </c>
      <c r="G30" s="32">
        <v>111.763343853</v>
      </c>
      <c r="H30" s="32">
        <v>16.207076156</v>
      </c>
      <c r="I30" s="32">
        <v>0.023645916233559685</v>
      </c>
      <c r="J30" s="28">
        <v>6.139063497497796</v>
      </c>
      <c r="K30" s="30">
        <v>1076.7941249077314</v>
      </c>
      <c r="L30" s="32">
        <v>0.107083471</v>
      </c>
    </row>
    <row r="31" spans="2:12" ht="12.75">
      <c r="B31" s="7">
        <v>27</v>
      </c>
      <c r="C31" s="9" t="s">
        <v>15</v>
      </c>
      <c r="D31" s="32">
        <v>377.792886622</v>
      </c>
      <c r="E31" s="32">
        <v>511.05814704</v>
      </c>
      <c r="F31" s="32">
        <v>5331.902768676</v>
      </c>
      <c r="G31" s="32">
        <v>568.455672786</v>
      </c>
      <c r="H31" s="32">
        <v>132.885261994</v>
      </c>
      <c r="I31" s="32">
        <v>0</v>
      </c>
      <c r="J31" s="28">
        <v>0</v>
      </c>
      <c r="K31" s="30">
        <v>6922.094737118</v>
      </c>
      <c r="L31" s="32">
        <v>0.404015767</v>
      </c>
    </row>
    <row r="32" spans="2:12" ht="12.75">
      <c r="B32" s="7">
        <v>28</v>
      </c>
      <c r="C32" s="9" t="s">
        <v>101</v>
      </c>
      <c r="D32" s="32">
        <v>1.109318457</v>
      </c>
      <c r="E32" s="32">
        <v>2.392054595</v>
      </c>
      <c r="F32" s="32">
        <v>81.42104549</v>
      </c>
      <c r="G32" s="32">
        <v>2.84515926</v>
      </c>
      <c r="H32" s="32">
        <v>3.224844977</v>
      </c>
      <c r="I32" s="32">
        <v>0.0007820285348640035</v>
      </c>
      <c r="J32" s="28">
        <v>0.5263668200046316</v>
      </c>
      <c r="K32" s="30">
        <v>91.51957162753949</v>
      </c>
      <c r="L32" s="32">
        <v>0.001463209</v>
      </c>
    </row>
    <row r="33" spans="2:12" ht="12.75">
      <c r="B33" s="7">
        <v>29</v>
      </c>
      <c r="C33" s="9" t="s">
        <v>57</v>
      </c>
      <c r="D33" s="32">
        <v>22.003108599</v>
      </c>
      <c r="E33" s="32">
        <v>77.597945957</v>
      </c>
      <c r="F33" s="32">
        <v>1365.506420951</v>
      </c>
      <c r="G33" s="32">
        <v>88.042678302</v>
      </c>
      <c r="H33" s="32">
        <v>23.014166475</v>
      </c>
      <c r="I33" s="32">
        <v>0.12507680811046257</v>
      </c>
      <c r="J33" s="28">
        <v>2.30538931110976</v>
      </c>
      <c r="K33" s="30">
        <v>1578.5947864032203</v>
      </c>
      <c r="L33" s="32">
        <v>0.121871358</v>
      </c>
    </row>
    <row r="34" spans="2:12" ht="12.75">
      <c r="B34" s="7">
        <v>30</v>
      </c>
      <c r="C34" s="9" t="s">
        <v>58</v>
      </c>
      <c r="D34" s="32">
        <v>78.285226823</v>
      </c>
      <c r="E34" s="32">
        <v>185.712416464</v>
      </c>
      <c r="F34" s="32">
        <v>2678.693541698</v>
      </c>
      <c r="G34" s="32">
        <v>156.748318248</v>
      </c>
      <c r="H34" s="32">
        <v>33.355683697</v>
      </c>
      <c r="I34" s="32">
        <v>0.061296709893004495</v>
      </c>
      <c r="J34" s="28">
        <v>6.606387833581783</v>
      </c>
      <c r="K34" s="30">
        <v>3139.462871473475</v>
      </c>
      <c r="L34" s="32">
        <v>0.529388766</v>
      </c>
    </row>
    <row r="35" spans="2:12" ht="12.75">
      <c r="B35" s="7">
        <v>31</v>
      </c>
      <c r="C35" s="8" t="s">
        <v>59</v>
      </c>
      <c r="D35" s="32">
        <v>0.348749414</v>
      </c>
      <c r="E35" s="32">
        <v>11.735649525</v>
      </c>
      <c r="F35" s="32">
        <v>33.499584438</v>
      </c>
      <c r="G35" s="32">
        <v>4.31050813</v>
      </c>
      <c r="H35" s="32">
        <v>0.290965133</v>
      </c>
      <c r="I35" s="32">
        <v>0</v>
      </c>
      <c r="J35" s="28">
        <v>0.03705371765195343</v>
      </c>
      <c r="K35" s="30">
        <v>50.22251035765195</v>
      </c>
      <c r="L35" s="32">
        <v>0.000213975</v>
      </c>
    </row>
    <row r="36" spans="2:12" ht="12.75">
      <c r="B36" s="7">
        <v>32</v>
      </c>
      <c r="C36" s="9" t="s">
        <v>60</v>
      </c>
      <c r="D36" s="32">
        <v>1047.996176726</v>
      </c>
      <c r="E36" s="32">
        <v>879.121152824</v>
      </c>
      <c r="F36" s="32">
        <v>3981.038598059</v>
      </c>
      <c r="G36" s="32">
        <v>484.064688897</v>
      </c>
      <c r="H36" s="32">
        <v>134.771511008</v>
      </c>
      <c r="I36" s="32">
        <v>0.275417316675463</v>
      </c>
      <c r="J36" s="28">
        <v>29.345915768416965</v>
      </c>
      <c r="K36" s="30">
        <v>6556.613460599093</v>
      </c>
      <c r="L36" s="32">
        <v>1.282184325</v>
      </c>
    </row>
    <row r="37" spans="2:12" ht="12.75">
      <c r="B37" s="7">
        <v>33</v>
      </c>
      <c r="C37" s="9" t="s">
        <v>95</v>
      </c>
      <c r="D37" s="32">
        <v>28.533118414</v>
      </c>
      <c r="E37" s="32">
        <v>7.870982807</v>
      </c>
      <c r="F37" s="32">
        <v>133.35079491</v>
      </c>
      <c r="G37" s="33">
        <v>6.35842821</v>
      </c>
      <c r="H37" s="33">
        <v>1.710714283</v>
      </c>
      <c r="I37" s="32">
        <v>0.09445830158132157</v>
      </c>
      <c r="J37" s="28">
        <v>16.173503720635246</v>
      </c>
      <c r="K37" s="30">
        <v>194.09200064621652</v>
      </c>
      <c r="L37" s="32">
        <v>0.005613761</v>
      </c>
    </row>
    <row r="38" spans="2:12" ht="12.75">
      <c r="B38" s="7">
        <v>34</v>
      </c>
      <c r="C38" s="9" t="s">
        <v>61</v>
      </c>
      <c r="D38" s="32">
        <v>0.193669418</v>
      </c>
      <c r="E38" s="32">
        <v>0.255485594</v>
      </c>
      <c r="F38" s="32">
        <v>13.301429489</v>
      </c>
      <c r="G38" s="32">
        <v>0.319213049</v>
      </c>
      <c r="H38" s="32">
        <v>0.196563468</v>
      </c>
      <c r="I38" s="32">
        <v>0</v>
      </c>
      <c r="J38" s="28">
        <v>0.025120798392606745</v>
      </c>
      <c r="K38" s="30">
        <v>14.291481816392608</v>
      </c>
      <c r="L38" s="32">
        <v>0.001594177</v>
      </c>
    </row>
    <row r="39" spans="2:12" ht="12.75">
      <c r="B39" s="7">
        <v>35</v>
      </c>
      <c r="C39" s="9" t="s">
        <v>62</v>
      </c>
      <c r="D39" s="32">
        <v>422.638306201</v>
      </c>
      <c r="E39" s="32">
        <v>753.366165815</v>
      </c>
      <c r="F39" s="32">
        <v>4837.087511205</v>
      </c>
      <c r="G39" s="32">
        <v>489.940562859</v>
      </c>
      <c r="H39" s="32">
        <v>76.858637056</v>
      </c>
      <c r="I39" s="32">
        <v>0.23933654976921823</v>
      </c>
      <c r="J39" s="28">
        <v>28.093874731403684</v>
      </c>
      <c r="K39" s="30">
        <v>6608.224394417173</v>
      </c>
      <c r="L39" s="32">
        <v>0.429280259</v>
      </c>
    </row>
    <row r="40" spans="2:12" ht="12.75">
      <c r="B40" s="7">
        <v>36</v>
      </c>
      <c r="C40" s="9" t="s">
        <v>63</v>
      </c>
      <c r="D40" s="32">
        <v>29.347540015</v>
      </c>
      <c r="E40" s="32">
        <v>37.280163431</v>
      </c>
      <c r="F40" s="32">
        <v>637.550891405</v>
      </c>
      <c r="G40" s="32">
        <v>50.150272225</v>
      </c>
      <c r="H40" s="32">
        <v>8.381319006</v>
      </c>
      <c r="I40" s="32">
        <v>0.010297703989621421</v>
      </c>
      <c r="J40" s="28">
        <v>1.0243607578049527</v>
      </c>
      <c r="K40" s="30">
        <v>763.7448445437947</v>
      </c>
      <c r="L40" s="32">
        <v>0.129340913</v>
      </c>
    </row>
    <row r="41" spans="2:12" ht="12.75">
      <c r="B41" s="7">
        <v>37</v>
      </c>
      <c r="C41" s="9" t="s">
        <v>64</v>
      </c>
      <c r="D41" s="32">
        <v>839.833398328</v>
      </c>
      <c r="E41" s="32">
        <v>1185.483590099</v>
      </c>
      <c r="F41" s="32">
        <v>4116.165012255</v>
      </c>
      <c r="G41" s="32">
        <v>513.770211074</v>
      </c>
      <c r="H41" s="32">
        <v>98.015871986</v>
      </c>
      <c r="I41" s="32">
        <v>0.07679997787042292</v>
      </c>
      <c r="J41" s="28">
        <v>111.60417135029091</v>
      </c>
      <c r="K41" s="30">
        <v>6864.949055070161</v>
      </c>
      <c r="L41" s="32">
        <v>0.199774488</v>
      </c>
    </row>
    <row r="42" spans="2:12" ht="15">
      <c r="B42" s="10" t="s">
        <v>11</v>
      </c>
      <c r="C42" s="29"/>
      <c r="D42" s="34">
        <f aca="true" t="shared" si="0" ref="D42:L42">SUM(D5:D41)</f>
        <v>19395.694072378476</v>
      </c>
      <c r="E42" s="34">
        <f t="shared" si="0"/>
        <v>21115.43315061723</v>
      </c>
      <c r="F42" s="34">
        <f t="shared" si="0"/>
        <v>85568.86859831576</v>
      </c>
      <c r="G42" s="34">
        <f t="shared" si="0"/>
        <v>9968.589853788451</v>
      </c>
      <c r="H42" s="34">
        <f>SUM(H5:H41)</f>
        <v>2651.789839355622</v>
      </c>
      <c r="I42" s="34">
        <f t="shared" si="0"/>
        <v>233.90579141179802</v>
      </c>
      <c r="J42" s="34">
        <f t="shared" si="0"/>
        <v>1815.6534906323518</v>
      </c>
      <c r="K42" s="34">
        <f>SUM(K5:K41)</f>
        <v>140749.9347964997</v>
      </c>
      <c r="L42" s="34">
        <f t="shared" si="0"/>
        <v>15.682438577999998</v>
      </c>
    </row>
    <row r="43" spans="2:6" ht="12.75">
      <c r="B43" t="s">
        <v>80</v>
      </c>
      <c r="E43" s="1"/>
      <c r="F43" s="31"/>
    </row>
    <row r="44" spans="5:6" ht="12.75">
      <c r="E44" s="1"/>
      <c r="F44" s="31"/>
    </row>
    <row r="45" spans="4:12" ht="12.75"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2024-01-08T13:06:10Z</cp:lastPrinted>
  <dcterms:created xsi:type="dcterms:W3CDTF">2014-01-06T04:43:23Z</dcterms:created>
  <dcterms:modified xsi:type="dcterms:W3CDTF">2024-01-09T05:50:41Z</dcterms:modified>
  <cp:category/>
  <cp:version/>
  <cp:contentType/>
  <cp:contentStatus/>
</cp:coreProperties>
</file>