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<sst xmlns="http://schemas.openxmlformats.org/spreadsheetml/2006/main" count="193" uniqueCount="159">
  <si>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</si>
  <si>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</si>
  <si>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</si>
  <si>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</si>
  <si>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</si>
  <si>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</si>
  <si>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</si>
  <si>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</si>
  <si>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</si>
  <si>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</si>
  <si>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</si>
  <si>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</si>
  <si>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</si>
  <si>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</si>
  <si>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</si>
  <si>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</si>
  <si>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</si>
  <si>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</si>
  <si>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</si>
  <si>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</si>
  <si>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</si>
  <si>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</si>
  <si>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</si>
  <si>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</si>
  <si>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</si>
  <si>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</si>
  <si>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</si>
  <si>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</si>
  <si>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</si>
  <si>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</si>
  <si>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</si>
  <si>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</si>
  <si>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</si>
  <si>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</si>
  <si>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</si>
  <si>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</si>
  <si>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</si>
  <si>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</si>
  <si>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</si>
  <si>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</si>
  <si>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</si>
  <si>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</si>
  <si>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</si>
  <si>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</si>
  <si>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</si>
  <si>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</si>
  <si>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</si>
  <si>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</si>
  <si>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</si>
  <si>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</si>
  <si>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</si>
  <si>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</si>
  <si>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</si>
  <si>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</si>
  <si>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</si>
  <si>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</si>
  <si>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</si>
  <si>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</si>
  <si>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</si>
  <si>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</si>
  <si>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</si>
  <si>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</si>
  <si>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</si>
  <si>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</si>
  <si>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</si>
  <si>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</si>
  <si>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</si>
  <si>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</si>
  <si>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</si>
  <si>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</si>
  <si>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</si>
  <si>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</si>
  <si>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</si>
  <si>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</si>
  <si>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</si>
  <si>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</si>
  <si>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</si>
  <si>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</si>
  <si>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</si>
  <si>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</si>
  <si>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</si>
  <si>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</si>
  <si>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</si>
  <si>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</si>
  <si>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</si>
  <si>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</si>
  <si>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</si>
  <si>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</si>
  <si>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</si>
  <si>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</si>
  <si>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</si>
  <si>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</si>
  <si>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</si>
  <si>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</si>
  <si>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</si>
  <si>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</si>
  <si>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</si>
  <si>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</si>
  <si>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</si>
  <si>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</si>
  <si>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</si>
  <si>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</si>
  <si>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</si>
  <si>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</si>
  <si>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</si>
  <si>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</si>
  <si>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</si>
  <si>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</si>
  <si>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</si>
  <si>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</si>
  <si>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</si>
  <si>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</si>
  <si>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</si>
  <si>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</si>
  <si>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</si>
  <si>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</si>
  <si>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</si>
  <si>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</si>
  <si>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</si>
  <si>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</si>
  <si>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</si>
  <si>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</si>
  <si>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</si>
  <si>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</si>
  <si>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</si>
  <si>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</si>
  <si>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</si>
  <si>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</si>
  <si>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</si>
  <si>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</si>
  <si>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</si>
  <si>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</si>
  <si>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</si>
  <si>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</si>
  <si>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</si>
  <si>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238-36M</t>
  </si>
  <si>
    <t>DSP FMP - Series 243-36M</t>
  </si>
  <si>
    <t>DSP FMP - Series 239-36M</t>
  </si>
  <si>
    <t>DSP FMP - Series 250-39M</t>
  </si>
  <si>
    <t>DSP FMP - Series 244-36M</t>
  </si>
  <si>
    <t>DSP FMP - Series 241-36M</t>
  </si>
  <si>
    <t>DSP FMP - Series 237-36M</t>
  </si>
  <si>
    <t>DSP FMP - Series 251-38M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</si>
  <si>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</si>
  <si>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</si>
  <si>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</si>
  <si>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</si>
  <si>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</si>
  <si>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</si>
  <si>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</si>
  <si>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</si>
  <si>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</si>
  <si>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</si>
  <si>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</si>
  <si>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</si>
  <si>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</si>
  <si>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</si>
  <si>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Mutual Fund: Average Assets Under Management (AAUM) as on 31.07.2021 (All figures in Rs. Crore)</t>
  </si>
  <si>
    <t>Table showing State wise /Union Territory wise contribution to AAUM of category of schemes as on 31.07.2021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</si>
</sst>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35.71093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7" t="s">
        <v>66</v>
      </c>
      <c r="B1" s="139" t="s">
        <v>28</v>
      </c>
      <c r="C1" s="145" t="s">
        <v>157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8"/>
      <c r="B2" s="140"/>
      <c r="C2" s="144" t="s">
        <v>27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  <c r="W2" s="131" t="s">
        <v>25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3"/>
      <c r="AQ2" s="131" t="s">
        <v>26</v>
      </c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3"/>
      <c r="BK2" s="148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8"/>
      <c r="B3" s="140"/>
      <c r="C3" s="143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4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8"/>
      <c r="B4" s="140"/>
      <c r="C4" s="125" t="s">
        <v>29</v>
      </c>
      <c r="D4" s="125"/>
      <c r="E4" s="125"/>
      <c r="F4" s="125"/>
      <c r="G4" s="126"/>
      <c r="H4" s="128" t="s">
        <v>30</v>
      </c>
      <c r="I4" s="129"/>
      <c r="J4" s="129"/>
      <c r="K4" s="129"/>
      <c r="L4" s="130"/>
      <c r="M4" s="127" t="s">
        <v>29</v>
      </c>
      <c r="N4" s="125"/>
      <c r="O4" s="125"/>
      <c r="P4" s="125"/>
      <c r="Q4" s="126"/>
      <c r="R4" s="128" t="s">
        <v>30</v>
      </c>
      <c r="S4" s="129"/>
      <c r="T4" s="129"/>
      <c r="U4" s="129"/>
      <c r="V4" s="130"/>
      <c r="W4" s="127" t="s">
        <v>29</v>
      </c>
      <c r="X4" s="125"/>
      <c r="Y4" s="125"/>
      <c r="Z4" s="125"/>
      <c r="AA4" s="126"/>
      <c r="AB4" s="128" t="s">
        <v>30</v>
      </c>
      <c r="AC4" s="129"/>
      <c r="AD4" s="129"/>
      <c r="AE4" s="129"/>
      <c r="AF4" s="130"/>
      <c r="AG4" s="127" t="s">
        <v>29</v>
      </c>
      <c r="AH4" s="125"/>
      <c r="AI4" s="125"/>
      <c r="AJ4" s="125"/>
      <c r="AK4" s="126"/>
      <c r="AL4" s="128" t="s">
        <v>30</v>
      </c>
      <c r="AM4" s="129"/>
      <c r="AN4" s="129"/>
      <c r="AO4" s="129"/>
      <c r="AP4" s="130"/>
      <c r="AQ4" s="127" t="s">
        <v>29</v>
      </c>
      <c r="AR4" s="125"/>
      <c r="AS4" s="125"/>
      <c r="AT4" s="125"/>
      <c r="AU4" s="126"/>
      <c r="AV4" s="128" t="s">
        <v>30</v>
      </c>
      <c r="AW4" s="129"/>
      <c r="AX4" s="129"/>
      <c r="AY4" s="129"/>
      <c r="AZ4" s="130"/>
      <c r="BA4" s="127" t="s">
        <v>29</v>
      </c>
      <c r="BB4" s="125"/>
      <c r="BC4" s="125"/>
      <c r="BD4" s="125"/>
      <c r="BE4" s="126"/>
      <c r="BF4" s="128" t="s">
        <v>30</v>
      </c>
      <c r="BG4" s="129"/>
      <c r="BH4" s="129"/>
      <c r="BI4" s="129"/>
      <c r="BJ4" s="130"/>
      <c r="BK4" s="14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8"/>
      <c r="B5" s="140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5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0" t="s">
        <v>67</v>
      </c>
      <c r="B7" s="17" t="s">
        <v>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0"/>
      <c r="B8" s="21" t="s">
        <v>127</v>
      </c>
      <c r="C8" s="48">
        <v>0</v>
      </c>
      <c r="D8" s="46">
        <v>70.770688296</v>
      </c>
      <c r="E8" s="40">
        <v>0</v>
      </c>
      <c r="F8" s="40">
        <v>0</v>
      </c>
      <c r="G8" s="40">
        <v>0</v>
      </c>
      <c r="H8" s="40">
        <v>2.312344781</v>
      </c>
      <c r="I8" s="40">
        <v>790.232180586</v>
      </c>
      <c r="J8" s="40">
        <v>2.464551248</v>
      </c>
      <c r="K8" s="40">
        <v>0</v>
      </c>
      <c r="L8" s="40">
        <v>34.481702633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0.890783594</v>
      </c>
      <c r="S8" s="40">
        <v>28.349779429</v>
      </c>
      <c r="T8" s="40">
        <v>0</v>
      </c>
      <c r="U8" s="40">
        <v>0</v>
      </c>
      <c r="V8" s="40">
        <v>1.766278714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10.022954751</v>
      </c>
      <c r="AW8" s="40">
        <v>287.982366408</v>
      </c>
      <c r="AX8" s="40">
        <v>0</v>
      </c>
      <c r="AY8" s="40">
        <v>0</v>
      </c>
      <c r="AZ8" s="40">
        <v>52.709286876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5.673476511</v>
      </c>
      <c r="BG8" s="46">
        <v>11.386831396</v>
      </c>
      <c r="BH8" s="40">
        <v>0.411944906</v>
      </c>
      <c r="BI8" s="40">
        <v>0</v>
      </c>
      <c r="BJ8" s="40">
        <v>15.636938226</v>
      </c>
      <c r="BK8" s="109">
        <v>1315.092108355</v>
      </c>
    </row>
    <row r="9" spans="1:63" ht="12.75">
      <c r="A9" s="10"/>
      <c r="B9" s="21" t="s">
        <v>132</v>
      </c>
      <c r="C9" s="48">
        <v>0</v>
      </c>
      <c r="D9" s="46">
        <v>158.234084534</v>
      </c>
      <c r="E9" s="40">
        <v>0</v>
      </c>
      <c r="F9" s="40">
        <v>0</v>
      </c>
      <c r="G9" s="49">
        <v>0</v>
      </c>
      <c r="H9" s="48">
        <v>21.770775104</v>
      </c>
      <c r="I9" s="40">
        <v>1233.963062062</v>
      </c>
      <c r="J9" s="40">
        <v>536.605566365</v>
      </c>
      <c r="K9" s="49">
        <v>0</v>
      </c>
      <c r="L9" s="49">
        <v>160.030099855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5.932525877</v>
      </c>
      <c r="S9" s="40">
        <v>16.70245685</v>
      </c>
      <c r="T9" s="40">
        <v>3.103714767</v>
      </c>
      <c r="U9" s="40">
        <v>0</v>
      </c>
      <c r="V9" s="49">
        <v>19.623857282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0.008240666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0.002528451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0.54597053</v>
      </c>
      <c r="AS9" s="40">
        <v>0</v>
      </c>
      <c r="AT9" s="49">
        <v>0</v>
      </c>
      <c r="AU9" s="49">
        <v>0</v>
      </c>
      <c r="AV9" s="48">
        <v>18.486615638</v>
      </c>
      <c r="AW9" s="40">
        <v>491.878957778</v>
      </c>
      <c r="AX9" s="40">
        <v>1.290408501</v>
      </c>
      <c r="AY9" s="49">
        <v>0</v>
      </c>
      <c r="AZ9" s="49">
        <v>265.772613767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12.597129106</v>
      </c>
      <c r="BG9" s="46">
        <v>24.660506406</v>
      </c>
      <c r="BH9" s="40">
        <v>3.014034585</v>
      </c>
      <c r="BI9" s="40">
        <v>0</v>
      </c>
      <c r="BJ9" s="40">
        <v>42.12993022</v>
      </c>
      <c r="BK9" s="109">
        <v>3016.353078344</v>
      </c>
    </row>
    <row r="10" spans="1:63" ht="12.75">
      <c r="A10" s="10"/>
      <c r="B10" s="21" t="s">
        <v>133</v>
      </c>
      <c r="C10" s="48">
        <v>0</v>
      </c>
      <c r="D10" s="46">
        <v>542.951463717</v>
      </c>
      <c r="E10" s="40">
        <v>0</v>
      </c>
      <c r="F10" s="40">
        <v>0</v>
      </c>
      <c r="G10" s="47">
        <v>0</v>
      </c>
      <c r="H10" s="48">
        <v>65.635457668</v>
      </c>
      <c r="I10" s="40">
        <v>6919.813071582</v>
      </c>
      <c r="J10" s="40">
        <v>612.956463541</v>
      </c>
      <c r="K10" s="49">
        <v>0</v>
      </c>
      <c r="L10" s="47">
        <v>506.212202871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28.991027178</v>
      </c>
      <c r="S10" s="40">
        <v>207.04756217</v>
      </c>
      <c r="T10" s="40">
        <v>12.353965144</v>
      </c>
      <c r="U10" s="40">
        <v>0</v>
      </c>
      <c r="V10" s="47">
        <v>67.592131816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0.075979328</v>
      </c>
      <c r="AC10" s="40">
        <v>0</v>
      </c>
      <c r="AD10" s="40">
        <v>0</v>
      </c>
      <c r="AE10" s="40">
        <v>0</v>
      </c>
      <c r="AF10" s="47">
        <v>0.040189972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0.010201571</v>
      </c>
      <c r="AM10" s="40">
        <v>0</v>
      </c>
      <c r="AN10" s="40">
        <v>0</v>
      </c>
      <c r="AO10" s="49">
        <v>0</v>
      </c>
      <c r="AP10" s="47">
        <v>0.018475673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116.122366191</v>
      </c>
      <c r="AW10" s="40">
        <v>1989.417585944</v>
      </c>
      <c r="AX10" s="40">
        <v>6.139259555</v>
      </c>
      <c r="AY10" s="49">
        <v>0</v>
      </c>
      <c r="AZ10" s="47">
        <v>610.583019679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47.600932938</v>
      </c>
      <c r="BG10" s="46">
        <v>31.352178448</v>
      </c>
      <c r="BH10" s="40">
        <v>7.746038085</v>
      </c>
      <c r="BI10" s="40">
        <v>0</v>
      </c>
      <c r="BJ10" s="40">
        <v>88.956112565</v>
      </c>
      <c r="BK10" s="109">
        <v>11861.615685636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771.956236547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89.718577553</v>
      </c>
      <c r="I11" s="77">
        <f t="shared" si="0"/>
        <v>8944.008314229999</v>
      </c>
      <c r="J11" s="77">
        <f t="shared" si="0"/>
        <v>1152.0265811539998</v>
      </c>
      <c r="K11" s="77">
        <f t="shared" si="0"/>
        <v>0</v>
      </c>
      <c r="L11" s="77">
        <f t="shared" si="0"/>
        <v>700.724005359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35.814336649</v>
      </c>
      <c r="S11" s="77">
        <f t="shared" si="0"/>
        <v>252.099798449</v>
      </c>
      <c r="T11" s="77">
        <f t="shared" si="0"/>
        <v>15.457679911</v>
      </c>
      <c r="U11" s="77">
        <f t="shared" si="0"/>
        <v>0</v>
      </c>
      <c r="V11" s="77">
        <f t="shared" si="0"/>
        <v>88.982267812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0.08421999399999999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0.040189972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0.012730022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0.018475673</v>
      </c>
      <c r="AQ11" s="77">
        <f t="shared" si="0"/>
        <v>0</v>
      </c>
      <c r="AR11" s="77">
        <f t="shared" si="0"/>
        <v>0.54597053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144.63193658</v>
      </c>
      <c r="AW11" s="77">
        <f t="shared" si="0"/>
        <v>2769.27891013</v>
      </c>
      <c r="AX11" s="77">
        <f t="shared" si="0"/>
        <v>7.429668056</v>
      </c>
      <c r="AY11" s="77">
        <f t="shared" si="0"/>
        <v>0</v>
      </c>
      <c r="AZ11" s="77">
        <f t="shared" si="0"/>
        <v>929.064920322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65.871538555</v>
      </c>
      <c r="BG11" s="77">
        <f t="shared" si="0"/>
        <v>67.39951625</v>
      </c>
      <c r="BH11" s="77">
        <f t="shared" si="0"/>
        <v>11.172017576</v>
      </c>
      <c r="BI11" s="77">
        <f t="shared" si="0"/>
        <v>0</v>
      </c>
      <c r="BJ11" s="77">
        <f t="shared" si="0"/>
        <v>146.722981011</v>
      </c>
      <c r="BK11" s="110">
        <f>SUM(BK8:BK10)</f>
        <v>16193.060872335</v>
      </c>
      <c r="BL11" s="87"/>
    </row>
    <row r="12" spans="1:64" ht="12.75">
      <c r="A12" s="10" t="s">
        <v>68</v>
      </c>
      <c r="B12" s="17" t="s">
        <v>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8"/>
      <c r="BL12" s="87"/>
    </row>
    <row r="13" spans="1:64" ht="12.75">
      <c r="A13" s="10"/>
      <c r="B13" s="17" t="s">
        <v>134</v>
      </c>
      <c r="C13" s="48">
        <v>0</v>
      </c>
      <c r="D13" s="46">
        <v>55.85824037</v>
      </c>
      <c r="E13" s="40">
        <v>0</v>
      </c>
      <c r="F13" s="40">
        <v>0</v>
      </c>
      <c r="G13" s="47">
        <v>0</v>
      </c>
      <c r="H13" s="48">
        <v>42.942472538</v>
      </c>
      <c r="I13" s="40">
        <v>72.389863481</v>
      </c>
      <c r="J13" s="40">
        <v>0</v>
      </c>
      <c r="K13" s="49">
        <v>0</v>
      </c>
      <c r="L13" s="47">
        <v>84.107059578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19.404029648</v>
      </c>
      <c r="S13" s="40">
        <v>3.432646745</v>
      </c>
      <c r="T13" s="40">
        <v>0</v>
      </c>
      <c r="U13" s="40">
        <v>0</v>
      </c>
      <c r="V13" s="47">
        <v>14.868480333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0.027474771</v>
      </c>
      <c r="AS13" s="40">
        <v>0</v>
      </c>
      <c r="AT13" s="49">
        <v>0</v>
      </c>
      <c r="AU13" s="47">
        <v>0</v>
      </c>
      <c r="AV13" s="48">
        <v>22.868258603</v>
      </c>
      <c r="AW13" s="40">
        <v>35.617723465</v>
      </c>
      <c r="AX13" s="40">
        <v>6.115983466</v>
      </c>
      <c r="AY13" s="49">
        <v>0</v>
      </c>
      <c r="AZ13" s="47">
        <v>89.414885669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6.636550569</v>
      </c>
      <c r="BG13" s="46">
        <v>0.04754471</v>
      </c>
      <c r="BH13" s="40">
        <v>0</v>
      </c>
      <c r="BI13" s="40">
        <v>0</v>
      </c>
      <c r="BJ13" s="40">
        <v>4.968115678</v>
      </c>
      <c r="BK13" s="109">
        <v>458.699329624</v>
      </c>
      <c r="BL13" s="87"/>
    </row>
    <row r="14" spans="1:64" ht="12.75">
      <c r="A14" s="10"/>
      <c r="B14" s="21" t="s">
        <v>123</v>
      </c>
      <c r="C14" s="48">
        <v>0</v>
      </c>
      <c r="D14" s="46">
        <v>6.341945124</v>
      </c>
      <c r="E14" s="40">
        <v>0</v>
      </c>
      <c r="F14" s="40">
        <v>0</v>
      </c>
      <c r="G14" s="47">
        <v>0</v>
      </c>
      <c r="H14" s="48">
        <v>6.036274497</v>
      </c>
      <c r="I14" s="40">
        <v>0.51167033</v>
      </c>
      <c r="J14" s="40">
        <v>0</v>
      </c>
      <c r="K14" s="49">
        <v>0</v>
      </c>
      <c r="L14" s="47">
        <v>8.504165635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2.169174787</v>
      </c>
      <c r="S14" s="40">
        <v>0.02214173</v>
      </c>
      <c r="T14" s="40">
        <v>0</v>
      </c>
      <c r="U14" s="40">
        <v>0</v>
      </c>
      <c r="V14" s="47">
        <v>1.30232494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</v>
      </c>
      <c r="AS14" s="40">
        <v>0</v>
      </c>
      <c r="AT14" s="49">
        <v>0</v>
      </c>
      <c r="AU14" s="47">
        <v>0</v>
      </c>
      <c r="AV14" s="48">
        <v>2.471943642</v>
      </c>
      <c r="AW14" s="40">
        <v>0.819383023</v>
      </c>
      <c r="AX14" s="40">
        <v>0</v>
      </c>
      <c r="AY14" s="49">
        <v>0</v>
      </c>
      <c r="AZ14" s="47">
        <v>15.817456225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0.474282374</v>
      </c>
      <c r="BG14" s="46">
        <v>1.2901E-05</v>
      </c>
      <c r="BH14" s="40">
        <v>0</v>
      </c>
      <c r="BI14" s="40">
        <v>0</v>
      </c>
      <c r="BJ14" s="40">
        <v>0.440845257</v>
      </c>
      <c r="BK14" s="109">
        <v>44.911620465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62.200185493999996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48.978747035</v>
      </c>
      <c r="I15" s="78">
        <f t="shared" si="1"/>
        <v>72.90153381100001</v>
      </c>
      <c r="J15" s="78">
        <f t="shared" si="1"/>
        <v>0</v>
      </c>
      <c r="K15" s="78">
        <f t="shared" si="1"/>
        <v>0</v>
      </c>
      <c r="L15" s="78">
        <f t="shared" si="1"/>
        <v>92.61122521300001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21.573204435</v>
      </c>
      <c r="S15" s="78">
        <f t="shared" si="1"/>
        <v>3.454788475</v>
      </c>
      <c r="T15" s="78">
        <f t="shared" si="1"/>
        <v>0</v>
      </c>
      <c r="U15" s="78">
        <f t="shared" si="1"/>
        <v>0</v>
      </c>
      <c r="V15" s="78">
        <f t="shared" si="1"/>
        <v>16.170805273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0.027474771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25.340202245</v>
      </c>
      <c r="AW15" s="78">
        <f t="shared" si="2"/>
        <v>36.437106488</v>
      </c>
      <c r="AX15" s="78">
        <f t="shared" si="2"/>
        <v>6.115983466</v>
      </c>
      <c r="AY15" s="78">
        <f t="shared" si="2"/>
        <v>0</v>
      </c>
      <c r="AZ15" s="78">
        <f t="shared" si="2"/>
        <v>105.232341894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7.110832943</v>
      </c>
      <c r="BG15" s="78">
        <f t="shared" si="2"/>
        <v>0.047557611</v>
      </c>
      <c r="BH15" s="78">
        <f t="shared" si="2"/>
        <v>0</v>
      </c>
      <c r="BI15" s="78">
        <f t="shared" si="2"/>
        <v>0</v>
      </c>
      <c r="BJ15" s="78">
        <f t="shared" si="2"/>
        <v>5.4089609350000005</v>
      </c>
      <c r="BK15" s="111">
        <f>SUM(BK13:BK14)</f>
        <v>503.61095008899997</v>
      </c>
      <c r="BL15" s="87"/>
    </row>
    <row r="16" spans="1:64" ht="12.75">
      <c r="A16" s="10" t="s">
        <v>69</v>
      </c>
      <c r="B16" s="17" t="s">
        <v>10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53"/>
      <c r="BL16" s="87"/>
    </row>
    <row r="17" spans="1:64" ht="12.75">
      <c r="A17" s="10"/>
      <c r="B17" s="107" t="s">
        <v>137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0.104188751</v>
      </c>
      <c r="I17" s="40">
        <v>10.921451509</v>
      </c>
      <c r="J17" s="40">
        <v>0</v>
      </c>
      <c r="K17" s="40">
        <v>0</v>
      </c>
      <c r="L17" s="47">
        <v>25.692980109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0.03230659</v>
      </c>
      <c r="S17" s="40">
        <v>0.005776671</v>
      </c>
      <c r="T17" s="40">
        <v>0</v>
      </c>
      <c r="U17" s="40">
        <v>0</v>
      </c>
      <c r="V17" s="47">
        <v>3.668344586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0.583667406</v>
      </c>
      <c r="AW17" s="40">
        <v>8.74277055</v>
      </c>
      <c r="AX17" s="40">
        <v>0</v>
      </c>
      <c r="AY17" s="40">
        <v>0</v>
      </c>
      <c r="AZ17" s="47">
        <v>50.077374403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0.134254881</v>
      </c>
      <c r="BG17" s="46">
        <v>0.523366484</v>
      </c>
      <c r="BH17" s="40">
        <v>0</v>
      </c>
      <c r="BI17" s="40">
        <v>0</v>
      </c>
      <c r="BJ17" s="49">
        <v>10.546972405</v>
      </c>
      <c r="BK17" s="109">
        <v>111.033454345</v>
      </c>
      <c r="BL17" s="87"/>
    </row>
    <row r="18" spans="1:64" ht="12.75">
      <c r="A18" s="10"/>
      <c r="B18" s="107" t="s">
        <v>138</v>
      </c>
      <c r="C18" s="48">
        <v>0</v>
      </c>
      <c r="D18" s="46">
        <v>12.28998065</v>
      </c>
      <c r="E18" s="40">
        <v>0</v>
      </c>
      <c r="F18" s="40">
        <v>0</v>
      </c>
      <c r="G18" s="47">
        <v>0</v>
      </c>
      <c r="H18" s="64">
        <v>0.13333352</v>
      </c>
      <c r="I18" s="40">
        <v>28.771352132</v>
      </c>
      <c r="J18" s="40">
        <v>0</v>
      </c>
      <c r="K18" s="40">
        <v>0</v>
      </c>
      <c r="L18" s="47">
        <v>3.197647596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0.03686983</v>
      </c>
      <c r="S18" s="40">
        <v>0</v>
      </c>
      <c r="T18" s="40">
        <v>0</v>
      </c>
      <c r="U18" s="40">
        <v>0</v>
      </c>
      <c r="V18" s="47">
        <v>2.297120284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0.133829779</v>
      </c>
      <c r="AW18" s="40">
        <v>3.014167037</v>
      </c>
      <c r="AX18" s="40">
        <v>0</v>
      </c>
      <c r="AY18" s="40">
        <v>0</v>
      </c>
      <c r="AZ18" s="47">
        <v>9.239208154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0.057920894</v>
      </c>
      <c r="BG18" s="46">
        <v>0</v>
      </c>
      <c r="BH18" s="40">
        <v>0</v>
      </c>
      <c r="BI18" s="40">
        <v>0</v>
      </c>
      <c r="BJ18" s="49">
        <v>0.128409261</v>
      </c>
      <c r="BK18" s="109">
        <v>59.299839137</v>
      </c>
      <c r="BL18" s="87"/>
    </row>
    <row r="19" spans="1:64" ht="12.75">
      <c r="A19" s="10"/>
      <c r="B19" s="107" t="s">
        <v>136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0.403638728</v>
      </c>
      <c r="I19" s="40">
        <v>71.483724977</v>
      </c>
      <c r="J19" s="40">
        <v>0</v>
      </c>
      <c r="K19" s="40">
        <v>0</v>
      </c>
      <c r="L19" s="47">
        <v>87.8334156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0.379967694</v>
      </c>
      <c r="S19" s="40">
        <v>0</v>
      </c>
      <c r="T19" s="40">
        <v>1.272688387</v>
      </c>
      <c r="U19" s="40">
        <v>0</v>
      </c>
      <c r="V19" s="47">
        <v>3.894435008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1.347381728</v>
      </c>
      <c r="AW19" s="40">
        <v>28.760649007</v>
      </c>
      <c r="AX19" s="40">
        <v>0</v>
      </c>
      <c r="AY19" s="40">
        <v>0</v>
      </c>
      <c r="AZ19" s="47">
        <v>57.248425267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0.312476748</v>
      </c>
      <c r="BG19" s="46">
        <v>0.504677806</v>
      </c>
      <c r="BH19" s="40">
        <v>0</v>
      </c>
      <c r="BI19" s="40">
        <v>0</v>
      </c>
      <c r="BJ19" s="49">
        <v>7.935474379</v>
      </c>
      <c r="BK19" s="109">
        <v>261.376955329</v>
      </c>
      <c r="BL19" s="87"/>
    </row>
    <row r="20" spans="1:64" ht="12.75">
      <c r="A20" s="10"/>
      <c r="B20" s="107" t="s">
        <v>140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0.188193938</v>
      </c>
      <c r="I20" s="40">
        <v>94.699784424</v>
      </c>
      <c r="J20" s="40">
        <v>0</v>
      </c>
      <c r="K20" s="40">
        <v>0</v>
      </c>
      <c r="L20" s="47">
        <v>75.240064746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0.018609099</v>
      </c>
      <c r="S20" s="40">
        <v>0.446108532</v>
      </c>
      <c r="T20" s="40">
        <v>0</v>
      </c>
      <c r="U20" s="40">
        <v>0</v>
      </c>
      <c r="V20" s="47">
        <v>0.610531391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0.1838883</v>
      </c>
      <c r="AW20" s="40">
        <v>139.302947736</v>
      </c>
      <c r="AX20" s="40">
        <v>0</v>
      </c>
      <c r="AY20" s="40">
        <v>0</v>
      </c>
      <c r="AZ20" s="47">
        <v>178.309237802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0.005031486</v>
      </c>
      <c r="BG20" s="46">
        <v>2.327064275</v>
      </c>
      <c r="BH20" s="40">
        <v>0</v>
      </c>
      <c r="BI20" s="40">
        <v>0</v>
      </c>
      <c r="BJ20" s="49">
        <v>1.207557677</v>
      </c>
      <c r="BK20" s="109">
        <v>492.539019406</v>
      </c>
      <c r="BL20" s="87"/>
    </row>
    <row r="21" spans="1:64" ht="12.75">
      <c r="A21" s="10"/>
      <c r="B21" s="107" t="s">
        <v>139</v>
      </c>
      <c r="C21" s="48">
        <v>0</v>
      </c>
      <c r="D21" s="46">
        <v>0</v>
      </c>
      <c r="E21" s="40">
        <v>0</v>
      </c>
      <c r="F21" s="40">
        <v>0</v>
      </c>
      <c r="G21" s="47">
        <v>0</v>
      </c>
      <c r="H21" s="64">
        <v>0.139765788</v>
      </c>
      <c r="I21" s="40">
        <v>39.109350977</v>
      </c>
      <c r="J21" s="40">
        <v>0</v>
      </c>
      <c r="K21" s="40">
        <v>0</v>
      </c>
      <c r="L21" s="47">
        <v>18.075539779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0.006894464</v>
      </c>
      <c r="S21" s="40">
        <v>0</v>
      </c>
      <c r="T21" s="40">
        <v>0</v>
      </c>
      <c r="U21" s="40">
        <v>0</v>
      </c>
      <c r="V21" s="47">
        <v>0.031337621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0.094559613</v>
      </c>
      <c r="AW21" s="40">
        <v>29.520623385</v>
      </c>
      <c r="AX21" s="40">
        <v>0</v>
      </c>
      <c r="AY21" s="40">
        <v>0</v>
      </c>
      <c r="AZ21" s="47">
        <v>12.895097414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0.007467203</v>
      </c>
      <c r="BG21" s="46">
        <v>0</v>
      </c>
      <c r="BH21" s="40">
        <v>0</v>
      </c>
      <c r="BI21" s="40">
        <v>0</v>
      </c>
      <c r="BJ21" s="49">
        <v>1.116346882</v>
      </c>
      <c r="BK21" s="109">
        <v>100.996983126</v>
      </c>
      <c r="BL21" s="87"/>
    </row>
    <row r="22" spans="1:64" ht="12.75">
      <c r="A22" s="10"/>
      <c r="B22" s="107" t="s">
        <v>143</v>
      </c>
      <c r="C22" s="48">
        <v>0</v>
      </c>
      <c r="D22" s="46">
        <v>4.56443613</v>
      </c>
      <c r="E22" s="40">
        <v>0</v>
      </c>
      <c r="F22" s="40">
        <v>0</v>
      </c>
      <c r="G22" s="47">
        <v>0</v>
      </c>
      <c r="H22" s="64">
        <v>0.170024978</v>
      </c>
      <c r="I22" s="40">
        <v>115.958602158</v>
      </c>
      <c r="J22" s="40">
        <v>0</v>
      </c>
      <c r="K22" s="40">
        <v>0</v>
      </c>
      <c r="L22" s="47">
        <v>77.552280279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0.014263837</v>
      </c>
      <c r="S22" s="40">
        <v>0</v>
      </c>
      <c r="T22" s="40">
        <v>0</v>
      </c>
      <c r="U22" s="40">
        <v>0</v>
      </c>
      <c r="V22" s="47">
        <v>0.33092162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0.43875339</v>
      </c>
      <c r="AW22" s="40">
        <v>10.503968485</v>
      </c>
      <c r="AX22" s="40">
        <v>0</v>
      </c>
      <c r="AY22" s="40">
        <v>0</v>
      </c>
      <c r="AZ22" s="47">
        <v>20.548911317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0.094927644</v>
      </c>
      <c r="BG22" s="46">
        <v>0.336097686</v>
      </c>
      <c r="BH22" s="40">
        <v>0</v>
      </c>
      <c r="BI22" s="40">
        <v>0</v>
      </c>
      <c r="BJ22" s="49">
        <v>4.210479093</v>
      </c>
      <c r="BK22" s="109">
        <v>234.723666617</v>
      </c>
      <c r="BL22" s="87"/>
    </row>
    <row r="23" spans="1:64" ht="12.75">
      <c r="A23" s="10"/>
      <c r="B23" s="107" t="s">
        <v>142</v>
      </c>
      <c r="C23" s="48">
        <v>0</v>
      </c>
      <c r="D23" s="46">
        <v>6.068564515</v>
      </c>
      <c r="E23" s="40">
        <v>0</v>
      </c>
      <c r="F23" s="40">
        <v>0</v>
      </c>
      <c r="G23" s="47">
        <v>0</v>
      </c>
      <c r="H23" s="64">
        <v>0.088236844</v>
      </c>
      <c r="I23" s="40">
        <v>0.606856452</v>
      </c>
      <c r="J23" s="40">
        <v>0</v>
      </c>
      <c r="K23" s="40">
        <v>0</v>
      </c>
      <c r="L23" s="47">
        <v>2.989374881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0.036411346</v>
      </c>
      <c r="S23" s="40">
        <v>0</v>
      </c>
      <c r="T23" s="40">
        <v>0</v>
      </c>
      <c r="U23" s="40">
        <v>0</v>
      </c>
      <c r="V23" s="47">
        <v>1.941940645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0.20159673</v>
      </c>
      <c r="AW23" s="40">
        <v>4.277650874</v>
      </c>
      <c r="AX23" s="40">
        <v>0</v>
      </c>
      <c r="AY23" s="40">
        <v>0</v>
      </c>
      <c r="AZ23" s="47">
        <v>9.504236594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0.001568778</v>
      </c>
      <c r="BG23" s="46">
        <v>0</v>
      </c>
      <c r="BH23" s="40">
        <v>0</v>
      </c>
      <c r="BI23" s="40">
        <v>0</v>
      </c>
      <c r="BJ23" s="49">
        <v>0.084466967</v>
      </c>
      <c r="BK23" s="109">
        <v>25.800904626</v>
      </c>
      <c r="BL23" s="87"/>
    </row>
    <row r="24" spans="1:64" ht="12.75">
      <c r="A24" s="10"/>
      <c r="B24" s="107" t="s">
        <v>141</v>
      </c>
      <c r="C24" s="48">
        <v>0</v>
      </c>
      <c r="D24" s="46">
        <v>0</v>
      </c>
      <c r="E24" s="40">
        <v>0</v>
      </c>
      <c r="F24" s="40">
        <v>0</v>
      </c>
      <c r="G24" s="47">
        <v>0</v>
      </c>
      <c r="H24" s="64">
        <v>0.21072718</v>
      </c>
      <c r="I24" s="40">
        <v>97.154487073</v>
      </c>
      <c r="J24" s="40">
        <v>0</v>
      </c>
      <c r="K24" s="40">
        <v>0</v>
      </c>
      <c r="L24" s="47">
        <v>5.627344931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0.006819647</v>
      </c>
      <c r="S24" s="40">
        <v>0</v>
      </c>
      <c r="T24" s="40">
        <v>0</v>
      </c>
      <c r="U24" s="40">
        <v>0</v>
      </c>
      <c r="V24" s="47">
        <v>0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0.127532757</v>
      </c>
      <c r="AW24" s="40">
        <v>8.6197657</v>
      </c>
      <c r="AX24" s="40">
        <v>0</v>
      </c>
      <c r="AY24" s="40">
        <v>0</v>
      </c>
      <c r="AZ24" s="47">
        <v>11.919106806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0.002860947</v>
      </c>
      <c r="BG24" s="46">
        <v>0.338796444</v>
      </c>
      <c r="BH24" s="40">
        <v>0</v>
      </c>
      <c r="BI24" s="40">
        <v>0</v>
      </c>
      <c r="BJ24" s="49">
        <v>0.051899307</v>
      </c>
      <c r="BK24" s="109">
        <v>124.059340792</v>
      </c>
      <c r="BL24" s="87"/>
    </row>
    <row r="25" spans="1:64" ht="12.75">
      <c r="A25" s="10"/>
      <c r="B25" s="107" t="s">
        <v>135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0.351943009</v>
      </c>
      <c r="I25" s="40">
        <v>61.986027527</v>
      </c>
      <c r="J25" s="40">
        <v>0</v>
      </c>
      <c r="K25" s="40">
        <v>0</v>
      </c>
      <c r="L25" s="47">
        <v>38.02829616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0.041004412</v>
      </c>
      <c r="S25" s="40">
        <v>5.781058802</v>
      </c>
      <c r="T25" s="40">
        <v>0</v>
      </c>
      <c r="U25" s="40">
        <v>0</v>
      </c>
      <c r="V25" s="47">
        <v>3.372068038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0.045719691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1.689916807</v>
      </c>
      <c r="AW25" s="40">
        <v>90.600091263</v>
      </c>
      <c r="AX25" s="40">
        <v>0</v>
      </c>
      <c r="AY25" s="40">
        <v>0</v>
      </c>
      <c r="AZ25" s="47">
        <v>185.460222969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0.675911562</v>
      </c>
      <c r="BG25" s="46">
        <v>17.306912714</v>
      </c>
      <c r="BH25" s="40">
        <v>3.428976774</v>
      </c>
      <c r="BI25" s="40">
        <v>0</v>
      </c>
      <c r="BJ25" s="49">
        <v>12.42449462</v>
      </c>
      <c r="BK25" s="109">
        <v>421.192644348</v>
      </c>
      <c r="BL25" s="87"/>
    </row>
    <row r="26" spans="1:64" ht="12.75">
      <c r="A26" s="31"/>
      <c r="B26" s="32" t="s">
        <v>98</v>
      </c>
      <c r="C26" s="96">
        <f aca="true" t="shared" si="3" ref="C26:AH26">SUM(C17:C25)</f>
        <v>0</v>
      </c>
      <c r="D26" s="79">
        <f t="shared" si="3"/>
        <v>22.922981295</v>
      </c>
      <c r="E26" s="79">
        <f t="shared" si="3"/>
        <v>0</v>
      </c>
      <c r="F26" s="79">
        <f t="shared" si="3"/>
        <v>0</v>
      </c>
      <c r="G26" s="79">
        <f t="shared" si="3"/>
        <v>0</v>
      </c>
      <c r="H26" s="79">
        <f t="shared" si="3"/>
        <v>1.790052736</v>
      </c>
      <c r="I26" s="79">
        <f t="shared" si="3"/>
        <v>520.691637229</v>
      </c>
      <c r="J26" s="79">
        <f t="shared" si="3"/>
        <v>0</v>
      </c>
      <c r="K26" s="79">
        <f t="shared" si="3"/>
        <v>0</v>
      </c>
      <c r="L26" s="79">
        <f t="shared" si="3"/>
        <v>334.23694408099993</v>
      </c>
      <c r="M26" s="79">
        <f t="shared" si="3"/>
        <v>0</v>
      </c>
      <c r="N26" s="79">
        <f t="shared" si="3"/>
        <v>0</v>
      </c>
      <c r="O26" s="79">
        <f t="shared" si="3"/>
        <v>0</v>
      </c>
      <c r="P26" s="79">
        <f t="shared" si="3"/>
        <v>0</v>
      </c>
      <c r="Q26" s="79">
        <f t="shared" si="3"/>
        <v>0</v>
      </c>
      <c r="R26" s="79">
        <f t="shared" si="3"/>
        <v>0.5731469190000001</v>
      </c>
      <c r="S26" s="79">
        <f t="shared" si="3"/>
        <v>6.232944005</v>
      </c>
      <c r="T26" s="79">
        <f t="shared" si="3"/>
        <v>1.272688387</v>
      </c>
      <c r="U26" s="79">
        <f t="shared" si="3"/>
        <v>0</v>
      </c>
      <c r="V26" s="79">
        <f t="shared" si="3"/>
        <v>16.146699193000003</v>
      </c>
      <c r="W26" s="79">
        <f t="shared" si="3"/>
        <v>0</v>
      </c>
      <c r="X26" s="79">
        <f t="shared" si="3"/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0</v>
      </c>
      <c r="AC26" s="79">
        <f t="shared" si="3"/>
        <v>0.045719691</v>
      </c>
      <c r="AD26" s="79">
        <f t="shared" si="3"/>
        <v>0</v>
      </c>
      <c r="AE26" s="79">
        <f t="shared" si="3"/>
        <v>0</v>
      </c>
      <c r="AF26" s="79">
        <f t="shared" si="3"/>
        <v>0</v>
      </c>
      <c r="AG26" s="79">
        <f t="shared" si="3"/>
        <v>0</v>
      </c>
      <c r="AH26" s="79">
        <f t="shared" si="3"/>
        <v>0</v>
      </c>
      <c r="AI26" s="79">
        <f aca="true" t="shared" si="4" ref="AI26:BN26">SUM(AI17:AI25)</f>
        <v>0</v>
      </c>
      <c r="AJ26" s="79">
        <f t="shared" si="4"/>
        <v>0</v>
      </c>
      <c r="AK26" s="79">
        <f t="shared" si="4"/>
        <v>0</v>
      </c>
      <c r="AL26" s="79">
        <f t="shared" si="4"/>
        <v>0</v>
      </c>
      <c r="AM26" s="79">
        <f t="shared" si="4"/>
        <v>0</v>
      </c>
      <c r="AN26" s="79">
        <f t="shared" si="4"/>
        <v>0</v>
      </c>
      <c r="AO26" s="79">
        <f t="shared" si="4"/>
        <v>0</v>
      </c>
      <c r="AP26" s="79">
        <f t="shared" si="4"/>
        <v>0</v>
      </c>
      <c r="AQ26" s="79">
        <f t="shared" si="4"/>
        <v>0</v>
      </c>
      <c r="AR26" s="79">
        <f t="shared" si="4"/>
        <v>0</v>
      </c>
      <c r="AS26" s="79">
        <f t="shared" si="4"/>
        <v>0</v>
      </c>
      <c r="AT26" s="79">
        <f t="shared" si="4"/>
        <v>0</v>
      </c>
      <c r="AU26" s="79">
        <f t="shared" si="4"/>
        <v>0</v>
      </c>
      <c r="AV26" s="79">
        <f t="shared" si="4"/>
        <v>4.80112651</v>
      </c>
      <c r="AW26" s="79">
        <f t="shared" si="4"/>
        <v>323.3426340369999</v>
      </c>
      <c r="AX26" s="79">
        <f t="shared" si="4"/>
        <v>0</v>
      </c>
      <c r="AY26" s="79">
        <f t="shared" si="4"/>
        <v>0</v>
      </c>
      <c r="AZ26" s="79">
        <f t="shared" si="4"/>
        <v>535.201820726</v>
      </c>
      <c r="BA26" s="79">
        <f t="shared" si="4"/>
        <v>0</v>
      </c>
      <c r="BB26" s="79">
        <f t="shared" si="4"/>
        <v>0</v>
      </c>
      <c r="BC26" s="79">
        <f t="shared" si="4"/>
        <v>0</v>
      </c>
      <c r="BD26" s="79">
        <f t="shared" si="4"/>
        <v>0</v>
      </c>
      <c r="BE26" s="79">
        <f t="shared" si="4"/>
        <v>0</v>
      </c>
      <c r="BF26" s="79">
        <f t="shared" si="4"/>
        <v>1.2924201430000002</v>
      </c>
      <c r="BG26" s="79">
        <f t="shared" si="4"/>
        <v>21.336915409</v>
      </c>
      <c r="BH26" s="79">
        <f t="shared" si="4"/>
        <v>3.428976774</v>
      </c>
      <c r="BI26" s="79">
        <f t="shared" si="4"/>
        <v>0</v>
      </c>
      <c r="BJ26" s="79">
        <f t="shared" si="4"/>
        <v>37.706100590999995</v>
      </c>
      <c r="BK26" s="112">
        <f t="shared" si="4"/>
        <v>1831.0228077259999</v>
      </c>
      <c r="BL26" s="87"/>
    </row>
    <row r="27" spans="1:64" ht="12.75">
      <c r="A27" s="10" t="s">
        <v>70</v>
      </c>
      <c r="B27" s="17" t="s">
        <v>13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54"/>
      <c r="BL27" s="87"/>
    </row>
    <row r="28" spans="1:64" ht="12.75">
      <c r="A28" s="10"/>
      <c r="B28" s="18" t="s">
        <v>31</v>
      </c>
      <c r="C28" s="97"/>
      <c r="D28" s="51"/>
      <c r="E28" s="52"/>
      <c r="F28" s="52"/>
      <c r="G28" s="53"/>
      <c r="H28" s="50"/>
      <c r="I28" s="52"/>
      <c r="J28" s="52"/>
      <c r="K28" s="52"/>
      <c r="L28" s="53"/>
      <c r="M28" s="50"/>
      <c r="N28" s="51"/>
      <c r="O28" s="52"/>
      <c r="P28" s="52"/>
      <c r="Q28" s="53"/>
      <c r="R28" s="50"/>
      <c r="S28" s="52"/>
      <c r="T28" s="52"/>
      <c r="U28" s="52"/>
      <c r="V28" s="53"/>
      <c r="W28" s="50"/>
      <c r="X28" s="52"/>
      <c r="Y28" s="52"/>
      <c r="Z28" s="52"/>
      <c r="AA28" s="53"/>
      <c r="AB28" s="50"/>
      <c r="AC28" s="52"/>
      <c r="AD28" s="52"/>
      <c r="AE28" s="52"/>
      <c r="AF28" s="53"/>
      <c r="AG28" s="50"/>
      <c r="AH28" s="52"/>
      <c r="AI28" s="52"/>
      <c r="AJ28" s="52"/>
      <c r="AK28" s="53"/>
      <c r="AL28" s="50"/>
      <c r="AM28" s="52"/>
      <c r="AN28" s="52"/>
      <c r="AO28" s="52"/>
      <c r="AP28" s="53"/>
      <c r="AQ28" s="50"/>
      <c r="AR28" s="51"/>
      <c r="AS28" s="52"/>
      <c r="AT28" s="52"/>
      <c r="AU28" s="53"/>
      <c r="AV28" s="50"/>
      <c r="AW28" s="52"/>
      <c r="AX28" s="52"/>
      <c r="AY28" s="52"/>
      <c r="AZ28" s="53"/>
      <c r="BA28" s="50"/>
      <c r="BB28" s="51"/>
      <c r="BC28" s="52"/>
      <c r="BD28" s="52"/>
      <c r="BE28" s="53"/>
      <c r="BF28" s="50"/>
      <c r="BG28" s="51"/>
      <c r="BH28" s="52"/>
      <c r="BI28" s="52"/>
      <c r="BJ28" s="53"/>
      <c r="BK28" s="54"/>
      <c r="BL28" s="87"/>
    </row>
    <row r="29" spans="1:64" ht="12.75">
      <c r="A29" s="31"/>
      <c r="B29" s="32" t="s">
        <v>83</v>
      </c>
      <c r="C29" s="98"/>
      <c r="D29" s="56"/>
      <c r="E29" s="56"/>
      <c r="F29" s="56"/>
      <c r="G29" s="57"/>
      <c r="H29" s="55"/>
      <c r="I29" s="56"/>
      <c r="J29" s="56"/>
      <c r="K29" s="56"/>
      <c r="L29" s="57"/>
      <c r="M29" s="55"/>
      <c r="N29" s="56"/>
      <c r="O29" s="56"/>
      <c r="P29" s="56"/>
      <c r="Q29" s="57"/>
      <c r="R29" s="55"/>
      <c r="S29" s="56"/>
      <c r="T29" s="56"/>
      <c r="U29" s="56"/>
      <c r="V29" s="57"/>
      <c r="W29" s="55"/>
      <c r="X29" s="56"/>
      <c r="Y29" s="56"/>
      <c r="Z29" s="56"/>
      <c r="AA29" s="57"/>
      <c r="AB29" s="55"/>
      <c r="AC29" s="56"/>
      <c r="AD29" s="56"/>
      <c r="AE29" s="56"/>
      <c r="AF29" s="57"/>
      <c r="AG29" s="55"/>
      <c r="AH29" s="56"/>
      <c r="AI29" s="56"/>
      <c r="AJ29" s="56"/>
      <c r="AK29" s="57"/>
      <c r="AL29" s="55"/>
      <c r="AM29" s="56"/>
      <c r="AN29" s="56"/>
      <c r="AO29" s="56"/>
      <c r="AP29" s="57"/>
      <c r="AQ29" s="55"/>
      <c r="AR29" s="56"/>
      <c r="AS29" s="56"/>
      <c r="AT29" s="56"/>
      <c r="AU29" s="57"/>
      <c r="AV29" s="55"/>
      <c r="AW29" s="56"/>
      <c r="AX29" s="56"/>
      <c r="AY29" s="56"/>
      <c r="AZ29" s="57"/>
      <c r="BA29" s="55"/>
      <c r="BB29" s="56"/>
      <c r="BC29" s="56"/>
      <c r="BD29" s="56"/>
      <c r="BE29" s="57"/>
      <c r="BF29" s="55"/>
      <c r="BG29" s="56"/>
      <c r="BH29" s="56"/>
      <c r="BI29" s="56"/>
      <c r="BJ29" s="57"/>
      <c r="BK29" s="58"/>
      <c r="BL29" s="87"/>
    </row>
    <row r="30" spans="1:64" ht="12.75">
      <c r="A30" s="10" t="s">
        <v>72</v>
      </c>
      <c r="B30" s="21" t="s">
        <v>87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8"/>
      <c r="BL30" s="87"/>
    </row>
    <row r="31" spans="1:64" ht="12.75">
      <c r="A31" s="10"/>
      <c r="B31" s="18" t="s">
        <v>31</v>
      </c>
      <c r="C31" s="97"/>
      <c r="D31" s="51"/>
      <c r="E31" s="52"/>
      <c r="F31" s="52"/>
      <c r="G31" s="53"/>
      <c r="H31" s="50"/>
      <c r="I31" s="52"/>
      <c r="J31" s="52"/>
      <c r="K31" s="52"/>
      <c r="L31" s="53"/>
      <c r="M31" s="50"/>
      <c r="N31" s="51"/>
      <c r="O31" s="52"/>
      <c r="P31" s="52"/>
      <c r="Q31" s="53"/>
      <c r="R31" s="50"/>
      <c r="S31" s="52"/>
      <c r="T31" s="52"/>
      <c r="U31" s="52"/>
      <c r="V31" s="53"/>
      <c r="W31" s="50"/>
      <c r="X31" s="52"/>
      <c r="Y31" s="52"/>
      <c r="Z31" s="52"/>
      <c r="AA31" s="53"/>
      <c r="AB31" s="50"/>
      <c r="AC31" s="52"/>
      <c r="AD31" s="52"/>
      <c r="AE31" s="52"/>
      <c r="AF31" s="53"/>
      <c r="AG31" s="50"/>
      <c r="AH31" s="52"/>
      <c r="AI31" s="52"/>
      <c r="AJ31" s="52"/>
      <c r="AK31" s="53"/>
      <c r="AL31" s="50"/>
      <c r="AM31" s="52"/>
      <c r="AN31" s="52"/>
      <c r="AO31" s="52"/>
      <c r="AP31" s="53"/>
      <c r="AQ31" s="50"/>
      <c r="AR31" s="51"/>
      <c r="AS31" s="52"/>
      <c r="AT31" s="52"/>
      <c r="AU31" s="53"/>
      <c r="AV31" s="50"/>
      <c r="AW31" s="52"/>
      <c r="AX31" s="52"/>
      <c r="AY31" s="52"/>
      <c r="AZ31" s="53"/>
      <c r="BA31" s="50"/>
      <c r="BB31" s="51"/>
      <c r="BC31" s="52"/>
      <c r="BD31" s="52"/>
      <c r="BE31" s="53"/>
      <c r="BF31" s="50"/>
      <c r="BG31" s="51"/>
      <c r="BH31" s="52"/>
      <c r="BI31" s="52"/>
      <c r="BJ31" s="53"/>
      <c r="BK31" s="54"/>
      <c r="BL31" s="87"/>
    </row>
    <row r="32" spans="1:64" ht="12.75">
      <c r="A32" s="31"/>
      <c r="B32" s="32" t="s">
        <v>82</v>
      </c>
      <c r="C32" s="98"/>
      <c r="D32" s="56"/>
      <c r="E32" s="56"/>
      <c r="F32" s="56"/>
      <c r="G32" s="57"/>
      <c r="H32" s="55"/>
      <c r="I32" s="56"/>
      <c r="J32" s="56"/>
      <c r="K32" s="56"/>
      <c r="L32" s="57"/>
      <c r="M32" s="55"/>
      <c r="N32" s="56"/>
      <c r="O32" s="56"/>
      <c r="P32" s="56"/>
      <c r="Q32" s="57"/>
      <c r="R32" s="55"/>
      <c r="S32" s="56"/>
      <c r="T32" s="56"/>
      <c r="U32" s="56"/>
      <c r="V32" s="57"/>
      <c r="W32" s="55"/>
      <c r="X32" s="56"/>
      <c r="Y32" s="56"/>
      <c r="Z32" s="56"/>
      <c r="AA32" s="57"/>
      <c r="AB32" s="55"/>
      <c r="AC32" s="56"/>
      <c r="AD32" s="56"/>
      <c r="AE32" s="56"/>
      <c r="AF32" s="57"/>
      <c r="AG32" s="55"/>
      <c r="AH32" s="56"/>
      <c r="AI32" s="56"/>
      <c r="AJ32" s="56"/>
      <c r="AK32" s="57"/>
      <c r="AL32" s="55"/>
      <c r="AM32" s="56"/>
      <c r="AN32" s="56"/>
      <c r="AO32" s="56"/>
      <c r="AP32" s="57"/>
      <c r="AQ32" s="55"/>
      <c r="AR32" s="56"/>
      <c r="AS32" s="56"/>
      <c r="AT32" s="56"/>
      <c r="AU32" s="57"/>
      <c r="AV32" s="55"/>
      <c r="AW32" s="56"/>
      <c r="AX32" s="56"/>
      <c r="AY32" s="56"/>
      <c r="AZ32" s="57"/>
      <c r="BA32" s="55"/>
      <c r="BB32" s="56"/>
      <c r="BC32" s="56"/>
      <c r="BD32" s="56"/>
      <c r="BE32" s="57"/>
      <c r="BF32" s="55"/>
      <c r="BG32" s="56"/>
      <c r="BH32" s="56"/>
      <c r="BI32" s="56"/>
      <c r="BJ32" s="57"/>
      <c r="BK32" s="58"/>
      <c r="BL32" s="87"/>
    </row>
    <row r="33" spans="1:64" ht="12.75">
      <c r="A33" s="10" t="s">
        <v>73</v>
      </c>
      <c r="B33" s="17" t="s">
        <v>14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8"/>
      <c r="BL33" s="87"/>
    </row>
    <row r="34" spans="1:64" ht="12.75">
      <c r="A34" s="10"/>
      <c r="B34" s="21" t="s">
        <v>150</v>
      </c>
      <c r="C34" s="48">
        <v>0</v>
      </c>
      <c r="D34" s="46">
        <v>173.672539552</v>
      </c>
      <c r="E34" s="40">
        <v>0</v>
      </c>
      <c r="F34" s="40">
        <v>0</v>
      </c>
      <c r="G34" s="47">
        <v>0</v>
      </c>
      <c r="H34" s="64">
        <v>10.751909331</v>
      </c>
      <c r="I34" s="40">
        <v>1318.931918269</v>
      </c>
      <c r="J34" s="40">
        <v>50.171414535</v>
      </c>
      <c r="K34" s="40">
        <v>0</v>
      </c>
      <c r="L34" s="47">
        <v>172.15599849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4.945321444</v>
      </c>
      <c r="S34" s="40">
        <v>15.615387051</v>
      </c>
      <c r="T34" s="40">
        <v>0</v>
      </c>
      <c r="U34" s="40">
        <v>0</v>
      </c>
      <c r="V34" s="47">
        <v>24.695186877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0.007078593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12.988242894</v>
      </c>
      <c r="AW34" s="40">
        <v>243.546626846</v>
      </c>
      <c r="AX34" s="40">
        <v>2.616946912</v>
      </c>
      <c r="AY34" s="40">
        <v>0</v>
      </c>
      <c r="AZ34" s="47">
        <v>492.668989552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5.206787872</v>
      </c>
      <c r="BG34" s="46">
        <v>62.163266659</v>
      </c>
      <c r="BH34" s="40">
        <v>0</v>
      </c>
      <c r="BI34" s="40">
        <v>0</v>
      </c>
      <c r="BJ34" s="47">
        <v>31.819417514</v>
      </c>
      <c r="BK34" s="109">
        <v>2621.957032391</v>
      </c>
      <c r="BL34" s="87"/>
    </row>
    <row r="35" spans="1:64" ht="12.75">
      <c r="A35" s="10"/>
      <c r="B35" s="21" t="s">
        <v>149</v>
      </c>
      <c r="C35" s="48">
        <v>0</v>
      </c>
      <c r="D35" s="46">
        <v>325.153818326</v>
      </c>
      <c r="E35" s="40">
        <v>0</v>
      </c>
      <c r="F35" s="40">
        <v>0</v>
      </c>
      <c r="G35" s="47">
        <v>0</v>
      </c>
      <c r="H35" s="64">
        <v>20.817170266</v>
      </c>
      <c r="I35" s="40">
        <v>1574.088727604</v>
      </c>
      <c r="J35" s="40">
        <v>0.935158913</v>
      </c>
      <c r="K35" s="40">
        <v>0</v>
      </c>
      <c r="L35" s="47">
        <v>530.925566486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6.951040014</v>
      </c>
      <c r="S35" s="40">
        <v>19.942268541</v>
      </c>
      <c r="T35" s="40">
        <v>0</v>
      </c>
      <c r="U35" s="40">
        <v>0</v>
      </c>
      <c r="V35" s="47">
        <v>21.359664808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0.007900984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3.4E-08</v>
      </c>
      <c r="AM35" s="40">
        <v>0</v>
      </c>
      <c r="AN35" s="40">
        <v>0</v>
      </c>
      <c r="AO35" s="40">
        <v>0</v>
      </c>
      <c r="AP35" s="47">
        <v>0.010178297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51.910150964</v>
      </c>
      <c r="AW35" s="40">
        <v>209.205751327</v>
      </c>
      <c r="AX35" s="40">
        <v>14.712108388</v>
      </c>
      <c r="AY35" s="40">
        <v>0</v>
      </c>
      <c r="AZ35" s="47">
        <v>549.283056331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19.104989259</v>
      </c>
      <c r="BG35" s="46">
        <v>21.580306464</v>
      </c>
      <c r="BH35" s="40">
        <v>8.437157935</v>
      </c>
      <c r="BI35" s="40">
        <v>0</v>
      </c>
      <c r="BJ35" s="47">
        <v>63.634624226</v>
      </c>
      <c r="BK35" s="109">
        <v>3438.059639167</v>
      </c>
      <c r="BL35" s="87"/>
    </row>
    <row r="36" spans="1:64" ht="12.75">
      <c r="A36" s="10"/>
      <c r="B36" s="21" t="s">
        <v>156</v>
      </c>
      <c r="C36" s="48">
        <v>0</v>
      </c>
      <c r="D36" s="46">
        <v>170.209522494</v>
      </c>
      <c r="E36" s="40">
        <v>0</v>
      </c>
      <c r="F36" s="40">
        <v>0</v>
      </c>
      <c r="G36" s="47">
        <v>0</v>
      </c>
      <c r="H36" s="64">
        <v>2.652581676</v>
      </c>
      <c r="I36" s="40">
        <v>851.501073126</v>
      </c>
      <c r="J36" s="40">
        <v>49.628819327</v>
      </c>
      <c r="K36" s="40">
        <v>0</v>
      </c>
      <c r="L36" s="47">
        <v>237.499629254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1.011808379</v>
      </c>
      <c r="S36" s="40">
        <v>49.744915614</v>
      </c>
      <c r="T36" s="40">
        <v>66.330476313</v>
      </c>
      <c r="U36" s="40">
        <v>0</v>
      </c>
      <c r="V36" s="47">
        <v>12.373223072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11.19928201</v>
      </c>
      <c r="AW36" s="40">
        <v>280.316730093</v>
      </c>
      <c r="AX36" s="40">
        <v>2.105933885</v>
      </c>
      <c r="AY36" s="40">
        <v>0</v>
      </c>
      <c r="AZ36" s="47">
        <v>200.893036139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7.924061677</v>
      </c>
      <c r="BG36" s="46">
        <v>26.282640381</v>
      </c>
      <c r="BH36" s="40">
        <v>1.251692303</v>
      </c>
      <c r="BI36" s="40">
        <v>0</v>
      </c>
      <c r="BJ36" s="47">
        <v>44.454072062</v>
      </c>
      <c r="BK36" s="109">
        <v>2015.379497805</v>
      </c>
      <c r="BL36" s="87"/>
    </row>
    <row r="37" spans="1:64" ht="12.75">
      <c r="A37" s="10"/>
      <c r="B37" s="21" t="s">
        <v>151</v>
      </c>
      <c r="C37" s="48">
        <v>0</v>
      </c>
      <c r="D37" s="46">
        <v>289.277869719</v>
      </c>
      <c r="E37" s="40">
        <v>0</v>
      </c>
      <c r="F37" s="40">
        <v>0</v>
      </c>
      <c r="G37" s="47">
        <v>0</v>
      </c>
      <c r="H37" s="64">
        <v>21.370156152</v>
      </c>
      <c r="I37" s="40">
        <v>1098.287078544</v>
      </c>
      <c r="J37" s="40">
        <v>8.293587369</v>
      </c>
      <c r="K37" s="40">
        <v>0</v>
      </c>
      <c r="L37" s="47">
        <v>608.177970562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7.639104941</v>
      </c>
      <c r="S37" s="40">
        <v>8.583864018</v>
      </c>
      <c r="T37" s="40">
        <v>2.274665095</v>
      </c>
      <c r="U37" s="40">
        <v>0</v>
      </c>
      <c r="V37" s="47">
        <v>32.247659985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0.013295694</v>
      </c>
      <c r="AC37" s="40">
        <v>0</v>
      </c>
      <c r="AD37" s="40">
        <v>0</v>
      </c>
      <c r="AE37" s="40">
        <v>0</v>
      </c>
      <c r="AF37" s="47">
        <v>0.089794481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35.005934532</v>
      </c>
      <c r="AW37" s="40">
        <v>361.328355654</v>
      </c>
      <c r="AX37" s="40">
        <v>2.25303173</v>
      </c>
      <c r="AY37" s="40">
        <v>0</v>
      </c>
      <c r="AZ37" s="47">
        <v>813.866505763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10.27547169</v>
      </c>
      <c r="BG37" s="46">
        <v>32.360935076</v>
      </c>
      <c r="BH37" s="40">
        <v>2.048075403</v>
      </c>
      <c r="BI37" s="40">
        <v>0</v>
      </c>
      <c r="BJ37" s="47">
        <v>50.135506608</v>
      </c>
      <c r="BK37" s="109">
        <v>3383.528863016</v>
      </c>
      <c r="BL37" s="87"/>
    </row>
    <row r="38" spans="1:64" ht="12.75">
      <c r="A38" s="10"/>
      <c r="B38" s="21" t="s">
        <v>144</v>
      </c>
      <c r="C38" s="48">
        <v>0</v>
      </c>
      <c r="D38" s="46">
        <v>59.275702573</v>
      </c>
      <c r="E38" s="40">
        <v>0</v>
      </c>
      <c r="F38" s="40">
        <v>0</v>
      </c>
      <c r="G38" s="47">
        <v>0</v>
      </c>
      <c r="H38" s="64">
        <v>2.326150925</v>
      </c>
      <c r="I38" s="40">
        <v>20.239651502</v>
      </c>
      <c r="J38" s="40">
        <v>0</v>
      </c>
      <c r="K38" s="40">
        <v>0</v>
      </c>
      <c r="L38" s="47">
        <v>32.175740118</v>
      </c>
      <c r="M38" s="64">
        <v>0</v>
      </c>
      <c r="N38" s="46">
        <v>0</v>
      </c>
      <c r="O38" s="40">
        <v>0</v>
      </c>
      <c r="P38" s="40">
        <v>0</v>
      </c>
      <c r="Q38" s="47">
        <v>0</v>
      </c>
      <c r="R38" s="64">
        <v>1.063203052</v>
      </c>
      <c r="S38" s="40">
        <v>4.344102954</v>
      </c>
      <c r="T38" s="40">
        <v>0</v>
      </c>
      <c r="U38" s="40">
        <v>0</v>
      </c>
      <c r="V38" s="47">
        <v>11.22759884</v>
      </c>
      <c r="W38" s="64">
        <v>0</v>
      </c>
      <c r="X38" s="40">
        <v>0</v>
      </c>
      <c r="Y38" s="40">
        <v>0</v>
      </c>
      <c r="Z38" s="40">
        <v>0</v>
      </c>
      <c r="AA38" s="47">
        <v>0</v>
      </c>
      <c r="AB38" s="64">
        <v>0</v>
      </c>
      <c r="AC38" s="40">
        <v>0</v>
      </c>
      <c r="AD38" s="40">
        <v>0</v>
      </c>
      <c r="AE38" s="40">
        <v>0</v>
      </c>
      <c r="AF38" s="47">
        <v>0</v>
      </c>
      <c r="AG38" s="64">
        <v>0</v>
      </c>
      <c r="AH38" s="40">
        <v>0</v>
      </c>
      <c r="AI38" s="40">
        <v>0</v>
      </c>
      <c r="AJ38" s="40">
        <v>0</v>
      </c>
      <c r="AK38" s="47">
        <v>0</v>
      </c>
      <c r="AL38" s="64">
        <v>0</v>
      </c>
      <c r="AM38" s="40">
        <v>0</v>
      </c>
      <c r="AN38" s="40">
        <v>0</v>
      </c>
      <c r="AO38" s="40">
        <v>0</v>
      </c>
      <c r="AP38" s="47">
        <v>0</v>
      </c>
      <c r="AQ38" s="64">
        <v>0</v>
      </c>
      <c r="AR38" s="46">
        <v>0</v>
      </c>
      <c r="AS38" s="40">
        <v>0</v>
      </c>
      <c r="AT38" s="40">
        <v>0</v>
      </c>
      <c r="AU38" s="47">
        <v>0</v>
      </c>
      <c r="AV38" s="64">
        <v>12.361356085</v>
      </c>
      <c r="AW38" s="40">
        <v>66.910292057</v>
      </c>
      <c r="AX38" s="40">
        <v>0</v>
      </c>
      <c r="AY38" s="40">
        <v>0</v>
      </c>
      <c r="AZ38" s="47">
        <v>128.331940304</v>
      </c>
      <c r="BA38" s="64">
        <v>0</v>
      </c>
      <c r="BB38" s="46">
        <v>0</v>
      </c>
      <c r="BC38" s="40">
        <v>0</v>
      </c>
      <c r="BD38" s="40">
        <v>0</v>
      </c>
      <c r="BE38" s="47">
        <v>0</v>
      </c>
      <c r="BF38" s="64">
        <v>2.275058549</v>
      </c>
      <c r="BG38" s="46">
        <v>5.990535612</v>
      </c>
      <c r="BH38" s="40">
        <v>0</v>
      </c>
      <c r="BI38" s="40">
        <v>0</v>
      </c>
      <c r="BJ38" s="47">
        <v>6.167737872</v>
      </c>
      <c r="BK38" s="109">
        <v>352.689070443</v>
      </c>
      <c r="BL38" s="87"/>
    </row>
    <row r="39" spans="1:64" ht="12.75">
      <c r="A39" s="10"/>
      <c r="B39" s="21" t="s">
        <v>152</v>
      </c>
      <c r="C39" s="48">
        <v>0</v>
      </c>
      <c r="D39" s="46">
        <v>138.501884395</v>
      </c>
      <c r="E39" s="40">
        <v>0</v>
      </c>
      <c r="F39" s="40">
        <v>0</v>
      </c>
      <c r="G39" s="47">
        <v>0</v>
      </c>
      <c r="H39" s="64">
        <v>12.915030808</v>
      </c>
      <c r="I39" s="40">
        <v>28.655334732</v>
      </c>
      <c r="J39" s="40">
        <v>0</v>
      </c>
      <c r="K39" s="40">
        <v>0</v>
      </c>
      <c r="L39" s="47">
        <v>112.425269431</v>
      </c>
      <c r="M39" s="64">
        <v>0</v>
      </c>
      <c r="N39" s="46">
        <v>0</v>
      </c>
      <c r="O39" s="40">
        <v>0</v>
      </c>
      <c r="P39" s="40">
        <v>0</v>
      </c>
      <c r="Q39" s="47">
        <v>0</v>
      </c>
      <c r="R39" s="64">
        <v>5.836811507</v>
      </c>
      <c r="S39" s="40">
        <v>2.625805189</v>
      </c>
      <c r="T39" s="40">
        <v>0</v>
      </c>
      <c r="U39" s="40">
        <v>0</v>
      </c>
      <c r="V39" s="47">
        <v>5.05035779</v>
      </c>
      <c r="W39" s="64">
        <v>0</v>
      </c>
      <c r="X39" s="40">
        <v>0</v>
      </c>
      <c r="Y39" s="40">
        <v>0</v>
      </c>
      <c r="Z39" s="40">
        <v>0</v>
      </c>
      <c r="AA39" s="47">
        <v>0</v>
      </c>
      <c r="AB39" s="64">
        <v>0.000114678</v>
      </c>
      <c r="AC39" s="40">
        <v>0</v>
      </c>
      <c r="AD39" s="40">
        <v>0</v>
      </c>
      <c r="AE39" s="40">
        <v>0</v>
      </c>
      <c r="AF39" s="47">
        <v>0</v>
      </c>
      <c r="AG39" s="64">
        <v>0</v>
      </c>
      <c r="AH39" s="40">
        <v>0</v>
      </c>
      <c r="AI39" s="40">
        <v>0</v>
      </c>
      <c r="AJ39" s="40">
        <v>0</v>
      </c>
      <c r="AK39" s="47">
        <v>0</v>
      </c>
      <c r="AL39" s="64">
        <v>0</v>
      </c>
      <c r="AM39" s="40">
        <v>0</v>
      </c>
      <c r="AN39" s="40">
        <v>0</v>
      </c>
      <c r="AO39" s="40">
        <v>0</v>
      </c>
      <c r="AP39" s="47">
        <v>0</v>
      </c>
      <c r="AQ39" s="64">
        <v>0</v>
      </c>
      <c r="AR39" s="46">
        <v>0</v>
      </c>
      <c r="AS39" s="40">
        <v>0</v>
      </c>
      <c r="AT39" s="40">
        <v>0</v>
      </c>
      <c r="AU39" s="47">
        <v>0</v>
      </c>
      <c r="AV39" s="64">
        <v>12.397690097</v>
      </c>
      <c r="AW39" s="40">
        <v>29.144544873</v>
      </c>
      <c r="AX39" s="40">
        <v>6.068069866</v>
      </c>
      <c r="AY39" s="40">
        <v>0</v>
      </c>
      <c r="AZ39" s="47">
        <v>230.85680819</v>
      </c>
      <c r="BA39" s="64">
        <v>0</v>
      </c>
      <c r="BB39" s="46">
        <v>0</v>
      </c>
      <c r="BC39" s="40">
        <v>0</v>
      </c>
      <c r="BD39" s="40">
        <v>0</v>
      </c>
      <c r="BE39" s="47">
        <v>0</v>
      </c>
      <c r="BF39" s="64">
        <v>3.38002956</v>
      </c>
      <c r="BG39" s="46">
        <v>3.162080407</v>
      </c>
      <c r="BH39" s="40">
        <v>0</v>
      </c>
      <c r="BI39" s="40">
        <v>0</v>
      </c>
      <c r="BJ39" s="47">
        <v>12.343819626</v>
      </c>
      <c r="BK39" s="109">
        <v>603.363651149</v>
      </c>
      <c r="BL39" s="87"/>
    </row>
    <row r="40" spans="1:64" ht="12.75">
      <c r="A40" s="10"/>
      <c r="B40" s="21" t="s">
        <v>146</v>
      </c>
      <c r="C40" s="48">
        <v>0</v>
      </c>
      <c r="D40" s="46">
        <v>283.178313494</v>
      </c>
      <c r="E40" s="40">
        <v>0</v>
      </c>
      <c r="F40" s="40">
        <v>0</v>
      </c>
      <c r="G40" s="47">
        <v>0</v>
      </c>
      <c r="H40" s="64">
        <v>17.165846388</v>
      </c>
      <c r="I40" s="40">
        <v>1640.403942037</v>
      </c>
      <c r="J40" s="40">
        <v>114.694155778</v>
      </c>
      <c r="K40" s="40">
        <v>0</v>
      </c>
      <c r="L40" s="47">
        <v>357.845088688</v>
      </c>
      <c r="M40" s="64">
        <v>0</v>
      </c>
      <c r="N40" s="46">
        <v>0</v>
      </c>
      <c r="O40" s="40">
        <v>0</v>
      </c>
      <c r="P40" s="40">
        <v>0</v>
      </c>
      <c r="Q40" s="47">
        <v>0</v>
      </c>
      <c r="R40" s="64">
        <v>7.989541961</v>
      </c>
      <c r="S40" s="40">
        <v>23.746519424</v>
      </c>
      <c r="T40" s="40">
        <v>35.500884169</v>
      </c>
      <c r="U40" s="40">
        <v>0</v>
      </c>
      <c r="V40" s="47">
        <v>18.656635276</v>
      </c>
      <c r="W40" s="64">
        <v>0</v>
      </c>
      <c r="X40" s="40">
        <v>0</v>
      </c>
      <c r="Y40" s="40">
        <v>0</v>
      </c>
      <c r="Z40" s="40">
        <v>0</v>
      </c>
      <c r="AA40" s="47">
        <v>0</v>
      </c>
      <c r="AB40" s="64">
        <v>0.020914851</v>
      </c>
      <c r="AC40" s="40">
        <v>0</v>
      </c>
      <c r="AD40" s="40">
        <v>0</v>
      </c>
      <c r="AE40" s="40">
        <v>0</v>
      </c>
      <c r="AF40" s="47">
        <v>0.028905739</v>
      </c>
      <c r="AG40" s="64">
        <v>0</v>
      </c>
      <c r="AH40" s="40">
        <v>0</v>
      </c>
      <c r="AI40" s="40">
        <v>0</v>
      </c>
      <c r="AJ40" s="40">
        <v>0</v>
      </c>
      <c r="AK40" s="47">
        <v>0</v>
      </c>
      <c r="AL40" s="64">
        <v>0</v>
      </c>
      <c r="AM40" s="40">
        <v>0</v>
      </c>
      <c r="AN40" s="40">
        <v>0</v>
      </c>
      <c r="AO40" s="40">
        <v>0</v>
      </c>
      <c r="AP40" s="47">
        <v>0</v>
      </c>
      <c r="AQ40" s="64">
        <v>0</v>
      </c>
      <c r="AR40" s="46">
        <v>0</v>
      </c>
      <c r="AS40" s="40">
        <v>0</v>
      </c>
      <c r="AT40" s="40">
        <v>0</v>
      </c>
      <c r="AU40" s="47">
        <v>0</v>
      </c>
      <c r="AV40" s="64">
        <v>72.721804808</v>
      </c>
      <c r="AW40" s="40">
        <v>813.765648264</v>
      </c>
      <c r="AX40" s="40">
        <v>0</v>
      </c>
      <c r="AY40" s="40">
        <v>0</v>
      </c>
      <c r="AZ40" s="47">
        <v>537.958671917</v>
      </c>
      <c r="BA40" s="64">
        <v>0</v>
      </c>
      <c r="BB40" s="46">
        <v>0</v>
      </c>
      <c r="BC40" s="40">
        <v>0</v>
      </c>
      <c r="BD40" s="40">
        <v>0</v>
      </c>
      <c r="BE40" s="47">
        <v>0</v>
      </c>
      <c r="BF40" s="64">
        <v>42.169566686</v>
      </c>
      <c r="BG40" s="46">
        <v>101.971369735</v>
      </c>
      <c r="BH40" s="40">
        <v>5.047541955</v>
      </c>
      <c r="BI40" s="40">
        <v>0</v>
      </c>
      <c r="BJ40" s="47">
        <v>69.907416169</v>
      </c>
      <c r="BK40" s="109">
        <v>4142.772767339</v>
      </c>
      <c r="BL40" s="87"/>
    </row>
    <row r="41" spans="1:64" ht="12.75">
      <c r="A41" s="10"/>
      <c r="B41" s="21" t="s">
        <v>145</v>
      </c>
      <c r="C41" s="48">
        <v>0</v>
      </c>
      <c r="D41" s="46">
        <v>1.197986347</v>
      </c>
      <c r="E41" s="40">
        <v>0</v>
      </c>
      <c r="F41" s="40">
        <v>0</v>
      </c>
      <c r="G41" s="47">
        <v>0</v>
      </c>
      <c r="H41" s="64">
        <v>17.704076226</v>
      </c>
      <c r="I41" s="40">
        <v>937.932612838</v>
      </c>
      <c r="J41" s="40">
        <v>405.732100193</v>
      </c>
      <c r="K41" s="40">
        <v>16.186295121</v>
      </c>
      <c r="L41" s="47">
        <v>337.935374981</v>
      </c>
      <c r="M41" s="64">
        <v>0</v>
      </c>
      <c r="N41" s="46">
        <v>0</v>
      </c>
      <c r="O41" s="40">
        <v>0</v>
      </c>
      <c r="P41" s="40">
        <v>0</v>
      </c>
      <c r="Q41" s="47">
        <v>0</v>
      </c>
      <c r="R41" s="64">
        <v>7.177174692</v>
      </c>
      <c r="S41" s="40">
        <v>21.729742072</v>
      </c>
      <c r="T41" s="40">
        <v>0</v>
      </c>
      <c r="U41" s="40">
        <v>0</v>
      </c>
      <c r="V41" s="47">
        <v>11.878342002</v>
      </c>
      <c r="W41" s="64">
        <v>0</v>
      </c>
      <c r="X41" s="40">
        <v>0</v>
      </c>
      <c r="Y41" s="40">
        <v>0</v>
      </c>
      <c r="Z41" s="40">
        <v>0</v>
      </c>
      <c r="AA41" s="47">
        <v>0</v>
      </c>
      <c r="AB41" s="64">
        <v>0.063504242</v>
      </c>
      <c r="AC41" s="40">
        <v>0.002311547</v>
      </c>
      <c r="AD41" s="40">
        <v>0</v>
      </c>
      <c r="AE41" s="40">
        <v>0</v>
      </c>
      <c r="AF41" s="47">
        <v>0.053737444</v>
      </c>
      <c r="AG41" s="64">
        <v>0</v>
      </c>
      <c r="AH41" s="40">
        <v>0</v>
      </c>
      <c r="AI41" s="40">
        <v>0</v>
      </c>
      <c r="AJ41" s="40">
        <v>0</v>
      </c>
      <c r="AK41" s="47">
        <v>0</v>
      </c>
      <c r="AL41" s="64">
        <v>0.036403811</v>
      </c>
      <c r="AM41" s="40">
        <v>0</v>
      </c>
      <c r="AN41" s="40">
        <v>0</v>
      </c>
      <c r="AO41" s="40">
        <v>0</v>
      </c>
      <c r="AP41" s="47">
        <v>0</v>
      </c>
      <c r="AQ41" s="64">
        <v>0</v>
      </c>
      <c r="AR41" s="46">
        <v>0</v>
      </c>
      <c r="AS41" s="40">
        <v>0</v>
      </c>
      <c r="AT41" s="40">
        <v>0</v>
      </c>
      <c r="AU41" s="47">
        <v>0</v>
      </c>
      <c r="AV41" s="64">
        <v>185.512117337</v>
      </c>
      <c r="AW41" s="40">
        <v>609.763924555</v>
      </c>
      <c r="AX41" s="40">
        <v>5.324634367</v>
      </c>
      <c r="AY41" s="40">
        <v>0</v>
      </c>
      <c r="AZ41" s="47">
        <v>838.976431096</v>
      </c>
      <c r="BA41" s="64">
        <v>0</v>
      </c>
      <c r="BB41" s="46">
        <v>0</v>
      </c>
      <c r="BC41" s="40">
        <v>0</v>
      </c>
      <c r="BD41" s="40">
        <v>0</v>
      </c>
      <c r="BE41" s="47">
        <v>0</v>
      </c>
      <c r="BF41" s="64">
        <v>84.245194087</v>
      </c>
      <c r="BG41" s="46">
        <v>34.910442597</v>
      </c>
      <c r="BH41" s="40">
        <v>12.68531857</v>
      </c>
      <c r="BI41" s="40">
        <v>0</v>
      </c>
      <c r="BJ41" s="47">
        <v>179.796142654</v>
      </c>
      <c r="BK41" s="109">
        <v>3708.843866779</v>
      </c>
      <c r="BL41" s="87"/>
    </row>
    <row r="42" spans="1:64" ht="12.75">
      <c r="A42" s="10"/>
      <c r="B42" s="21" t="s">
        <v>147</v>
      </c>
      <c r="C42" s="48">
        <v>0</v>
      </c>
      <c r="D42" s="46">
        <v>1.989137953</v>
      </c>
      <c r="E42" s="40">
        <v>0</v>
      </c>
      <c r="F42" s="40">
        <v>0</v>
      </c>
      <c r="G42" s="47">
        <v>0</v>
      </c>
      <c r="H42" s="64">
        <v>3.251034667</v>
      </c>
      <c r="I42" s="40">
        <v>0.584592786</v>
      </c>
      <c r="J42" s="40">
        <v>0</v>
      </c>
      <c r="K42" s="40">
        <v>0</v>
      </c>
      <c r="L42" s="47">
        <v>72.296200854</v>
      </c>
      <c r="M42" s="64">
        <v>0</v>
      </c>
      <c r="N42" s="46">
        <v>0</v>
      </c>
      <c r="O42" s="40">
        <v>0</v>
      </c>
      <c r="P42" s="40">
        <v>0</v>
      </c>
      <c r="Q42" s="47">
        <v>0</v>
      </c>
      <c r="R42" s="64">
        <v>1.371361835</v>
      </c>
      <c r="S42" s="40">
        <v>0</v>
      </c>
      <c r="T42" s="40">
        <v>0</v>
      </c>
      <c r="U42" s="40">
        <v>0</v>
      </c>
      <c r="V42" s="47">
        <v>1.156215807</v>
      </c>
      <c r="W42" s="64">
        <v>0</v>
      </c>
      <c r="X42" s="40">
        <v>0</v>
      </c>
      <c r="Y42" s="40">
        <v>0</v>
      </c>
      <c r="Z42" s="40">
        <v>0</v>
      </c>
      <c r="AA42" s="47">
        <v>0</v>
      </c>
      <c r="AB42" s="64">
        <v>0.00180727</v>
      </c>
      <c r="AC42" s="40">
        <v>0</v>
      </c>
      <c r="AD42" s="40">
        <v>0</v>
      </c>
      <c r="AE42" s="40">
        <v>0</v>
      </c>
      <c r="AF42" s="47">
        <v>0</v>
      </c>
      <c r="AG42" s="64">
        <v>0</v>
      </c>
      <c r="AH42" s="40">
        <v>0</v>
      </c>
      <c r="AI42" s="40">
        <v>0</v>
      </c>
      <c r="AJ42" s="40">
        <v>0</v>
      </c>
      <c r="AK42" s="47">
        <v>0</v>
      </c>
      <c r="AL42" s="64">
        <v>0.000118325</v>
      </c>
      <c r="AM42" s="40">
        <v>0</v>
      </c>
      <c r="AN42" s="40">
        <v>0</v>
      </c>
      <c r="AO42" s="40">
        <v>0</v>
      </c>
      <c r="AP42" s="47">
        <v>0</v>
      </c>
      <c r="AQ42" s="64">
        <v>0</v>
      </c>
      <c r="AR42" s="46">
        <v>0</v>
      </c>
      <c r="AS42" s="40">
        <v>0</v>
      </c>
      <c r="AT42" s="40">
        <v>0</v>
      </c>
      <c r="AU42" s="47">
        <v>0</v>
      </c>
      <c r="AV42" s="64">
        <v>26.571091208</v>
      </c>
      <c r="AW42" s="40">
        <v>25.801371313</v>
      </c>
      <c r="AX42" s="40">
        <v>2.97E-06</v>
      </c>
      <c r="AY42" s="40">
        <v>0</v>
      </c>
      <c r="AZ42" s="47">
        <v>103.520823636</v>
      </c>
      <c r="BA42" s="64">
        <v>0</v>
      </c>
      <c r="BB42" s="46">
        <v>0</v>
      </c>
      <c r="BC42" s="40">
        <v>0</v>
      </c>
      <c r="BD42" s="40">
        <v>0</v>
      </c>
      <c r="BE42" s="47">
        <v>0</v>
      </c>
      <c r="BF42" s="64">
        <v>9.181614281</v>
      </c>
      <c r="BG42" s="46">
        <v>4.969617902</v>
      </c>
      <c r="BH42" s="40">
        <v>0</v>
      </c>
      <c r="BI42" s="40">
        <v>0</v>
      </c>
      <c r="BJ42" s="47">
        <v>13.478659829</v>
      </c>
      <c r="BK42" s="109">
        <v>264.173650636</v>
      </c>
      <c r="BL42" s="87"/>
    </row>
    <row r="43" spans="1:64" ht="12.75">
      <c r="A43" s="10"/>
      <c r="B43" s="21" t="s">
        <v>148</v>
      </c>
      <c r="C43" s="48">
        <v>0</v>
      </c>
      <c r="D43" s="46">
        <v>0.838341229</v>
      </c>
      <c r="E43" s="40">
        <v>0</v>
      </c>
      <c r="F43" s="40">
        <v>0</v>
      </c>
      <c r="G43" s="47">
        <v>0</v>
      </c>
      <c r="H43" s="64">
        <v>2.459226312</v>
      </c>
      <c r="I43" s="40">
        <v>1.441193787</v>
      </c>
      <c r="J43" s="40">
        <v>0</v>
      </c>
      <c r="K43" s="40">
        <v>0</v>
      </c>
      <c r="L43" s="47">
        <v>5.007361381</v>
      </c>
      <c r="M43" s="64">
        <v>0</v>
      </c>
      <c r="N43" s="46">
        <v>0</v>
      </c>
      <c r="O43" s="40">
        <v>0</v>
      </c>
      <c r="P43" s="40">
        <v>0</v>
      </c>
      <c r="Q43" s="47">
        <v>0</v>
      </c>
      <c r="R43" s="64">
        <v>0.967040462</v>
      </c>
      <c r="S43" s="40">
        <v>0</v>
      </c>
      <c r="T43" s="40">
        <v>0</v>
      </c>
      <c r="U43" s="40">
        <v>0</v>
      </c>
      <c r="V43" s="47">
        <v>0.43491616</v>
      </c>
      <c r="W43" s="64">
        <v>0</v>
      </c>
      <c r="X43" s="40">
        <v>0</v>
      </c>
      <c r="Y43" s="40">
        <v>0</v>
      </c>
      <c r="Z43" s="40">
        <v>0</v>
      </c>
      <c r="AA43" s="47">
        <v>0</v>
      </c>
      <c r="AB43" s="64">
        <v>0</v>
      </c>
      <c r="AC43" s="40">
        <v>0</v>
      </c>
      <c r="AD43" s="40">
        <v>0</v>
      </c>
      <c r="AE43" s="40">
        <v>0</v>
      </c>
      <c r="AF43" s="47">
        <v>0</v>
      </c>
      <c r="AG43" s="64">
        <v>0</v>
      </c>
      <c r="AH43" s="40">
        <v>0</v>
      </c>
      <c r="AI43" s="40">
        <v>0</v>
      </c>
      <c r="AJ43" s="40">
        <v>0</v>
      </c>
      <c r="AK43" s="47">
        <v>0</v>
      </c>
      <c r="AL43" s="64">
        <v>0.002943581</v>
      </c>
      <c r="AM43" s="40">
        <v>0</v>
      </c>
      <c r="AN43" s="40">
        <v>0</v>
      </c>
      <c r="AO43" s="40">
        <v>0</v>
      </c>
      <c r="AP43" s="47">
        <v>0</v>
      </c>
      <c r="AQ43" s="64">
        <v>0</v>
      </c>
      <c r="AR43" s="46">
        <v>0</v>
      </c>
      <c r="AS43" s="40">
        <v>0</v>
      </c>
      <c r="AT43" s="40">
        <v>0</v>
      </c>
      <c r="AU43" s="47">
        <v>0</v>
      </c>
      <c r="AV43" s="64">
        <v>32.188534435</v>
      </c>
      <c r="AW43" s="40">
        <v>12.423806618</v>
      </c>
      <c r="AX43" s="40">
        <v>0</v>
      </c>
      <c r="AY43" s="40">
        <v>0</v>
      </c>
      <c r="AZ43" s="47">
        <v>113.092564688</v>
      </c>
      <c r="BA43" s="64">
        <v>0</v>
      </c>
      <c r="BB43" s="46">
        <v>0</v>
      </c>
      <c r="BC43" s="40">
        <v>0</v>
      </c>
      <c r="BD43" s="40">
        <v>0</v>
      </c>
      <c r="BE43" s="47">
        <v>0</v>
      </c>
      <c r="BF43" s="64">
        <v>8.523891552</v>
      </c>
      <c r="BG43" s="46">
        <v>4.499237922</v>
      </c>
      <c r="BH43" s="40">
        <v>0</v>
      </c>
      <c r="BI43" s="40">
        <v>0</v>
      </c>
      <c r="BJ43" s="47">
        <v>17.839242336242634</v>
      </c>
      <c r="BK43" s="109">
        <v>199.71830046324266</v>
      </c>
      <c r="BL43" s="87"/>
    </row>
    <row r="44" spans="1:64" ht="12.75">
      <c r="A44" s="31"/>
      <c r="B44" s="32" t="s">
        <v>81</v>
      </c>
      <c r="C44" s="99">
        <f aca="true" t="shared" si="5" ref="C44:AH44">SUM(C34:C43)</f>
        <v>0</v>
      </c>
      <c r="D44" s="73">
        <f t="shared" si="5"/>
        <v>1443.2951160820003</v>
      </c>
      <c r="E44" s="73">
        <f t="shared" si="5"/>
        <v>0</v>
      </c>
      <c r="F44" s="73">
        <f t="shared" si="5"/>
        <v>0</v>
      </c>
      <c r="G44" s="73">
        <f t="shared" si="5"/>
        <v>0</v>
      </c>
      <c r="H44" s="73">
        <f t="shared" si="5"/>
        <v>111.41318275100001</v>
      </c>
      <c r="I44" s="73">
        <f t="shared" si="5"/>
        <v>7472.066125224999</v>
      </c>
      <c r="J44" s="73">
        <f t="shared" si="5"/>
        <v>629.4552361149999</v>
      </c>
      <c r="K44" s="73">
        <f t="shared" si="5"/>
        <v>16.186295121</v>
      </c>
      <c r="L44" s="73">
        <f t="shared" si="5"/>
        <v>2466.4442002449996</v>
      </c>
      <c r="M44" s="73">
        <f t="shared" si="5"/>
        <v>0</v>
      </c>
      <c r="N44" s="73">
        <f t="shared" si="5"/>
        <v>0</v>
      </c>
      <c r="O44" s="73">
        <f t="shared" si="5"/>
        <v>0</v>
      </c>
      <c r="P44" s="73">
        <f t="shared" si="5"/>
        <v>0</v>
      </c>
      <c r="Q44" s="73">
        <f t="shared" si="5"/>
        <v>0</v>
      </c>
      <c r="R44" s="73">
        <f t="shared" si="5"/>
        <v>44.952408287000004</v>
      </c>
      <c r="S44" s="73">
        <f t="shared" si="5"/>
        <v>146.33260486300003</v>
      </c>
      <c r="T44" s="73">
        <f t="shared" si="5"/>
        <v>104.10602557700001</v>
      </c>
      <c r="U44" s="73">
        <f t="shared" si="5"/>
        <v>0</v>
      </c>
      <c r="V44" s="73">
        <f t="shared" si="5"/>
        <v>139.07980061700002</v>
      </c>
      <c r="W44" s="73">
        <f t="shared" si="5"/>
        <v>0</v>
      </c>
      <c r="X44" s="73">
        <f t="shared" si="5"/>
        <v>0</v>
      </c>
      <c r="Y44" s="73">
        <f t="shared" si="5"/>
        <v>0</v>
      </c>
      <c r="Z44" s="73">
        <f t="shared" si="5"/>
        <v>0</v>
      </c>
      <c r="AA44" s="73">
        <f t="shared" si="5"/>
        <v>0</v>
      </c>
      <c r="AB44" s="73">
        <f t="shared" si="5"/>
        <v>0.107537719</v>
      </c>
      <c r="AC44" s="73">
        <f t="shared" si="5"/>
        <v>0.002311547</v>
      </c>
      <c r="AD44" s="73">
        <f t="shared" si="5"/>
        <v>0</v>
      </c>
      <c r="AE44" s="73">
        <f t="shared" si="5"/>
        <v>0</v>
      </c>
      <c r="AF44" s="73">
        <f t="shared" si="5"/>
        <v>0.172437664</v>
      </c>
      <c r="AG44" s="73">
        <f t="shared" si="5"/>
        <v>0</v>
      </c>
      <c r="AH44" s="73">
        <f t="shared" si="5"/>
        <v>0</v>
      </c>
      <c r="AI44" s="73">
        <f aca="true" t="shared" si="6" ref="AI44:BJ44">SUM(AI34:AI43)</f>
        <v>0</v>
      </c>
      <c r="AJ44" s="73">
        <f t="shared" si="6"/>
        <v>0</v>
      </c>
      <c r="AK44" s="73">
        <f t="shared" si="6"/>
        <v>0</v>
      </c>
      <c r="AL44" s="73">
        <f t="shared" si="6"/>
        <v>0.046544344</v>
      </c>
      <c r="AM44" s="73">
        <f t="shared" si="6"/>
        <v>0</v>
      </c>
      <c r="AN44" s="73">
        <f t="shared" si="6"/>
        <v>0</v>
      </c>
      <c r="AO44" s="73">
        <f t="shared" si="6"/>
        <v>0</v>
      </c>
      <c r="AP44" s="73">
        <f t="shared" si="6"/>
        <v>0.010178297</v>
      </c>
      <c r="AQ44" s="73">
        <f t="shared" si="6"/>
        <v>0</v>
      </c>
      <c r="AR44" s="73">
        <f t="shared" si="6"/>
        <v>0</v>
      </c>
      <c r="AS44" s="73">
        <f t="shared" si="6"/>
        <v>0</v>
      </c>
      <c r="AT44" s="73">
        <f t="shared" si="6"/>
        <v>0</v>
      </c>
      <c r="AU44" s="73">
        <f t="shared" si="6"/>
        <v>0</v>
      </c>
      <c r="AV44" s="73">
        <f t="shared" si="6"/>
        <v>452.85620437</v>
      </c>
      <c r="AW44" s="73">
        <f t="shared" si="6"/>
        <v>2652.2070516000003</v>
      </c>
      <c r="AX44" s="73">
        <f t="shared" si="6"/>
        <v>33.080728117999996</v>
      </c>
      <c r="AY44" s="73">
        <f t="shared" si="6"/>
        <v>0</v>
      </c>
      <c r="AZ44" s="73">
        <f t="shared" si="6"/>
        <v>4009.448827616</v>
      </c>
      <c r="BA44" s="73">
        <f t="shared" si="6"/>
        <v>0</v>
      </c>
      <c r="BB44" s="73">
        <f t="shared" si="6"/>
        <v>0</v>
      </c>
      <c r="BC44" s="73">
        <f t="shared" si="6"/>
        <v>0</v>
      </c>
      <c r="BD44" s="73">
        <f t="shared" si="6"/>
        <v>0</v>
      </c>
      <c r="BE44" s="73">
        <f t="shared" si="6"/>
        <v>0</v>
      </c>
      <c r="BF44" s="73">
        <f t="shared" si="6"/>
        <v>192.28666521300002</v>
      </c>
      <c r="BG44" s="73">
        <f t="shared" si="6"/>
        <v>297.890432755</v>
      </c>
      <c r="BH44" s="73">
        <f t="shared" si="6"/>
        <v>29.469786166</v>
      </c>
      <c r="BI44" s="73">
        <f t="shared" si="6"/>
        <v>0</v>
      </c>
      <c r="BJ44" s="73">
        <f t="shared" si="6"/>
        <v>489.5766388962426</v>
      </c>
      <c r="BK44" s="113">
        <f>SUM(BK34:BK43)</f>
        <v>20730.486339188243</v>
      </c>
      <c r="BL44" s="87"/>
    </row>
    <row r="45" spans="1:64" ht="12.75">
      <c r="A45" s="31"/>
      <c r="B45" s="33" t="s">
        <v>71</v>
      </c>
      <c r="C45" s="100">
        <f aca="true" t="shared" si="7" ref="C45:AH45">+C44+C26+C15+C11</f>
        <v>0</v>
      </c>
      <c r="D45" s="65">
        <f t="shared" si="7"/>
        <v>2300.374519418</v>
      </c>
      <c r="E45" s="65">
        <f t="shared" si="7"/>
        <v>0</v>
      </c>
      <c r="F45" s="65">
        <f t="shared" si="7"/>
        <v>0</v>
      </c>
      <c r="G45" s="66">
        <f t="shared" si="7"/>
        <v>0</v>
      </c>
      <c r="H45" s="59">
        <f t="shared" si="7"/>
        <v>251.900560075</v>
      </c>
      <c r="I45" s="65">
        <f t="shared" si="7"/>
        <v>17009.667610495</v>
      </c>
      <c r="J45" s="65">
        <f t="shared" si="7"/>
        <v>1781.4818172689997</v>
      </c>
      <c r="K45" s="65">
        <f t="shared" si="7"/>
        <v>16.186295121</v>
      </c>
      <c r="L45" s="66">
        <f t="shared" si="7"/>
        <v>3594.0163748979994</v>
      </c>
      <c r="M45" s="59">
        <f t="shared" si="7"/>
        <v>0</v>
      </c>
      <c r="N45" s="65">
        <f t="shared" si="7"/>
        <v>0</v>
      </c>
      <c r="O45" s="65">
        <f t="shared" si="7"/>
        <v>0</v>
      </c>
      <c r="P45" s="65">
        <f t="shared" si="7"/>
        <v>0</v>
      </c>
      <c r="Q45" s="66">
        <f t="shared" si="7"/>
        <v>0</v>
      </c>
      <c r="R45" s="59">
        <f t="shared" si="7"/>
        <v>102.91309629000001</v>
      </c>
      <c r="S45" s="65">
        <f t="shared" si="7"/>
        <v>408.12013579200004</v>
      </c>
      <c r="T45" s="65">
        <f t="shared" si="7"/>
        <v>120.83639387500001</v>
      </c>
      <c r="U45" s="65">
        <f t="shared" si="7"/>
        <v>0</v>
      </c>
      <c r="V45" s="66">
        <f t="shared" si="7"/>
        <v>260.379572895</v>
      </c>
      <c r="W45" s="59">
        <f t="shared" si="7"/>
        <v>0</v>
      </c>
      <c r="X45" s="59">
        <f t="shared" si="7"/>
        <v>0</v>
      </c>
      <c r="Y45" s="59">
        <f t="shared" si="7"/>
        <v>0</v>
      </c>
      <c r="Z45" s="59">
        <f t="shared" si="7"/>
        <v>0</v>
      </c>
      <c r="AA45" s="59">
        <f t="shared" si="7"/>
        <v>0</v>
      </c>
      <c r="AB45" s="59">
        <f t="shared" si="7"/>
        <v>0.191757713</v>
      </c>
      <c r="AC45" s="65">
        <f t="shared" si="7"/>
        <v>0.048031238</v>
      </c>
      <c r="AD45" s="65">
        <f t="shared" si="7"/>
        <v>0</v>
      </c>
      <c r="AE45" s="65">
        <f t="shared" si="7"/>
        <v>0</v>
      </c>
      <c r="AF45" s="66">
        <f t="shared" si="7"/>
        <v>0.21262763599999998</v>
      </c>
      <c r="AG45" s="59">
        <f t="shared" si="7"/>
        <v>0</v>
      </c>
      <c r="AH45" s="65">
        <f t="shared" si="7"/>
        <v>0</v>
      </c>
      <c r="AI45" s="65">
        <f aca="true" t="shared" si="8" ref="AI45:BN45">+AI44+AI26+AI15+AI11</f>
        <v>0</v>
      </c>
      <c r="AJ45" s="65">
        <f t="shared" si="8"/>
        <v>0</v>
      </c>
      <c r="AK45" s="66">
        <f t="shared" si="8"/>
        <v>0</v>
      </c>
      <c r="AL45" s="59">
        <f t="shared" si="8"/>
        <v>0.059274366</v>
      </c>
      <c r="AM45" s="65">
        <f t="shared" si="8"/>
        <v>0</v>
      </c>
      <c r="AN45" s="65">
        <f t="shared" si="8"/>
        <v>0</v>
      </c>
      <c r="AO45" s="65">
        <f t="shared" si="8"/>
        <v>0</v>
      </c>
      <c r="AP45" s="66">
        <f t="shared" si="8"/>
        <v>0.02865397</v>
      </c>
      <c r="AQ45" s="59">
        <f t="shared" si="8"/>
        <v>0</v>
      </c>
      <c r="AR45" s="65">
        <f t="shared" si="8"/>
        <v>0.5734453009999999</v>
      </c>
      <c r="AS45" s="65">
        <f t="shared" si="8"/>
        <v>0</v>
      </c>
      <c r="AT45" s="65">
        <f t="shared" si="8"/>
        <v>0</v>
      </c>
      <c r="AU45" s="66">
        <f t="shared" si="8"/>
        <v>0</v>
      </c>
      <c r="AV45" s="59">
        <f t="shared" si="8"/>
        <v>627.629469705</v>
      </c>
      <c r="AW45" s="65">
        <f t="shared" si="8"/>
        <v>5781.265702255</v>
      </c>
      <c r="AX45" s="65">
        <f t="shared" si="8"/>
        <v>46.626379639999996</v>
      </c>
      <c r="AY45" s="65">
        <f t="shared" si="8"/>
        <v>0</v>
      </c>
      <c r="AZ45" s="66">
        <f t="shared" si="8"/>
        <v>5578.947910557999</v>
      </c>
      <c r="BA45" s="59">
        <f t="shared" si="8"/>
        <v>0</v>
      </c>
      <c r="BB45" s="65">
        <f t="shared" si="8"/>
        <v>0</v>
      </c>
      <c r="BC45" s="65">
        <f t="shared" si="8"/>
        <v>0</v>
      </c>
      <c r="BD45" s="65">
        <f t="shared" si="8"/>
        <v>0</v>
      </c>
      <c r="BE45" s="66">
        <f t="shared" si="8"/>
        <v>0</v>
      </c>
      <c r="BF45" s="59">
        <f t="shared" si="8"/>
        <v>266.56145685399997</v>
      </c>
      <c r="BG45" s="65">
        <f t="shared" si="8"/>
        <v>386.674422025</v>
      </c>
      <c r="BH45" s="65">
        <f t="shared" si="8"/>
        <v>44.070780516</v>
      </c>
      <c r="BI45" s="65">
        <f t="shared" si="8"/>
        <v>0</v>
      </c>
      <c r="BJ45" s="66">
        <f t="shared" si="8"/>
        <v>679.4146814332427</v>
      </c>
      <c r="BK45" s="113">
        <f t="shared" si="8"/>
        <v>39258.180969338246</v>
      </c>
      <c r="BL45" s="87"/>
    </row>
    <row r="46" spans="1:64" ht="3.75" customHeight="1">
      <c r="A46" s="10"/>
      <c r="B46" s="19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2"/>
      <c r="BL46" s="87"/>
    </row>
    <row r="47" spans="1:64" ht="3.75" customHeight="1">
      <c r="A47" s="10"/>
      <c r="B47" s="19"/>
      <c r="C47" s="22"/>
      <c r="D47" s="28"/>
      <c r="E47" s="22"/>
      <c r="F47" s="22"/>
      <c r="G47" s="22"/>
      <c r="H47" s="22"/>
      <c r="I47" s="22"/>
      <c r="J47" s="22"/>
      <c r="K47" s="22"/>
      <c r="L47" s="22"/>
      <c r="M47" s="22"/>
      <c r="N47" s="28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8"/>
      <c r="AS47" s="22"/>
      <c r="AT47" s="22"/>
      <c r="AU47" s="22"/>
      <c r="AV47" s="22"/>
      <c r="AW47" s="22"/>
      <c r="AX47" s="22"/>
      <c r="AY47" s="22"/>
      <c r="AZ47" s="22"/>
      <c r="BA47" s="22"/>
      <c r="BB47" s="28"/>
      <c r="BC47" s="22"/>
      <c r="BD47" s="22"/>
      <c r="BE47" s="22"/>
      <c r="BF47" s="22"/>
      <c r="BG47" s="28"/>
      <c r="BH47" s="22"/>
      <c r="BI47" s="22"/>
      <c r="BJ47" s="22"/>
      <c r="BK47" s="24"/>
      <c r="BL47" s="87"/>
    </row>
    <row r="48" spans="1:64" ht="25.5">
      <c r="A48" s="10" t="s">
        <v>1</v>
      </c>
      <c r="B48" s="16" t="s">
        <v>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2"/>
      <c r="BL48" s="87"/>
    </row>
    <row r="49" spans="1:252" s="3" customFormat="1" ht="12.75">
      <c r="A49" s="10" t="s">
        <v>67</v>
      </c>
      <c r="B49" s="21" t="s">
        <v>2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6"/>
      <c r="BL49" s="87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s="3" customFormat="1" ht="12.75">
      <c r="A50" s="10"/>
      <c r="B50" s="21" t="s">
        <v>153</v>
      </c>
      <c r="C50" s="101">
        <v>0</v>
      </c>
      <c r="D50" s="46">
        <v>1.350267369</v>
      </c>
      <c r="E50" s="69">
        <v>0</v>
      </c>
      <c r="F50" s="69">
        <v>0</v>
      </c>
      <c r="G50" s="70">
        <v>0</v>
      </c>
      <c r="H50" s="68">
        <v>1019.429366483</v>
      </c>
      <c r="I50" s="69">
        <v>0.532560693</v>
      </c>
      <c r="J50" s="69">
        <v>0</v>
      </c>
      <c r="K50" s="69">
        <v>0</v>
      </c>
      <c r="L50" s="70">
        <v>70.504193081</v>
      </c>
      <c r="M50" s="60">
        <v>0</v>
      </c>
      <c r="N50" s="61">
        <v>0</v>
      </c>
      <c r="O50" s="60">
        <v>0</v>
      </c>
      <c r="P50" s="60">
        <v>0</v>
      </c>
      <c r="Q50" s="60">
        <v>0</v>
      </c>
      <c r="R50" s="68">
        <v>640.407049184</v>
      </c>
      <c r="S50" s="69">
        <v>0.010014849</v>
      </c>
      <c r="T50" s="69">
        <v>0</v>
      </c>
      <c r="U50" s="69">
        <v>0</v>
      </c>
      <c r="V50" s="70">
        <v>18.843029335</v>
      </c>
      <c r="W50" s="68">
        <v>0</v>
      </c>
      <c r="X50" s="69">
        <v>0</v>
      </c>
      <c r="Y50" s="69">
        <v>0</v>
      </c>
      <c r="Z50" s="69">
        <v>0</v>
      </c>
      <c r="AA50" s="70">
        <v>0</v>
      </c>
      <c r="AB50" s="68">
        <v>3.244414226</v>
      </c>
      <c r="AC50" s="69">
        <v>0</v>
      </c>
      <c r="AD50" s="69">
        <v>0</v>
      </c>
      <c r="AE50" s="69">
        <v>0</v>
      </c>
      <c r="AF50" s="70">
        <v>0.075226685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8">
        <v>1.459095099</v>
      </c>
      <c r="AM50" s="69">
        <v>0</v>
      </c>
      <c r="AN50" s="69">
        <v>0</v>
      </c>
      <c r="AO50" s="69">
        <v>0</v>
      </c>
      <c r="AP50" s="70">
        <v>0.0116878</v>
      </c>
      <c r="AQ50" s="68">
        <v>0</v>
      </c>
      <c r="AR50" s="71">
        <v>0</v>
      </c>
      <c r="AS50" s="69">
        <v>0</v>
      </c>
      <c r="AT50" s="69">
        <v>0</v>
      </c>
      <c r="AU50" s="70">
        <v>0</v>
      </c>
      <c r="AV50" s="68">
        <v>4521.414261437</v>
      </c>
      <c r="AW50" s="69">
        <v>9.622522563</v>
      </c>
      <c r="AX50" s="69">
        <v>0</v>
      </c>
      <c r="AY50" s="69">
        <v>0</v>
      </c>
      <c r="AZ50" s="70">
        <v>649.216959901</v>
      </c>
      <c r="BA50" s="68">
        <v>0</v>
      </c>
      <c r="BB50" s="71">
        <v>0</v>
      </c>
      <c r="BC50" s="69">
        <v>0</v>
      </c>
      <c r="BD50" s="69">
        <v>0</v>
      </c>
      <c r="BE50" s="70">
        <v>0</v>
      </c>
      <c r="BF50" s="68">
        <v>2058.181515914</v>
      </c>
      <c r="BG50" s="71">
        <v>1.911013468</v>
      </c>
      <c r="BH50" s="69">
        <v>0</v>
      </c>
      <c r="BI50" s="69">
        <v>0</v>
      </c>
      <c r="BJ50" s="70">
        <v>156.05052512</v>
      </c>
      <c r="BK50" s="114">
        <v>9152.263703207</v>
      </c>
      <c r="BL50" s="87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s="3" customFormat="1" ht="12.75">
      <c r="A51" s="31"/>
      <c r="B51" s="32" t="s">
        <v>76</v>
      </c>
      <c r="C51" s="44">
        <f>SUM(C50)</f>
        <v>0</v>
      </c>
      <c r="D51" s="63">
        <f>SUM(D50)</f>
        <v>1.350267369</v>
      </c>
      <c r="E51" s="63">
        <f aca="true" t="shared" si="9" ref="E51:BJ51">SUM(E50)</f>
        <v>0</v>
      </c>
      <c r="F51" s="63">
        <f t="shared" si="9"/>
        <v>0</v>
      </c>
      <c r="G51" s="62">
        <f t="shared" si="9"/>
        <v>0</v>
      </c>
      <c r="H51" s="43">
        <f t="shared" si="9"/>
        <v>1019.429366483</v>
      </c>
      <c r="I51" s="63">
        <f t="shared" si="9"/>
        <v>0.532560693</v>
      </c>
      <c r="J51" s="63">
        <f t="shared" si="9"/>
        <v>0</v>
      </c>
      <c r="K51" s="63">
        <f t="shared" si="9"/>
        <v>0</v>
      </c>
      <c r="L51" s="62">
        <f t="shared" si="9"/>
        <v>70.504193081</v>
      </c>
      <c r="M51" s="44">
        <f t="shared" si="9"/>
        <v>0</v>
      </c>
      <c r="N51" s="44">
        <f t="shared" si="9"/>
        <v>0</v>
      </c>
      <c r="O51" s="44">
        <f t="shared" si="9"/>
        <v>0</v>
      </c>
      <c r="P51" s="44">
        <f t="shared" si="9"/>
        <v>0</v>
      </c>
      <c r="Q51" s="67">
        <f t="shared" si="9"/>
        <v>0</v>
      </c>
      <c r="R51" s="43">
        <f t="shared" si="9"/>
        <v>640.407049184</v>
      </c>
      <c r="S51" s="63">
        <f t="shared" si="9"/>
        <v>0.010014849</v>
      </c>
      <c r="T51" s="63">
        <f t="shared" si="9"/>
        <v>0</v>
      </c>
      <c r="U51" s="63">
        <f t="shared" si="9"/>
        <v>0</v>
      </c>
      <c r="V51" s="62">
        <f t="shared" si="9"/>
        <v>18.843029335</v>
      </c>
      <c r="W51" s="43">
        <f t="shared" si="9"/>
        <v>0</v>
      </c>
      <c r="X51" s="63">
        <f t="shared" si="9"/>
        <v>0</v>
      </c>
      <c r="Y51" s="63">
        <f t="shared" si="9"/>
        <v>0</v>
      </c>
      <c r="Z51" s="63">
        <f t="shared" si="9"/>
        <v>0</v>
      </c>
      <c r="AA51" s="62">
        <f t="shared" si="9"/>
        <v>0</v>
      </c>
      <c r="AB51" s="43">
        <f t="shared" si="9"/>
        <v>3.244414226</v>
      </c>
      <c r="AC51" s="63">
        <f t="shared" si="9"/>
        <v>0</v>
      </c>
      <c r="AD51" s="63">
        <f t="shared" si="9"/>
        <v>0</v>
      </c>
      <c r="AE51" s="63">
        <f t="shared" si="9"/>
        <v>0</v>
      </c>
      <c r="AF51" s="62">
        <f t="shared" si="9"/>
        <v>0.075226685</v>
      </c>
      <c r="AG51" s="44">
        <f t="shared" si="9"/>
        <v>0</v>
      </c>
      <c r="AH51" s="44">
        <f t="shared" si="9"/>
        <v>0</v>
      </c>
      <c r="AI51" s="44">
        <f t="shared" si="9"/>
        <v>0</v>
      </c>
      <c r="AJ51" s="44">
        <f t="shared" si="9"/>
        <v>0</v>
      </c>
      <c r="AK51" s="67">
        <f t="shared" si="9"/>
        <v>0</v>
      </c>
      <c r="AL51" s="43">
        <f t="shared" si="9"/>
        <v>1.459095099</v>
      </c>
      <c r="AM51" s="63">
        <f t="shared" si="9"/>
        <v>0</v>
      </c>
      <c r="AN51" s="63">
        <f t="shared" si="9"/>
        <v>0</v>
      </c>
      <c r="AO51" s="63">
        <f t="shared" si="9"/>
        <v>0</v>
      </c>
      <c r="AP51" s="62">
        <f t="shared" si="9"/>
        <v>0.0116878</v>
      </c>
      <c r="AQ51" s="43">
        <f t="shared" si="9"/>
        <v>0</v>
      </c>
      <c r="AR51" s="63">
        <f t="shared" si="9"/>
        <v>0</v>
      </c>
      <c r="AS51" s="63">
        <f t="shared" si="9"/>
        <v>0</v>
      </c>
      <c r="AT51" s="63">
        <f t="shared" si="9"/>
        <v>0</v>
      </c>
      <c r="AU51" s="62">
        <f t="shared" si="9"/>
        <v>0</v>
      </c>
      <c r="AV51" s="43">
        <f t="shared" si="9"/>
        <v>4521.414261437</v>
      </c>
      <c r="AW51" s="63">
        <f t="shared" si="9"/>
        <v>9.622522563</v>
      </c>
      <c r="AX51" s="63">
        <f t="shared" si="9"/>
        <v>0</v>
      </c>
      <c r="AY51" s="63">
        <f t="shared" si="9"/>
        <v>0</v>
      </c>
      <c r="AZ51" s="62">
        <f t="shared" si="9"/>
        <v>649.216959901</v>
      </c>
      <c r="BA51" s="43">
        <f t="shared" si="9"/>
        <v>0</v>
      </c>
      <c r="BB51" s="63">
        <f t="shared" si="9"/>
        <v>0</v>
      </c>
      <c r="BC51" s="63">
        <f t="shared" si="9"/>
        <v>0</v>
      </c>
      <c r="BD51" s="63">
        <f t="shared" si="9"/>
        <v>0</v>
      </c>
      <c r="BE51" s="62">
        <f t="shared" si="9"/>
        <v>0</v>
      </c>
      <c r="BF51" s="43">
        <f t="shared" si="9"/>
        <v>2058.181515914</v>
      </c>
      <c r="BG51" s="63">
        <f t="shared" si="9"/>
        <v>1.911013468</v>
      </c>
      <c r="BH51" s="63">
        <f t="shared" si="9"/>
        <v>0</v>
      </c>
      <c r="BI51" s="63">
        <f t="shared" si="9"/>
        <v>0</v>
      </c>
      <c r="BJ51" s="62">
        <f t="shared" si="9"/>
        <v>156.05052512</v>
      </c>
      <c r="BK51" s="115">
        <f>SUM(BK50:BK50)</f>
        <v>9152.263703207</v>
      </c>
      <c r="BL51" s="87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64" ht="12.75">
      <c r="A52" s="10" t="s">
        <v>68</v>
      </c>
      <c r="B52" s="17" t="s">
        <v>15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8"/>
      <c r="BL52" s="87"/>
    </row>
    <row r="53" spans="1:64" ht="12.75">
      <c r="A53" s="10"/>
      <c r="B53" s="21" t="s">
        <v>111</v>
      </c>
      <c r="C53" s="48">
        <v>0</v>
      </c>
      <c r="D53" s="46">
        <v>91.593222501</v>
      </c>
      <c r="E53" s="40">
        <v>0</v>
      </c>
      <c r="F53" s="40">
        <v>0</v>
      </c>
      <c r="G53" s="47">
        <v>0</v>
      </c>
      <c r="H53" s="64">
        <v>76.11557403</v>
      </c>
      <c r="I53" s="40">
        <v>48.119300608</v>
      </c>
      <c r="J53" s="40">
        <v>0</v>
      </c>
      <c r="K53" s="40">
        <v>0</v>
      </c>
      <c r="L53" s="47">
        <v>149.499036515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23.783086463</v>
      </c>
      <c r="S53" s="40">
        <v>0.041248171</v>
      </c>
      <c r="T53" s="40">
        <v>0</v>
      </c>
      <c r="U53" s="40">
        <v>0</v>
      </c>
      <c r="V53" s="47">
        <v>5.107680836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0.206824704</v>
      </c>
      <c r="AC53" s="40">
        <v>0</v>
      </c>
      <c r="AD53" s="40">
        <v>0</v>
      </c>
      <c r="AE53" s="40">
        <v>0</v>
      </c>
      <c r="AF53" s="47">
        <v>0.021953721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0.179217617</v>
      </c>
      <c r="AM53" s="40">
        <v>0</v>
      </c>
      <c r="AN53" s="40">
        <v>0</v>
      </c>
      <c r="AO53" s="40">
        <v>0</v>
      </c>
      <c r="AP53" s="47">
        <v>0.000303666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642.758261546</v>
      </c>
      <c r="AW53" s="40">
        <v>110.512496608</v>
      </c>
      <c r="AX53" s="40">
        <v>0</v>
      </c>
      <c r="AY53" s="40">
        <v>0</v>
      </c>
      <c r="AZ53" s="47">
        <v>745.994598441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159.276940046</v>
      </c>
      <c r="BG53" s="46">
        <v>7.281419375</v>
      </c>
      <c r="BH53" s="40">
        <v>0</v>
      </c>
      <c r="BI53" s="40">
        <v>0</v>
      </c>
      <c r="BJ53" s="47">
        <v>71.977136821</v>
      </c>
      <c r="BK53" s="42">
        <v>2132.468301669</v>
      </c>
      <c r="BL53" s="87"/>
    </row>
    <row r="54" spans="1:64" ht="12.75">
      <c r="A54" s="10"/>
      <c r="B54" s="21" t="s">
        <v>109</v>
      </c>
      <c r="C54" s="48">
        <v>0</v>
      </c>
      <c r="D54" s="46">
        <v>61.124540377</v>
      </c>
      <c r="E54" s="40">
        <v>0</v>
      </c>
      <c r="F54" s="40">
        <v>0</v>
      </c>
      <c r="G54" s="47">
        <v>0</v>
      </c>
      <c r="H54" s="64">
        <v>241.201174215</v>
      </c>
      <c r="I54" s="40">
        <v>115.155977666</v>
      </c>
      <c r="J54" s="40">
        <v>0</v>
      </c>
      <c r="K54" s="40">
        <v>0</v>
      </c>
      <c r="L54" s="47">
        <v>514.646767515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81.861818073</v>
      </c>
      <c r="S54" s="40">
        <v>78.278663582</v>
      </c>
      <c r="T54" s="40">
        <v>0</v>
      </c>
      <c r="U54" s="40">
        <v>0</v>
      </c>
      <c r="V54" s="47">
        <v>36.396673289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0.785947191</v>
      </c>
      <c r="AC54" s="40">
        <v>0</v>
      </c>
      <c r="AD54" s="40">
        <v>0</v>
      </c>
      <c r="AE54" s="40">
        <v>0</v>
      </c>
      <c r="AF54" s="47">
        <v>0.064999312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0.528337784</v>
      </c>
      <c r="AM54" s="40">
        <v>0</v>
      </c>
      <c r="AN54" s="40">
        <v>0</v>
      </c>
      <c r="AO54" s="40">
        <v>0</v>
      </c>
      <c r="AP54" s="47">
        <v>0.072085013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1999.719892876</v>
      </c>
      <c r="AW54" s="40">
        <v>257.516166542</v>
      </c>
      <c r="AX54" s="40">
        <v>0.011931164</v>
      </c>
      <c r="AY54" s="40">
        <v>0</v>
      </c>
      <c r="AZ54" s="47">
        <v>2264.081061954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697.184975931</v>
      </c>
      <c r="BG54" s="46">
        <v>50.88220353</v>
      </c>
      <c r="BH54" s="40">
        <v>0.553287273</v>
      </c>
      <c r="BI54" s="40">
        <v>0</v>
      </c>
      <c r="BJ54" s="47">
        <v>273.804145702</v>
      </c>
      <c r="BK54" s="42">
        <v>6673.870648989</v>
      </c>
      <c r="BL54" s="87"/>
    </row>
    <row r="55" spans="1:64" ht="12.75">
      <c r="A55" s="10"/>
      <c r="B55" s="21" t="s">
        <v>112</v>
      </c>
      <c r="C55" s="48">
        <v>0</v>
      </c>
      <c r="D55" s="46">
        <v>57.781753805</v>
      </c>
      <c r="E55" s="40">
        <v>0</v>
      </c>
      <c r="F55" s="40">
        <v>0</v>
      </c>
      <c r="G55" s="47">
        <v>0</v>
      </c>
      <c r="H55" s="64">
        <v>679.820224404</v>
      </c>
      <c r="I55" s="40">
        <v>279.93059982</v>
      </c>
      <c r="J55" s="40">
        <v>0</v>
      </c>
      <c r="K55" s="40">
        <v>0</v>
      </c>
      <c r="L55" s="47">
        <v>981.063771924</v>
      </c>
      <c r="M55" s="64">
        <v>0</v>
      </c>
      <c r="N55" s="46">
        <v>0</v>
      </c>
      <c r="O55" s="40">
        <v>0</v>
      </c>
      <c r="P55" s="40">
        <v>0</v>
      </c>
      <c r="Q55" s="47">
        <v>0</v>
      </c>
      <c r="R55" s="64">
        <v>272.475589547</v>
      </c>
      <c r="S55" s="40">
        <v>50.148919087</v>
      </c>
      <c r="T55" s="40">
        <v>0</v>
      </c>
      <c r="U55" s="40">
        <v>0</v>
      </c>
      <c r="V55" s="47">
        <v>80.676677985</v>
      </c>
      <c r="W55" s="64">
        <v>0</v>
      </c>
      <c r="X55" s="40">
        <v>0</v>
      </c>
      <c r="Y55" s="40">
        <v>0</v>
      </c>
      <c r="Z55" s="40">
        <v>0</v>
      </c>
      <c r="AA55" s="47">
        <v>0</v>
      </c>
      <c r="AB55" s="64">
        <v>2.927781556</v>
      </c>
      <c r="AC55" s="40">
        <v>0</v>
      </c>
      <c r="AD55" s="40">
        <v>0</v>
      </c>
      <c r="AE55" s="40">
        <v>0</v>
      </c>
      <c r="AF55" s="47">
        <v>0.2292611</v>
      </c>
      <c r="AG55" s="64">
        <v>0</v>
      </c>
      <c r="AH55" s="40">
        <v>0</v>
      </c>
      <c r="AI55" s="40">
        <v>0</v>
      </c>
      <c r="AJ55" s="40">
        <v>0</v>
      </c>
      <c r="AK55" s="47">
        <v>0</v>
      </c>
      <c r="AL55" s="64">
        <v>2.040938149</v>
      </c>
      <c r="AM55" s="40">
        <v>0</v>
      </c>
      <c r="AN55" s="40">
        <v>0</v>
      </c>
      <c r="AO55" s="40">
        <v>0</v>
      </c>
      <c r="AP55" s="47">
        <v>0.031278308</v>
      </c>
      <c r="AQ55" s="64">
        <v>0</v>
      </c>
      <c r="AR55" s="46">
        <v>0.121246279</v>
      </c>
      <c r="AS55" s="40">
        <v>0</v>
      </c>
      <c r="AT55" s="40">
        <v>0</v>
      </c>
      <c r="AU55" s="47">
        <v>0</v>
      </c>
      <c r="AV55" s="64">
        <v>4274.171212721</v>
      </c>
      <c r="AW55" s="40">
        <v>576.901125993</v>
      </c>
      <c r="AX55" s="40">
        <v>0.254302329</v>
      </c>
      <c r="AY55" s="40">
        <v>0</v>
      </c>
      <c r="AZ55" s="47">
        <v>3887.519335949</v>
      </c>
      <c r="BA55" s="64">
        <v>0</v>
      </c>
      <c r="BB55" s="46">
        <v>0</v>
      </c>
      <c r="BC55" s="40">
        <v>0</v>
      </c>
      <c r="BD55" s="40">
        <v>0</v>
      </c>
      <c r="BE55" s="47">
        <v>0</v>
      </c>
      <c r="BF55" s="64">
        <v>1497.262791738</v>
      </c>
      <c r="BG55" s="46">
        <v>114.429324364</v>
      </c>
      <c r="BH55" s="40">
        <v>0.048931849</v>
      </c>
      <c r="BI55" s="40">
        <v>0</v>
      </c>
      <c r="BJ55" s="47">
        <v>431.752566283</v>
      </c>
      <c r="BK55" s="42">
        <v>13189.58763319</v>
      </c>
      <c r="BL55" s="87"/>
    </row>
    <row r="56" spans="1:64" ht="12.75">
      <c r="A56" s="10"/>
      <c r="B56" s="21" t="s">
        <v>154</v>
      </c>
      <c r="C56" s="48">
        <v>0</v>
      </c>
      <c r="D56" s="46">
        <v>50.233534774</v>
      </c>
      <c r="E56" s="40">
        <v>0</v>
      </c>
      <c r="F56" s="40">
        <v>0</v>
      </c>
      <c r="G56" s="47">
        <v>0</v>
      </c>
      <c r="H56" s="64">
        <v>12.944661584</v>
      </c>
      <c r="I56" s="40">
        <v>18.379961207</v>
      </c>
      <c r="J56" s="40">
        <v>0</v>
      </c>
      <c r="K56" s="40">
        <v>0</v>
      </c>
      <c r="L56" s="47">
        <v>110.199737925</v>
      </c>
      <c r="M56" s="64">
        <v>0</v>
      </c>
      <c r="N56" s="46">
        <v>0</v>
      </c>
      <c r="O56" s="40">
        <v>0</v>
      </c>
      <c r="P56" s="40">
        <v>0</v>
      </c>
      <c r="Q56" s="47">
        <v>0</v>
      </c>
      <c r="R56" s="64">
        <v>6.658550241</v>
      </c>
      <c r="S56" s="40">
        <v>4.823959328</v>
      </c>
      <c r="T56" s="40">
        <v>0</v>
      </c>
      <c r="U56" s="40">
        <v>0</v>
      </c>
      <c r="V56" s="47">
        <v>5.387203486</v>
      </c>
      <c r="W56" s="64">
        <v>0</v>
      </c>
      <c r="X56" s="40">
        <v>0</v>
      </c>
      <c r="Y56" s="40">
        <v>0</v>
      </c>
      <c r="Z56" s="40">
        <v>0</v>
      </c>
      <c r="AA56" s="47">
        <v>0</v>
      </c>
      <c r="AB56" s="64">
        <v>0.02571488</v>
      </c>
      <c r="AC56" s="40">
        <v>0</v>
      </c>
      <c r="AD56" s="40">
        <v>0</v>
      </c>
      <c r="AE56" s="40">
        <v>0</v>
      </c>
      <c r="AF56" s="47">
        <v>0.005106443</v>
      </c>
      <c r="AG56" s="64">
        <v>0</v>
      </c>
      <c r="AH56" s="40">
        <v>0</v>
      </c>
      <c r="AI56" s="40">
        <v>0</v>
      </c>
      <c r="AJ56" s="40">
        <v>0</v>
      </c>
      <c r="AK56" s="47">
        <v>0</v>
      </c>
      <c r="AL56" s="64">
        <v>0.006160531</v>
      </c>
      <c r="AM56" s="40">
        <v>0</v>
      </c>
      <c r="AN56" s="40">
        <v>0</v>
      </c>
      <c r="AO56" s="40">
        <v>0</v>
      </c>
      <c r="AP56" s="47">
        <v>0</v>
      </c>
      <c r="AQ56" s="64">
        <v>0</v>
      </c>
      <c r="AR56" s="46">
        <v>0.102540467</v>
      </c>
      <c r="AS56" s="40">
        <v>0</v>
      </c>
      <c r="AT56" s="40">
        <v>0</v>
      </c>
      <c r="AU56" s="47">
        <v>0</v>
      </c>
      <c r="AV56" s="64">
        <v>60.094275527</v>
      </c>
      <c r="AW56" s="40">
        <v>28.757717236</v>
      </c>
      <c r="AX56" s="40">
        <v>0.00762965</v>
      </c>
      <c r="AY56" s="40">
        <v>0</v>
      </c>
      <c r="AZ56" s="47">
        <v>148.325154904</v>
      </c>
      <c r="BA56" s="64">
        <v>0</v>
      </c>
      <c r="BB56" s="46">
        <v>0</v>
      </c>
      <c r="BC56" s="40">
        <v>0</v>
      </c>
      <c r="BD56" s="40">
        <v>0</v>
      </c>
      <c r="BE56" s="47">
        <v>0</v>
      </c>
      <c r="BF56" s="64">
        <v>25.846666605</v>
      </c>
      <c r="BG56" s="46">
        <v>12.774569764</v>
      </c>
      <c r="BH56" s="40">
        <v>0</v>
      </c>
      <c r="BI56" s="40">
        <v>0</v>
      </c>
      <c r="BJ56" s="47">
        <v>26.364761533</v>
      </c>
      <c r="BK56" s="42">
        <v>510.937906085</v>
      </c>
      <c r="BL56" s="87"/>
    </row>
    <row r="57" spans="1:64" ht="12.75">
      <c r="A57" s="10"/>
      <c r="B57" s="108" t="s">
        <v>116</v>
      </c>
      <c r="C57" s="48">
        <v>0</v>
      </c>
      <c r="D57" s="46">
        <v>0.951472105</v>
      </c>
      <c r="E57" s="40">
        <v>0</v>
      </c>
      <c r="F57" s="40">
        <v>0</v>
      </c>
      <c r="G57" s="47">
        <v>0</v>
      </c>
      <c r="H57" s="64">
        <v>133.12154373</v>
      </c>
      <c r="I57" s="40">
        <v>20.70302457</v>
      </c>
      <c r="J57" s="40">
        <v>0</v>
      </c>
      <c r="K57" s="40">
        <v>0</v>
      </c>
      <c r="L57" s="47">
        <v>67.888419723</v>
      </c>
      <c r="M57" s="64">
        <v>0</v>
      </c>
      <c r="N57" s="46">
        <v>0</v>
      </c>
      <c r="O57" s="40">
        <v>0</v>
      </c>
      <c r="P57" s="40">
        <v>0</v>
      </c>
      <c r="Q57" s="47">
        <v>0</v>
      </c>
      <c r="R57" s="64">
        <v>40.548998117</v>
      </c>
      <c r="S57" s="40">
        <v>0.089049379</v>
      </c>
      <c r="T57" s="40">
        <v>0</v>
      </c>
      <c r="U57" s="40">
        <v>0</v>
      </c>
      <c r="V57" s="47">
        <v>7.577448679</v>
      </c>
      <c r="W57" s="64">
        <v>0</v>
      </c>
      <c r="X57" s="40">
        <v>0</v>
      </c>
      <c r="Y57" s="40">
        <v>0</v>
      </c>
      <c r="Z57" s="40">
        <v>0</v>
      </c>
      <c r="AA57" s="47">
        <v>0</v>
      </c>
      <c r="AB57" s="64">
        <v>1.019596974</v>
      </c>
      <c r="AC57" s="40">
        <v>0</v>
      </c>
      <c r="AD57" s="40">
        <v>0</v>
      </c>
      <c r="AE57" s="40">
        <v>0</v>
      </c>
      <c r="AF57" s="47">
        <v>0.001455404</v>
      </c>
      <c r="AG57" s="64">
        <v>0</v>
      </c>
      <c r="AH57" s="40">
        <v>0</v>
      </c>
      <c r="AI57" s="40">
        <v>0</v>
      </c>
      <c r="AJ57" s="40">
        <v>0</v>
      </c>
      <c r="AK57" s="47">
        <v>0</v>
      </c>
      <c r="AL57" s="64">
        <v>0.312874931</v>
      </c>
      <c r="AM57" s="40">
        <v>0</v>
      </c>
      <c r="AN57" s="40">
        <v>0</v>
      </c>
      <c r="AO57" s="40">
        <v>0</v>
      </c>
      <c r="AP57" s="47">
        <v>0.033483009</v>
      </c>
      <c r="AQ57" s="64">
        <v>0.040824212</v>
      </c>
      <c r="AR57" s="46">
        <v>0</v>
      </c>
      <c r="AS57" s="40">
        <v>0</v>
      </c>
      <c r="AT57" s="40">
        <v>0</v>
      </c>
      <c r="AU57" s="47">
        <v>0</v>
      </c>
      <c r="AV57" s="64">
        <v>1389.628206722</v>
      </c>
      <c r="AW57" s="40">
        <v>84.959217639</v>
      </c>
      <c r="AX57" s="40">
        <v>0.111953384</v>
      </c>
      <c r="AY57" s="40">
        <v>0</v>
      </c>
      <c r="AZ57" s="47">
        <v>687.031823801</v>
      </c>
      <c r="BA57" s="64">
        <v>0</v>
      </c>
      <c r="BB57" s="46">
        <v>0</v>
      </c>
      <c r="BC57" s="40">
        <v>0</v>
      </c>
      <c r="BD57" s="40">
        <v>0</v>
      </c>
      <c r="BE57" s="47">
        <v>0</v>
      </c>
      <c r="BF57" s="64">
        <v>323.132130479</v>
      </c>
      <c r="BG57" s="46">
        <v>8.568868246</v>
      </c>
      <c r="BH57" s="40">
        <v>0</v>
      </c>
      <c r="BI57" s="40">
        <v>0</v>
      </c>
      <c r="BJ57" s="47">
        <v>57.196332246</v>
      </c>
      <c r="BK57" s="42">
        <v>2822.91672335</v>
      </c>
      <c r="BL57" s="87"/>
    </row>
    <row r="58" spans="1:64" ht="12.75">
      <c r="A58" s="10"/>
      <c r="B58" s="21" t="s">
        <v>130</v>
      </c>
      <c r="C58" s="48">
        <v>0</v>
      </c>
      <c r="D58" s="46">
        <v>1.164211291</v>
      </c>
      <c r="E58" s="40">
        <v>0</v>
      </c>
      <c r="F58" s="40">
        <v>0</v>
      </c>
      <c r="G58" s="47">
        <v>0</v>
      </c>
      <c r="H58" s="64">
        <v>86.65613366</v>
      </c>
      <c r="I58" s="40">
        <v>37.432838391</v>
      </c>
      <c r="J58" s="40">
        <v>0</v>
      </c>
      <c r="K58" s="40">
        <v>0</v>
      </c>
      <c r="L58" s="47">
        <v>168.304304134</v>
      </c>
      <c r="M58" s="64">
        <v>0</v>
      </c>
      <c r="N58" s="46">
        <v>0</v>
      </c>
      <c r="O58" s="40">
        <v>0</v>
      </c>
      <c r="P58" s="40">
        <v>0</v>
      </c>
      <c r="Q58" s="47">
        <v>0</v>
      </c>
      <c r="R58" s="64">
        <v>39.575361127</v>
      </c>
      <c r="S58" s="40">
        <v>2.300375309</v>
      </c>
      <c r="T58" s="40">
        <v>0</v>
      </c>
      <c r="U58" s="40">
        <v>0</v>
      </c>
      <c r="V58" s="47">
        <v>12.332777355</v>
      </c>
      <c r="W58" s="64">
        <v>0</v>
      </c>
      <c r="X58" s="40">
        <v>0</v>
      </c>
      <c r="Y58" s="40">
        <v>0</v>
      </c>
      <c r="Z58" s="40">
        <v>0</v>
      </c>
      <c r="AA58" s="47">
        <v>0</v>
      </c>
      <c r="AB58" s="64">
        <v>0.033621849</v>
      </c>
      <c r="AC58" s="40">
        <v>0</v>
      </c>
      <c r="AD58" s="40">
        <v>0</v>
      </c>
      <c r="AE58" s="40">
        <v>0</v>
      </c>
      <c r="AF58" s="47">
        <v>0</v>
      </c>
      <c r="AG58" s="64">
        <v>0</v>
      </c>
      <c r="AH58" s="40">
        <v>0</v>
      </c>
      <c r="AI58" s="40">
        <v>0</v>
      </c>
      <c r="AJ58" s="40">
        <v>0</v>
      </c>
      <c r="AK58" s="47">
        <v>0</v>
      </c>
      <c r="AL58" s="64">
        <v>0.044408989</v>
      </c>
      <c r="AM58" s="40">
        <v>0</v>
      </c>
      <c r="AN58" s="40">
        <v>0</v>
      </c>
      <c r="AO58" s="40">
        <v>0</v>
      </c>
      <c r="AP58" s="47">
        <v>0</v>
      </c>
      <c r="AQ58" s="64">
        <v>0</v>
      </c>
      <c r="AR58" s="46">
        <v>0</v>
      </c>
      <c r="AS58" s="40">
        <v>0</v>
      </c>
      <c r="AT58" s="40">
        <v>0</v>
      </c>
      <c r="AU58" s="47">
        <v>0</v>
      </c>
      <c r="AV58" s="64">
        <v>267.286746178</v>
      </c>
      <c r="AW58" s="40">
        <v>111.570369471</v>
      </c>
      <c r="AX58" s="40">
        <v>0</v>
      </c>
      <c r="AY58" s="40">
        <v>0</v>
      </c>
      <c r="AZ58" s="47">
        <v>505.568964774</v>
      </c>
      <c r="BA58" s="64">
        <v>0</v>
      </c>
      <c r="BB58" s="46">
        <v>0</v>
      </c>
      <c r="BC58" s="40">
        <v>0</v>
      </c>
      <c r="BD58" s="40">
        <v>0</v>
      </c>
      <c r="BE58" s="47">
        <v>0</v>
      </c>
      <c r="BF58" s="64">
        <v>109.583338639</v>
      </c>
      <c r="BG58" s="46">
        <v>8.425229731</v>
      </c>
      <c r="BH58" s="40">
        <v>0</v>
      </c>
      <c r="BI58" s="40">
        <v>0</v>
      </c>
      <c r="BJ58" s="47">
        <v>87.957176988</v>
      </c>
      <c r="BK58" s="42">
        <v>1438.235857886</v>
      </c>
      <c r="BL58" s="87"/>
    </row>
    <row r="59" spans="1:64" ht="25.5">
      <c r="A59" s="10"/>
      <c r="B59" s="21" t="s">
        <v>113</v>
      </c>
      <c r="C59" s="48">
        <v>0</v>
      </c>
      <c r="D59" s="46">
        <v>15.562633347</v>
      </c>
      <c r="E59" s="40">
        <v>0</v>
      </c>
      <c r="F59" s="40">
        <v>0</v>
      </c>
      <c r="G59" s="47">
        <v>0</v>
      </c>
      <c r="H59" s="64">
        <v>98.980140337</v>
      </c>
      <c r="I59" s="40">
        <v>8.557593381</v>
      </c>
      <c r="J59" s="40">
        <v>0</v>
      </c>
      <c r="K59" s="40">
        <v>0</v>
      </c>
      <c r="L59" s="47">
        <v>115.732457751</v>
      </c>
      <c r="M59" s="64">
        <v>0</v>
      </c>
      <c r="N59" s="46">
        <v>0</v>
      </c>
      <c r="O59" s="40">
        <v>0</v>
      </c>
      <c r="P59" s="40">
        <v>0</v>
      </c>
      <c r="Q59" s="47">
        <v>0</v>
      </c>
      <c r="R59" s="64">
        <v>46.227300863</v>
      </c>
      <c r="S59" s="40">
        <v>0.464441637</v>
      </c>
      <c r="T59" s="40">
        <v>0</v>
      </c>
      <c r="U59" s="40">
        <v>0</v>
      </c>
      <c r="V59" s="47">
        <v>6.985716715</v>
      </c>
      <c r="W59" s="64">
        <v>0</v>
      </c>
      <c r="X59" s="40">
        <v>0</v>
      </c>
      <c r="Y59" s="40">
        <v>0</v>
      </c>
      <c r="Z59" s="40">
        <v>0</v>
      </c>
      <c r="AA59" s="47">
        <v>0</v>
      </c>
      <c r="AB59" s="64">
        <v>0.133027105</v>
      </c>
      <c r="AC59" s="40">
        <v>0</v>
      </c>
      <c r="AD59" s="40">
        <v>0</v>
      </c>
      <c r="AE59" s="40">
        <v>0</v>
      </c>
      <c r="AF59" s="47">
        <v>0</v>
      </c>
      <c r="AG59" s="64">
        <v>0</v>
      </c>
      <c r="AH59" s="40">
        <v>0</v>
      </c>
      <c r="AI59" s="40">
        <v>0</v>
      </c>
      <c r="AJ59" s="40">
        <v>0</v>
      </c>
      <c r="AK59" s="47">
        <v>0</v>
      </c>
      <c r="AL59" s="64">
        <v>0.053837521</v>
      </c>
      <c r="AM59" s="40">
        <v>0</v>
      </c>
      <c r="AN59" s="40">
        <v>0</v>
      </c>
      <c r="AO59" s="40">
        <v>0</v>
      </c>
      <c r="AP59" s="47">
        <v>0</v>
      </c>
      <c r="AQ59" s="64">
        <v>0</v>
      </c>
      <c r="AR59" s="46">
        <v>0</v>
      </c>
      <c r="AS59" s="40">
        <v>0</v>
      </c>
      <c r="AT59" s="40">
        <v>0</v>
      </c>
      <c r="AU59" s="47">
        <v>0</v>
      </c>
      <c r="AV59" s="64">
        <v>154.81007143</v>
      </c>
      <c r="AW59" s="40">
        <v>20.529275011</v>
      </c>
      <c r="AX59" s="40">
        <v>0.168362875</v>
      </c>
      <c r="AY59" s="40">
        <v>0</v>
      </c>
      <c r="AZ59" s="47">
        <v>138.117970084</v>
      </c>
      <c r="BA59" s="64">
        <v>0</v>
      </c>
      <c r="BB59" s="46">
        <v>0</v>
      </c>
      <c r="BC59" s="40">
        <v>0</v>
      </c>
      <c r="BD59" s="40">
        <v>0</v>
      </c>
      <c r="BE59" s="47">
        <v>0</v>
      </c>
      <c r="BF59" s="64">
        <v>64.108480125</v>
      </c>
      <c r="BG59" s="46">
        <v>8.084965249</v>
      </c>
      <c r="BH59" s="40">
        <v>0</v>
      </c>
      <c r="BI59" s="40">
        <v>0</v>
      </c>
      <c r="BJ59" s="47">
        <v>31.021997149</v>
      </c>
      <c r="BK59" s="42">
        <v>709.53827058</v>
      </c>
      <c r="BL59" s="87"/>
    </row>
    <row r="60" spans="1:64" ht="12.75">
      <c r="A60" s="10"/>
      <c r="B60" s="21" t="s">
        <v>128</v>
      </c>
      <c r="C60" s="48">
        <v>0</v>
      </c>
      <c r="D60" s="46">
        <v>0.742077258</v>
      </c>
      <c r="E60" s="40">
        <v>0</v>
      </c>
      <c r="F60" s="40">
        <v>0</v>
      </c>
      <c r="G60" s="47">
        <v>0</v>
      </c>
      <c r="H60" s="64">
        <v>17.421630145</v>
      </c>
      <c r="I60" s="40">
        <v>1.062822397</v>
      </c>
      <c r="J60" s="40">
        <v>0</v>
      </c>
      <c r="K60" s="40">
        <v>0</v>
      </c>
      <c r="L60" s="47">
        <v>35.944204474</v>
      </c>
      <c r="M60" s="64">
        <v>0</v>
      </c>
      <c r="N60" s="46">
        <v>0</v>
      </c>
      <c r="O60" s="40">
        <v>0</v>
      </c>
      <c r="P60" s="40">
        <v>0</v>
      </c>
      <c r="Q60" s="47">
        <v>0</v>
      </c>
      <c r="R60" s="64">
        <v>7.643739309</v>
      </c>
      <c r="S60" s="40">
        <v>11.119262627</v>
      </c>
      <c r="T60" s="40">
        <v>0</v>
      </c>
      <c r="U60" s="40">
        <v>0</v>
      </c>
      <c r="V60" s="47">
        <v>6.179670999</v>
      </c>
      <c r="W60" s="64">
        <v>0</v>
      </c>
      <c r="X60" s="40">
        <v>0</v>
      </c>
      <c r="Y60" s="40">
        <v>0</v>
      </c>
      <c r="Z60" s="40">
        <v>0</v>
      </c>
      <c r="AA60" s="47">
        <v>0</v>
      </c>
      <c r="AB60" s="64">
        <v>0</v>
      </c>
      <c r="AC60" s="40">
        <v>0</v>
      </c>
      <c r="AD60" s="40">
        <v>0</v>
      </c>
      <c r="AE60" s="40">
        <v>0</v>
      </c>
      <c r="AF60" s="47">
        <v>0</v>
      </c>
      <c r="AG60" s="64">
        <v>0</v>
      </c>
      <c r="AH60" s="40">
        <v>0</v>
      </c>
      <c r="AI60" s="40">
        <v>0</v>
      </c>
      <c r="AJ60" s="40">
        <v>0</v>
      </c>
      <c r="AK60" s="47">
        <v>0</v>
      </c>
      <c r="AL60" s="64">
        <v>0</v>
      </c>
      <c r="AM60" s="40">
        <v>0</v>
      </c>
      <c r="AN60" s="40">
        <v>0</v>
      </c>
      <c r="AO60" s="40">
        <v>0</v>
      </c>
      <c r="AP60" s="47">
        <v>0</v>
      </c>
      <c r="AQ60" s="64">
        <v>0</v>
      </c>
      <c r="AR60" s="46">
        <v>0</v>
      </c>
      <c r="AS60" s="40">
        <v>0</v>
      </c>
      <c r="AT60" s="40">
        <v>0</v>
      </c>
      <c r="AU60" s="47">
        <v>0</v>
      </c>
      <c r="AV60" s="64">
        <v>12.771730916</v>
      </c>
      <c r="AW60" s="40">
        <v>2.035295149</v>
      </c>
      <c r="AX60" s="40">
        <v>0</v>
      </c>
      <c r="AY60" s="40">
        <v>0</v>
      </c>
      <c r="AZ60" s="47">
        <v>17.284309193</v>
      </c>
      <c r="BA60" s="64">
        <v>0</v>
      </c>
      <c r="BB60" s="46">
        <v>0</v>
      </c>
      <c r="BC60" s="40">
        <v>0</v>
      </c>
      <c r="BD60" s="40">
        <v>0</v>
      </c>
      <c r="BE60" s="47">
        <v>0</v>
      </c>
      <c r="BF60" s="64">
        <v>4.984104416</v>
      </c>
      <c r="BG60" s="46">
        <v>0.064801654</v>
      </c>
      <c r="BH60" s="40">
        <v>0</v>
      </c>
      <c r="BI60" s="40">
        <v>0</v>
      </c>
      <c r="BJ60" s="47">
        <v>2.533450966</v>
      </c>
      <c r="BK60" s="42">
        <v>119.787099503</v>
      </c>
      <c r="BL60" s="87"/>
    </row>
    <row r="61" spans="1:64" ht="12.75">
      <c r="A61" s="10"/>
      <c r="B61" s="21" t="s">
        <v>129</v>
      </c>
      <c r="C61" s="48">
        <v>0</v>
      </c>
      <c r="D61" s="46">
        <v>9.123642228</v>
      </c>
      <c r="E61" s="40">
        <v>0</v>
      </c>
      <c r="F61" s="40">
        <v>0</v>
      </c>
      <c r="G61" s="47">
        <v>0</v>
      </c>
      <c r="H61" s="64">
        <v>17.430121366</v>
      </c>
      <c r="I61" s="40">
        <v>2.402418867</v>
      </c>
      <c r="J61" s="40">
        <v>0</v>
      </c>
      <c r="K61" s="40">
        <v>0</v>
      </c>
      <c r="L61" s="47">
        <v>45.785144438</v>
      </c>
      <c r="M61" s="64">
        <v>0</v>
      </c>
      <c r="N61" s="46">
        <v>0</v>
      </c>
      <c r="O61" s="40">
        <v>0</v>
      </c>
      <c r="P61" s="40">
        <v>0</v>
      </c>
      <c r="Q61" s="47">
        <v>0</v>
      </c>
      <c r="R61" s="64">
        <v>6.398293134</v>
      </c>
      <c r="S61" s="40">
        <v>0.086460735</v>
      </c>
      <c r="T61" s="40">
        <v>0</v>
      </c>
      <c r="U61" s="40">
        <v>0</v>
      </c>
      <c r="V61" s="47">
        <v>2.286977593</v>
      </c>
      <c r="W61" s="64">
        <v>0</v>
      </c>
      <c r="X61" s="40">
        <v>0</v>
      </c>
      <c r="Y61" s="40">
        <v>0</v>
      </c>
      <c r="Z61" s="40">
        <v>0</v>
      </c>
      <c r="AA61" s="47">
        <v>0</v>
      </c>
      <c r="AB61" s="64">
        <v>0.001138626</v>
      </c>
      <c r="AC61" s="40">
        <v>0</v>
      </c>
      <c r="AD61" s="40">
        <v>0</v>
      </c>
      <c r="AE61" s="40">
        <v>0</v>
      </c>
      <c r="AF61" s="47">
        <v>0</v>
      </c>
      <c r="AG61" s="64">
        <v>0</v>
      </c>
      <c r="AH61" s="40">
        <v>0</v>
      </c>
      <c r="AI61" s="40">
        <v>0</v>
      </c>
      <c r="AJ61" s="40">
        <v>0</v>
      </c>
      <c r="AK61" s="47">
        <v>0</v>
      </c>
      <c r="AL61" s="64">
        <v>0.000626926</v>
      </c>
      <c r="AM61" s="40">
        <v>0</v>
      </c>
      <c r="AN61" s="40">
        <v>0</v>
      </c>
      <c r="AO61" s="40">
        <v>0</v>
      </c>
      <c r="AP61" s="47">
        <v>0</v>
      </c>
      <c r="AQ61" s="64">
        <v>0</v>
      </c>
      <c r="AR61" s="46">
        <v>0</v>
      </c>
      <c r="AS61" s="40">
        <v>0</v>
      </c>
      <c r="AT61" s="40">
        <v>0</v>
      </c>
      <c r="AU61" s="47">
        <v>0</v>
      </c>
      <c r="AV61" s="64">
        <v>9.939162441</v>
      </c>
      <c r="AW61" s="40">
        <v>5.918012087</v>
      </c>
      <c r="AX61" s="40">
        <v>0</v>
      </c>
      <c r="AY61" s="40">
        <v>0</v>
      </c>
      <c r="AZ61" s="47">
        <v>18.89565164</v>
      </c>
      <c r="BA61" s="64">
        <v>0</v>
      </c>
      <c r="BB61" s="46">
        <v>0</v>
      </c>
      <c r="BC61" s="40">
        <v>0</v>
      </c>
      <c r="BD61" s="40">
        <v>0</v>
      </c>
      <c r="BE61" s="47">
        <v>0</v>
      </c>
      <c r="BF61" s="64">
        <v>3.087145953</v>
      </c>
      <c r="BG61" s="46">
        <v>0.250902034</v>
      </c>
      <c r="BH61" s="40">
        <v>0</v>
      </c>
      <c r="BI61" s="40">
        <v>0</v>
      </c>
      <c r="BJ61" s="47">
        <v>2.872689536</v>
      </c>
      <c r="BK61" s="42">
        <v>124.478387604</v>
      </c>
      <c r="BL61" s="87"/>
    </row>
    <row r="62" spans="1:64" ht="12.75">
      <c r="A62" s="10"/>
      <c r="B62" s="21" t="s">
        <v>108</v>
      </c>
      <c r="C62" s="48">
        <v>0</v>
      </c>
      <c r="D62" s="46">
        <v>4.293404517</v>
      </c>
      <c r="E62" s="40">
        <v>0</v>
      </c>
      <c r="F62" s="40">
        <v>0</v>
      </c>
      <c r="G62" s="47">
        <v>0</v>
      </c>
      <c r="H62" s="64">
        <v>37.863845473</v>
      </c>
      <c r="I62" s="40">
        <v>20.018284297</v>
      </c>
      <c r="J62" s="40">
        <v>0</v>
      </c>
      <c r="K62" s="40">
        <v>0</v>
      </c>
      <c r="L62" s="47">
        <v>34.504992958</v>
      </c>
      <c r="M62" s="64">
        <v>0</v>
      </c>
      <c r="N62" s="46">
        <v>0</v>
      </c>
      <c r="O62" s="40">
        <v>0</v>
      </c>
      <c r="P62" s="40">
        <v>0</v>
      </c>
      <c r="Q62" s="47">
        <v>0</v>
      </c>
      <c r="R62" s="64">
        <v>14.037216214</v>
      </c>
      <c r="S62" s="40">
        <v>0.185684959</v>
      </c>
      <c r="T62" s="40">
        <v>0</v>
      </c>
      <c r="U62" s="40">
        <v>0</v>
      </c>
      <c r="V62" s="47">
        <v>4.368463228</v>
      </c>
      <c r="W62" s="64">
        <v>0</v>
      </c>
      <c r="X62" s="40">
        <v>0</v>
      </c>
      <c r="Y62" s="40">
        <v>0</v>
      </c>
      <c r="Z62" s="40">
        <v>0</v>
      </c>
      <c r="AA62" s="47">
        <v>0</v>
      </c>
      <c r="AB62" s="64">
        <v>0.01172443</v>
      </c>
      <c r="AC62" s="40">
        <v>0</v>
      </c>
      <c r="AD62" s="40">
        <v>0</v>
      </c>
      <c r="AE62" s="40">
        <v>0</v>
      </c>
      <c r="AF62" s="47">
        <v>0</v>
      </c>
      <c r="AG62" s="64">
        <v>0</v>
      </c>
      <c r="AH62" s="40">
        <v>0</v>
      </c>
      <c r="AI62" s="40">
        <v>0</v>
      </c>
      <c r="AJ62" s="40">
        <v>0</v>
      </c>
      <c r="AK62" s="47">
        <v>0</v>
      </c>
      <c r="AL62" s="64">
        <v>0.060740525</v>
      </c>
      <c r="AM62" s="40">
        <v>0</v>
      </c>
      <c r="AN62" s="40">
        <v>0</v>
      </c>
      <c r="AO62" s="40">
        <v>0</v>
      </c>
      <c r="AP62" s="47">
        <v>0</v>
      </c>
      <c r="AQ62" s="64">
        <v>0</v>
      </c>
      <c r="AR62" s="46">
        <v>0</v>
      </c>
      <c r="AS62" s="40">
        <v>0</v>
      </c>
      <c r="AT62" s="40">
        <v>0</v>
      </c>
      <c r="AU62" s="47">
        <v>0</v>
      </c>
      <c r="AV62" s="64">
        <v>28.979880966</v>
      </c>
      <c r="AW62" s="40">
        <v>5.063930337</v>
      </c>
      <c r="AX62" s="40">
        <v>0</v>
      </c>
      <c r="AY62" s="40">
        <v>0</v>
      </c>
      <c r="AZ62" s="47">
        <v>21.765605296</v>
      </c>
      <c r="BA62" s="64">
        <v>0</v>
      </c>
      <c r="BB62" s="46">
        <v>0</v>
      </c>
      <c r="BC62" s="40">
        <v>0</v>
      </c>
      <c r="BD62" s="40">
        <v>0</v>
      </c>
      <c r="BE62" s="47">
        <v>0</v>
      </c>
      <c r="BF62" s="64">
        <v>12.069116886</v>
      </c>
      <c r="BG62" s="46">
        <v>8.592381183</v>
      </c>
      <c r="BH62" s="40">
        <v>0</v>
      </c>
      <c r="BI62" s="40">
        <v>0</v>
      </c>
      <c r="BJ62" s="47">
        <v>6.972145721</v>
      </c>
      <c r="BK62" s="42">
        <v>198.78741699</v>
      </c>
      <c r="BL62" s="87"/>
    </row>
    <row r="63" spans="1:64" ht="12.75">
      <c r="A63" s="10"/>
      <c r="B63" s="21" t="s">
        <v>131</v>
      </c>
      <c r="C63" s="48">
        <v>0</v>
      </c>
      <c r="D63" s="46">
        <v>65.998772157</v>
      </c>
      <c r="E63" s="40">
        <v>0</v>
      </c>
      <c r="F63" s="40">
        <v>0</v>
      </c>
      <c r="G63" s="47">
        <v>0</v>
      </c>
      <c r="H63" s="64">
        <v>32.812977514</v>
      </c>
      <c r="I63" s="40">
        <v>118.811468166</v>
      </c>
      <c r="J63" s="40">
        <v>0</v>
      </c>
      <c r="K63" s="40">
        <v>0</v>
      </c>
      <c r="L63" s="47">
        <v>276.9886365</v>
      </c>
      <c r="M63" s="64">
        <v>0</v>
      </c>
      <c r="N63" s="46">
        <v>0</v>
      </c>
      <c r="O63" s="40">
        <v>0</v>
      </c>
      <c r="P63" s="40">
        <v>0</v>
      </c>
      <c r="Q63" s="47">
        <v>0</v>
      </c>
      <c r="R63" s="64">
        <v>10.025857993</v>
      </c>
      <c r="S63" s="40">
        <v>3.64208553</v>
      </c>
      <c r="T63" s="40">
        <v>0</v>
      </c>
      <c r="U63" s="40">
        <v>0</v>
      </c>
      <c r="V63" s="47">
        <v>9.783700167</v>
      </c>
      <c r="W63" s="64">
        <v>0</v>
      </c>
      <c r="X63" s="40">
        <v>0</v>
      </c>
      <c r="Y63" s="40">
        <v>0</v>
      </c>
      <c r="Z63" s="40">
        <v>0</v>
      </c>
      <c r="AA63" s="47">
        <v>0</v>
      </c>
      <c r="AB63" s="64">
        <v>0.000457025</v>
      </c>
      <c r="AC63" s="40">
        <v>0</v>
      </c>
      <c r="AD63" s="40">
        <v>0</v>
      </c>
      <c r="AE63" s="40">
        <v>0</v>
      </c>
      <c r="AF63" s="47">
        <v>0</v>
      </c>
      <c r="AG63" s="64">
        <v>0</v>
      </c>
      <c r="AH63" s="40">
        <v>0</v>
      </c>
      <c r="AI63" s="40">
        <v>0</v>
      </c>
      <c r="AJ63" s="40">
        <v>0</v>
      </c>
      <c r="AK63" s="47">
        <v>0</v>
      </c>
      <c r="AL63" s="64">
        <v>0.002873499</v>
      </c>
      <c r="AM63" s="40">
        <v>0</v>
      </c>
      <c r="AN63" s="40">
        <v>0</v>
      </c>
      <c r="AO63" s="40">
        <v>0</v>
      </c>
      <c r="AP63" s="47">
        <v>0</v>
      </c>
      <c r="AQ63" s="64">
        <v>0</v>
      </c>
      <c r="AR63" s="46">
        <v>0.194020035</v>
      </c>
      <c r="AS63" s="40">
        <v>0</v>
      </c>
      <c r="AT63" s="40">
        <v>0</v>
      </c>
      <c r="AU63" s="47">
        <v>0</v>
      </c>
      <c r="AV63" s="64">
        <v>74.838498969</v>
      </c>
      <c r="AW63" s="40">
        <v>37.421572253</v>
      </c>
      <c r="AX63" s="40">
        <v>0</v>
      </c>
      <c r="AY63" s="40">
        <v>0</v>
      </c>
      <c r="AZ63" s="47">
        <v>259.564885973</v>
      </c>
      <c r="BA63" s="64">
        <v>0</v>
      </c>
      <c r="BB63" s="46">
        <v>0</v>
      </c>
      <c r="BC63" s="40">
        <v>0</v>
      </c>
      <c r="BD63" s="40">
        <v>0</v>
      </c>
      <c r="BE63" s="47">
        <v>0</v>
      </c>
      <c r="BF63" s="64">
        <v>21.322849088</v>
      </c>
      <c r="BG63" s="46">
        <v>5.7920223</v>
      </c>
      <c r="BH63" s="40">
        <v>0</v>
      </c>
      <c r="BI63" s="40">
        <v>0</v>
      </c>
      <c r="BJ63" s="47">
        <v>25.232483496</v>
      </c>
      <c r="BK63" s="42">
        <v>942.433160665</v>
      </c>
      <c r="BL63" s="87"/>
    </row>
    <row r="64" spans="1:64" ht="12.75">
      <c r="A64" s="10"/>
      <c r="B64" s="21" t="s">
        <v>110</v>
      </c>
      <c r="C64" s="48">
        <v>0</v>
      </c>
      <c r="D64" s="46">
        <v>0.842685484</v>
      </c>
      <c r="E64" s="40">
        <v>0</v>
      </c>
      <c r="F64" s="40">
        <v>0</v>
      </c>
      <c r="G64" s="47">
        <v>0</v>
      </c>
      <c r="H64" s="64">
        <v>4.911705497</v>
      </c>
      <c r="I64" s="40">
        <v>14.575526087</v>
      </c>
      <c r="J64" s="40">
        <v>0</v>
      </c>
      <c r="K64" s="40">
        <v>0</v>
      </c>
      <c r="L64" s="47">
        <v>14.496418225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2.28341369</v>
      </c>
      <c r="S64" s="40">
        <v>1.48946029</v>
      </c>
      <c r="T64" s="40">
        <v>0</v>
      </c>
      <c r="U64" s="40">
        <v>0</v>
      </c>
      <c r="V64" s="47">
        <v>0.907828165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</v>
      </c>
      <c r="AC64" s="40">
        <v>0</v>
      </c>
      <c r="AD64" s="40">
        <v>0</v>
      </c>
      <c r="AE64" s="40">
        <v>0</v>
      </c>
      <c r="AF64" s="47">
        <v>0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0.000227654</v>
      </c>
      <c r="AM64" s="40">
        <v>0</v>
      </c>
      <c r="AN64" s="40">
        <v>0</v>
      </c>
      <c r="AO64" s="40">
        <v>0</v>
      </c>
      <c r="AP64" s="47">
        <v>0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49.443026482</v>
      </c>
      <c r="AW64" s="40">
        <v>48.033408387</v>
      </c>
      <c r="AX64" s="40">
        <v>0</v>
      </c>
      <c r="AY64" s="40">
        <v>0</v>
      </c>
      <c r="AZ64" s="47">
        <v>199.513447313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15.684428111</v>
      </c>
      <c r="BG64" s="46">
        <v>1.757489496</v>
      </c>
      <c r="BH64" s="40">
        <v>0</v>
      </c>
      <c r="BI64" s="40">
        <v>0</v>
      </c>
      <c r="BJ64" s="47">
        <v>26.957463267</v>
      </c>
      <c r="BK64" s="42">
        <v>380.896528148</v>
      </c>
      <c r="BL64" s="87"/>
    </row>
    <row r="65" spans="1:64" ht="12" customHeight="1">
      <c r="A65" s="10"/>
      <c r="B65" s="21" t="s">
        <v>114</v>
      </c>
      <c r="C65" s="48">
        <v>0</v>
      </c>
      <c r="D65" s="46">
        <v>21.356839865</v>
      </c>
      <c r="E65" s="40">
        <v>0</v>
      </c>
      <c r="F65" s="40">
        <v>0</v>
      </c>
      <c r="G65" s="47">
        <v>0</v>
      </c>
      <c r="H65" s="64">
        <v>802.686213276</v>
      </c>
      <c r="I65" s="40">
        <v>56.038914947</v>
      </c>
      <c r="J65" s="40">
        <v>0</v>
      </c>
      <c r="K65" s="40">
        <v>0</v>
      </c>
      <c r="L65" s="47">
        <v>384.536652478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274.566828365</v>
      </c>
      <c r="S65" s="40">
        <v>1.528507484</v>
      </c>
      <c r="T65" s="40">
        <v>0</v>
      </c>
      <c r="U65" s="40">
        <v>0</v>
      </c>
      <c r="V65" s="47">
        <v>59.828157716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3.383268338</v>
      </c>
      <c r="AC65" s="40">
        <v>0</v>
      </c>
      <c r="AD65" s="40">
        <v>0</v>
      </c>
      <c r="AE65" s="40">
        <v>0</v>
      </c>
      <c r="AF65" s="47">
        <v>0.021955415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2.410702654</v>
      </c>
      <c r="AM65" s="40">
        <v>0</v>
      </c>
      <c r="AN65" s="40">
        <v>0</v>
      </c>
      <c r="AO65" s="40">
        <v>0</v>
      </c>
      <c r="AP65" s="47">
        <v>0</v>
      </c>
      <c r="AQ65" s="64">
        <v>0.020179732</v>
      </c>
      <c r="AR65" s="46">
        <v>0</v>
      </c>
      <c r="AS65" s="40">
        <v>0</v>
      </c>
      <c r="AT65" s="40">
        <v>0</v>
      </c>
      <c r="AU65" s="47">
        <v>0</v>
      </c>
      <c r="AV65" s="64">
        <v>3608.601199649</v>
      </c>
      <c r="AW65" s="40">
        <v>119.714684881</v>
      </c>
      <c r="AX65" s="40">
        <v>0.246800276</v>
      </c>
      <c r="AY65" s="40">
        <v>0</v>
      </c>
      <c r="AZ65" s="47">
        <v>1124.819647844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1355.262214086</v>
      </c>
      <c r="BG65" s="46">
        <v>16.336448848</v>
      </c>
      <c r="BH65" s="40">
        <v>0.09757277</v>
      </c>
      <c r="BI65" s="40">
        <v>0</v>
      </c>
      <c r="BJ65" s="47">
        <v>161.836942137</v>
      </c>
      <c r="BK65" s="42">
        <v>7993.293730761</v>
      </c>
      <c r="BL65" s="87"/>
    </row>
    <row r="66" spans="1:64" ht="12" customHeight="1">
      <c r="A66" s="10"/>
      <c r="B66" s="21" t="s">
        <v>155</v>
      </c>
      <c r="C66" s="48">
        <v>0</v>
      </c>
      <c r="D66" s="46">
        <v>20.441487261</v>
      </c>
      <c r="E66" s="40">
        <v>0</v>
      </c>
      <c r="F66" s="40">
        <v>0</v>
      </c>
      <c r="G66" s="47">
        <v>0</v>
      </c>
      <c r="H66" s="64">
        <v>234.471024771</v>
      </c>
      <c r="I66" s="40">
        <v>84.238367011</v>
      </c>
      <c r="J66" s="40">
        <v>0</v>
      </c>
      <c r="K66" s="40">
        <v>0</v>
      </c>
      <c r="L66" s="47">
        <v>402.266427045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76.407838135</v>
      </c>
      <c r="S66" s="40">
        <v>17.135644215</v>
      </c>
      <c r="T66" s="40">
        <v>0</v>
      </c>
      <c r="U66" s="40">
        <v>0</v>
      </c>
      <c r="V66" s="47">
        <v>28.403991226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0.506425089</v>
      </c>
      <c r="AC66" s="40">
        <v>0</v>
      </c>
      <c r="AD66" s="40">
        <v>0</v>
      </c>
      <c r="AE66" s="40">
        <v>0</v>
      </c>
      <c r="AF66" s="47">
        <v>0.13230265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0.284350076</v>
      </c>
      <c r="AM66" s="40">
        <v>0</v>
      </c>
      <c r="AN66" s="40">
        <v>0</v>
      </c>
      <c r="AO66" s="40">
        <v>0</v>
      </c>
      <c r="AP66" s="47">
        <v>0.094668683</v>
      </c>
      <c r="AQ66" s="64">
        <v>0</v>
      </c>
      <c r="AR66" s="46">
        <v>0.275867742</v>
      </c>
      <c r="AS66" s="40">
        <v>0</v>
      </c>
      <c r="AT66" s="40">
        <v>0</v>
      </c>
      <c r="AU66" s="47">
        <v>0</v>
      </c>
      <c r="AV66" s="64">
        <v>1770.702732382</v>
      </c>
      <c r="AW66" s="40">
        <v>300.763784024</v>
      </c>
      <c r="AX66" s="40">
        <v>0</v>
      </c>
      <c r="AY66" s="40">
        <v>0</v>
      </c>
      <c r="AZ66" s="47">
        <v>2102.714170547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485.050527363</v>
      </c>
      <c r="BG66" s="46">
        <v>62.286316189</v>
      </c>
      <c r="BH66" s="40">
        <v>0</v>
      </c>
      <c r="BI66" s="40">
        <v>0</v>
      </c>
      <c r="BJ66" s="47">
        <v>258.743342873</v>
      </c>
      <c r="BK66" s="42">
        <v>5844.919267282</v>
      </c>
      <c r="BL66" s="87"/>
    </row>
    <row r="67" spans="1:64" ht="12" customHeight="1">
      <c r="A67" s="10"/>
      <c r="B67" s="21" t="s">
        <v>107</v>
      </c>
      <c r="C67" s="48">
        <v>0</v>
      </c>
      <c r="D67" s="46">
        <v>41.25758846</v>
      </c>
      <c r="E67" s="40">
        <v>0</v>
      </c>
      <c r="F67" s="40">
        <v>0</v>
      </c>
      <c r="G67" s="47">
        <v>0</v>
      </c>
      <c r="H67" s="64">
        <v>36.647461735</v>
      </c>
      <c r="I67" s="40">
        <v>47.121888373</v>
      </c>
      <c r="J67" s="40">
        <v>0</v>
      </c>
      <c r="K67" s="40">
        <v>0</v>
      </c>
      <c r="L67" s="47">
        <v>213.704728615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12.572778633</v>
      </c>
      <c r="S67" s="40">
        <v>31.061868736</v>
      </c>
      <c r="T67" s="40">
        <v>0</v>
      </c>
      <c r="U67" s="40">
        <v>0</v>
      </c>
      <c r="V67" s="47">
        <v>41.195764192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0.001711626</v>
      </c>
      <c r="AC67" s="40">
        <v>0</v>
      </c>
      <c r="AD67" s="40">
        <v>0</v>
      </c>
      <c r="AE67" s="40">
        <v>0</v>
      </c>
      <c r="AF67" s="47">
        <v>0.142676969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0.006563775</v>
      </c>
      <c r="AM67" s="40">
        <v>0</v>
      </c>
      <c r="AN67" s="40">
        <v>0</v>
      </c>
      <c r="AO67" s="40">
        <v>0</v>
      </c>
      <c r="AP67" s="47">
        <v>0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387.188895201</v>
      </c>
      <c r="AW67" s="40">
        <v>399.675445462</v>
      </c>
      <c r="AX67" s="40">
        <v>2.200077588</v>
      </c>
      <c r="AY67" s="40">
        <v>0</v>
      </c>
      <c r="AZ67" s="47">
        <v>2139.323199369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148.709704222</v>
      </c>
      <c r="BG67" s="46">
        <v>81.198249143</v>
      </c>
      <c r="BH67" s="40">
        <v>0</v>
      </c>
      <c r="BI67" s="40">
        <v>0</v>
      </c>
      <c r="BJ67" s="47">
        <v>369.883624109</v>
      </c>
      <c r="BK67" s="42">
        <v>3951.892226208</v>
      </c>
      <c r="BL67" s="87"/>
    </row>
    <row r="68" spans="1:64" ht="12.75">
      <c r="A68" s="10"/>
      <c r="B68" s="21" t="s">
        <v>115</v>
      </c>
      <c r="C68" s="48">
        <v>0</v>
      </c>
      <c r="D68" s="46">
        <v>1.085828607</v>
      </c>
      <c r="E68" s="40">
        <v>0</v>
      </c>
      <c r="F68" s="40">
        <v>0</v>
      </c>
      <c r="G68" s="47">
        <v>0</v>
      </c>
      <c r="H68" s="64">
        <v>36.964638207</v>
      </c>
      <c r="I68" s="40">
        <v>0.7179238</v>
      </c>
      <c r="J68" s="40">
        <v>0</v>
      </c>
      <c r="K68" s="40">
        <v>0</v>
      </c>
      <c r="L68" s="47">
        <v>22.727179153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8.816090174</v>
      </c>
      <c r="S68" s="40">
        <v>2.062144108</v>
      </c>
      <c r="T68" s="40">
        <v>0</v>
      </c>
      <c r="U68" s="40">
        <v>0</v>
      </c>
      <c r="V68" s="47">
        <v>3.468868202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0.966315796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0.321500443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641.765567385</v>
      </c>
      <c r="AW68" s="40">
        <v>32.729732948</v>
      </c>
      <c r="AX68" s="40">
        <v>0.386473456</v>
      </c>
      <c r="AY68" s="40">
        <v>0</v>
      </c>
      <c r="AZ68" s="47">
        <v>242.47859321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127.377806414</v>
      </c>
      <c r="BG68" s="46">
        <v>4.58318362</v>
      </c>
      <c r="BH68" s="40">
        <v>0.020593089</v>
      </c>
      <c r="BI68" s="40">
        <v>0</v>
      </c>
      <c r="BJ68" s="47">
        <v>25.198780633</v>
      </c>
      <c r="BK68" s="42">
        <v>1151.671219245</v>
      </c>
      <c r="BL68" s="87"/>
    </row>
    <row r="69" spans="1:64" ht="12.75">
      <c r="A69" s="10"/>
      <c r="B69" s="21" t="s">
        <v>106</v>
      </c>
      <c r="C69" s="48">
        <v>0</v>
      </c>
      <c r="D69" s="46">
        <v>368.18857045</v>
      </c>
      <c r="E69" s="40">
        <v>0</v>
      </c>
      <c r="F69" s="40">
        <v>0</v>
      </c>
      <c r="G69" s="47">
        <v>0</v>
      </c>
      <c r="H69" s="64">
        <v>8.673177474</v>
      </c>
      <c r="I69" s="40">
        <v>298.742246237</v>
      </c>
      <c r="J69" s="40">
        <v>0</v>
      </c>
      <c r="K69" s="40">
        <v>0</v>
      </c>
      <c r="L69" s="47">
        <v>469.428174631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2.282235521</v>
      </c>
      <c r="S69" s="40">
        <v>24.665931325</v>
      </c>
      <c r="T69" s="40">
        <v>0</v>
      </c>
      <c r="U69" s="40">
        <v>0</v>
      </c>
      <c r="V69" s="47">
        <v>27.129301105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</v>
      </c>
      <c r="AC69" s="40">
        <v>0</v>
      </c>
      <c r="AD69" s="40">
        <v>0</v>
      </c>
      <c r="AE69" s="40">
        <v>0</v>
      </c>
      <c r="AF69" s="47">
        <v>0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</v>
      </c>
      <c r="AM69" s="40">
        <v>0</v>
      </c>
      <c r="AN69" s="40">
        <v>0</v>
      </c>
      <c r="AO69" s="40">
        <v>0</v>
      </c>
      <c r="AP69" s="47">
        <v>0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26.288963115</v>
      </c>
      <c r="AW69" s="40">
        <v>117.330314758</v>
      </c>
      <c r="AX69" s="40">
        <v>0</v>
      </c>
      <c r="AY69" s="40">
        <v>0</v>
      </c>
      <c r="AZ69" s="47">
        <v>272.437582764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8.482864988</v>
      </c>
      <c r="BG69" s="46">
        <v>38.218655595</v>
      </c>
      <c r="BH69" s="40">
        <v>0</v>
      </c>
      <c r="BI69" s="40">
        <v>0</v>
      </c>
      <c r="BJ69" s="47">
        <v>30.857476406</v>
      </c>
      <c r="BK69" s="42">
        <v>1692.725494369</v>
      </c>
      <c r="BL69" s="87"/>
    </row>
    <row r="70" spans="1:64" ht="12.75">
      <c r="A70" s="31"/>
      <c r="B70" s="32" t="s">
        <v>77</v>
      </c>
      <c r="C70" s="102">
        <f aca="true" t="shared" si="10" ref="C70:AH70">SUM(C53:C69)</f>
        <v>0</v>
      </c>
      <c r="D70" s="72">
        <f t="shared" si="10"/>
        <v>811.742264487</v>
      </c>
      <c r="E70" s="72">
        <f t="shared" si="10"/>
        <v>0</v>
      </c>
      <c r="F70" s="72">
        <f t="shared" si="10"/>
        <v>0</v>
      </c>
      <c r="G70" s="72">
        <f t="shared" si="10"/>
        <v>0</v>
      </c>
      <c r="H70" s="72">
        <f t="shared" si="10"/>
        <v>2558.7222474180003</v>
      </c>
      <c r="I70" s="72">
        <f t="shared" si="10"/>
        <v>1172.009155825</v>
      </c>
      <c r="J70" s="72">
        <f t="shared" si="10"/>
        <v>0</v>
      </c>
      <c r="K70" s="72">
        <f t="shared" si="10"/>
        <v>0</v>
      </c>
      <c r="L70" s="72">
        <f t="shared" si="10"/>
        <v>4007.7170540039997</v>
      </c>
      <c r="M70" s="72">
        <f t="shared" si="10"/>
        <v>0</v>
      </c>
      <c r="N70" s="72">
        <f t="shared" si="10"/>
        <v>0</v>
      </c>
      <c r="O70" s="72">
        <f t="shared" si="10"/>
        <v>0</v>
      </c>
      <c r="P70" s="72">
        <f t="shared" si="10"/>
        <v>0</v>
      </c>
      <c r="Q70" s="72">
        <f t="shared" si="10"/>
        <v>0</v>
      </c>
      <c r="R70" s="72">
        <f t="shared" si="10"/>
        <v>926.164995599</v>
      </c>
      <c r="S70" s="72">
        <f t="shared" si="10"/>
        <v>229.12370650200006</v>
      </c>
      <c r="T70" s="72">
        <f t="shared" si="10"/>
        <v>0</v>
      </c>
      <c r="U70" s="72">
        <f t="shared" si="10"/>
        <v>0</v>
      </c>
      <c r="V70" s="72">
        <f t="shared" si="10"/>
        <v>338.01690093800005</v>
      </c>
      <c r="W70" s="72">
        <f t="shared" si="10"/>
        <v>0</v>
      </c>
      <c r="X70" s="72">
        <f t="shared" si="10"/>
        <v>0</v>
      </c>
      <c r="Y70" s="72">
        <f t="shared" si="10"/>
        <v>0</v>
      </c>
      <c r="Z70" s="72">
        <f t="shared" si="10"/>
        <v>0</v>
      </c>
      <c r="AA70" s="72">
        <f t="shared" si="10"/>
        <v>0</v>
      </c>
      <c r="AB70" s="72">
        <f t="shared" si="10"/>
        <v>10.003555189000002</v>
      </c>
      <c r="AC70" s="72">
        <f t="shared" si="10"/>
        <v>0</v>
      </c>
      <c r="AD70" s="72">
        <f t="shared" si="10"/>
        <v>0</v>
      </c>
      <c r="AE70" s="72">
        <f t="shared" si="10"/>
        <v>0</v>
      </c>
      <c r="AF70" s="72">
        <f t="shared" si="10"/>
        <v>0.619711014</v>
      </c>
      <c r="AG70" s="72">
        <f t="shared" si="10"/>
        <v>0</v>
      </c>
      <c r="AH70" s="72">
        <f t="shared" si="10"/>
        <v>0</v>
      </c>
      <c r="AI70" s="72">
        <f aca="true" t="shared" si="11" ref="AI70:BN70">SUM(AI53:AI69)</f>
        <v>0</v>
      </c>
      <c r="AJ70" s="72">
        <f t="shared" si="11"/>
        <v>0</v>
      </c>
      <c r="AK70" s="72">
        <f t="shared" si="11"/>
        <v>0</v>
      </c>
      <c r="AL70" s="72">
        <f t="shared" si="11"/>
        <v>6.253361074</v>
      </c>
      <c r="AM70" s="72">
        <f t="shared" si="11"/>
        <v>0</v>
      </c>
      <c r="AN70" s="72">
        <f t="shared" si="11"/>
        <v>0</v>
      </c>
      <c r="AO70" s="72">
        <f t="shared" si="11"/>
        <v>0</v>
      </c>
      <c r="AP70" s="72">
        <f t="shared" si="11"/>
        <v>0.231818679</v>
      </c>
      <c r="AQ70" s="72">
        <f t="shared" si="11"/>
        <v>0.061003944</v>
      </c>
      <c r="AR70" s="72">
        <f t="shared" si="11"/>
        <v>0.6936745230000001</v>
      </c>
      <c r="AS70" s="72">
        <f t="shared" si="11"/>
        <v>0</v>
      </c>
      <c r="AT70" s="72">
        <f t="shared" si="11"/>
        <v>0</v>
      </c>
      <c r="AU70" s="72">
        <f t="shared" si="11"/>
        <v>0</v>
      </c>
      <c r="AV70" s="72">
        <f t="shared" si="11"/>
        <v>15398.988324506</v>
      </c>
      <c r="AW70" s="72">
        <f t="shared" si="11"/>
        <v>2259.4325487860006</v>
      </c>
      <c r="AX70" s="72">
        <f t="shared" si="11"/>
        <v>3.387530722</v>
      </c>
      <c r="AY70" s="72">
        <f t="shared" si="11"/>
        <v>0</v>
      </c>
      <c r="AZ70" s="72">
        <f t="shared" si="11"/>
        <v>14775.436003056002</v>
      </c>
      <c r="BA70" s="72">
        <f t="shared" si="11"/>
        <v>0</v>
      </c>
      <c r="BB70" s="72">
        <f t="shared" si="11"/>
        <v>0</v>
      </c>
      <c r="BC70" s="72">
        <f t="shared" si="11"/>
        <v>0</v>
      </c>
      <c r="BD70" s="72">
        <f t="shared" si="11"/>
        <v>0</v>
      </c>
      <c r="BE70" s="72">
        <f t="shared" si="11"/>
        <v>0</v>
      </c>
      <c r="BF70" s="72">
        <f t="shared" si="11"/>
        <v>5058.426085089999</v>
      </c>
      <c r="BG70" s="72">
        <f t="shared" si="11"/>
        <v>429.527030321</v>
      </c>
      <c r="BH70" s="72">
        <f t="shared" si="11"/>
        <v>0.720384981</v>
      </c>
      <c r="BI70" s="72">
        <f t="shared" si="11"/>
        <v>0</v>
      </c>
      <c r="BJ70" s="72">
        <f t="shared" si="11"/>
        <v>1891.1625158660001</v>
      </c>
      <c r="BK70" s="84">
        <f>SUM(C70:BJ70)</f>
        <v>49878.439872524</v>
      </c>
      <c r="BL70" s="87"/>
    </row>
    <row r="71" spans="1:64" ht="12.75">
      <c r="A71" s="31"/>
      <c r="B71" s="33" t="s">
        <v>75</v>
      </c>
      <c r="C71" s="44">
        <f aca="true" t="shared" si="12" ref="C71:AH71">+C70+C51</f>
        <v>0</v>
      </c>
      <c r="D71" s="63">
        <f t="shared" si="12"/>
        <v>813.092531856</v>
      </c>
      <c r="E71" s="63">
        <f t="shared" si="12"/>
        <v>0</v>
      </c>
      <c r="F71" s="63">
        <f t="shared" si="12"/>
        <v>0</v>
      </c>
      <c r="G71" s="62">
        <f t="shared" si="12"/>
        <v>0</v>
      </c>
      <c r="H71" s="43">
        <f t="shared" si="12"/>
        <v>3578.151613901</v>
      </c>
      <c r="I71" s="63">
        <f t="shared" si="12"/>
        <v>1172.5417165180002</v>
      </c>
      <c r="J71" s="63">
        <f t="shared" si="12"/>
        <v>0</v>
      </c>
      <c r="K71" s="63">
        <f t="shared" si="12"/>
        <v>0</v>
      </c>
      <c r="L71" s="62">
        <f t="shared" si="12"/>
        <v>4078.2212470849995</v>
      </c>
      <c r="M71" s="43">
        <f t="shared" si="12"/>
        <v>0</v>
      </c>
      <c r="N71" s="63">
        <f t="shared" si="12"/>
        <v>0</v>
      </c>
      <c r="O71" s="63">
        <f t="shared" si="12"/>
        <v>0</v>
      </c>
      <c r="P71" s="63">
        <f t="shared" si="12"/>
        <v>0</v>
      </c>
      <c r="Q71" s="62">
        <f t="shared" si="12"/>
        <v>0</v>
      </c>
      <c r="R71" s="43">
        <f t="shared" si="12"/>
        <v>1566.572044783</v>
      </c>
      <c r="S71" s="63">
        <f t="shared" si="12"/>
        <v>229.13372135100005</v>
      </c>
      <c r="T71" s="63">
        <f t="shared" si="12"/>
        <v>0</v>
      </c>
      <c r="U71" s="63">
        <f t="shared" si="12"/>
        <v>0</v>
      </c>
      <c r="V71" s="62">
        <f t="shared" si="12"/>
        <v>356.85993027300003</v>
      </c>
      <c r="W71" s="43">
        <f t="shared" si="12"/>
        <v>0</v>
      </c>
      <c r="X71" s="63">
        <f t="shared" si="12"/>
        <v>0</v>
      </c>
      <c r="Y71" s="63">
        <f t="shared" si="12"/>
        <v>0</v>
      </c>
      <c r="Z71" s="63">
        <f t="shared" si="12"/>
        <v>0</v>
      </c>
      <c r="AA71" s="62">
        <f t="shared" si="12"/>
        <v>0</v>
      </c>
      <c r="AB71" s="43">
        <f t="shared" si="12"/>
        <v>13.247969415000002</v>
      </c>
      <c r="AC71" s="63">
        <f t="shared" si="12"/>
        <v>0</v>
      </c>
      <c r="AD71" s="63">
        <f t="shared" si="12"/>
        <v>0</v>
      </c>
      <c r="AE71" s="63">
        <f t="shared" si="12"/>
        <v>0</v>
      </c>
      <c r="AF71" s="62">
        <f t="shared" si="12"/>
        <v>0.6949376989999999</v>
      </c>
      <c r="AG71" s="43">
        <f t="shared" si="12"/>
        <v>0</v>
      </c>
      <c r="AH71" s="63">
        <f t="shared" si="12"/>
        <v>0</v>
      </c>
      <c r="AI71" s="63">
        <f aca="true" t="shared" si="13" ref="AI71:BN71">+AI70+AI51</f>
        <v>0</v>
      </c>
      <c r="AJ71" s="63">
        <f t="shared" si="13"/>
        <v>0</v>
      </c>
      <c r="AK71" s="62">
        <f t="shared" si="13"/>
        <v>0</v>
      </c>
      <c r="AL71" s="43">
        <f t="shared" si="13"/>
        <v>7.712456173</v>
      </c>
      <c r="AM71" s="63">
        <f t="shared" si="13"/>
        <v>0</v>
      </c>
      <c r="AN71" s="63">
        <f t="shared" si="13"/>
        <v>0</v>
      </c>
      <c r="AO71" s="63">
        <f t="shared" si="13"/>
        <v>0</v>
      </c>
      <c r="AP71" s="62">
        <f t="shared" si="13"/>
        <v>0.243506479</v>
      </c>
      <c r="AQ71" s="43">
        <f t="shared" si="13"/>
        <v>0.061003944</v>
      </c>
      <c r="AR71" s="63">
        <f t="shared" si="13"/>
        <v>0.6936745230000001</v>
      </c>
      <c r="AS71" s="63">
        <f t="shared" si="13"/>
        <v>0</v>
      </c>
      <c r="AT71" s="63">
        <f t="shared" si="13"/>
        <v>0</v>
      </c>
      <c r="AU71" s="62">
        <f t="shared" si="13"/>
        <v>0</v>
      </c>
      <c r="AV71" s="43">
        <f t="shared" si="13"/>
        <v>19920.402585943</v>
      </c>
      <c r="AW71" s="63">
        <f t="shared" si="13"/>
        <v>2269.0550713490006</v>
      </c>
      <c r="AX71" s="63">
        <f t="shared" si="13"/>
        <v>3.387530722</v>
      </c>
      <c r="AY71" s="63">
        <f t="shared" si="13"/>
        <v>0</v>
      </c>
      <c r="AZ71" s="62">
        <f t="shared" si="13"/>
        <v>15424.652962957001</v>
      </c>
      <c r="BA71" s="43">
        <f t="shared" si="13"/>
        <v>0</v>
      </c>
      <c r="BB71" s="63">
        <f t="shared" si="13"/>
        <v>0</v>
      </c>
      <c r="BC71" s="63">
        <f t="shared" si="13"/>
        <v>0</v>
      </c>
      <c r="BD71" s="63">
        <f t="shared" si="13"/>
        <v>0</v>
      </c>
      <c r="BE71" s="62">
        <f t="shared" si="13"/>
        <v>0</v>
      </c>
      <c r="BF71" s="43">
        <f t="shared" si="13"/>
        <v>7116.607601004</v>
      </c>
      <c r="BG71" s="63">
        <f t="shared" si="13"/>
        <v>431.438043789</v>
      </c>
      <c r="BH71" s="63">
        <f t="shared" si="13"/>
        <v>0.720384981</v>
      </c>
      <c r="BI71" s="63">
        <f t="shared" si="13"/>
        <v>0</v>
      </c>
      <c r="BJ71" s="62">
        <f t="shared" si="13"/>
        <v>2047.2130409860001</v>
      </c>
      <c r="BK71" s="115">
        <f t="shared" si="13"/>
        <v>59030.703575731</v>
      </c>
      <c r="BL71" s="87"/>
    </row>
    <row r="72" spans="1:64" ht="3" customHeight="1">
      <c r="A72" s="10"/>
      <c r="B72" s="1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8"/>
      <c r="BL72" s="87"/>
    </row>
    <row r="73" spans="1:64" ht="12.75">
      <c r="A73" s="10" t="s">
        <v>16</v>
      </c>
      <c r="B73" s="16" t="s">
        <v>8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8"/>
      <c r="BL73" s="87"/>
    </row>
    <row r="74" spans="1:64" ht="12.75">
      <c r="A74" s="10" t="s">
        <v>67</v>
      </c>
      <c r="B74" s="17" t="s">
        <v>17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8"/>
      <c r="BL74" s="87"/>
    </row>
    <row r="75" spans="1:64" ht="12.75">
      <c r="A75" s="10"/>
      <c r="B75" s="21" t="s">
        <v>124</v>
      </c>
      <c r="C75" s="48">
        <v>0</v>
      </c>
      <c r="D75" s="46">
        <v>1.20635147</v>
      </c>
      <c r="E75" s="40">
        <v>0</v>
      </c>
      <c r="F75" s="40">
        <v>0</v>
      </c>
      <c r="G75" s="47">
        <v>0</v>
      </c>
      <c r="H75" s="64">
        <v>104.293024673</v>
      </c>
      <c r="I75" s="40">
        <v>98.925954476</v>
      </c>
      <c r="J75" s="40">
        <v>0.032685358</v>
      </c>
      <c r="K75" s="40">
        <v>0</v>
      </c>
      <c r="L75" s="47">
        <v>194.553764772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35.553850539</v>
      </c>
      <c r="S75" s="40">
        <v>3.086049186</v>
      </c>
      <c r="T75" s="40">
        <v>0</v>
      </c>
      <c r="U75" s="40">
        <v>0</v>
      </c>
      <c r="V75" s="47">
        <v>28.764970176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0.130327562</v>
      </c>
      <c r="AC75" s="40">
        <v>0</v>
      </c>
      <c r="AD75" s="40">
        <v>0</v>
      </c>
      <c r="AE75" s="40">
        <v>0</v>
      </c>
      <c r="AF75" s="47">
        <v>0.812083112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0.054810497</v>
      </c>
      <c r="AM75" s="40">
        <v>0</v>
      </c>
      <c r="AN75" s="40">
        <v>0</v>
      </c>
      <c r="AO75" s="40">
        <v>0</v>
      </c>
      <c r="AP75" s="47">
        <v>0.059969193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1222.290002431</v>
      </c>
      <c r="AW75" s="40">
        <v>397.974996672</v>
      </c>
      <c r="AX75" s="40">
        <v>0</v>
      </c>
      <c r="AY75" s="40">
        <v>0</v>
      </c>
      <c r="AZ75" s="47">
        <v>3921.378463042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428.5370019</v>
      </c>
      <c r="BG75" s="46">
        <v>28.369928132</v>
      </c>
      <c r="BH75" s="40">
        <v>0</v>
      </c>
      <c r="BI75" s="40">
        <v>0</v>
      </c>
      <c r="BJ75" s="47">
        <v>651.6233808821657</v>
      </c>
      <c r="BK75" s="54">
        <v>7117.647614073167</v>
      </c>
      <c r="BL75" s="87"/>
    </row>
    <row r="76" spans="1:64" ht="12.75">
      <c r="A76" s="31"/>
      <c r="B76" s="33" t="s">
        <v>74</v>
      </c>
      <c r="C76" s="44">
        <f aca="true" t="shared" si="14" ref="C76:AH76">SUM(C75:C75)</f>
        <v>0</v>
      </c>
      <c r="D76" s="63">
        <f t="shared" si="14"/>
        <v>1.20635147</v>
      </c>
      <c r="E76" s="63">
        <f t="shared" si="14"/>
        <v>0</v>
      </c>
      <c r="F76" s="63">
        <f t="shared" si="14"/>
        <v>0</v>
      </c>
      <c r="G76" s="62">
        <f t="shared" si="14"/>
        <v>0</v>
      </c>
      <c r="H76" s="43">
        <f t="shared" si="14"/>
        <v>104.293024673</v>
      </c>
      <c r="I76" s="63">
        <f t="shared" si="14"/>
        <v>98.925954476</v>
      </c>
      <c r="J76" s="63">
        <f t="shared" si="14"/>
        <v>0.032685358</v>
      </c>
      <c r="K76" s="63">
        <f t="shared" si="14"/>
        <v>0</v>
      </c>
      <c r="L76" s="62">
        <f t="shared" si="14"/>
        <v>194.553764772</v>
      </c>
      <c r="M76" s="43">
        <f t="shared" si="14"/>
        <v>0</v>
      </c>
      <c r="N76" s="63">
        <f t="shared" si="14"/>
        <v>0</v>
      </c>
      <c r="O76" s="63">
        <f t="shared" si="14"/>
        <v>0</v>
      </c>
      <c r="P76" s="63">
        <f t="shared" si="14"/>
        <v>0</v>
      </c>
      <c r="Q76" s="62">
        <f t="shared" si="14"/>
        <v>0</v>
      </c>
      <c r="R76" s="43">
        <f t="shared" si="14"/>
        <v>35.553850539</v>
      </c>
      <c r="S76" s="63">
        <f t="shared" si="14"/>
        <v>3.086049186</v>
      </c>
      <c r="T76" s="63">
        <f t="shared" si="14"/>
        <v>0</v>
      </c>
      <c r="U76" s="63">
        <f t="shared" si="14"/>
        <v>0</v>
      </c>
      <c r="V76" s="62">
        <f t="shared" si="14"/>
        <v>28.764970176</v>
      </c>
      <c r="W76" s="43">
        <f t="shared" si="14"/>
        <v>0</v>
      </c>
      <c r="X76" s="63">
        <f t="shared" si="14"/>
        <v>0</v>
      </c>
      <c r="Y76" s="63">
        <f t="shared" si="14"/>
        <v>0</v>
      </c>
      <c r="Z76" s="63">
        <f t="shared" si="14"/>
        <v>0</v>
      </c>
      <c r="AA76" s="62">
        <f t="shared" si="14"/>
        <v>0</v>
      </c>
      <c r="AB76" s="43">
        <f t="shared" si="14"/>
        <v>0.130327562</v>
      </c>
      <c r="AC76" s="63">
        <f t="shared" si="14"/>
        <v>0</v>
      </c>
      <c r="AD76" s="63">
        <f t="shared" si="14"/>
        <v>0</v>
      </c>
      <c r="AE76" s="63">
        <f t="shared" si="14"/>
        <v>0</v>
      </c>
      <c r="AF76" s="62">
        <f t="shared" si="14"/>
        <v>0.812083112</v>
      </c>
      <c r="AG76" s="43">
        <f t="shared" si="14"/>
        <v>0</v>
      </c>
      <c r="AH76" s="63">
        <f t="shared" si="14"/>
        <v>0</v>
      </c>
      <c r="AI76" s="63">
        <f aca="true" t="shared" si="15" ref="AI76:BJ76">SUM(AI75:AI75)</f>
        <v>0</v>
      </c>
      <c r="AJ76" s="63">
        <f t="shared" si="15"/>
        <v>0</v>
      </c>
      <c r="AK76" s="62">
        <f t="shared" si="15"/>
        <v>0</v>
      </c>
      <c r="AL76" s="43">
        <f t="shared" si="15"/>
        <v>0.054810497</v>
      </c>
      <c r="AM76" s="63">
        <f t="shared" si="15"/>
        <v>0</v>
      </c>
      <c r="AN76" s="63">
        <f t="shared" si="15"/>
        <v>0</v>
      </c>
      <c r="AO76" s="63">
        <f t="shared" si="15"/>
        <v>0</v>
      </c>
      <c r="AP76" s="62">
        <f t="shared" si="15"/>
        <v>0.059969193</v>
      </c>
      <c r="AQ76" s="43">
        <f t="shared" si="15"/>
        <v>0</v>
      </c>
      <c r="AR76" s="63">
        <f>SUM(AR75:AR75)</f>
        <v>0</v>
      </c>
      <c r="AS76" s="63">
        <f t="shared" si="15"/>
        <v>0</v>
      </c>
      <c r="AT76" s="63">
        <f t="shared" si="15"/>
        <v>0</v>
      </c>
      <c r="AU76" s="62">
        <f t="shared" si="15"/>
        <v>0</v>
      </c>
      <c r="AV76" s="43">
        <f t="shared" si="15"/>
        <v>1222.290002431</v>
      </c>
      <c r="AW76" s="63">
        <f t="shared" si="15"/>
        <v>397.974996672</v>
      </c>
      <c r="AX76" s="63">
        <f t="shared" si="15"/>
        <v>0</v>
      </c>
      <c r="AY76" s="63">
        <f t="shared" si="15"/>
        <v>0</v>
      </c>
      <c r="AZ76" s="62">
        <f t="shared" si="15"/>
        <v>3921.378463042</v>
      </c>
      <c r="BA76" s="43">
        <f t="shared" si="15"/>
        <v>0</v>
      </c>
      <c r="BB76" s="63">
        <f t="shared" si="15"/>
        <v>0</v>
      </c>
      <c r="BC76" s="63">
        <f t="shared" si="15"/>
        <v>0</v>
      </c>
      <c r="BD76" s="63">
        <f t="shared" si="15"/>
        <v>0</v>
      </c>
      <c r="BE76" s="62">
        <f t="shared" si="15"/>
        <v>0</v>
      </c>
      <c r="BF76" s="43">
        <f t="shared" si="15"/>
        <v>428.5370019</v>
      </c>
      <c r="BG76" s="63">
        <f t="shared" si="15"/>
        <v>28.369928132</v>
      </c>
      <c r="BH76" s="63">
        <f t="shared" si="15"/>
        <v>0</v>
      </c>
      <c r="BI76" s="63">
        <f t="shared" si="15"/>
        <v>0</v>
      </c>
      <c r="BJ76" s="62">
        <f t="shared" si="15"/>
        <v>651.6233808821657</v>
      </c>
      <c r="BK76" s="82">
        <f>SUM(BK75:BK75)</f>
        <v>7117.647614073167</v>
      </c>
      <c r="BL76" s="87"/>
    </row>
    <row r="77" spans="1:64" ht="2.25" customHeight="1">
      <c r="A77" s="10"/>
      <c r="B77" s="1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8"/>
      <c r="BL77" s="87"/>
    </row>
    <row r="78" spans="1:64" ht="12.75">
      <c r="A78" s="10" t="s">
        <v>4</v>
      </c>
      <c r="B78" s="16" t="s">
        <v>9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8"/>
      <c r="BL78" s="87"/>
    </row>
    <row r="79" spans="1:64" ht="12.75">
      <c r="A79" s="10" t="s">
        <v>67</v>
      </c>
      <c r="B79" s="17" t="s">
        <v>18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8"/>
      <c r="BL79" s="87"/>
    </row>
    <row r="80" spans="1:64" ht="12.75">
      <c r="A80" s="10"/>
      <c r="B80" s="18" t="s">
        <v>31</v>
      </c>
      <c r="C80" s="97"/>
      <c r="D80" s="51"/>
      <c r="E80" s="52"/>
      <c r="F80" s="52"/>
      <c r="G80" s="53"/>
      <c r="H80" s="50"/>
      <c r="I80" s="52"/>
      <c r="J80" s="52"/>
      <c r="K80" s="52"/>
      <c r="L80" s="53"/>
      <c r="M80" s="50"/>
      <c r="N80" s="51"/>
      <c r="O80" s="52"/>
      <c r="P80" s="52"/>
      <c r="Q80" s="53"/>
      <c r="R80" s="50"/>
      <c r="S80" s="52"/>
      <c r="T80" s="52"/>
      <c r="U80" s="52"/>
      <c r="V80" s="53"/>
      <c r="W80" s="50"/>
      <c r="X80" s="52"/>
      <c r="Y80" s="52"/>
      <c r="Z80" s="52"/>
      <c r="AA80" s="53"/>
      <c r="AB80" s="50"/>
      <c r="AC80" s="52"/>
      <c r="AD80" s="52"/>
      <c r="AE80" s="52"/>
      <c r="AF80" s="53"/>
      <c r="AG80" s="50"/>
      <c r="AH80" s="52"/>
      <c r="AI80" s="52"/>
      <c r="AJ80" s="52"/>
      <c r="AK80" s="53"/>
      <c r="AL80" s="50"/>
      <c r="AM80" s="52"/>
      <c r="AN80" s="52"/>
      <c r="AO80" s="52"/>
      <c r="AP80" s="53"/>
      <c r="AQ80" s="50"/>
      <c r="AR80" s="51"/>
      <c r="AS80" s="52"/>
      <c r="AT80" s="52"/>
      <c r="AU80" s="53"/>
      <c r="AV80" s="50"/>
      <c r="AW80" s="52"/>
      <c r="AX80" s="52"/>
      <c r="AY80" s="52"/>
      <c r="AZ80" s="53"/>
      <c r="BA80" s="50"/>
      <c r="BB80" s="51"/>
      <c r="BC80" s="52"/>
      <c r="BD80" s="52"/>
      <c r="BE80" s="53"/>
      <c r="BF80" s="50"/>
      <c r="BG80" s="51"/>
      <c r="BH80" s="52"/>
      <c r="BI80" s="52"/>
      <c r="BJ80" s="53"/>
      <c r="BK80" s="54"/>
      <c r="BL80" s="87"/>
    </row>
    <row r="81" spans="1:252" s="34" customFormat="1" ht="12.75">
      <c r="A81" s="31"/>
      <c r="B81" s="32" t="s">
        <v>76</v>
      </c>
      <c r="C81" s="98"/>
      <c r="D81" s="56"/>
      <c r="E81" s="56"/>
      <c r="F81" s="56"/>
      <c r="G81" s="57"/>
      <c r="H81" s="55"/>
      <c r="I81" s="56"/>
      <c r="J81" s="56"/>
      <c r="K81" s="56"/>
      <c r="L81" s="57"/>
      <c r="M81" s="55"/>
      <c r="N81" s="56"/>
      <c r="O81" s="56"/>
      <c r="P81" s="56"/>
      <c r="Q81" s="57"/>
      <c r="R81" s="55"/>
      <c r="S81" s="56"/>
      <c r="T81" s="56"/>
      <c r="U81" s="56"/>
      <c r="V81" s="57"/>
      <c r="W81" s="55"/>
      <c r="X81" s="56"/>
      <c r="Y81" s="56"/>
      <c r="Z81" s="56"/>
      <c r="AA81" s="57"/>
      <c r="AB81" s="55"/>
      <c r="AC81" s="56"/>
      <c r="AD81" s="56"/>
      <c r="AE81" s="56"/>
      <c r="AF81" s="57"/>
      <c r="AG81" s="55"/>
      <c r="AH81" s="56"/>
      <c r="AI81" s="56"/>
      <c r="AJ81" s="56"/>
      <c r="AK81" s="57"/>
      <c r="AL81" s="55"/>
      <c r="AM81" s="56"/>
      <c r="AN81" s="56"/>
      <c r="AO81" s="56"/>
      <c r="AP81" s="57"/>
      <c r="AQ81" s="55"/>
      <c r="AR81" s="56"/>
      <c r="AS81" s="56"/>
      <c r="AT81" s="56"/>
      <c r="AU81" s="57"/>
      <c r="AV81" s="55"/>
      <c r="AW81" s="56"/>
      <c r="AX81" s="56"/>
      <c r="AY81" s="56"/>
      <c r="AZ81" s="57"/>
      <c r="BA81" s="55"/>
      <c r="BB81" s="56"/>
      <c r="BC81" s="56"/>
      <c r="BD81" s="56"/>
      <c r="BE81" s="57"/>
      <c r="BF81" s="55"/>
      <c r="BG81" s="56"/>
      <c r="BH81" s="56"/>
      <c r="BI81" s="56"/>
      <c r="BJ81" s="57"/>
      <c r="BK81" s="58"/>
      <c r="BL81" s="87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64" ht="12.75">
      <c r="A82" s="10" t="s">
        <v>68</v>
      </c>
      <c r="B82" s="17" t="s">
        <v>19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8"/>
      <c r="BL82" s="87"/>
    </row>
    <row r="83" spans="1:64" ht="12.75">
      <c r="A83" s="10"/>
      <c r="B83" s="92" t="s">
        <v>125</v>
      </c>
      <c r="C83" s="97">
        <v>0</v>
      </c>
      <c r="D83" s="51">
        <v>0</v>
      </c>
      <c r="E83" s="52">
        <v>0</v>
      </c>
      <c r="F83" s="52">
        <v>0</v>
      </c>
      <c r="G83" s="53">
        <v>0</v>
      </c>
      <c r="H83" s="50">
        <v>0</v>
      </c>
      <c r="I83" s="52">
        <v>35.921986181</v>
      </c>
      <c r="J83" s="52">
        <v>0</v>
      </c>
      <c r="K83" s="52">
        <v>0</v>
      </c>
      <c r="L83" s="53">
        <v>61.383883346</v>
      </c>
      <c r="M83" s="50">
        <v>0</v>
      </c>
      <c r="N83" s="51">
        <v>0</v>
      </c>
      <c r="O83" s="52">
        <v>0</v>
      </c>
      <c r="P83" s="52">
        <v>0</v>
      </c>
      <c r="Q83" s="53">
        <v>0</v>
      </c>
      <c r="R83" s="50">
        <v>0</v>
      </c>
      <c r="S83" s="52">
        <v>0</v>
      </c>
      <c r="T83" s="52">
        <v>0</v>
      </c>
      <c r="U83" s="52">
        <v>0</v>
      </c>
      <c r="V83" s="53">
        <v>6.626E-06</v>
      </c>
      <c r="W83" s="50">
        <v>0</v>
      </c>
      <c r="X83" s="52">
        <v>0</v>
      </c>
      <c r="Y83" s="52">
        <v>0</v>
      </c>
      <c r="Z83" s="52">
        <v>0</v>
      </c>
      <c r="AA83" s="53">
        <v>0</v>
      </c>
      <c r="AB83" s="50">
        <v>0</v>
      </c>
      <c r="AC83" s="52">
        <v>0</v>
      </c>
      <c r="AD83" s="52">
        <v>0</v>
      </c>
      <c r="AE83" s="52">
        <v>0</v>
      </c>
      <c r="AF83" s="53">
        <v>0</v>
      </c>
      <c r="AG83" s="50">
        <v>0</v>
      </c>
      <c r="AH83" s="52">
        <v>0</v>
      </c>
      <c r="AI83" s="52">
        <v>0</v>
      </c>
      <c r="AJ83" s="52">
        <v>0</v>
      </c>
      <c r="AK83" s="53">
        <v>0</v>
      </c>
      <c r="AL83" s="50">
        <v>0</v>
      </c>
      <c r="AM83" s="52">
        <v>0</v>
      </c>
      <c r="AN83" s="52">
        <v>0</v>
      </c>
      <c r="AO83" s="52">
        <v>0</v>
      </c>
      <c r="AP83" s="53">
        <v>0</v>
      </c>
      <c r="AQ83" s="50">
        <v>0</v>
      </c>
      <c r="AR83" s="51">
        <v>0</v>
      </c>
      <c r="AS83" s="52">
        <v>0</v>
      </c>
      <c r="AT83" s="52">
        <v>0</v>
      </c>
      <c r="AU83" s="53">
        <v>0</v>
      </c>
      <c r="AV83" s="50">
        <v>0</v>
      </c>
      <c r="AW83" s="52">
        <v>0</v>
      </c>
      <c r="AX83" s="52">
        <v>0</v>
      </c>
      <c r="AY83" s="52">
        <v>0</v>
      </c>
      <c r="AZ83" s="53">
        <v>0</v>
      </c>
      <c r="BA83" s="50">
        <v>0</v>
      </c>
      <c r="BB83" s="51">
        <v>0</v>
      </c>
      <c r="BC83" s="52">
        <v>0</v>
      </c>
      <c r="BD83" s="52">
        <v>0</v>
      </c>
      <c r="BE83" s="53">
        <v>0</v>
      </c>
      <c r="BF83" s="50">
        <v>0</v>
      </c>
      <c r="BG83" s="51">
        <v>0</v>
      </c>
      <c r="BH83" s="52">
        <v>0</v>
      </c>
      <c r="BI83" s="52">
        <v>0</v>
      </c>
      <c r="BJ83" s="53">
        <v>0</v>
      </c>
      <c r="BK83" s="54">
        <v>97.305876153</v>
      </c>
      <c r="BL83" s="87"/>
    </row>
    <row r="84" spans="1:252" s="34" customFormat="1" ht="12.75">
      <c r="A84" s="31"/>
      <c r="B84" s="33" t="s">
        <v>77</v>
      </c>
      <c r="C84" s="44">
        <f aca="true" t="shared" si="16" ref="C84:BJ84">SUM(C83:C83)</f>
        <v>0</v>
      </c>
      <c r="D84" s="63">
        <f t="shared" si="16"/>
        <v>0</v>
      </c>
      <c r="E84" s="63">
        <f t="shared" si="16"/>
        <v>0</v>
      </c>
      <c r="F84" s="63">
        <f t="shared" si="16"/>
        <v>0</v>
      </c>
      <c r="G84" s="62">
        <f t="shared" si="16"/>
        <v>0</v>
      </c>
      <c r="H84" s="43">
        <f t="shared" si="16"/>
        <v>0</v>
      </c>
      <c r="I84" s="63">
        <f t="shared" si="16"/>
        <v>35.921986181</v>
      </c>
      <c r="J84" s="63">
        <f t="shared" si="16"/>
        <v>0</v>
      </c>
      <c r="K84" s="63">
        <f t="shared" si="16"/>
        <v>0</v>
      </c>
      <c r="L84" s="62">
        <f t="shared" si="16"/>
        <v>61.383883346</v>
      </c>
      <c r="M84" s="43">
        <f t="shared" si="16"/>
        <v>0</v>
      </c>
      <c r="N84" s="63">
        <f t="shared" si="16"/>
        <v>0</v>
      </c>
      <c r="O84" s="63">
        <f t="shared" si="16"/>
        <v>0</v>
      </c>
      <c r="P84" s="63">
        <f t="shared" si="16"/>
        <v>0</v>
      </c>
      <c r="Q84" s="62">
        <f t="shared" si="16"/>
        <v>0</v>
      </c>
      <c r="R84" s="43">
        <f t="shared" si="16"/>
        <v>0</v>
      </c>
      <c r="S84" s="63">
        <f t="shared" si="16"/>
        <v>0</v>
      </c>
      <c r="T84" s="63">
        <f t="shared" si="16"/>
        <v>0</v>
      </c>
      <c r="U84" s="63">
        <f t="shared" si="16"/>
        <v>0</v>
      </c>
      <c r="V84" s="62">
        <f t="shared" si="16"/>
        <v>6.626E-06</v>
      </c>
      <c r="W84" s="43">
        <f t="shared" si="16"/>
        <v>0</v>
      </c>
      <c r="X84" s="63">
        <f t="shared" si="16"/>
        <v>0</v>
      </c>
      <c r="Y84" s="63">
        <f t="shared" si="16"/>
        <v>0</v>
      </c>
      <c r="Z84" s="63">
        <f t="shared" si="16"/>
        <v>0</v>
      </c>
      <c r="AA84" s="62">
        <f t="shared" si="16"/>
        <v>0</v>
      </c>
      <c r="AB84" s="43">
        <f t="shared" si="16"/>
        <v>0</v>
      </c>
      <c r="AC84" s="63">
        <f t="shared" si="16"/>
        <v>0</v>
      </c>
      <c r="AD84" s="63">
        <f t="shared" si="16"/>
        <v>0</v>
      </c>
      <c r="AE84" s="63">
        <f t="shared" si="16"/>
        <v>0</v>
      </c>
      <c r="AF84" s="62">
        <f t="shared" si="16"/>
        <v>0</v>
      </c>
      <c r="AG84" s="43">
        <f t="shared" si="16"/>
        <v>0</v>
      </c>
      <c r="AH84" s="63">
        <f t="shared" si="16"/>
        <v>0</v>
      </c>
      <c r="AI84" s="63">
        <f t="shared" si="16"/>
        <v>0</v>
      </c>
      <c r="AJ84" s="63">
        <f t="shared" si="16"/>
        <v>0</v>
      </c>
      <c r="AK84" s="62">
        <f t="shared" si="16"/>
        <v>0</v>
      </c>
      <c r="AL84" s="43">
        <f t="shared" si="16"/>
        <v>0</v>
      </c>
      <c r="AM84" s="63">
        <f t="shared" si="16"/>
        <v>0</v>
      </c>
      <c r="AN84" s="63">
        <f t="shared" si="16"/>
        <v>0</v>
      </c>
      <c r="AO84" s="63">
        <f t="shared" si="16"/>
        <v>0</v>
      </c>
      <c r="AP84" s="62">
        <f t="shared" si="16"/>
        <v>0</v>
      </c>
      <c r="AQ84" s="43">
        <f t="shared" si="16"/>
        <v>0</v>
      </c>
      <c r="AR84" s="63">
        <f>SUM(AR83:AR83)</f>
        <v>0</v>
      </c>
      <c r="AS84" s="63">
        <f t="shared" si="16"/>
        <v>0</v>
      </c>
      <c r="AT84" s="63">
        <f t="shared" si="16"/>
        <v>0</v>
      </c>
      <c r="AU84" s="62">
        <f t="shared" si="16"/>
        <v>0</v>
      </c>
      <c r="AV84" s="43">
        <f t="shared" si="16"/>
        <v>0</v>
      </c>
      <c r="AW84" s="63">
        <f t="shared" si="16"/>
        <v>0</v>
      </c>
      <c r="AX84" s="63">
        <f t="shared" si="16"/>
        <v>0</v>
      </c>
      <c r="AY84" s="63">
        <f t="shared" si="16"/>
        <v>0</v>
      </c>
      <c r="AZ84" s="62">
        <f t="shared" si="16"/>
        <v>0</v>
      </c>
      <c r="BA84" s="43">
        <f t="shared" si="16"/>
        <v>0</v>
      </c>
      <c r="BB84" s="63">
        <f t="shared" si="16"/>
        <v>0</v>
      </c>
      <c r="BC84" s="63">
        <f t="shared" si="16"/>
        <v>0</v>
      </c>
      <c r="BD84" s="63">
        <f t="shared" si="16"/>
        <v>0</v>
      </c>
      <c r="BE84" s="62">
        <f t="shared" si="16"/>
        <v>0</v>
      </c>
      <c r="BF84" s="43">
        <f t="shared" si="16"/>
        <v>0</v>
      </c>
      <c r="BG84" s="63">
        <f t="shared" si="16"/>
        <v>0</v>
      </c>
      <c r="BH84" s="63">
        <f t="shared" si="16"/>
        <v>0</v>
      </c>
      <c r="BI84" s="63">
        <f t="shared" si="16"/>
        <v>0</v>
      </c>
      <c r="BJ84" s="62">
        <f t="shared" si="16"/>
        <v>0</v>
      </c>
      <c r="BK84" s="82">
        <f>SUM(BK83:BK83)</f>
        <v>97.305876153</v>
      </c>
      <c r="BL84" s="87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</row>
    <row r="85" spans="1:252" s="34" customFormat="1" ht="12.75">
      <c r="A85" s="31"/>
      <c r="B85" s="33" t="s">
        <v>75</v>
      </c>
      <c r="C85" s="44">
        <f aca="true" t="shared" si="17" ref="C85:AR85">SUM(C84,C81)</f>
        <v>0</v>
      </c>
      <c r="D85" s="63">
        <f t="shared" si="17"/>
        <v>0</v>
      </c>
      <c r="E85" s="63">
        <f t="shared" si="17"/>
        <v>0</v>
      </c>
      <c r="F85" s="63">
        <f t="shared" si="17"/>
        <v>0</v>
      </c>
      <c r="G85" s="62">
        <f t="shared" si="17"/>
        <v>0</v>
      </c>
      <c r="H85" s="43">
        <f t="shared" si="17"/>
        <v>0</v>
      </c>
      <c r="I85" s="63">
        <f t="shared" si="17"/>
        <v>35.921986181</v>
      </c>
      <c r="J85" s="63">
        <f t="shared" si="17"/>
        <v>0</v>
      </c>
      <c r="K85" s="63">
        <f t="shared" si="17"/>
        <v>0</v>
      </c>
      <c r="L85" s="62">
        <f t="shared" si="17"/>
        <v>61.383883346</v>
      </c>
      <c r="M85" s="43">
        <f t="shared" si="17"/>
        <v>0</v>
      </c>
      <c r="N85" s="63">
        <f t="shared" si="17"/>
        <v>0</v>
      </c>
      <c r="O85" s="63">
        <f t="shared" si="17"/>
        <v>0</v>
      </c>
      <c r="P85" s="63">
        <f t="shared" si="17"/>
        <v>0</v>
      </c>
      <c r="Q85" s="62">
        <f t="shared" si="17"/>
        <v>0</v>
      </c>
      <c r="R85" s="43">
        <f t="shared" si="17"/>
        <v>0</v>
      </c>
      <c r="S85" s="63">
        <f t="shared" si="17"/>
        <v>0</v>
      </c>
      <c r="T85" s="63">
        <f t="shared" si="17"/>
        <v>0</v>
      </c>
      <c r="U85" s="63">
        <f t="shared" si="17"/>
        <v>0</v>
      </c>
      <c r="V85" s="62">
        <f t="shared" si="17"/>
        <v>6.626E-06</v>
      </c>
      <c r="W85" s="43">
        <f t="shared" si="17"/>
        <v>0</v>
      </c>
      <c r="X85" s="63">
        <f t="shared" si="17"/>
        <v>0</v>
      </c>
      <c r="Y85" s="63">
        <f t="shared" si="17"/>
        <v>0</v>
      </c>
      <c r="Z85" s="63">
        <f t="shared" si="17"/>
        <v>0</v>
      </c>
      <c r="AA85" s="62">
        <f t="shared" si="17"/>
        <v>0</v>
      </c>
      <c r="AB85" s="43">
        <f t="shared" si="17"/>
        <v>0</v>
      </c>
      <c r="AC85" s="63">
        <f t="shared" si="17"/>
        <v>0</v>
      </c>
      <c r="AD85" s="63">
        <f t="shared" si="17"/>
        <v>0</v>
      </c>
      <c r="AE85" s="63">
        <f t="shared" si="17"/>
        <v>0</v>
      </c>
      <c r="AF85" s="62">
        <f t="shared" si="17"/>
        <v>0</v>
      </c>
      <c r="AG85" s="43">
        <f t="shared" si="17"/>
        <v>0</v>
      </c>
      <c r="AH85" s="63">
        <f t="shared" si="17"/>
        <v>0</v>
      </c>
      <c r="AI85" s="63">
        <f t="shared" si="17"/>
        <v>0</v>
      </c>
      <c r="AJ85" s="63">
        <f t="shared" si="17"/>
        <v>0</v>
      </c>
      <c r="AK85" s="62">
        <f t="shared" si="17"/>
        <v>0</v>
      </c>
      <c r="AL85" s="43">
        <f t="shared" si="17"/>
        <v>0</v>
      </c>
      <c r="AM85" s="63">
        <f t="shared" si="17"/>
        <v>0</v>
      </c>
      <c r="AN85" s="63">
        <f t="shared" si="17"/>
        <v>0</v>
      </c>
      <c r="AO85" s="63">
        <f t="shared" si="17"/>
        <v>0</v>
      </c>
      <c r="AP85" s="62">
        <f t="shared" si="17"/>
        <v>0</v>
      </c>
      <c r="AQ85" s="43">
        <f t="shared" si="17"/>
        <v>0</v>
      </c>
      <c r="AR85" s="63">
        <f t="shared" si="17"/>
        <v>0</v>
      </c>
      <c r="AS85" s="63">
        <f aca="true" t="shared" si="18" ref="AS85:BK85">SUM(AS84,AS81)</f>
        <v>0</v>
      </c>
      <c r="AT85" s="63">
        <f t="shared" si="18"/>
        <v>0</v>
      </c>
      <c r="AU85" s="62">
        <f t="shared" si="18"/>
        <v>0</v>
      </c>
      <c r="AV85" s="43">
        <f t="shared" si="18"/>
        <v>0</v>
      </c>
      <c r="AW85" s="63">
        <f t="shared" si="18"/>
        <v>0</v>
      </c>
      <c r="AX85" s="63">
        <f t="shared" si="18"/>
        <v>0</v>
      </c>
      <c r="AY85" s="63">
        <f t="shared" si="18"/>
        <v>0</v>
      </c>
      <c r="AZ85" s="62">
        <f t="shared" si="18"/>
        <v>0</v>
      </c>
      <c r="BA85" s="43">
        <f t="shared" si="18"/>
        <v>0</v>
      </c>
      <c r="BB85" s="63">
        <f t="shared" si="18"/>
        <v>0</v>
      </c>
      <c r="BC85" s="63">
        <f t="shared" si="18"/>
        <v>0</v>
      </c>
      <c r="BD85" s="63">
        <f t="shared" si="18"/>
        <v>0</v>
      </c>
      <c r="BE85" s="62">
        <f t="shared" si="18"/>
        <v>0</v>
      </c>
      <c r="BF85" s="43">
        <f t="shared" si="18"/>
        <v>0</v>
      </c>
      <c r="BG85" s="63">
        <f t="shared" si="18"/>
        <v>0</v>
      </c>
      <c r="BH85" s="63">
        <f t="shared" si="18"/>
        <v>0</v>
      </c>
      <c r="BI85" s="63">
        <f t="shared" si="18"/>
        <v>0</v>
      </c>
      <c r="BJ85" s="62">
        <f t="shared" si="18"/>
        <v>0</v>
      </c>
      <c r="BK85" s="82">
        <f t="shared" si="18"/>
        <v>97.305876153</v>
      </c>
      <c r="BL85" s="87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spans="1:64" ht="4.5" customHeight="1">
      <c r="A86" s="10"/>
      <c r="B86" s="1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8"/>
      <c r="BL86" s="87"/>
    </row>
    <row r="87" spans="1:64" ht="25.5">
      <c r="A87" s="10" t="s">
        <v>20</v>
      </c>
      <c r="B87" s="16" t="s">
        <v>21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8"/>
      <c r="BL87" s="87"/>
    </row>
    <row r="88" spans="1:64" ht="12.75">
      <c r="A88" s="10" t="s">
        <v>67</v>
      </c>
      <c r="B88" s="17" t="s">
        <v>22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8"/>
      <c r="BL88" s="87"/>
    </row>
    <row r="89" spans="1:64" ht="12.75">
      <c r="A89" s="10"/>
      <c r="B89" s="21" t="s">
        <v>121</v>
      </c>
      <c r="C89" s="48">
        <v>0</v>
      </c>
      <c r="D89" s="46">
        <v>21.666486855</v>
      </c>
      <c r="E89" s="40">
        <v>0</v>
      </c>
      <c r="F89" s="40">
        <v>0</v>
      </c>
      <c r="G89" s="47">
        <v>0</v>
      </c>
      <c r="H89" s="64">
        <v>13.563859203</v>
      </c>
      <c r="I89" s="40">
        <v>0.788450631</v>
      </c>
      <c r="J89" s="40">
        <v>0</v>
      </c>
      <c r="K89" s="40">
        <v>0</v>
      </c>
      <c r="L89" s="47">
        <v>55.989648535</v>
      </c>
      <c r="M89" s="64">
        <v>0</v>
      </c>
      <c r="N89" s="46">
        <v>0</v>
      </c>
      <c r="O89" s="40">
        <v>0</v>
      </c>
      <c r="P89" s="40">
        <v>0</v>
      </c>
      <c r="Q89" s="47">
        <v>0</v>
      </c>
      <c r="R89" s="64">
        <v>6.3712032</v>
      </c>
      <c r="S89" s="40">
        <v>0</v>
      </c>
      <c r="T89" s="40">
        <v>0</v>
      </c>
      <c r="U89" s="40">
        <v>0</v>
      </c>
      <c r="V89" s="47">
        <v>1.365046694</v>
      </c>
      <c r="W89" s="64">
        <v>0</v>
      </c>
      <c r="X89" s="40">
        <v>0</v>
      </c>
      <c r="Y89" s="40">
        <v>0</v>
      </c>
      <c r="Z89" s="40">
        <v>0</v>
      </c>
      <c r="AA89" s="47">
        <v>0</v>
      </c>
      <c r="AB89" s="64">
        <v>0</v>
      </c>
      <c r="AC89" s="40">
        <v>0</v>
      </c>
      <c r="AD89" s="40">
        <v>0</v>
      </c>
      <c r="AE89" s="40">
        <v>0</v>
      </c>
      <c r="AF89" s="47">
        <v>0</v>
      </c>
      <c r="AG89" s="64">
        <v>0</v>
      </c>
      <c r="AH89" s="40">
        <v>0</v>
      </c>
      <c r="AI89" s="40">
        <v>0</v>
      </c>
      <c r="AJ89" s="40">
        <v>0</v>
      </c>
      <c r="AK89" s="47">
        <v>0</v>
      </c>
      <c r="AL89" s="64">
        <v>0</v>
      </c>
      <c r="AM89" s="40">
        <v>0</v>
      </c>
      <c r="AN89" s="40">
        <v>0</v>
      </c>
      <c r="AO89" s="40">
        <v>0</v>
      </c>
      <c r="AP89" s="47">
        <v>0</v>
      </c>
      <c r="AQ89" s="64">
        <v>0</v>
      </c>
      <c r="AR89" s="46">
        <v>0.065230421</v>
      </c>
      <c r="AS89" s="40">
        <v>0</v>
      </c>
      <c r="AT89" s="40">
        <v>0</v>
      </c>
      <c r="AU89" s="47">
        <v>0</v>
      </c>
      <c r="AV89" s="64">
        <v>12.26319556</v>
      </c>
      <c r="AW89" s="40">
        <v>4.578388941</v>
      </c>
      <c r="AX89" s="40">
        <v>0</v>
      </c>
      <c r="AY89" s="40">
        <v>0</v>
      </c>
      <c r="AZ89" s="47">
        <v>34.5046478</v>
      </c>
      <c r="BA89" s="64">
        <v>0</v>
      </c>
      <c r="BB89" s="46">
        <v>0</v>
      </c>
      <c r="BC89" s="40">
        <v>0</v>
      </c>
      <c r="BD89" s="40">
        <v>0</v>
      </c>
      <c r="BE89" s="47">
        <v>0</v>
      </c>
      <c r="BF89" s="64">
        <v>3.992878573</v>
      </c>
      <c r="BG89" s="46">
        <v>0.326787214</v>
      </c>
      <c r="BH89" s="40">
        <v>0</v>
      </c>
      <c r="BI89" s="40">
        <v>0</v>
      </c>
      <c r="BJ89" s="47">
        <v>1.351093359</v>
      </c>
      <c r="BK89" s="54">
        <v>156.826916986</v>
      </c>
      <c r="BL89" s="87"/>
    </row>
    <row r="90" spans="1:64" ht="12.75">
      <c r="A90" s="10"/>
      <c r="B90" s="21" t="s">
        <v>120</v>
      </c>
      <c r="C90" s="48">
        <v>0</v>
      </c>
      <c r="D90" s="46">
        <v>61.837729486</v>
      </c>
      <c r="E90" s="40">
        <v>0</v>
      </c>
      <c r="F90" s="40">
        <v>0</v>
      </c>
      <c r="G90" s="47">
        <v>0</v>
      </c>
      <c r="H90" s="64">
        <v>50.324364602</v>
      </c>
      <c r="I90" s="40">
        <v>84.004777992</v>
      </c>
      <c r="J90" s="40">
        <v>0</v>
      </c>
      <c r="K90" s="40">
        <v>0</v>
      </c>
      <c r="L90" s="47">
        <v>223.819842316</v>
      </c>
      <c r="M90" s="64">
        <v>0</v>
      </c>
      <c r="N90" s="46">
        <v>0</v>
      </c>
      <c r="O90" s="40">
        <v>0</v>
      </c>
      <c r="P90" s="40">
        <v>0</v>
      </c>
      <c r="Q90" s="47">
        <v>0</v>
      </c>
      <c r="R90" s="64">
        <v>24.947683579</v>
      </c>
      <c r="S90" s="40">
        <v>1.471653626</v>
      </c>
      <c r="T90" s="40">
        <v>0</v>
      </c>
      <c r="U90" s="40">
        <v>0</v>
      </c>
      <c r="V90" s="47">
        <v>10.728440193</v>
      </c>
      <c r="W90" s="64">
        <v>0</v>
      </c>
      <c r="X90" s="40">
        <v>0</v>
      </c>
      <c r="Y90" s="40">
        <v>0</v>
      </c>
      <c r="Z90" s="40">
        <v>0</v>
      </c>
      <c r="AA90" s="47">
        <v>0</v>
      </c>
      <c r="AB90" s="64">
        <v>0.060887456</v>
      </c>
      <c r="AC90" s="40">
        <v>0</v>
      </c>
      <c r="AD90" s="40">
        <v>0</v>
      </c>
      <c r="AE90" s="40">
        <v>0</v>
      </c>
      <c r="AF90" s="47">
        <v>0</v>
      </c>
      <c r="AG90" s="64">
        <v>0</v>
      </c>
      <c r="AH90" s="40">
        <v>0</v>
      </c>
      <c r="AI90" s="40">
        <v>0</v>
      </c>
      <c r="AJ90" s="40">
        <v>0</v>
      </c>
      <c r="AK90" s="47">
        <v>0</v>
      </c>
      <c r="AL90" s="64">
        <v>0.055072242</v>
      </c>
      <c r="AM90" s="40">
        <v>0</v>
      </c>
      <c r="AN90" s="40">
        <v>0</v>
      </c>
      <c r="AO90" s="40">
        <v>0</v>
      </c>
      <c r="AP90" s="47">
        <v>0</v>
      </c>
      <c r="AQ90" s="64">
        <v>0</v>
      </c>
      <c r="AR90" s="46">
        <v>0</v>
      </c>
      <c r="AS90" s="40">
        <v>0</v>
      </c>
      <c r="AT90" s="40">
        <v>0</v>
      </c>
      <c r="AU90" s="47">
        <v>0</v>
      </c>
      <c r="AV90" s="64">
        <v>96.043091203</v>
      </c>
      <c r="AW90" s="40">
        <v>20.001428246</v>
      </c>
      <c r="AX90" s="40">
        <v>0</v>
      </c>
      <c r="AY90" s="40">
        <v>0</v>
      </c>
      <c r="AZ90" s="47">
        <v>253.092874107</v>
      </c>
      <c r="BA90" s="64">
        <v>0</v>
      </c>
      <c r="BB90" s="46">
        <v>0</v>
      </c>
      <c r="BC90" s="40">
        <v>0</v>
      </c>
      <c r="BD90" s="40">
        <v>0</v>
      </c>
      <c r="BE90" s="47">
        <v>0</v>
      </c>
      <c r="BF90" s="64">
        <v>29.946714065</v>
      </c>
      <c r="BG90" s="46">
        <v>4.127149408</v>
      </c>
      <c r="BH90" s="40">
        <v>0</v>
      </c>
      <c r="BI90" s="40">
        <v>0</v>
      </c>
      <c r="BJ90" s="47">
        <v>19.445769085</v>
      </c>
      <c r="BK90" s="54">
        <v>879.907477606</v>
      </c>
      <c r="BL90" s="87"/>
    </row>
    <row r="91" spans="1:64" ht="12.75">
      <c r="A91" s="10"/>
      <c r="B91" s="21" t="s">
        <v>117</v>
      </c>
      <c r="C91" s="48">
        <v>0</v>
      </c>
      <c r="D91" s="46">
        <v>93.071767748</v>
      </c>
      <c r="E91" s="40">
        <v>0</v>
      </c>
      <c r="F91" s="40">
        <v>0</v>
      </c>
      <c r="G91" s="47">
        <v>0</v>
      </c>
      <c r="H91" s="64">
        <v>38.999777756</v>
      </c>
      <c r="I91" s="40">
        <v>11.723842669</v>
      </c>
      <c r="J91" s="40">
        <v>0</v>
      </c>
      <c r="K91" s="40">
        <v>0</v>
      </c>
      <c r="L91" s="47">
        <v>93.304490215</v>
      </c>
      <c r="M91" s="64">
        <v>0</v>
      </c>
      <c r="N91" s="46">
        <v>0</v>
      </c>
      <c r="O91" s="40">
        <v>0</v>
      </c>
      <c r="P91" s="40">
        <v>0</v>
      </c>
      <c r="Q91" s="47">
        <v>0</v>
      </c>
      <c r="R91" s="64">
        <v>13.975193963</v>
      </c>
      <c r="S91" s="40">
        <v>0</v>
      </c>
      <c r="T91" s="40">
        <v>0</v>
      </c>
      <c r="U91" s="40">
        <v>0</v>
      </c>
      <c r="V91" s="47">
        <v>6.54347297</v>
      </c>
      <c r="W91" s="64">
        <v>0</v>
      </c>
      <c r="X91" s="40">
        <v>0</v>
      </c>
      <c r="Y91" s="40">
        <v>0</v>
      </c>
      <c r="Z91" s="40">
        <v>0</v>
      </c>
      <c r="AA91" s="47">
        <v>0</v>
      </c>
      <c r="AB91" s="64">
        <v>1.6135E-05</v>
      </c>
      <c r="AC91" s="40">
        <v>0</v>
      </c>
      <c r="AD91" s="40">
        <v>0</v>
      </c>
      <c r="AE91" s="40">
        <v>0</v>
      </c>
      <c r="AF91" s="47">
        <v>0</v>
      </c>
      <c r="AG91" s="64">
        <v>0</v>
      </c>
      <c r="AH91" s="40">
        <v>0</v>
      </c>
      <c r="AI91" s="40">
        <v>0</v>
      </c>
      <c r="AJ91" s="40">
        <v>0</v>
      </c>
      <c r="AK91" s="47">
        <v>0</v>
      </c>
      <c r="AL91" s="64">
        <v>0.000874645</v>
      </c>
      <c r="AM91" s="40">
        <v>0</v>
      </c>
      <c r="AN91" s="40">
        <v>0</v>
      </c>
      <c r="AO91" s="40">
        <v>0</v>
      </c>
      <c r="AP91" s="47">
        <v>0</v>
      </c>
      <c r="AQ91" s="64">
        <v>0</v>
      </c>
      <c r="AR91" s="46">
        <v>0</v>
      </c>
      <c r="AS91" s="40">
        <v>0</v>
      </c>
      <c r="AT91" s="40">
        <v>0</v>
      </c>
      <c r="AU91" s="47">
        <v>0</v>
      </c>
      <c r="AV91" s="64">
        <v>62.487386861</v>
      </c>
      <c r="AW91" s="40">
        <v>65.845656209</v>
      </c>
      <c r="AX91" s="40">
        <v>0</v>
      </c>
      <c r="AY91" s="40">
        <v>0</v>
      </c>
      <c r="AZ91" s="47">
        <v>122.213043576</v>
      </c>
      <c r="BA91" s="64">
        <v>0</v>
      </c>
      <c r="BB91" s="46">
        <v>0</v>
      </c>
      <c r="BC91" s="40">
        <v>0</v>
      </c>
      <c r="BD91" s="40">
        <v>0</v>
      </c>
      <c r="BE91" s="47">
        <v>0</v>
      </c>
      <c r="BF91" s="64">
        <v>15.887059272</v>
      </c>
      <c r="BG91" s="46">
        <v>1.75336672</v>
      </c>
      <c r="BH91" s="40">
        <v>0</v>
      </c>
      <c r="BI91" s="40">
        <v>0</v>
      </c>
      <c r="BJ91" s="47">
        <v>12.038299882</v>
      </c>
      <c r="BK91" s="54">
        <v>537.844248621</v>
      </c>
      <c r="BL91" s="87"/>
    </row>
    <row r="92" spans="1:64" ht="12.75">
      <c r="A92" s="10"/>
      <c r="B92" s="21" t="s">
        <v>118</v>
      </c>
      <c r="C92" s="48">
        <v>0</v>
      </c>
      <c r="D92" s="46">
        <v>7.096795255</v>
      </c>
      <c r="E92" s="40">
        <v>0</v>
      </c>
      <c r="F92" s="40">
        <v>0</v>
      </c>
      <c r="G92" s="47">
        <v>0</v>
      </c>
      <c r="H92" s="64">
        <v>1.556493642</v>
      </c>
      <c r="I92" s="40">
        <v>2.756369866</v>
      </c>
      <c r="J92" s="40">
        <v>0</v>
      </c>
      <c r="K92" s="40">
        <v>0</v>
      </c>
      <c r="L92" s="47">
        <v>21.404765959</v>
      </c>
      <c r="M92" s="64">
        <v>0</v>
      </c>
      <c r="N92" s="46">
        <v>0</v>
      </c>
      <c r="O92" s="40">
        <v>0</v>
      </c>
      <c r="P92" s="40">
        <v>0</v>
      </c>
      <c r="Q92" s="47">
        <v>0</v>
      </c>
      <c r="R92" s="64">
        <v>0.431896399</v>
      </c>
      <c r="S92" s="40">
        <v>0</v>
      </c>
      <c r="T92" s="40">
        <v>0</v>
      </c>
      <c r="U92" s="40">
        <v>0</v>
      </c>
      <c r="V92" s="47">
        <v>0.033620442</v>
      </c>
      <c r="W92" s="64">
        <v>0</v>
      </c>
      <c r="X92" s="40">
        <v>0</v>
      </c>
      <c r="Y92" s="40">
        <v>0</v>
      </c>
      <c r="Z92" s="40">
        <v>0</v>
      </c>
      <c r="AA92" s="47">
        <v>0</v>
      </c>
      <c r="AB92" s="64">
        <v>0</v>
      </c>
      <c r="AC92" s="40">
        <v>0</v>
      </c>
      <c r="AD92" s="40">
        <v>0</v>
      </c>
      <c r="AE92" s="40">
        <v>0</v>
      </c>
      <c r="AF92" s="47">
        <v>0</v>
      </c>
      <c r="AG92" s="64">
        <v>0</v>
      </c>
      <c r="AH92" s="40">
        <v>0</v>
      </c>
      <c r="AI92" s="40">
        <v>0</v>
      </c>
      <c r="AJ92" s="40">
        <v>0</v>
      </c>
      <c r="AK92" s="47">
        <v>0</v>
      </c>
      <c r="AL92" s="64">
        <v>0</v>
      </c>
      <c r="AM92" s="40">
        <v>0</v>
      </c>
      <c r="AN92" s="40">
        <v>0</v>
      </c>
      <c r="AO92" s="40">
        <v>0</v>
      </c>
      <c r="AP92" s="47">
        <v>0</v>
      </c>
      <c r="AQ92" s="64">
        <v>0</v>
      </c>
      <c r="AR92" s="46">
        <v>17.924845163</v>
      </c>
      <c r="AS92" s="40">
        <v>0</v>
      </c>
      <c r="AT92" s="40">
        <v>0</v>
      </c>
      <c r="AU92" s="47">
        <v>0</v>
      </c>
      <c r="AV92" s="64">
        <v>2.537140838</v>
      </c>
      <c r="AW92" s="40">
        <v>0.948105495</v>
      </c>
      <c r="AX92" s="40">
        <v>0</v>
      </c>
      <c r="AY92" s="40">
        <v>0</v>
      </c>
      <c r="AZ92" s="47">
        <v>14.005673331</v>
      </c>
      <c r="BA92" s="64">
        <v>0</v>
      </c>
      <c r="BB92" s="46">
        <v>0</v>
      </c>
      <c r="BC92" s="40">
        <v>0</v>
      </c>
      <c r="BD92" s="40">
        <v>0</v>
      </c>
      <c r="BE92" s="47">
        <v>0</v>
      </c>
      <c r="BF92" s="64">
        <v>0.919765262</v>
      </c>
      <c r="BG92" s="46">
        <v>0.180081751</v>
      </c>
      <c r="BH92" s="40">
        <v>0</v>
      </c>
      <c r="BI92" s="40">
        <v>0</v>
      </c>
      <c r="BJ92" s="47">
        <v>0.280906016</v>
      </c>
      <c r="BK92" s="54">
        <v>70.076459419</v>
      </c>
      <c r="BL92" s="87"/>
    </row>
    <row r="93" spans="1:64" ht="12.75">
      <c r="A93" s="10"/>
      <c r="B93" s="21" t="s">
        <v>119</v>
      </c>
      <c r="C93" s="48">
        <v>0</v>
      </c>
      <c r="D93" s="46">
        <v>31.637574454</v>
      </c>
      <c r="E93" s="40">
        <v>0</v>
      </c>
      <c r="F93" s="40">
        <v>0</v>
      </c>
      <c r="G93" s="47">
        <v>0</v>
      </c>
      <c r="H93" s="64">
        <v>3.302566772</v>
      </c>
      <c r="I93" s="40">
        <v>3.184899959</v>
      </c>
      <c r="J93" s="40">
        <v>0</v>
      </c>
      <c r="K93" s="40">
        <v>0</v>
      </c>
      <c r="L93" s="47">
        <v>59.6671316</v>
      </c>
      <c r="M93" s="64">
        <v>0</v>
      </c>
      <c r="N93" s="46">
        <v>0</v>
      </c>
      <c r="O93" s="40">
        <v>0</v>
      </c>
      <c r="P93" s="40">
        <v>0</v>
      </c>
      <c r="Q93" s="47">
        <v>0</v>
      </c>
      <c r="R93" s="64">
        <v>1.000562166</v>
      </c>
      <c r="S93" s="40">
        <v>0</v>
      </c>
      <c r="T93" s="40">
        <v>0</v>
      </c>
      <c r="U93" s="40">
        <v>0</v>
      </c>
      <c r="V93" s="47">
        <v>0.481453092</v>
      </c>
      <c r="W93" s="64">
        <v>0</v>
      </c>
      <c r="X93" s="40">
        <v>0</v>
      </c>
      <c r="Y93" s="40">
        <v>0</v>
      </c>
      <c r="Z93" s="40">
        <v>0</v>
      </c>
      <c r="AA93" s="47">
        <v>0</v>
      </c>
      <c r="AB93" s="64">
        <v>0</v>
      </c>
      <c r="AC93" s="40">
        <v>0</v>
      </c>
      <c r="AD93" s="40">
        <v>0</v>
      </c>
      <c r="AE93" s="40">
        <v>0</v>
      </c>
      <c r="AF93" s="47">
        <v>0</v>
      </c>
      <c r="AG93" s="64">
        <v>0</v>
      </c>
      <c r="AH93" s="40">
        <v>0</v>
      </c>
      <c r="AI93" s="40">
        <v>0</v>
      </c>
      <c r="AJ93" s="40">
        <v>0</v>
      </c>
      <c r="AK93" s="47">
        <v>0</v>
      </c>
      <c r="AL93" s="64">
        <v>0.00079071</v>
      </c>
      <c r="AM93" s="40">
        <v>0</v>
      </c>
      <c r="AN93" s="40">
        <v>0</v>
      </c>
      <c r="AO93" s="40">
        <v>0</v>
      </c>
      <c r="AP93" s="47">
        <v>0</v>
      </c>
      <c r="AQ93" s="64">
        <v>0</v>
      </c>
      <c r="AR93" s="46">
        <v>0</v>
      </c>
      <c r="AS93" s="40">
        <v>0</v>
      </c>
      <c r="AT93" s="40">
        <v>0</v>
      </c>
      <c r="AU93" s="47">
        <v>0</v>
      </c>
      <c r="AV93" s="64">
        <v>7.490869751</v>
      </c>
      <c r="AW93" s="40">
        <v>6.77126167</v>
      </c>
      <c r="AX93" s="40">
        <v>0</v>
      </c>
      <c r="AY93" s="40">
        <v>0</v>
      </c>
      <c r="AZ93" s="47">
        <v>27.383708147</v>
      </c>
      <c r="BA93" s="64">
        <v>0</v>
      </c>
      <c r="BB93" s="46">
        <v>0</v>
      </c>
      <c r="BC93" s="40">
        <v>0</v>
      </c>
      <c r="BD93" s="40">
        <v>0</v>
      </c>
      <c r="BE93" s="47">
        <v>0</v>
      </c>
      <c r="BF93" s="64">
        <v>2.352758479</v>
      </c>
      <c r="BG93" s="46">
        <v>0.023972431</v>
      </c>
      <c r="BH93" s="40">
        <v>0</v>
      </c>
      <c r="BI93" s="40">
        <v>0</v>
      </c>
      <c r="BJ93" s="47">
        <v>4.756929106</v>
      </c>
      <c r="BK93" s="54">
        <v>148.054478337</v>
      </c>
      <c r="BL93" s="87"/>
    </row>
    <row r="94" spans="1:64" ht="12.75">
      <c r="A94" s="10"/>
      <c r="B94" s="21" t="s">
        <v>122</v>
      </c>
      <c r="C94" s="48">
        <v>0</v>
      </c>
      <c r="D94" s="46">
        <v>39.916139432</v>
      </c>
      <c r="E94" s="40">
        <v>0</v>
      </c>
      <c r="F94" s="40">
        <v>0</v>
      </c>
      <c r="G94" s="47">
        <v>0</v>
      </c>
      <c r="H94" s="64">
        <v>2.60794087</v>
      </c>
      <c r="I94" s="40">
        <v>3.234894895</v>
      </c>
      <c r="J94" s="40">
        <v>0</v>
      </c>
      <c r="K94" s="40">
        <v>0</v>
      </c>
      <c r="L94" s="47">
        <v>30.7197745</v>
      </c>
      <c r="M94" s="64">
        <v>0</v>
      </c>
      <c r="N94" s="46">
        <v>0</v>
      </c>
      <c r="O94" s="40">
        <v>0</v>
      </c>
      <c r="P94" s="40">
        <v>0</v>
      </c>
      <c r="Q94" s="47">
        <v>0</v>
      </c>
      <c r="R94" s="64">
        <v>1.106420565</v>
      </c>
      <c r="S94" s="40">
        <v>0</v>
      </c>
      <c r="T94" s="40">
        <v>0</v>
      </c>
      <c r="U94" s="40">
        <v>0</v>
      </c>
      <c r="V94" s="47">
        <v>2.159184187</v>
      </c>
      <c r="W94" s="64">
        <v>0</v>
      </c>
      <c r="X94" s="40">
        <v>0</v>
      </c>
      <c r="Y94" s="40">
        <v>0</v>
      </c>
      <c r="Z94" s="40">
        <v>0</v>
      </c>
      <c r="AA94" s="47">
        <v>0</v>
      </c>
      <c r="AB94" s="64">
        <v>0</v>
      </c>
      <c r="AC94" s="40">
        <v>0</v>
      </c>
      <c r="AD94" s="40">
        <v>0</v>
      </c>
      <c r="AE94" s="40">
        <v>0</v>
      </c>
      <c r="AF94" s="47">
        <v>0</v>
      </c>
      <c r="AG94" s="64">
        <v>0</v>
      </c>
      <c r="AH94" s="40">
        <v>0</v>
      </c>
      <c r="AI94" s="40">
        <v>0</v>
      </c>
      <c r="AJ94" s="40">
        <v>0</v>
      </c>
      <c r="AK94" s="47">
        <v>0</v>
      </c>
      <c r="AL94" s="64">
        <v>0</v>
      </c>
      <c r="AM94" s="40">
        <v>0</v>
      </c>
      <c r="AN94" s="40">
        <v>0</v>
      </c>
      <c r="AO94" s="40">
        <v>0</v>
      </c>
      <c r="AP94" s="47">
        <v>0</v>
      </c>
      <c r="AQ94" s="64">
        <v>0</v>
      </c>
      <c r="AR94" s="46">
        <v>0</v>
      </c>
      <c r="AS94" s="40">
        <v>0</v>
      </c>
      <c r="AT94" s="40">
        <v>0</v>
      </c>
      <c r="AU94" s="47">
        <v>0</v>
      </c>
      <c r="AV94" s="64">
        <v>5.991033036</v>
      </c>
      <c r="AW94" s="40">
        <v>1.120197141</v>
      </c>
      <c r="AX94" s="40">
        <v>0</v>
      </c>
      <c r="AY94" s="40">
        <v>0</v>
      </c>
      <c r="AZ94" s="47">
        <v>20.124853875</v>
      </c>
      <c r="BA94" s="64">
        <v>0</v>
      </c>
      <c r="BB94" s="46">
        <v>0</v>
      </c>
      <c r="BC94" s="40">
        <v>0</v>
      </c>
      <c r="BD94" s="40">
        <v>0</v>
      </c>
      <c r="BE94" s="47">
        <v>0</v>
      </c>
      <c r="BF94" s="64">
        <v>1.102852169</v>
      </c>
      <c r="BG94" s="46">
        <v>0</v>
      </c>
      <c r="BH94" s="40">
        <v>0</v>
      </c>
      <c r="BI94" s="40">
        <v>0</v>
      </c>
      <c r="BJ94" s="47">
        <v>0.826841148</v>
      </c>
      <c r="BK94" s="54">
        <v>108.910131818</v>
      </c>
      <c r="BL94" s="87"/>
    </row>
    <row r="95" spans="1:64" ht="12.75">
      <c r="A95" s="31"/>
      <c r="B95" s="33" t="s">
        <v>74</v>
      </c>
      <c r="C95" s="102">
        <f aca="true" t="shared" si="19" ref="C95:AH95">SUM(C89:C94)</f>
        <v>0</v>
      </c>
      <c r="D95" s="72">
        <f t="shared" si="19"/>
        <v>255.22649323</v>
      </c>
      <c r="E95" s="72">
        <f t="shared" si="19"/>
        <v>0</v>
      </c>
      <c r="F95" s="72">
        <f t="shared" si="19"/>
        <v>0</v>
      </c>
      <c r="G95" s="72">
        <f t="shared" si="19"/>
        <v>0</v>
      </c>
      <c r="H95" s="72">
        <f t="shared" si="19"/>
        <v>110.35500284500003</v>
      </c>
      <c r="I95" s="72">
        <f t="shared" si="19"/>
        <v>105.693236012</v>
      </c>
      <c r="J95" s="72">
        <f t="shared" si="19"/>
        <v>0</v>
      </c>
      <c r="K95" s="72">
        <f t="shared" si="19"/>
        <v>0</v>
      </c>
      <c r="L95" s="72">
        <f t="shared" si="19"/>
        <v>484.90565312499996</v>
      </c>
      <c r="M95" s="72">
        <f t="shared" si="19"/>
        <v>0</v>
      </c>
      <c r="N95" s="72">
        <f t="shared" si="19"/>
        <v>0</v>
      </c>
      <c r="O95" s="72">
        <f t="shared" si="19"/>
        <v>0</v>
      </c>
      <c r="P95" s="72">
        <f t="shared" si="19"/>
        <v>0</v>
      </c>
      <c r="Q95" s="72">
        <f t="shared" si="19"/>
        <v>0</v>
      </c>
      <c r="R95" s="72">
        <f t="shared" si="19"/>
        <v>47.832959872</v>
      </c>
      <c r="S95" s="72">
        <f t="shared" si="19"/>
        <v>1.471653626</v>
      </c>
      <c r="T95" s="72">
        <f t="shared" si="19"/>
        <v>0</v>
      </c>
      <c r="U95" s="72">
        <f t="shared" si="19"/>
        <v>0</v>
      </c>
      <c r="V95" s="72">
        <f t="shared" si="19"/>
        <v>21.311217578</v>
      </c>
      <c r="W95" s="72">
        <f t="shared" si="19"/>
        <v>0</v>
      </c>
      <c r="X95" s="72">
        <f t="shared" si="19"/>
        <v>0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0.060903591</v>
      </c>
      <c r="AC95" s="72">
        <f t="shared" si="19"/>
        <v>0</v>
      </c>
      <c r="AD95" s="72">
        <f t="shared" si="19"/>
        <v>0</v>
      </c>
      <c r="AE95" s="72">
        <f t="shared" si="19"/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aca="true" t="shared" si="20" ref="AI95:BK95">SUM(AI89:AI94)</f>
        <v>0</v>
      </c>
      <c r="AJ95" s="72">
        <f t="shared" si="20"/>
        <v>0</v>
      </c>
      <c r="AK95" s="72">
        <f t="shared" si="20"/>
        <v>0</v>
      </c>
      <c r="AL95" s="72">
        <f t="shared" si="20"/>
        <v>0.056737597</v>
      </c>
      <c r="AM95" s="72">
        <f t="shared" si="20"/>
        <v>0</v>
      </c>
      <c r="AN95" s="72">
        <f t="shared" si="20"/>
        <v>0</v>
      </c>
      <c r="AO95" s="72">
        <f t="shared" si="20"/>
        <v>0</v>
      </c>
      <c r="AP95" s="72">
        <f t="shared" si="20"/>
        <v>0</v>
      </c>
      <c r="AQ95" s="72">
        <f t="shared" si="20"/>
        <v>0</v>
      </c>
      <c r="AR95" s="72">
        <f t="shared" si="20"/>
        <v>17.990075584</v>
      </c>
      <c r="AS95" s="72">
        <f t="shared" si="20"/>
        <v>0</v>
      </c>
      <c r="AT95" s="72">
        <f t="shared" si="20"/>
        <v>0</v>
      </c>
      <c r="AU95" s="72">
        <f t="shared" si="20"/>
        <v>0</v>
      </c>
      <c r="AV95" s="72">
        <f t="shared" si="20"/>
        <v>186.812717249</v>
      </c>
      <c r="AW95" s="72">
        <f t="shared" si="20"/>
        <v>99.265037702</v>
      </c>
      <c r="AX95" s="72">
        <f t="shared" si="20"/>
        <v>0</v>
      </c>
      <c r="AY95" s="72">
        <f t="shared" si="20"/>
        <v>0</v>
      </c>
      <c r="AZ95" s="72">
        <f t="shared" si="20"/>
        <v>471.324800836</v>
      </c>
      <c r="BA95" s="72">
        <f t="shared" si="20"/>
        <v>0</v>
      </c>
      <c r="BB95" s="72">
        <f t="shared" si="20"/>
        <v>0</v>
      </c>
      <c r="BC95" s="72">
        <f t="shared" si="20"/>
        <v>0</v>
      </c>
      <c r="BD95" s="72">
        <f t="shared" si="20"/>
        <v>0</v>
      </c>
      <c r="BE95" s="72">
        <f t="shared" si="20"/>
        <v>0</v>
      </c>
      <c r="BF95" s="72">
        <f t="shared" si="20"/>
        <v>54.202027820000005</v>
      </c>
      <c r="BG95" s="72">
        <f t="shared" si="20"/>
        <v>6.4113575240000005</v>
      </c>
      <c r="BH95" s="72">
        <f t="shared" si="20"/>
        <v>0</v>
      </c>
      <c r="BI95" s="72">
        <f t="shared" si="20"/>
        <v>0</v>
      </c>
      <c r="BJ95" s="72">
        <f t="shared" si="20"/>
        <v>38.699838596000006</v>
      </c>
      <c r="BK95" s="116">
        <f t="shared" si="20"/>
        <v>1901.619712787</v>
      </c>
      <c r="BL95" s="87"/>
    </row>
    <row r="96" spans="1:64" ht="4.5" customHeight="1">
      <c r="A96" s="10"/>
      <c r="B96" s="20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8"/>
      <c r="BL96" s="87"/>
    </row>
    <row r="97" spans="1:65" ht="12.75">
      <c r="A97" s="31"/>
      <c r="B97" s="103" t="s">
        <v>88</v>
      </c>
      <c r="C97" s="45">
        <f aca="true" t="shared" si="21" ref="C97:AH97">+C95++C76+C71+C45+C85</f>
        <v>0</v>
      </c>
      <c r="D97" s="74">
        <f t="shared" si="21"/>
        <v>3369.899895974</v>
      </c>
      <c r="E97" s="74">
        <f t="shared" si="21"/>
        <v>0</v>
      </c>
      <c r="F97" s="74">
        <f t="shared" si="21"/>
        <v>0</v>
      </c>
      <c r="G97" s="74">
        <f t="shared" si="21"/>
        <v>0</v>
      </c>
      <c r="H97" s="74">
        <f t="shared" si="21"/>
        <v>4044.7002014940003</v>
      </c>
      <c r="I97" s="74">
        <f t="shared" si="21"/>
        <v>18422.750503682</v>
      </c>
      <c r="J97" s="74">
        <f t="shared" si="21"/>
        <v>1781.5145026269997</v>
      </c>
      <c r="K97" s="74">
        <f t="shared" si="21"/>
        <v>16.186295121</v>
      </c>
      <c r="L97" s="74">
        <f t="shared" si="21"/>
        <v>8413.080923225998</v>
      </c>
      <c r="M97" s="74">
        <f t="shared" si="21"/>
        <v>0</v>
      </c>
      <c r="N97" s="74">
        <f t="shared" si="21"/>
        <v>0</v>
      </c>
      <c r="O97" s="74">
        <f t="shared" si="21"/>
        <v>0</v>
      </c>
      <c r="P97" s="74">
        <f t="shared" si="21"/>
        <v>0</v>
      </c>
      <c r="Q97" s="74">
        <f t="shared" si="21"/>
        <v>0</v>
      </c>
      <c r="R97" s="74">
        <f t="shared" si="21"/>
        <v>1752.871951484</v>
      </c>
      <c r="S97" s="74">
        <f t="shared" si="21"/>
        <v>641.8115599550001</v>
      </c>
      <c r="T97" s="74">
        <f t="shared" si="21"/>
        <v>120.83639387500001</v>
      </c>
      <c r="U97" s="74">
        <f t="shared" si="21"/>
        <v>0</v>
      </c>
      <c r="V97" s="74">
        <f t="shared" si="21"/>
        <v>667.315697548</v>
      </c>
      <c r="W97" s="74">
        <f t="shared" si="21"/>
        <v>0</v>
      </c>
      <c r="X97" s="74">
        <f t="shared" si="21"/>
        <v>0</v>
      </c>
      <c r="Y97" s="74">
        <f t="shared" si="21"/>
        <v>0</v>
      </c>
      <c r="Z97" s="74">
        <f t="shared" si="21"/>
        <v>0</v>
      </c>
      <c r="AA97" s="74">
        <f t="shared" si="21"/>
        <v>0</v>
      </c>
      <c r="AB97" s="74">
        <f t="shared" si="21"/>
        <v>13.630958281000002</v>
      </c>
      <c r="AC97" s="74">
        <f t="shared" si="21"/>
        <v>0.048031238</v>
      </c>
      <c r="AD97" s="74">
        <f t="shared" si="21"/>
        <v>0</v>
      </c>
      <c r="AE97" s="74">
        <f t="shared" si="21"/>
        <v>0</v>
      </c>
      <c r="AF97" s="74">
        <f t="shared" si="21"/>
        <v>1.7196484469999997</v>
      </c>
      <c r="AG97" s="74">
        <f t="shared" si="21"/>
        <v>0</v>
      </c>
      <c r="AH97" s="74">
        <f t="shared" si="21"/>
        <v>0</v>
      </c>
      <c r="AI97" s="74">
        <f aca="true" t="shared" si="22" ref="AI97:BK97">+AI95++AI76+AI71+AI45+AI85</f>
        <v>0</v>
      </c>
      <c r="AJ97" s="74">
        <f t="shared" si="22"/>
        <v>0</v>
      </c>
      <c r="AK97" s="74">
        <f t="shared" si="22"/>
        <v>0</v>
      </c>
      <c r="AL97" s="74">
        <f t="shared" si="22"/>
        <v>7.883278633</v>
      </c>
      <c r="AM97" s="74">
        <f t="shared" si="22"/>
        <v>0</v>
      </c>
      <c r="AN97" s="74">
        <f t="shared" si="22"/>
        <v>0</v>
      </c>
      <c r="AO97" s="74">
        <f t="shared" si="22"/>
        <v>0</v>
      </c>
      <c r="AP97" s="74">
        <f t="shared" si="22"/>
        <v>0.33212964199999995</v>
      </c>
      <c r="AQ97" s="74">
        <f t="shared" si="22"/>
        <v>0.061003944</v>
      </c>
      <c r="AR97" s="74">
        <f t="shared" si="22"/>
        <v>19.257195407999998</v>
      </c>
      <c r="AS97" s="74">
        <f t="shared" si="22"/>
        <v>0</v>
      </c>
      <c r="AT97" s="74">
        <f t="shared" si="22"/>
        <v>0</v>
      </c>
      <c r="AU97" s="74">
        <f t="shared" si="22"/>
        <v>0</v>
      </c>
      <c r="AV97" s="74">
        <f t="shared" si="22"/>
        <v>21957.134775328</v>
      </c>
      <c r="AW97" s="74">
        <f t="shared" si="22"/>
        <v>8547.560807978001</v>
      </c>
      <c r="AX97" s="74">
        <f t="shared" si="22"/>
        <v>50.013910362</v>
      </c>
      <c r="AY97" s="74">
        <f t="shared" si="22"/>
        <v>0</v>
      </c>
      <c r="AZ97" s="74">
        <f t="shared" si="22"/>
        <v>25396.304137393</v>
      </c>
      <c r="BA97" s="74">
        <f t="shared" si="22"/>
        <v>0</v>
      </c>
      <c r="BB97" s="74">
        <f t="shared" si="22"/>
        <v>0</v>
      </c>
      <c r="BC97" s="74">
        <f t="shared" si="22"/>
        <v>0</v>
      </c>
      <c r="BD97" s="74">
        <f t="shared" si="22"/>
        <v>0</v>
      </c>
      <c r="BE97" s="74">
        <f t="shared" si="22"/>
        <v>0</v>
      </c>
      <c r="BF97" s="74">
        <f t="shared" si="22"/>
        <v>7865.908087578</v>
      </c>
      <c r="BG97" s="74">
        <f t="shared" si="22"/>
        <v>852.8937514700001</v>
      </c>
      <c r="BH97" s="74">
        <f t="shared" si="22"/>
        <v>44.791165497</v>
      </c>
      <c r="BI97" s="74">
        <f t="shared" si="22"/>
        <v>0</v>
      </c>
      <c r="BJ97" s="74">
        <f t="shared" si="22"/>
        <v>3416.9509418974085</v>
      </c>
      <c r="BK97" s="117">
        <f t="shared" si="22"/>
        <v>107405.45774808241</v>
      </c>
      <c r="BL97" s="87"/>
      <c r="BM97" s="87"/>
    </row>
    <row r="98" spans="1:63" ht="4.5" customHeight="1">
      <c r="A98" s="10"/>
      <c r="B98" s="104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8"/>
    </row>
    <row r="99" spans="1:63" ht="14.25" customHeight="1">
      <c r="A99" s="10" t="s">
        <v>5</v>
      </c>
      <c r="B99" s="105" t="s">
        <v>24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8"/>
    </row>
    <row r="100" spans="1:63" ht="14.25" customHeight="1">
      <c r="A100" s="27"/>
      <c r="B100" s="105"/>
      <c r="C100" s="48">
        <v>0</v>
      </c>
      <c r="D100" s="46">
        <v>0</v>
      </c>
      <c r="E100" s="40">
        <v>0</v>
      </c>
      <c r="F100" s="40">
        <v>0</v>
      </c>
      <c r="G100" s="47">
        <v>0</v>
      </c>
      <c r="H100" s="64">
        <v>0</v>
      </c>
      <c r="I100" s="40">
        <v>0</v>
      </c>
      <c r="J100" s="40">
        <v>0</v>
      </c>
      <c r="K100" s="40">
        <v>0</v>
      </c>
      <c r="L100" s="47">
        <v>0</v>
      </c>
      <c r="M100" s="64">
        <v>0</v>
      </c>
      <c r="N100" s="46">
        <v>0</v>
      </c>
      <c r="O100" s="40">
        <v>0</v>
      </c>
      <c r="P100" s="40">
        <v>0</v>
      </c>
      <c r="Q100" s="47">
        <v>0</v>
      </c>
      <c r="R100" s="64">
        <v>0</v>
      </c>
      <c r="S100" s="40">
        <v>0</v>
      </c>
      <c r="T100" s="40">
        <v>0</v>
      </c>
      <c r="U100" s="40">
        <v>0</v>
      </c>
      <c r="V100" s="47">
        <v>0</v>
      </c>
      <c r="W100" s="64">
        <v>0</v>
      </c>
      <c r="X100" s="40">
        <v>0</v>
      </c>
      <c r="Y100" s="40">
        <v>0</v>
      </c>
      <c r="Z100" s="40">
        <v>0</v>
      </c>
      <c r="AA100" s="47">
        <v>0</v>
      </c>
      <c r="AB100" s="64">
        <v>0</v>
      </c>
      <c r="AC100" s="40">
        <v>0</v>
      </c>
      <c r="AD100" s="40">
        <v>0</v>
      </c>
      <c r="AE100" s="40">
        <v>0</v>
      </c>
      <c r="AF100" s="47">
        <v>0</v>
      </c>
      <c r="AG100" s="64">
        <v>0</v>
      </c>
      <c r="AH100" s="40">
        <v>0</v>
      </c>
      <c r="AI100" s="40">
        <v>0</v>
      </c>
      <c r="AJ100" s="40">
        <v>0</v>
      </c>
      <c r="AK100" s="47">
        <v>0</v>
      </c>
      <c r="AL100" s="64">
        <v>0</v>
      </c>
      <c r="AM100" s="40">
        <v>0</v>
      </c>
      <c r="AN100" s="40">
        <v>0</v>
      </c>
      <c r="AO100" s="40">
        <v>0</v>
      </c>
      <c r="AP100" s="47">
        <v>0</v>
      </c>
      <c r="AQ100" s="64">
        <v>0</v>
      </c>
      <c r="AR100" s="46">
        <v>0</v>
      </c>
      <c r="AS100" s="40">
        <v>0</v>
      </c>
      <c r="AT100" s="40">
        <v>0</v>
      </c>
      <c r="AU100" s="47">
        <v>0</v>
      </c>
      <c r="AV100" s="64">
        <v>0</v>
      </c>
      <c r="AW100" s="40">
        <v>0</v>
      </c>
      <c r="AX100" s="40">
        <v>0</v>
      </c>
      <c r="AY100" s="40">
        <v>0</v>
      </c>
      <c r="AZ100" s="47">
        <v>0</v>
      </c>
      <c r="BA100" s="38">
        <v>0</v>
      </c>
      <c r="BB100" s="39">
        <v>0</v>
      </c>
      <c r="BC100" s="38">
        <v>0</v>
      </c>
      <c r="BD100" s="38">
        <v>0</v>
      </c>
      <c r="BE100" s="41">
        <v>0</v>
      </c>
      <c r="BF100" s="38">
        <v>0</v>
      </c>
      <c r="BG100" s="39">
        <v>0</v>
      </c>
      <c r="BH100" s="38">
        <v>0</v>
      </c>
      <c r="BI100" s="38">
        <v>0</v>
      </c>
      <c r="BJ100" s="41">
        <v>0</v>
      </c>
      <c r="BK100" s="81">
        <f>SUM(C100:BJ100)</f>
        <v>0</v>
      </c>
    </row>
    <row r="101" spans="1:63" ht="13.5" thickBot="1">
      <c r="A101" s="35"/>
      <c r="B101" s="106" t="s">
        <v>74</v>
      </c>
      <c r="C101" s="118">
        <f>SUM(C100)</f>
        <v>0</v>
      </c>
      <c r="D101" s="119">
        <f aca="true" t="shared" si="23" ref="D101:BK101">SUM(D100)</f>
        <v>0</v>
      </c>
      <c r="E101" s="119">
        <f t="shared" si="23"/>
        <v>0</v>
      </c>
      <c r="F101" s="119">
        <f t="shared" si="23"/>
        <v>0</v>
      </c>
      <c r="G101" s="120">
        <f t="shared" si="23"/>
        <v>0</v>
      </c>
      <c r="H101" s="121">
        <f t="shared" si="23"/>
        <v>0</v>
      </c>
      <c r="I101" s="119">
        <f t="shared" si="23"/>
        <v>0</v>
      </c>
      <c r="J101" s="119">
        <f t="shared" si="23"/>
        <v>0</v>
      </c>
      <c r="K101" s="119">
        <f t="shared" si="23"/>
        <v>0</v>
      </c>
      <c r="L101" s="120">
        <f t="shared" si="23"/>
        <v>0</v>
      </c>
      <c r="M101" s="121">
        <f t="shared" si="23"/>
        <v>0</v>
      </c>
      <c r="N101" s="119">
        <f t="shared" si="23"/>
        <v>0</v>
      </c>
      <c r="O101" s="119">
        <f t="shared" si="23"/>
        <v>0</v>
      </c>
      <c r="P101" s="119">
        <f t="shared" si="23"/>
        <v>0</v>
      </c>
      <c r="Q101" s="120">
        <f t="shared" si="23"/>
        <v>0</v>
      </c>
      <c r="R101" s="121">
        <f t="shared" si="23"/>
        <v>0</v>
      </c>
      <c r="S101" s="119">
        <f t="shared" si="23"/>
        <v>0</v>
      </c>
      <c r="T101" s="119">
        <f t="shared" si="23"/>
        <v>0</v>
      </c>
      <c r="U101" s="119">
        <f t="shared" si="23"/>
        <v>0</v>
      </c>
      <c r="V101" s="120">
        <f t="shared" si="23"/>
        <v>0</v>
      </c>
      <c r="W101" s="121">
        <f t="shared" si="23"/>
        <v>0</v>
      </c>
      <c r="X101" s="119">
        <f t="shared" si="23"/>
        <v>0</v>
      </c>
      <c r="Y101" s="119">
        <f t="shared" si="23"/>
        <v>0</v>
      </c>
      <c r="Z101" s="119">
        <f t="shared" si="23"/>
        <v>0</v>
      </c>
      <c r="AA101" s="120">
        <f t="shared" si="23"/>
        <v>0</v>
      </c>
      <c r="AB101" s="121">
        <f t="shared" si="23"/>
        <v>0</v>
      </c>
      <c r="AC101" s="119">
        <f t="shared" si="23"/>
        <v>0</v>
      </c>
      <c r="AD101" s="119">
        <f t="shared" si="23"/>
        <v>0</v>
      </c>
      <c r="AE101" s="119">
        <f t="shared" si="23"/>
        <v>0</v>
      </c>
      <c r="AF101" s="120">
        <f t="shared" si="23"/>
        <v>0</v>
      </c>
      <c r="AG101" s="121">
        <f t="shared" si="23"/>
        <v>0</v>
      </c>
      <c r="AH101" s="119">
        <f t="shared" si="23"/>
        <v>0</v>
      </c>
      <c r="AI101" s="119">
        <f t="shared" si="23"/>
        <v>0</v>
      </c>
      <c r="AJ101" s="119">
        <f t="shared" si="23"/>
        <v>0</v>
      </c>
      <c r="AK101" s="120">
        <f t="shared" si="23"/>
        <v>0</v>
      </c>
      <c r="AL101" s="121">
        <f t="shared" si="23"/>
        <v>0</v>
      </c>
      <c r="AM101" s="119">
        <f t="shared" si="23"/>
        <v>0</v>
      </c>
      <c r="AN101" s="119">
        <f t="shared" si="23"/>
        <v>0</v>
      </c>
      <c r="AO101" s="119">
        <f t="shared" si="23"/>
        <v>0</v>
      </c>
      <c r="AP101" s="120">
        <f t="shared" si="23"/>
        <v>0</v>
      </c>
      <c r="AQ101" s="121">
        <f t="shared" si="23"/>
        <v>0</v>
      </c>
      <c r="AR101" s="119">
        <f t="shared" si="23"/>
        <v>0</v>
      </c>
      <c r="AS101" s="119">
        <f t="shared" si="23"/>
        <v>0</v>
      </c>
      <c r="AT101" s="119">
        <f t="shared" si="23"/>
        <v>0</v>
      </c>
      <c r="AU101" s="120">
        <f t="shared" si="23"/>
        <v>0</v>
      </c>
      <c r="AV101" s="121">
        <f t="shared" si="23"/>
        <v>0</v>
      </c>
      <c r="AW101" s="119">
        <f t="shared" si="23"/>
        <v>0</v>
      </c>
      <c r="AX101" s="119">
        <f t="shared" si="23"/>
        <v>0</v>
      </c>
      <c r="AY101" s="119">
        <f t="shared" si="23"/>
        <v>0</v>
      </c>
      <c r="AZ101" s="120">
        <f t="shared" si="23"/>
        <v>0</v>
      </c>
      <c r="BA101" s="118">
        <f t="shared" si="23"/>
        <v>0</v>
      </c>
      <c r="BB101" s="119">
        <f t="shared" si="23"/>
        <v>0</v>
      </c>
      <c r="BC101" s="119">
        <f t="shared" si="23"/>
        <v>0</v>
      </c>
      <c r="BD101" s="119">
        <f t="shared" si="23"/>
        <v>0</v>
      </c>
      <c r="BE101" s="122">
        <f t="shared" si="23"/>
        <v>0</v>
      </c>
      <c r="BF101" s="121">
        <f t="shared" si="23"/>
        <v>0</v>
      </c>
      <c r="BG101" s="119">
        <f t="shared" si="23"/>
        <v>0</v>
      </c>
      <c r="BH101" s="119">
        <f t="shared" si="23"/>
        <v>0</v>
      </c>
      <c r="BI101" s="119">
        <f t="shared" si="23"/>
        <v>0</v>
      </c>
      <c r="BJ101" s="120">
        <f t="shared" si="23"/>
        <v>0</v>
      </c>
      <c r="BK101" s="123">
        <f t="shared" si="23"/>
        <v>0</v>
      </c>
    </row>
    <row r="102" spans="1:63" ht="6" customHeight="1">
      <c r="A102" s="3"/>
      <c r="B102" s="15"/>
      <c r="C102" s="23"/>
      <c r="D102" s="29"/>
      <c r="E102" s="23"/>
      <c r="F102" s="23"/>
      <c r="G102" s="23"/>
      <c r="H102" s="23"/>
      <c r="I102" s="23"/>
      <c r="J102" s="23"/>
      <c r="K102" s="23"/>
      <c r="L102" s="23"/>
      <c r="M102" s="23"/>
      <c r="N102" s="29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9"/>
      <c r="AS102" s="23"/>
      <c r="AT102" s="23"/>
      <c r="AU102" s="23"/>
      <c r="AV102" s="23"/>
      <c r="AW102" s="23"/>
      <c r="AX102" s="23"/>
      <c r="AY102" s="23"/>
      <c r="AZ102" s="23"/>
      <c r="BA102" s="23"/>
      <c r="BB102" s="29"/>
      <c r="BC102" s="23"/>
      <c r="BD102" s="23"/>
      <c r="BE102" s="23"/>
      <c r="BF102" s="23"/>
      <c r="BG102" s="29"/>
      <c r="BH102" s="23"/>
      <c r="BI102" s="23"/>
      <c r="BJ102" s="23"/>
      <c r="BK102" s="25"/>
    </row>
    <row r="103" spans="1:63" ht="12.75">
      <c r="A103" s="3"/>
      <c r="B103" s="3" t="s">
        <v>104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6" t="s">
        <v>89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1:63" ht="12.75">
      <c r="A104" s="3"/>
      <c r="B104" s="3" t="s">
        <v>105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90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3:63" ht="12.75"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91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6" spans="2:63" ht="12.75">
      <c r="B106" s="3" t="s">
        <v>96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37" t="s">
        <v>92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5"/>
    </row>
    <row r="107" spans="2:63" ht="12.75">
      <c r="B107" s="3" t="s">
        <v>97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37" t="s">
        <v>93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5"/>
    </row>
    <row r="108" spans="2:63" ht="12.75">
      <c r="B108" s="3"/>
      <c r="C108" s="23"/>
      <c r="D108" s="23"/>
      <c r="E108" s="23"/>
      <c r="F108" s="23"/>
      <c r="G108" s="23"/>
      <c r="H108" s="23"/>
      <c r="I108" s="23"/>
      <c r="J108" s="23"/>
      <c r="K108" s="23"/>
      <c r="L108" s="37" t="s">
        <v>94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5"/>
    </row>
    <row r="111" ht="12.75">
      <c r="BJ111" s="87"/>
    </row>
    <row r="113" spans="3:63" ht="12.75"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</row>
    <row r="116" spans="4:63" ht="12.75"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</row>
  </sheetData>
  <sheetProtection/>
  <mergeCells count="49">
    <mergeCell ref="C96:BK96"/>
    <mergeCell ref="A1:A5"/>
    <mergeCell ref="C74:BK74"/>
    <mergeCell ref="C98:BK98"/>
    <mergeCell ref="C99:BK99"/>
    <mergeCell ref="C78:BK78"/>
    <mergeCell ref="C79:BK79"/>
    <mergeCell ref="C82:BK82"/>
    <mergeCell ref="C86:BK86"/>
    <mergeCell ref="C87:BK87"/>
    <mergeCell ref="C88:BK88"/>
    <mergeCell ref="C49:BK49"/>
    <mergeCell ref="C46:BK46"/>
    <mergeCell ref="C52:BK52"/>
    <mergeCell ref="C72:BK72"/>
    <mergeCell ref="C73:BK73"/>
    <mergeCell ref="C77:BK77"/>
    <mergeCell ref="C1:BK1"/>
    <mergeCell ref="BA3:BJ3"/>
    <mergeCell ref="BK2:BK5"/>
    <mergeCell ref="W3:AF3"/>
    <mergeCell ref="AG3:AP3"/>
    <mergeCell ref="C48:BK48"/>
    <mergeCell ref="M3:V3"/>
    <mergeCell ref="C12:BK12"/>
    <mergeCell ref="C16:BK16"/>
    <mergeCell ref="C27:BK27"/>
    <mergeCell ref="C30:BK30"/>
    <mergeCell ref="C33:BK33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63" max="63" width="16.57421875" style="0" customWidth="1"/>
  </cols>
  <sheetData>
    <row r="2" spans="2:12" ht="12.75">
      <c r="B2" s="159" t="s">
        <v>158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126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75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0.039174371</v>
      </c>
      <c r="E5" s="85">
        <v>0.074327569</v>
      </c>
      <c r="F5" s="85">
        <v>5.241211666</v>
      </c>
      <c r="G5" s="85">
        <v>0.27338189</v>
      </c>
      <c r="H5" s="85">
        <v>0.030208533</v>
      </c>
      <c r="I5" s="85">
        <v>0</v>
      </c>
      <c r="J5" s="75">
        <v>0</v>
      </c>
      <c r="K5" s="80">
        <v>5.658304029</v>
      </c>
      <c r="L5" s="85">
        <v>0</v>
      </c>
    </row>
    <row r="6" spans="2:12" ht="12.75">
      <c r="B6" s="11">
        <v>2</v>
      </c>
      <c r="C6" s="13" t="s">
        <v>34</v>
      </c>
      <c r="D6" s="85">
        <v>43.53174016</v>
      </c>
      <c r="E6" s="85">
        <v>151.253476196</v>
      </c>
      <c r="F6" s="85">
        <v>1251.261539195</v>
      </c>
      <c r="G6" s="85">
        <v>111.883882338</v>
      </c>
      <c r="H6" s="85">
        <v>16.795399168</v>
      </c>
      <c r="I6" s="85">
        <v>0</v>
      </c>
      <c r="J6" s="75">
        <v>0.1318584742282142</v>
      </c>
      <c r="K6" s="80">
        <v>1574.8578955312282</v>
      </c>
      <c r="L6" s="85">
        <v>0</v>
      </c>
    </row>
    <row r="7" spans="2:12" ht="12.75">
      <c r="B7" s="11">
        <v>3</v>
      </c>
      <c r="C7" s="12" t="s">
        <v>35</v>
      </c>
      <c r="D7" s="85">
        <v>0.088036195</v>
      </c>
      <c r="E7" s="85">
        <v>0.628972875</v>
      </c>
      <c r="F7" s="85">
        <v>6.817680324</v>
      </c>
      <c r="G7" s="85">
        <v>0.242438972</v>
      </c>
      <c r="H7" s="85">
        <v>0.095626183</v>
      </c>
      <c r="I7" s="85">
        <v>0</v>
      </c>
      <c r="J7" s="75">
        <v>0</v>
      </c>
      <c r="K7" s="80">
        <v>7.8727545490000015</v>
      </c>
      <c r="L7" s="85">
        <v>0</v>
      </c>
    </row>
    <row r="8" spans="2:12" ht="12.75">
      <c r="B8" s="11">
        <v>4</v>
      </c>
      <c r="C8" s="13" t="s">
        <v>36</v>
      </c>
      <c r="D8" s="85">
        <v>56.291394929</v>
      </c>
      <c r="E8" s="85">
        <v>86.77956108</v>
      </c>
      <c r="F8" s="85">
        <v>446.384227985</v>
      </c>
      <c r="G8" s="85">
        <v>21.94771589</v>
      </c>
      <c r="H8" s="85">
        <v>3.90113904</v>
      </c>
      <c r="I8" s="85">
        <v>0</v>
      </c>
      <c r="J8" s="75">
        <v>0.06669415045300335</v>
      </c>
      <c r="K8" s="80">
        <v>615.370733074453</v>
      </c>
      <c r="L8" s="85">
        <v>0</v>
      </c>
    </row>
    <row r="9" spans="2:12" ht="12.75">
      <c r="B9" s="11">
        <v>5</v>
      </c>
      <c r="C9" s="13" t="s">
        <v>37</v>
      </c>
      <c r="D9" s="85">
        <v>18.039453261</v>
      </c>
      <c r="E9" s="85">
        <v>78.009316406</v>
      </c>
      <c r="F9" s="85">
        <v>631.821936072</v>
      </c>
      <c r="G9" s="85">
        <v>54.007333038</v>
      </c>
      <c r="H9" s="85">
        <v>5.599900738</v>
      </c>
      <c r="I9" s="85">
        <v>0</v>
      </c>
      <c r="J9" s="75">
        <v>0.0030055635721462793</v>
      </c>
      <c r="K9" s="80">
        <v>787.4809450785721</v>
      </c>
      <c r="L9" s="85">
        <v>0</v>
      </c>
    </row>
    <row r="10" spans="2:12" ht="12.75">
      <c r="B10" s="11">
        <v>6</v>
      </c>
      <c r="C10" s="13" t="s">
        <v>38</v>
      </c>
      <c r="D10" s="85">
        <v>27.668604389</v>
      </c>
      <c r="E10" s="85">
        <v>102.162881161</v>
      </c>
      <c r="F10" s="85">
        <v>264.515201534</v>
      </c>
      <c r="G10" s="85">
        <v>23.875931129</v>
      </c>
      <c r="H10" s="85">
        <v>15.00615531</v>
      </c>
      <c r="I10" s="85">
        <v>0</v>
      </c>
      <c r="J10" s="75">
        <v>0.00033710886157222163</v>
      </c>
      <c r="K10" s="80">
        <v>433.22911063186154</v>
      </c>
      <c r="L10" s="85">
        <v>0</v>
      </c>
    </row>
    <row r="11" spans="2:12" ht="12.75">
      <c r="B11" s="11">
        <v>7</v>
      </c>
      <c r="C11" s="13" t="s">
        <v>39</v>
      </c>
      <c r="D11" s="85">
        <v>40.85306797</v>
      </c>
      <c r="E11" s="85">
        <v>70.339541559</v>
      </c>
      <c r="F11" s="85">
        <v>415.498749315</v>
      </c>
      <c r="G11" s="85">
        <v>57.091449817</v>
      </c>
      <c r="H11" s="85">
        <v>6.093494964</v>
      </c>
      <c r="I11" s="85">
        <v>0</v>
      </c>
      <c r="J11" s="75">
        <v>0.00203156655628168</v>
      </c>
      <c r="K11" s="80">
        <v>589.8783351915563</v>
      </c>
      <c r="L11" s="85">
        <v>0</v>
      </c>
    </row>
    <row r="12" spans="2:12" ht="12.75">
      <c r="B12" s="11">
        <v>8</v>
      </c>
      <c r="C12" s="12" t="s">
        <v>40</v>
      </c>
      <c r="D12" s="85">
        <v>0.086662306</v>
      </c>
      <c r="E12" s="85">
        <v>0.247242591</v>
      </c>
      <c r="F12" s="85">
        <v>22.553015875</v>
      </c>
      <c r="G12" s="85">
        <v>1.668223197</v>
      </c>
      <c r="H12" s="85">
        <v>0.076501478</v>
      </c>
      <c r="I12" s="85">
        <v>0</v>
      </c>
      <c r="J12" s="75">
        <v>0.00010208494339136204</v>
      </c>
      <c r="K12" s="80">
        <v>24.631747531943393</v>
      </c>
      <c r="L12" s="85">
        <v>0</v>
      </c>
    </row>
    <row r="13" spans="2:12" ht="12.75">
      <c r="B13" s="11">
        <v>9</v>
      </c>
      <c r="C13" s="12" t="s">
        <v>41</v>
      </c>
      <c r="D13" s="85">
        <v>3.482721865</v>
      </c>
      <c r="E13" s="85">
        <v>1.216910989</v>
      </c>
      <c r="F13" s="85">
        <v>12.447300752</v>
      </c>
      <c r="G13" s="85">
        <v>0.798849649</v>
      </c>
      <c r="H13" s="85">
        <v>0.027002722</v>
      </c>
      <c r="I13" s="85">
        <v>0</v>
      </c>
      <c r="J13" s="75">
        <v>0</v>
      </c>
      <c r="K13" s="80">
        <v>17.972785977</v>
      </c>
      <c r="L13" s="85">
        <v>0</v>
      </c>
    </row>
    <row r="14" spans="2:12" ht="12.75">
      <c r="B14" s="11">
        <v>10</v>
      </c>
      <c r="C14" s="13" t="s">
        <v>42</v>
      </c>
      <c r="D14" s="85">
        <v>43.680880498</v>
      </c>
      <c r="E14" s="85">
        <v>298.969205808</v>
      </c>
      <c r="F14" s="85">
        <v>659.104789947</v>
      </c>
      <c r="G14" s="85">
        <v>100.998608508</v>
      </c>
      <c r="H14" s="85">
        <v>5.297719548</v>
      </c>
      <c r="I14" s="85">
        <v>0</v>
      </c>
      <c r="J14" s="75">
        <v>0.00016402155456836005</v>
      </c>
      <c r="K14" s="80">
        <v>1108.0513683305546</v>
      </c>
      <c r="L14" s="85">
        <v>0</v>
      </c>
    </row>
    <row r="15" spans="2:12" ht="12.75">
      <c r="B15" s="11">
        <v>11</v>
      </c>
      <c r="C15" s="13" t="s">
        <v>43</v>
      </c>
      <c r="D15" s="85">
        <v>349.522062672</v>
      </c>
      <c r="E15" s="85">
        <v>927.668758966</v>
      </c>
      <c r="F15" s="85">
        <v>5415.489326765</v>
      </c>
      <c r="G15" s="85">
        <v>753.397370683</v>
      </c>
      <c r="H15" s="85">
        <v>65.752814004</v>
      </c>
      <c r="I15" s="85">
        <v>0</v>
      </c>
      <c r="J15" s="75">
        <v>2.6716851657528418</v>
      </c>
      <c r="K15" s="80">
        <v>7514.502018255754</v>
      </c>
      <c r="L15" s="85">
        <v>0</v>
      </c>
    </row>
    <row r="16" spans="2:12" ht="12.75">
      <c r="B16" s="11">
        <v>12</v>
      </c>
      <c r="C16" s="13" t="s">
        <v>44</v>
      </c>
      <c r="D16" s="85">
        <v>344.662066918</v>
      </c>
      <c r="E16" s="85">
        <v>2623.908627679</v>
      </c>
      <c r="F16" s="85">
        <v>1672.029520833</v>
      </c>
      <c r="G16" s="85">
        <v>134.264818344</v>
      </c>
      <c r="H16" s="85">
        <v>51.348258043</v>
      </c>
      <c r="I16" s="85">
        <v>0</v>
      </c>
      <c r="J16" s="75">
        <v>0.43148166840433416</v>
      </c>
      <c r="K16" s="80">
        <v>4826.644773485405</v>
      </c>
      <c r="L16" s="85">
        <v>0</v>
      </c>
    </row>
    <row r="17" spans="2:12" ht="12.75">
      <c r="B17" s="11">
        <v>13</v>
      </c>
      <c r="C17" s="13" t="s">
        <v>45</v>
      </c>
      <c r="D17" s="85">
        <v>2.242815686</v>
      </c>
      <c r="E17" s="85">
        <v>4.36891017</v>
      </c>
      <c r="F17" s="85">
        <v>87.798437228</v>
      </c>
      <c r="G17" s="85">
        <v>6.244891217</v>
      </c>
      <c r="H17" s="85">
        <v>1.358937733</v>
      </c>
      <c r="I17" s="85">
        <v>0</v>
      </c>
      <c r="J17" s="75">
        <v>0.019243011829271742</v>
      </c>
      <c r="K17" s="80">
        <v>102.03323504582929</v>
      </c>
      <c r="L17" s="85">
        <v>0</v>
      </c>
    </row>
    <row r="18" spans="2:12" ht="12.75">
      <c r="B18" s="11">
        <v>14</v>
      </c>
      <c r="C18" s="13" t="s">
        <v>46</v>
      </c>
      <c r="D18" s="85">
        <v>0.703225812</v>
      </c>
      <c r="E18" s="85">
        <v>2.620346366</v>
      </c>
      <c r="F18" s="85">
        <v>48.432717939</v>
      </c>
      <c r="G18" s="85">
        <v>2.119329057</v>
      </c>
      <c r="H18" s="85">
        <v>1.059165985</v>
      </c>
      <c r="I18" s="85">
        <v>0</v>
      </c>
      <c r="J18" s="75">
        <v>0</v>
      </c>
      <c r="K18" s="80">
        <v>54.934785159</v>
      </c>
      <c r="L18" s="85">
        <v>0</v>
      </c>
    </row>
    <row r="19" spans="2:12" ht="12.75">
      <c r="B19" s="11">
        <v>15</v>
      </c>
      <c r="C19" s="13" t="s">
        <v>47</v>
      </c>
      <c r="D19" s="85">
        <v>12.868229347</v>
      </c>
      <c r="E19" s="85">
        <v>85.81144366</v>
      </c>
      <c r="F19" s="85">
        <v>758.288954441</v>
      </c>
      <c r="G19" s="85">
        <v>104.431483432</v>
      </c>
      <c r="H19" s="85">
        <v>7.433102032</v>
      </c>
      <c r="I19" s="85">
        <v>0</v>
      </c>
      <c r="J19" s="75">
        <v>0.0030574440545712922</v>
      </c>
      <c r="K19" s="80">
        <v>968.8362703560546</v>
      </c>
      <c r="L19" s="85">
        <v>0</v>
      </c>
    </row>
    <row r="20" spans="2:12" ht="12.75">
      <c r="B20" s="11">
        <v>16</v>
      </c>
      <c r="C20" s="13" t="s">
        <v>48</v>
      </c>
      <c r="D20" s="85">
        <v>971.851070256</v>
      </c>
      <c r="E20" s="85">
        <v>1975.81935533</v>
      </c>
      <c r="F20" s="85">
        <v>4808.710637176</v>
      </c>
      <c r="G20" s="85">
        <v>346.671081169</v>
      </c>
      <c r="H20" s="85">
        <v>106.291647954</v>
      </c>
      <c r="I20" s="85">
        <v>0</v>
      </c>
      <c r="J20" s="75">
        <v>1.424051058966359</v>
      </c>
      <c r="K20" s="80">
        <v>8210.767842943967</v>
      </c>
      <c r="L20" s="85">
        <v>0</v>
      </c>
    </row>
    <row r="21" spans="2:12" ht="12.75">
      <c r="B21" s="11">
        <v>17</v>
      </c>
      <c r="C21" s="12" t="s">
        <v>49</v>
      </c>
      <c r="D21" s="85">
        <v>172.447486452</v>
      </c>
      <c r="E21" s="85">
        <v>143.741283481</v>
      </c>
      <c r="F21" s="85">
        <v>1081.511061245</v>
      </c>
      <c r="G21" s="85">
        <v>99.048149333</v>
      </c>
      <c r="H21" s="85">
        <v>17.988279692</v>
      </c>
      <c r="I21" s="85">
        <v>0</v>
      </c>
      <c r="J21" s="75">
        <v>0.013685248489547844</v>
      </c>
      <c r="K21" s="80">
        <v>1514.7499454514898</v>
      </c>
      <c r="L21" s="85">
        <v>0</v>
      </c>
    </row>
    <row r="22" spans="2:12" ht="12.75">
      <c r="B22" s="11">
        <v>18</v>
      </c>
      <c r="C22" s="13" t="s">
        <v>50</v>
      </c>
      <c r="D22" s="85">
        <v>0.000148411</v>
      </c>
      <c r="E22" s="85">
        <v>0</v>
      </c>
      <c r="F22" s="85">
        <v>0.984725862</v>
      </c>
      <c r="G22" s="85">
        <v>0</v>
      </c>
      <c r="H22" s="85">
        <v>0</v>
      </c>
      <c r="I22" s="85">
        <v>0</v>
      </c>
      <c r="J22" s="75">
        <v>0</v>
      </c>
      <c r="K22" s="80">
        <v>0.984874273</v>
      </c>
      <c r="L22" s="85">
        <v>0</v>
      </c>
    </row>
    <row r="23" spans="2:12" ht="12.75">
      <c r="B23" s="11">
        <v>19</v>
      </c>
      <c r="C23" s="13" t="s">
        <v>51</v>
      </c>
      <c r="D23" s="85">
        <v>193.408963768</v>
      </c>
      <c r="E23" s="85">
        <v>153.834824465</v>
      </c>
      <c r="F23" s="85">
        <v>1175.240901035</v>
      </c>
      <c r="G23" s="85">
        <v>133.61471509</v>
      </c>
      <c r="H23" s="85">
        <v>13.035089427</v>
      </c>
      <c r="I23" s="85">
        <v>0</v>
      </c>
      <c r="J23" s="75">
        <v>0.5394808344265606</v>
      </c>
      <c r="K23" s="80">
        <v>1669.6739746194264</v>
      </c>
      <c r="L23" s="85">
        <v>0</v>
      </c>
    </row>
    <row r="24" spans="2:12" ht="12.75">
      <c r="B24" s="11">
        <v>20</v>
      </c>
      <c r="C24" s="12" t="s">
        <v>52</v>
      </c>
      <c r="D24" s="85">
        <v>9818.129993249</v>
      </c>
      <c r="E24" s="85">
        <v>10590.025337303816</v>
      </c>
      <c r="F24" s="85">
        <v>19682.614711645</v>
      </c>
      <c r="G24" s="85">
        <v>2969.0760038651656</v>
      </c>
      <c r="H24" s="85">
        <v>1110.18699847</v>
      </c>
      <c r="I24" s="85">
        <v>0</v>
      </c>
      <c r="J24" s="75">
        <v>86.2837678623464</v>
      </c>
      <c r="K24" s="80">
        <v>44256.31681239533</v>
      </c>
      <c r="L24" s="85">
        <v>0</v>
      </c>
    </row>
    <row r="25" spans="2:12" ht="12.75">
      <c r="B25" s="11">
        <v>21</v>
      </c>
      <c r="C25" s="13" t="s">
        <v>53</v>
      </c>
      <c r="D25" s="85">
        <v>0.204093017</v>
      </c>
      <c r="E25" s="85">
        <v>0.140954986</v>
      </c>
      <c r="F25" s="85">
        <v>8.295218355</v>
      </c>
      <c r="G25" s="85">
        <v>0.410128068</v>
      </c>
      <c r="H25" s="85">
        <v>0.195460092</v>
      </c>
      <c r="I25" s="85">
        <v>0</v>
      </c>
      <c r="J25" s="75">
        <v>2.4835590705659715E-05</v>
      </c>
      <c r="K25" s="80">
        <v>9.245879353590706</v>
      </c>
      <c r="L25" s="85">
        <v>0</v>
      </c>
    </row>
    <row r="26" spans="2:12" ht="12.75">
      <c r="B26" s="11">
        <v>22</v>
      </c>
      <c r="C26" s="12" t="s">
        <v>54</v>
      </c>
      <c r="D26" s="85">
        <v>1.234950575</v>
      </c>
      <c r="E26" s="85">
        <v>5.696347597</v>
      </c>
      <c r="F26" s="85">
        <v>27.990245125</v>
      </c>
      <c r="G26" s="85">
        <v>1.433050644</v>
      </c>
      <c r="H26" s="85">
        <v>0.678614909</v>
      </c>
      <c r="I26" s="85">
        <v>0</v>
      </c>
      <c r="J26" s="75">
        <v>4.083397735654482E-05</v>
      </c>
      <c r="K26" s="80">
        <v>37.03324968397735</v>
      </c>
      <c r="L26" s="85">
        <v>0</v>
      </c>
    </row>
    <row r="27" spans="2:12" ht="12.75">
      <c r="B27" s="11">
        <v>23</v>
      </c>
      <c r="C27" s="12" t="s">
        <v>55</v>
      </c>
      <c r="D27" s="85">
        <v>0.266087463</v>
      </c>
      <c r="E27" s="85">
        <v>0.000953983</v>
      </c>
      <c r="F27" s="85">
        <v>1.974269106</v>
      </c>
      <c r="G27" s="85">
        <v>0.284235148</v>
      </c>
      <c r="H27" s="85">
        <v>0.001726035</v>
      </c>
      <c r="I27" s="85">
        <v>0</v>
      </c>
      <c r="J27" s="75">
        <v>0</v>
      </c>
      <c r="K27" s="80">
        <v>2.527271735</v>
      </c>
      <c r="L27" s="85">
        <v>0</v>
      </c>
    </row>
    <row r="28" spans="2:12" ht="12.75">
      <c r="B28" s="11">
        <v>24</v>
      </c>
      <c r="C28" s="13" t="s">
        <v>56</v>
      </c>
      <c r="D28" s="85">
        <v>0.04906312</v>
      </c>
      <c r="E28" s="85">
        <v>0.325536238</v>
      </c>
      <c r="F28" s="85">
        <v>8.965472218</v>
      </c>
      <c r="G28" s="85">
        <v>0.227183312</v>
      </c>
      <c r="H28" s="85">
        <v>0.080904081</v>
      </c>
      <c r="I28" s="85">
        <v>0</v>
      </c>
      <c r="J28" s="75">
        <v>0.6905736356455789</v>
      </c>
      <c r="K28" s="80">
        <v>10.338732604645578</v>
      </c>
      <c r="L28" s="85">
        <v>0</v>
      </c>
    </row>
    <row r="29" spans="2:12" ht="12.75">
      <c r="B29" s="11">
        <v>25</v>
      </c>
      <c r="C29" s="13" t="s">
        <v>99</v>
      </c>
      <c r="D29" s="85">
        <v>1169.279567362</v>
      </c>
      <c r="E29" s="85">
        <v>1937.04469848</v>
      </c>
      <c r="F29" s="85">
        <v>4039.841250796</v>
      </c>
      <c r="G29" s="85">
        <v>445.156663223</v>
      </c>
      <c r="H29" s="85">
        <v>134.207388688</v>
      </c>
      <c r="I29" s="85">
        <v>0</v>
      </c>
      <c r="J29" s="75">
        <v>2.956961463877207</v>
      </c>
      <c r="K29" s="80">
        <v>7728.486530012878</v>
      </c>
      <c r="L29" s="85">
        <v>0</v>
      </c>
    </row>
    <row r="30" spans="2:12" ht="12.75">
      <c r="B30" s="11">
        <v>26</v>
      </c>
      <c r="C30" s="13" t="s">
        <v>100</v>
      </c>
      <c r="D30" s="85">
        <v>9.758858908</v>
      </c>
      <c r="E30" s="85">
        <v>90.360638418</v>
      </c>
      <c r="F30" s="85">
        <v>524.118042306</v>
      </c>
      <c r="G30" s="85">
        <v>62.903948234</v>
      </c>
      <c r="H30" s="85">
        <v>7.217810589</v>
      </c>
      <c r="I30" s="85">
        <v>0</v>
      </c>
      <c r="J30" s="75">
        <v>0.008309181112501838</v>
      </c>
      <c r="K30" s="80">
        <v>694.3676076361126</v>
      </c>
      <c r="L30" s="85">
        <v>0</v>
      </c>
    </row>
    <row r="31" spans="2:12" ht="12.75">
      <c r="B31" s="11">
        <v>27</v>
      </c>
      <c r="C31" s="13" t="s">
        <v>15</v>
      </c>
      <c r="D31" s="85">
        <v>246.764471323</v>
      </c>
      <c r="E31" s="85">
        <v>740.648182751</v>
      </c>
      <c r="F31" s="85">
        <v>3649.023910116</v>
      </c>
      <c r="G31" s="85">
        <v>385.072117392</v>
      </c>
      <c r="H31" s="85">
        <v>61.584400358</v>
      </c>
      <c r="I31" s="85">
        <v>0</v>
      </c>
      <c r="J31" s="75">
        <v>0</v>
      </c>
      <c r="K31" s="80">
        <v>5083.09308194</v>
      </c>
      <c r="L31" s="85">
        <v>0</v>
      </c>
    </row>
    <row r="32" spans="2:12" ht="12.75">
      <c r="B32" s="11">
        <v>28</v>
      </c>
      <c r="C32" s="13" t="s">
        <v>101</v>
      </c>
      <c r="D32" s="85">
        <v>1.325168596</v>
      </c>
      <c r="E32" s="85">
        <v>4.556892211</v>
      </c>
      <c r="F32" s="85">
        <v>30.390966118</v>
      </c>
      <c r="G32" s="85">
        <v>2.247979549</v>
      </c>
      <c r="H32" s="85">
        <v>2.769493042</v>
      </c>
      <c r="I32" s="85">
        <v>0</v>
      </c>
      <c r="J32" s="75">
        <v>0.002426345792590663</v>
      </c>
      <c r="K32" s="80">
        <v>41.2929258617926</v>
      </c>
      <c r="L32" s="85">
        <v>0</v>
      </c>
    </row>
    <row r="33" spans="2:12" ht="12.75">
      <c r="B33" s="11">
        <v>29</v>
      </c>
      <c r="C33" s="13" t="s">
        <v>57</v>
      </c>
      <c r="D33" s="85">
        <v>35.180643519</v>
      </c>
      <c r="E33" s="85">
        <v>112.80167504</v>
      </c>
      <c r="F33" s="85">
        <v>994.728489752</v>
      </c>
      <c r="G33" s="85">
        <v>54.072323765</v>
      </c>
      <c r="H33" s="85">
        <v>15.943622742</v>
      </c>
      <c r="I33" s="85">
        <v>0</v>
      </c>
      <c r="J33" s="75">
        <v>0.007864959243162262</v>
      </c>
      <c r="K33" s="80">
        <v>1212.7346197772429</v>
      </c>
      <c r="L33" s="85">
        <v>0</v>
      </c>
    </row>
    <row r="34" spans="2:12" ht="12.75">
      <c r="B34" s="11">
        <v>30</v>
      </c>
      <c r="C34" s="13" t="s">
        <v>58</v>
      </c>
      <c r="D34" s="85">
        <v>41.4858482</v>
      </c>
      <c r="E34" s="85">
        <v>232.459965012</v>
      </c>
      <c r="F34" s="85">
        <v>1711.626929251</v>
      </c>
      <c r="G34" s="85">
        <v>106.407517593</v>
      </c>
      <c r="H34" s="85">
        <v>18.560670411</v>
      </c>
      <c r="I34" s="85">
        <v>0</v>
      </c>
      <c r="J34" s="75">
        <v>0.06417371891034673</v>
      </c>
      <c r="K34" s="80">
        <v>2110.6051041859105</v>
      </c>
      <c r="L34" s="85">
        <v>0</v>
      </c>
    </row>
    <row r="35" spans="2:12" ht="12.75">
      <c r="B35" s="11">
        <v>31</v>
      </c>
      <c r="C35" s="12" t="s">
        <v>59</v>
      </c>
      <c r="D35" s="85">
        <v>1.513643622</v>
      </c>
      <c r="E35" s="85">
        <v>0.200277304</v>
      </c>
      <c r="F35" s="85">
        <v>28.533428735</v>
      </c>
      <c r="G35" s="85">
        <v>2.369303519</v>
      </c>
      <c r="H35" s="85">
        <v>0.129774925</v>
      </c>
      <c r="I35" s="85">
        <v>0</v>
      </c>
      <c r="J35" s="75">
        <v>7.61827935756433E-08</v>
      </c>
      <c r="K35" s="80">
        <v>32.74642818118279</v>
      </c>
      <c r="L35" s="85">
        <v>0</v>
      </c>
    </row>
    <row r="36" spans="2:12" ht="12.75">
      <c r="B36" s="11">
        <v>32</v>
      </c>
      <c r="C36" s="13" t="s">
        <v>60</v>
      </c>
      <c r="D36" s="85">
        <v>570.166323237</v>
      </c>
      <c r="E36" s="85">
        <v>821.890000265</v>
      </c>
      <c r="F36" s="85">
        <v>2775.555075412</v>
      </c>
      <c r="G36" s="85">
        <v>381.903907904</v>
      </c>
      <c r="H36" s="85">
        <v>90.928746961</v>
      </c>
      <c r="I36" s="85">
        <v>0</v>
      </c>
      <c r="J36" s="75">
        <v>1.2066680284658753</v>
      </c>
      <c r="K36" s="80">
        <v>4641.650721807466</v>
      </c>
      <c r="L36" s="85">
        <v>0</v>
      </c>
    </row>
    <row r="37" spans="2:12" ht="12.75">
      <c r="B37" s="11">
        <v>33</v>
      </c>
      <c r="C37" s="13" t="s">
        <v>95</v>
      </c>
      <c r="D37" s="85">
        <v>26.823670533</v>
      </c>
      <c r="E37" s="85">
        <v>16.582746856</v>
      </c>
      <c r="F37" s="85">
        <v>105.137530214</v>
      </c>
      <c r="G37" s="86">
        <v>6.031868671</v>
      </c>
      <c r="H37" s="86">
        <v>1.162669489</v>
      </c>
      <c r="I37" s="85">
        <v>0</v>
      </c>
      <c r="J37" s="75">
        <v>0.42637010768658273</v>
      </c>
      <c r="K37" s="80">
        <v>156.16485587068658</v>
      </c>
      <c r="L37" s="85">
        <v>0</v>
      </c>
    </row>
    <row r="38" spans="2:12" ht="12.75">
      <c r="B38" s="11">
        <v>34</v>
      </c>
      <c r="C38" s="13" t="s">
        <v>61</v>
      </c>
      <c r="D38" s="85">
        <v>0.167787777</v>
      </c>
      <c r="E38" s="85">
        <v>0.210233405</v>
      </c>
      <c r="F38" s="85">
        <v>8.636433847</v>
      </c>
      <c r="G38" s="85">
        <v>0.17272343</v>
      </c>
      <c r="H38" s="85">
        <v>0.076519547</v>
      </c>
      <c r="I38" s="85">
        <v>0</v>
      </c>
      <c r="J38" s="75">
        <v>4.6090590113264204E-05</v>
      </c>
      <c r="K38" s="80">
        <v>9.263744096590111</v>
      </c>
      <c r="L38" s="85">
        <v>0</v>
      </c>
    </row>
    <row r="39" spans="2:12" ht="12.75">
      <c r="B39" s="11">
        <v>35</v>
      </c>
      <c r="C39" s="13" t="s">
        <v>62</v>
      </c>
      <c r="D39" s="85">
        <v>414.476321921</v>
      </c>
      <c r="E39" s="85">
        <v>612.362341118</v>
      </c>
      <c r="F39" s="85">
        <v>3166.747636605</v>
      </c>
      <c r="G39" s="85">
        <v>328.922520773</v>
      </c>
      <c r="H39" s="85">
        <v>43.013850897</v>
      </c>
      <c r="I39" s="85">
        <v>0</v>
      </c>
      <c r="J39" s="75">
        <v>0.06953256897604469</v>
      </c>
      <c r="K39" s="80">
        <v>4565.592203882976</v>
      </c>
      <c r="L39" s="85">
        <v>0</v>
      </c>
    </row>
    <row r="40" spans="2:12" ht="12.75">
      <c r="B40" s="11">
        <v>36</v>
      </c>
      <c r="C40" s="13" t="s">
        <v>63</v>
      </c>
      <c r="D40" s="85">
        <v>14.992000667</v>
      </c>
      <c r="E40" s="85">
        <v>47.520636182</v>
      </c>
      <c r="F40" s="85">
        <v>428.621286681</v>
      </c>
      <c r="G40" s="85">
        <v>30.002050199</v>
      </c>
      <c r="H40" s="85">
        <v>5.923724868</v>
      </c>
      <c r="I40" s="85">
        <v>0</v>
      </c>
      <c r="J40" s="75">
        <v>0.0001083319324645648</v>
      </c>
      <c r="K40" s="80">
        <v>527.0598069289325</v>
      </c>
      <c r="L40" s="85">
        <v>0</v>
      </c>
    </row>
    <row r="41" spans="2:12" ht="12.75">
      <c r="B41" s="11">
        <v>37</v>
      </c>
      <c r="C41" s="13" t="s">
        <v>64</v>
      </c>
      <c r="D41" s="85">
        <v>1559.77457398</v>
      </c>
      <c r="E41" s="85">
        <v>1144.837693498</v>
      </c>
      <c r="F41" s="85">
        <v>3073.77074426</v>
      </c>
      <c r="G41" s="85">
        <v>388.374436031</v>
      </c>
      <c r="H41" s="85">
        <v>91.766894129</v>
      </c>
      <c r="I41" s="85">
        <v>0</v>
      </c>
      <c r="J41" s="75">
        <v>0.28213071057762934</v>
      </c>
      <c r="K41" s="80">
        <v>6258.806472608579</v>
      </c>
      <c r="L41" s="85">
        <v>0</v>
      </c>
    </row>
    <row r="42" spans="2:12" ht="15">
      <c r="B42" s="14" t="s">
        <v>11</v>
      </c>
      <c r="C42" s="76"/>
      <c r="D42" s="88">
        <f aca="true" t="shared" si="0" ref="D42:L42">SUM(D5:D41)</f>
        <v>16193.060872335</v>
      </c>
      <c r="E42" s="88">
        <f t="shared" si="0"/>
        <v>23065.120096998813</v>
      </c>
      <c r="F42" s="88">
        <f t="shared" si="0"/>
        <v>59030.703575731</v>
      </c>
      <c r="G42" s="88">
        <f t="shared" si="0"/>
        <v>7117.647614073167</v>
      </c>
      <c r="H42" s="88">
        <f>SUM(H5:H41)</f>
        <v>1901.6197127870005</v>
      </c>
      <c r="I42" s="88">
        <f t="shared" si="0"/>
        <v>0</v>
      </c>
      <c r="J42" s="88">
        <f t="shared" si="0"/>
        <v>97.30587615300003</v>
      </c>
      <c r="K42" s="88">
        <f>SUM(K5:K41)</f>
        <v>107405.45774807798</v>
      </c>
      <c r="L42" s="88">
        <f t="shared" si="0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87" ht="12.75">
      <c r="B87" s="12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2021-06-08T09:54:12Z</cp:lastPrinted>
  <dcterms:created xsi:type="dcterms:W3CDTF">2014-01-06T04:43:23Z</dcterms:created>
  <dcterms:modified xsi:type="dcterms:W3CDTF">2021-08-09T08:06:37Z</dcterms:modified>
  <cp:category/>
  <cp:version/>
  <cp:contentType/>
  <cp:contentStatus/>
</cp:coreProperties>
</file>