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<sst xmlns="http://schemas.openxmlformats.org/spreadsheetml/2006/main" count="195" uniqueCount="161">
  <si>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</si>
  <si>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</si>
  <si>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</si>
  <si>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</si>
  <si>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</si>
  <si>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</si>
  <si>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</si>
  <si>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</si>
  <si>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</si>
  <si>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</si>
  <si>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</si>
  <si>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</si>
  <si>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</si>
  <si>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</si>
  <si>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</si>
  <si>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</si>
  <si>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</si>
  <si>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</si>
  <si>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</si>
  <si>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</si>
  <si>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</si>
  <si>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</si>
  <si>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</si>
  <si>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</si>
  <si>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</si>
  <si>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</si>
  <si>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</si>
  <si>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</si>
  <si>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</si>
  <si>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</si>
  <si>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</si>
  <si>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</si>
  <si>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</si>
  <si>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</si>
  <si>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</si>
  <si>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</si>
  <si>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</si>
  <si>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</si>
  <si>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</si>
  <si>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</si>
  <si>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</si>
  <si>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</si>
  <si>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</si>
  <si>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</si>
  <si>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</si>
  <si>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</si>
  <si>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</si>
  <si>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</si>
  <si>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</si>
  <si>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</si>
  <si>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</si>
  <si>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</si>
  <si>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</si>
  <si>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</si>
  <si>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</si>
  <si>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</si>
  <si>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</si>
  <si>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</si>
  <si>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</si>
  <si>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</si>
  <si>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</si>
  <si>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</si>
  <si>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</si>
  <si>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</si>
  <si>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</si>
  <si>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</si>
  <si>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</si>
  <si>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</si>
  <si>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</si>
  <si>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</si>
  <si>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</si>
  <si>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</si>
  <si>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</si>
  <si>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</si>
  <si>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</si>
  <si>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</si>
  <si>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</si>
  <si>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</si>
  <si>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</si>
  <si>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</si>
  <si>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</si>
  <si>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</si>
  <si>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</si>
  <si>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</si>
  <si>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</si>
  <si>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</si>
  <si>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</si>
  <si>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</si>
  <si>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</si>
  <si>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</si>
  <si>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</si>
  <si>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</si>
  <si>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</si>
  <si>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</si>
  <si>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</si>
  <si>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</si>
  <si>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</si>
  <si>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</si>
  <si>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</si>
  <si>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</si>
  <si>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</si>
  <si>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</si>
  <si>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</si>
  <si>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</si>
  <si>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</si>
  <si>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</si>
  <si>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</si>
  <si>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</si>
  <si>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</si>
  <si>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</si>
  <si>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</si>
  <si>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</si>
  <si>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</si>
  <si>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</si>
  <si>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</si>
  <si>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</si>
  <si>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</si>
  <si>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</si>
  <si>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</si>
  <si>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</si>
  <si>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</si>
  <si>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</si>
  <si>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</si>
  <si>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</si>
  <si>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</si>
  <si>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</si>
  <si>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</si>
  <si>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</si>
  <si>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</si>
  <si>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</si>
  <si>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</si>
  <si>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</si>
  <si>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</si>
  <si>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</si>
  <si>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</si>
  <si>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</si>
  <si>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</si>
  <si>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</si>
  <si>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</si>
  <si>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</si>
  <si>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</si>
  <si>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</si>
  <si>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</si>
  <si>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</si>
  <si>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</si>
  <si>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</si>
  <si>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</si>
  <si>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</si>
  <si>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</si>
  <si>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</si>
  <si>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</si>
  <si>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SDL Plus G-Sec Jun 2028 30:70 Index Fund Mat.Dt.30-06-2028</t>
  </si>
  <si>
    <t>DSP Nifty 50 Equal Weight Index Fund</t>
  </si>
  <si>
    <t>DSP Nifty 1D Rate Liquid ETF</t>
  </si>
  <si>
    <t>DSP Nifty Midcap 150 Quality 50 Index Fund</t>
  </si>
  <si>
    <t>DSP Silver ETF</t>
  </si>
  <si>
    <t>DSP FMP Series 267 - 1246 Days</t>
  </si>
  <si>
    <t>DSP FMP Series 268 - 1281 Days</t>
  </si>
  <si>
    <t>DSP Mutual Fund: Average Assets Under Management (AAUM) as on 31.12.2022 (All figures in Rs. Crore)</t>
  </si>
  <si>
    <t>Table showing State wise /Union Territory wise contribution to AAUM of category of schemes as on 31.12.2022</t>
  </si>
  <si>
    <t>DSP FMP Series 269 - 160 Days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</si>
</sst>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171" fontId="0" fillId="0" borderId="18" xfId="42" applyFont="1" applyFill="1" applyBorder="1" applyAlignment="1">
      <alignment horizontal="center"/>
    </xf>
    <xf numFmtId="171" fontId="1" fillId="0" borderId="14" xfId="42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171" fontId="0" fillId="0" borderId="38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6" fillId="0" borderId="41" xfId="56" applyNumberFormat="1" applyFont="1" applyFill="1" applyBorder="1" applyAlignment="1">
      <alignment horizontal="center" vertical="top" wrapText="1"/>
      <protection/>
    </xf>
    <xf numFmtId="49" fontId="44" fillId="0" borderId="4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43" xfId="56" applyNumberFormat="1" applyFont="1" applyFill="1" applyBorder="1" applyAlignment="1">
      <alignment horizontal="center" vertical="top" wrapText="1"/>
      <protection/>
    </xf>
    <xf numFmtId="2" fontId="6" fillId="0" borderId="44" xfId="56" applyNumberFormat="1" applyFont="1" applyFill="1" applyBorder="1" applyAlignment="1">
      <alignment horizontal="center" vertical="top" wrapText="1"/>
      <protection/>
    </xf>
    <xf numFmtId="2" fontId="6" fillId="0" borderId="42" xfId="56" applyNumberFormat="1" applyFont="1" applyFill="1" applyBorder="1" applyAlignment="1">
      <alignment horizontal="center" vertical="top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8.57421875" style="2" bestFit="1" customWidth="1"/>
    <col min="2" max="2" width="38.42187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19" width="8.00390625" style="2" bestFit="1" customWidth="1"/>
    <col min="20" max="20" width="7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7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8.00390625" style="2" bestFit="1" customWidth="1"/>
    <col min="61" max="61" width="5.28125" style="2" bestFit="1" customWidth="1"/>
    <col min="62" max="62" width="9.57421875" style="2" bestFit="1" customWidth="1"/>
    <col min="63" max="63" width="12.71093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25" t="s">
        <v>66</v>
      </c>
      <c r="B1" s="145" t="s">
        <v>28</v>
      </c>
      <c r="C1" s="131" t="s">
        <v>158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26"/>
      <c r="B2" s="146"/>
      <c r="C2" s="150" t="s">
        <v>27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  <c r="W2" s="153" t="s">
        <v>25</v>
      </c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2"/>
      <c r="AQ2" s="153" t="s">
        <v>26</v>
      </c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2"/>
      <c r="BK2" s="137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26"/>
      <c r="B3" s="146"/>
      <c r="C3" s="149" t="s">
        <v>102</v>
      </c>
      <c r="D3" s="135"/>
      <c r="E3" s="135"/>
      <c r="F3" s="135"/>
      <c r="G3" s="135"/>
      <c r="H3" s="135"/>
      <c r="I3" s="135"/>
      <c r="J3" s="135"/>
      <c r="K3" s="135"/>
      <c r="L3" s="136"/>
      <c r="M3" s="134" t="s">
        <v>103</v>
      </c>
      <c r="N3" s="135"/>
      <c r="O3" s="135"/>
      <c r="P3" s="135"/>
      <c r="Q3" s="135"/>
      <c r="R3" s="135"/>
      <c r="S3" s="135"/>
      <c r="T3" s="135"/>
      <c r="U3" s="135"/>
      <c r="V3" s="136"/>
      <c r="W3" s="134" t="s">
        <v>102</v>
      </c>
      <c r="X3" s="135"/>
      <c r="Y3" s="135"/>
      <c r="Z3" s="135"/>
      <c r="AA3" s="135"/>
      <c r="AB3" s="135"/>
      <c r="AC3" s="135"/>
      <c r="AD3" s="135"/>
      <c r="AE3" s="135"/>
      <c r="AF3" s="136"/>
      <c r="AG3" s="134" t="s">
        <v>103</v>
      </c>
      <c r="AH3" s="135"/>
      <c r="AI3" s="135"/>
      <c r="AJ3" s="135"/>
      <c r="AK3" s="135"/>
      <c r="AL3" s="135"/>
      <c r="AM3" s="135"/>
      <c r="AN3" s="135"/>
      <c r="AO3" s="135"/>
      <c r="AP3" s="136"/>
      <c r="AQ3" s="134" t="s">
        <v>102</v>
      </c>
      <c r="AR3" s="135"/>
      <c r="AS3" s="135"/>
      <c r="AT3" s="135"/>
      <c r="AU3" s="135"/>
      <c r="AV3" s="135"/>
      <c r="AW3" s="135"/>
      <c r="AX3" s="135"/>
      <c r="AY3" s="135"/>
      <c r="AZ3" s="136"/>
      <c r="BA3" s="134" t="s">
        <v>103</v>
      </c>
      <c r="BB3" s="135"/>
      <c r="BC3" s="135"/>
      <c r="BD3" s="135"/>
      <c r="BE3" s="135"/>
      <c r="BF3" s="135"/>
      <c r="BG3" s="135"/>
      <c r="BH3" s="135"/>
      <c r="BI3" s="135"/>
      <c r="BJ3" s="136"/>
      <c r="BK3" s="13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26"/>
      <c r="B4" s="146"/>
      <c r="C4" s="155" t="s">
        <v>29</v>
      </c>
      <c r="D4" s="155"/>
      <c r="E4" s="155"/>
      <c r="F4" s="155"/>
      <c r="G4" s="156"/>
      <c r="H4" s="142" t="s">
        <v>30</v>
      </c>
      <c r="I4" s="143"/>
      <c r="J4" s="143"/>
      <c r="K4" s="143"/>
      <c r="L4" s="144"/>
      <c r="M4" s="154" t="s">
        <v>29</v>
      </c>
      <c r="N4" s="155"/>
      <c r="O4" s="155"/>
      <c r="P4" s="155"/>
      <c r="Q4" s="156"/>
      <c r="R4" s="142" t="s">
        <v>30</v>
      </c>
      <c r="S4" s="143"/>
      <c r="T4" s="143"/>
      <c r="U4" s="143"/>
      <c r="V4" s="144"/>
      <c r="W4" s="154" t="s">
        <v>29</v>
      </c>
      <c r="X4" s="155"/>
      <c r="Y4" s="155"/>
      <c r="Z4" s="155"/>
      <c r="AA4" s="156"/>
      <c r="AB4" s="142" t="s">
        <v>30</v>
      </c>
      <c r="AC4" s="143"/>
      <c r="AD4" s="143"/>
      <c r="AE4" s="143"/>
      <c r="AF4" s="144"/>
      <c r="AG4" s="154" t="s">
        <v>29</v>
      </c>
      <c r="AH4" s="155"/>
      <c r="AI4" s="155"/>
      <c r="AJ4" s="155"/>
      <c r="AK4" s="156"/>
      <c r="AL4" s="142" t="s">
        <v>30</v>
      </c>
      <c r="AM4" s="143"/>
      <c r="AN4" s="143"/>
      <c r="AO4" s="143"/>
      <c r="AP4" s="144"/>
      <c r="AQ4" s="154" t="s">
        <v>29</v>
      </c>
      <c r="AR4" s="155"/>
      <c r="AS4" s="155"/>
      <c r="AT4" s="155"/>
      <c r="AU4" s="156"/>
      <c r="AV4" s="142" t="s">
        <v>30</v>
      </c>
      <c r="AW4" s="143"/>
      <c r="AX4" s="143"/>
      <c r="AY4" s="143"/>
      <c r="AZ4" s="144"/>
      <c r="BA4" s="154" t="s">
        <v>29</v>
      </c>
      <c r="BB4" s="155"/>
      <c r="BC4" s="155"/>
      <c r="BD4" s="155"/>
      <c r="BE4" s="156"/>
      <c r="BF4" s="142" t="s">
        <v>30</v>
      </c>
      <c r="BG4" s="143"/>
      <c r="BH4" s="143"/>
      <c r="BI4" s="143"/>
      <c r="BJ4" s="144"/>
      <c r="BK4" s="13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26"/>
      <c r="B5" s="146"/>
      <c r="C5" s="92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3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8"/>
    </row>
    <row r="7" spans="1:63" ht="12.75">
      <c r="A7" s="10" t="s">
        <v>67</v>
      </c>
      <c r="B7" s="17" t="s">
        <v>12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</row>
    <row r="8" spans="1:63" ht="12.75">
      <c r="A8" s="10"/>
      <c r="B8" s="21" t="s">
        <v>125</v>
      </c>
      <c r="C8" s="47">
        <v>0</v>
      </c>
      <c r="D8" s="45">
        <v>553.77612097</v>
      </c>
      <c r="E8" s="40">
        <v>0</v>
      </c>
      <c r="F8" s="40">
        <v>0</v>
      </c>
      <c r="G8" s="40">
        <v>0</v>
      </c>
      <c r="H8" s="40">
        <v>21.261943693</v>
      </c>
      <c r="I8" s="40">
        <v>1935.354155091</v>
      </c>
      <c r="J8" s="40">
        <v>30.540398076</v>
      </c>
      <c r="K8" s="40">
        <v>0</v>
      </c>
      <c r="L8" s="40">
        <v>403.984689136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6.153084669</v>
      </c>
      <c r="S8" s="40">
        <v>15.500682305</v>
      </c>
      <c r="T8" s="40">
        <v>2.574382386</v>
      </c>
      <c r="U8" s="40">
        <v>0</v>
      </c>
      <c r="V8" s="40">
        <v>6.170154642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5">
        <v>0.639955462</v>
      </c>
      <c r="AS8" s="40">
        <v>0</v>
      </c>
      <c r="AT8" s="40">
        <v>0</v>
      </c>
      <c r="AU8" s="40">
        <v>0</v>
      </c>
      <c r="AV8" s="40">
        <v>9.151597238</v>
      </c>
      <c r="AW8" s="40">
        <v>964.986377791</v>
      </c>
      <c r="AX8" s="40">
        <v>0</v>
      </c>
      <c r="AY8" s="40">
        <v>0</v>
      </c>
      <c r="AZ8" s="40">
        <v>68.172257809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3.642933609</v>
      </c>
      <c r="BG8" s="45">
        <v>10.262547288</v>
      </c>
      <c r="BH8" s="40">
        <v>1.840297465</v>
      </c>
      <c r="BI8" s="40">
        <v>0</v>
      </c>
      <c r="BJ8" s="40">
        <v>14.706484568</v>
      </c>
      <c r="BK8" s="107">
        <v>4048.718062198</v>
      </c>
    </row>
    <row r="9" spans="1:63" ht="12.75">
      <c r="A9" s="10"/>
      <c r="B9" s="21" t="s">
        <v>130</v>
      </c>
      <c r="C9" s="47">
        <v>0</v>
      </c>
      <c r="D9" s="45">
        <v>214.152202466</v>
      </c>
      <c r="E9" s="40">
        <v>0</v>
      </c>
      <c r="F9" s="40">
        <v>0</v>
      </c>
      <c r="G9" s="48">
        <v>0</v>
      </c>
      <c r="H9" s="47">
        <v>8.244956941</v>
      </c>
      <c r="I9" s="40">
        <v>1523.432845267</v>
      </c>
      <c r="J9" s="40">
        <v>270.759458233</v>
      </c>
      <c r="K9" s="48">
        <v>0</v>
      </c>
      <c r="L9" s="48">
        <v>428.497442472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1.582750968</v>
      </c>
      <c r="S9" s="40">
        <v>40.393197348</v>
      </c>
      <c r="T9" s="40">
        <v>3.798156433</v>
      </c>
      <c r="U9" s="40">
        <v>0</v>
      </c>
      <c r="V9" s="48">
        <v>22.76625852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</v>
      </c>
      <c r="AC9" s="40">
        <v>0</v>
      </c>
      <c r="AD9" s="40">
        <v>0</v>
      </c>
      <c r="AE9" s="40">
        <v>0</v>
      </c>
      <c r="AF9" s="48">
        <v>0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0.001420347</v>
      </c>
      <c r="AM9" s="40">
        <v>0</v>
      </c>
      <c r="AN9" s="40">
        <v>0</v>
      </c>
      <c r="AO9" s="48">
        <v>0</v>
      </c>
      <c r="AP9" s="48">
        <v>0</v>
      </c>
      <c r="AQ9" s="47">
        <v>0</v>
      </c>
      <c r="AR9" s="45">
        <v>0</v>
      </c>
      <c r="AS9" s="40">
        <v>0</v>
      </c>
      <c r="AT9" s="48">
        <v>0</v>
      </c>
      <c r="AU9" s="48">
        <v>0</v>
      </c>
      <c r="AV9" s="47">
        <v>17.954947034</v>
      </c>
      <c r="AW9" s="40">
        <v>788.687941861</v>
      </c>
      <c r="AX9" s="40">
        <v>0.160751945</v>
      </c>
      <c r="AY9" s="48">
        <v>0</v>
      </c>
      <c r="AZ9" s="48">
        <v>528.752095228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7.876024868</v>
      </c>
      <c r="BG9" s="45">
        <v>34.402468228</v>
      </c>
      <c r="BH9" s="40">
        <v>10.866435746</v>
      </c>
      <c r="BI9" s="40">
        <v>0</v>
      </c>
      <c r="BJ9" s="40">
        <v>58.833087095</v>
      </c>
      <c r="BK9" s="107">
        <v>3961.162441</v>
      </c>
    </row>
    <row r="10" spans="1:63" ht="12.75">
      <c r="A10" s="10"/>
      <c r="B10" s="21" t="s">
        <v>131</v>
      </c>
      <c r="C10" s="47">
        <v>0</v>
      </c>
      <c r="D10" s="45">
        <v>638.98296806</v>
      </c>
      <c r="E10" s="40">
        <v>0</v>
      </c>
      <c r="F10" s="40">
        <v>0</v>
      </c>
      <c r="G10" s="46">
        <v>0</v>
      </c>
      <c r="H10" s="47">
        <v>52.768045815</v>
      </c>
      <c r="I10" s="40">
        <v>7328.573919241</v>
      </c>
      <c r="J10" s="40">
        <v>1072.033210895</v>
      </c>
      <c r="K10" s="48">
        <v>0</v>
      </c>
      <c r="L10" s="46">
        <v>406.054630187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25.006236215</v>
      </c>
      <c r="S10" s="40">
        <v>150.693973639</v>
      </c>
      <c r="T10" s="40">
        <v>2.894580913</v>
      </c>
      <c r="U10" s="40">
        <v>0</v>
      </c>
      <c r="V10" s="46">
        <v>42.444084338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0.012224083</v>
      </c>
      <c r="AC10" s="40">
        <v>50.144692718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0.003289749</v>
      </c>
      <c r="AM10" s="40">
        <v>0</v>
      </c>
      <c r="AN10" s="40">
        <v>0</v>
      </c>
      <c r="AO10" s="48">
        <v>0</v>
      </c>
      <c r="AP10" s="46">
        <v>0</v>
      </c>
      <c r="AQ10" s="47">
        <v>0</v>
      </c>
      <c r="AR10" s="45">
        <v>0.177576326</v>
      </c>
      <c r="AS10" s="40">
        <v>0</v>
      </c>
      <c r="AT10" s="48">
        <v>0</v>
      </c>
      <c r="AU10" s="46">
        <v>0</v>
      </c>
      <c r="AV10" s="47">
        <v>77.080185481</v>
      </c>
      <c r="AW10" s="40">
        <v>2212.212341457</v>
      </c>
      <c r="AX10" s="40">
        <v>2.652703994</v>
      </c>
      <c r="AY10" s="48">
        <v>0</v>
      </c>
      <c r="AZ10" s="46">
        <v>504.243590695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31.146198651</v>
      </c>
      <c r="BG10" s="45">
        <v>26.811046638</v>
      </c>
      <c r="BH10" s="40">
        <v>0.189655358</v>
      </c>
      <c r="BI10" s="40">
        <v>0</v>
      </c>
      <c r="BJ10" s="40">
        <v>64.478117431</v>
      </c>
      <c r="BK10" s="107">
        <v>12688.603271884</v>
      </c>
    </row>
    <row r="11" spans="1:64" ht="12.75">
      <c r="A11" s="31"/>
      <c r="B11" s="32" t="s">
        <v>76</v>
      </c>
      <c r="C11" s="93">
        <f>SUM(C8:C10)</f>
        <v>0</v>
      </c>
      <c r="D11" s="76">
        <f aca="true" t="shared" si="0" ref="D11:BJ11">SUM(D8:D10)</f>
        <v>1406.911291496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82.274946449</v>
      </c>
      <c r="I11" s="76">
        <f t="shared" si="0"/>
        <v>10787.360919599</v>
      </c>
      <c r="J11" s="76">
        <f t="shared" si="0"/>
        <v>1373.333067204</v>
      </c>
      <c r="K11" s="76">
        <f t="shared" si="0"/>
        <v>0</v>
      </c>
      <c r="L11" s="76">
        <f t="shared" si="0"/>
        <v>1238.5367617949998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32.742071852</v>
      </c>
      <c r="S11" s="76">
        <f t="shared" si="0"/>
        <v>206.587853292</v>
      </c>
      <c r="T11" s="76">
        <f t="shared" si="0"/>
        <v>9.267119732</v>
      </c>
      <c r="U11" s="76">
        <f t="shared" si="0"/>
        <v>0</v>
      </c>
      <c r="V11" s="76">
        <f t="shared" si="0"/>
        <v>71.3804975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0.012224083</v>
      </c>
      <c r="AC11" s="76">
        <f t="shared" si="0"/>
        <v>50.144692718</v>
      </c>
      <c r="AD11" s="76">
        <f t="shared" si="0"/>
        <v>0</v>
      </c>
      <c r="AE11" s="76">
        <f t="shared" si="0"/>
        <v>0</v>
      </c>
      <c r="AF11" s="76">
        <f t="shared" si="0"/>
        <v>0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0.0047100959999999996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</v>
      </c>
      <c r="AQ11" s="76">
        <f t="shared" si="0"/>
        <v>0</v>
      </c>
      <c r="AR11" s="76">
        <f t="shared" si="0"/>
        <v>0.8175317879999999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104.18672975300001</v>
      </c>
      <c r="AW11" s="76">
        <f t="shared" si="0"/>
        <v>3965.886661109</v>
      </c>
      <c r="AX11" s="76">
        <f t="shared" si="0"/>
        <v>2.813455939</v>
      </c>
      <c r="AY11" s="76">
        <f t="shared" si="0"/>
        <v>0</v>
      </c>
      <c r="AZ11" s="76">
        <f t="shared" si="0"/>
        <v>1101.1679437320001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42.665157128</v>
      </c>
      <c r="BG11" s="76">
        <f t="shared" si="0"/>
        <v>71.476062154</v>
      </c>
      <c r="BH11" s="76">
        <f t="shared" si="0"/>
        <v>12.896388568999999</v>
      </c>
      <c r="BI11" s="76">
        <f t="shared" si="0"/>
        <v>0</v>
      </c>
      <c r="BJ11" s="76">
        <f t="shared" si="0"/>
        <v>138.017689094</v>
      </c>
      <c r="BK11" s="108">
        <f>SUM(BK8:BK10)</f>
        <v>20698.483775082</v>
      </c>
      <c r="BL11" s="85"/>
    </row>
    <row r="12" spans="1:64" ht="12.75">
      <c r="A12" s="10" t="s">
        <v>68</v>
      </c>
      <c r="B12" s="17" t="s">
        <v>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4"/>
      <c r="BL12" s="85"/>
    </row>
    <row r="13" spans="1:64" ht="12.75">
      <c r="A13" s="10"/>
      <c r="B13" s="17" t="s">
        <v>122</v>
      </c>
      <c r="C13" s="47">
        <v>0</v>
      </c>
      <c r="D13" s="45">
        <v>6.377203999</v>
      </c>
      <c r="E13" s="40">
        <v>0</v>
      </c>
      <c r="F13" s="40">
        <v>0</v>
      </c>
      <c r="G13" s="46">
        <v>0</v>
      </c>
      <c r="H13" s="47">
        <v>4.774232344</v>
      </c>
      <c r="I13" s="40">
        <v>7.617014259</v>
      </c>
      <c r="J13" s="40">
        <v>0</v>
      </c>
      <c r="K13" s="48">
        <v>0</v>
      </c>
      <c r="L13" s="46">
        <v>5.793484302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1.78114176</v>
      </c>
      <c r="S13" s="40">
        <v>0</v>
      </c>
      <c r="T13" s="40">
        <v>0</v>
      </c>
      <c r="U13" s="40">
        <v>0</v>
      </c>
      <c r="V13" s="46">
        <v>0.430169794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0.000100116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</v>
      </c>
      <c r="AS13" s="40">
        <v>0</v>
      </c>
      <c r="AT13" s="48">
        <v>0</v>
      </c>
      <c r="AU13" s="46">
        <v>0</v>
      </c>
      <c r="AV13" s="47">
        <v>1.614099777</v>
      </c>
      <c r="AW13" s="40">
        <v>0.105931124</v>
      </c>
      <c r="AX13" s="40">
        <v>0</v>
      </c>
      <c r="AY13" s="48">
        <v>0</v>
      </c>
      <c r="AZ13" s="46">
        <v>11.528917963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0.366881207</v>
      </c>
      <c r="BG13" s="45">
        <v>0</v>
      </c>
      <c r="BH13" s="40">
        <v>0</v>
      </c>
      <c r="BI13" s="40">
        <v>0</v>
      </c>
      <c r="BJ13" s="40">
        <v>0.03319141</v>
      </c>
      <c r="BK13" s="107">
        <v>40.422368055</v>
      </c>
      <c r="BL13" s="85"/>
    </row>
    <row r="14" spans="1:64" ht="12.75">
      <c r="A14" s="10"/>
      <c r="B14" s="21" t="s">
        <v>132</v>
      </c>
      <c r="C14" s="47">
        <v>0</v>
      </c>
      <c r="D14" s="45">
        <v>61.067421376</v>
      </c>
      <c r="E14" s="40">
        <v>0</v>
      </c>
      <c r="F14" s="40">
        <v>0</v>
      </c>
      <c r="G14" s="46">
        <v>0</v>
      </c>
      <c r="H14" s="47">
        <v>37.931292239</v>
      </c>
      <c r="I14" s="40">
        <v>65.976557137</v>
      </c>
      <c r="J14" s="40">
        <v>0</v>
      </c>
      <c r="K14" s="48">
        <v>0</v>
      </c>
      <c r="L14" s="46">
        <v>79.746282657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16.82252233</v>
      </c>
      <c r="S14" s="40">
        <v>2.167033311</v>
      </c>
      <c r="T14" s="40">
        <v>0</v>
      </c>
      <c r="U14" s="40">
        <v>0</v>
      </c>
      <c r="V14" s="46">
        <v>11.134751905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0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</v>
      </c>
      <c r="AS14" s="40">
        <v>0</v>
      </c>
      <c r="AT14" s="48">
        <v>0</v>
      </c>
      <c r="AU14" s="46">
        <v>0</v>
      </c>
      <c r="AV14" s="47">
        <v>16.814822611</v>
      </c>
      <c r="AW14" s="40">
        <v>26.058571806</v>
      </c>
      <c r="AX14" s="40">
        <v>6.419759786</v>
      </c>
      <c r="AY14" s="48">
        <v>0</v>
      </c>
      <c r="AZ14" s="46">
        <v>79.92510771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4.312794583</v>
      </c>
      <c r="BG14" s="45">
        <v>1.122879287</v>
      </c>
      <c r="BH14" s="40">
        <v>0</v>
      </c>
      <c r="BI14" s="40">
        <v>0</v>
      </c>
      <c r="BJ14" s="40">
        <v>3.999565337</v>
      </c>
      <c r="BK14" s="107">
        <v>413.499362075</v>
      </c>
      <c r="BL14" s="85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67.444625375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42.705524583</v>
      </c>
      <c r="I15" s="77">
        <f t="shared" si="1"/>
        <v>73.593571396</v>
      </c>
      <c r="J15" s="77">
        <f t="shared" si="1"/>
        <v>0</v>
      </c>
      <c r="K15" s="77">
        <f t="shared" si="1"/>
        <v>0</v>
      </c>
      <c r="L15" s="77">
        <f t="shared" si="1"/>
        <v>85.53976695899999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18.603664090000002</v>
      </c>
      <c r="S15" s="77">
        <f t="shared" si="1"/>
        <v>2.167033311</v>
      </c>
      <c r="T15" s="77">
        <f t="shared" si="1"/>
        <v>0</v>
      </c>
      <c r="U15" s="77">
        <f t="shared" si="1"/>
        <v>0</v>
      </c>
      <c r="V15" s="77">
        <f t="shared" si="1"/>
        <v>11.564921699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0.000100116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18.428922388</v>
      </c>
      <c r="AW15" s="77">
        <f t="shared" si="2"/>
        <v>26.16450293</v>
      </c>
      <c r="AX15" s="77">
        <f t="shared" si="2"/>
        <v>6.419759786</v>
      </c>
      <c r="AY15" s="77">
        <f t="shared" si="2"/>
        <v>0</v>
      </c>
      <c r="AZ15" s="77">
        <f t="shared" si="2"/>
        <v>91.454025673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4.679675789999999</v>
      </c>
      <c r="BG15" s="77">
        <f t="shared" si="2"/>
        <v>1.122879287</v>
      </c>
      <c r="BH15" s="77">
        <f t="shared" si="2"/>
        <v>0</v>
      </c>
      <c r="BI15" s="77">
        <f t="shared" si="2"/>
        <v>0</v>
      </c>
      <c r="BJ15" s="77">
        <f t="shared" si="2"/>
        <v>4.032756747</v>
      </c>
      <c r="BK15" s="109">
        <f>SUM(BK13:BK14)</f>
        <v>453.92173013</v>
      </c>
      <c r="BL15" s="85"/>
    </row>
    <row r="16" spans="1:64" ht="12.75">
      <c r="A16" s="10" t="s">
        <v>69</v>
      </c>
      <c r="B16" s="17" t="s">
        <v>10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40"/>
      <c r="BL16" s="85"/>
    </row>
    <row r="17" spans="1:64" ht="12.75">
      <c r="A17" s="10"/>
      <c r="B17" s="105" t="s">
        <v>160</v>
      </c>
      <c r="C17" s="47">
        <v>0</v>
      </c>
      <c r="D17" s="45">
        <v>0.0516737</v>
      </c>
      <c r="E17" s="40">
        <v>0</v>
      </c>
      <c r="F17" s="40">
        <v>0</v>
      </c>
      <c r="G17" s="46">
        <v>0</v>
      </c>
      <c r="H17" s="63">
        <v>0.033426426</v>
      </c>
      <c r="I17" s="40">
        <v>29.427908662</v>
      </c>
      <c r="J17" s="40">
        <v>0</v>
      </c>
      <c r="K17" s="40">
        <v>0</v>
      </c>
      <c r="L17" s="46">
        <v>16.296593195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0.020475703</v>
      </c>
      <c r="S17" s="40">
        <v>9.688818785</v>
      </c>
      <c r="T17" s="40">
        <v>0</v>
      </c>
      <c r="U17" s="40">
        <v>0</v>
      </c>
      <c r="V17" s="46">
        <v>0.100117794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0.007960891</v>
      </c>
      <c r="AW17" s="40">
        <v>11.740270183</v>
      </c>
      <c r="AX17" s="40">
        <v>0</v>
      </c>
      <c r="AY17" s="40">
        <v>0</v>
      </c>
      <c r="AZ17" s="46">
        <v>0.88355306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0.005651748</v>
      </c>
      <c r="BG17" s="45">
        <v>0.690658114</v>
      </c>
      <c r="BH17" s="40">
        <v>0</v>
      </c>
      <c r="BI17" s="40">
        <v>0</v>
      </c>
      <c r="BJ17" s="48">
        <v>0.009688712</v>
      </c>
      <c r="BK17" s="107">
        <v>68.956796973</v>
      </c>
      <c r="BL17" s="85"/>
    </row>
    <row r="18" spans="1:64" ht="12.75">
      <c r="A18" s="10"/>
      <c r="B18" s="105" t="s">
        <v>146</v>
      </c>
      <c r="C18" s="47">
        <v>0</v>
      </c>
      <c r="D18" s="121">
        <v>0.517078984</v>
      </c>
      <c r="E18" s="47">
        <v>0</v>
      </c>
      <c r="F18" s="47">
        <v>0</v>
      </c>
      <c r="G18" s="38">
        <v>0</v>
      </c>
      <c r="H18" s="63">
        <v>0.497756229</v>
      </c>
      <c r="I18" s="47">
        <v>5.171824003</v>
      </c>
      <c r="J18" s="47">
        <v>0</v>
      </c>
      <c r="K18" s="47">
        <v>0</v>
      </c>
      <c r="L18" s="38">
        <v>7.883282883</v>
      </c>
      <c r="M18" s="63">
        <v>0</v>
      </c>
      <c r="N18" s="121">
        <v>0</v>
      </c>
      <c r="O18" s="47">
        <v>0</v>
      </c>
      <c r="P18" s="47">
        <v>0</v>
      </c>
      <c r="Q18" s="38">
        <v>0</v>
      </c>
      <c r="R18" s="63">
        <v>0.067892436</v>
      </c>
      <c r="S18" s="47">
        <v>0</v>
      </c>
      <c r="T18" s="47">
        <v>0</v>
      </c>
      <c r="U18" s="47">
        <v>0</v>
      </c>
      <c r="V18" s="38">
        <v>0.333412529</v>
      </c>
      <c r="W18" s="63">
        <v>0</v>
      </c>
      <c r="X18" s="47">
        <v>0</v>
      </c>
      <c r="Y18" s="47">
        <v>0</v>
      </c>
      <c r="Z18" s="47">
        <v>0</v>
      </c>
      <c r="AA18" s="38">
        <v>0</v>
      </c>
      <c r="AB18" s="63">
        <v>0</v>
      </c>
      <c r="AC18" s="47">
        <v>0</v>
      </c>
      <c r="AD18" s="47">
        <v>0</v>
      </c>
      <c r="AE18" s="47">
        <v>0</v>
      </c>
      <c r="AF18" s="38">
        <v>0</v>
      </c>
      <c r="AG18" s="63">
        <v>0</v>
      </c>
      <c r="AH18" s="47">
        <v>0</v>
      </c>
      <c r="AI18" s="47">
        <v>0</v>
      </c>
      <c r="AJ18" s="47">
        <v>0</v>
      </c>
      <c r="AK18" s="38">
        <v>0</v>
      </c>
      <c r="AL18" s="63">
        <v>0</v>
      </c>
      <c r="AM18" s="47">
        <v>0</v>
      </c>
      <c r="AN18" s="47">
        <v>0</v>
      </c>
      <c r="AO18" s="47">
        <v>0</v>
      </c>
      <c r="AP18" s="38">
        <v>0</v>
      </c>
      <c r="AQ18" s="63">
        <v>0</v>
      </c>
      <c r="AR18" s="121">
        <v>0</v>
      </c>
      <c r="AS18" s="47">
        <v>0</v>
      </c>
      <c r="AT18" s="47">
        <v>0</v>
      </c>
      <c r="AU18" s="38">
        <v>0</v>
      </c>
      <c r="AV18" s="63">
        <v>0.097544018</v>
      </c>
      <c r="AW18" s="47">
        <v>21.456026981</v>
      </c>
      <c r="AX18" s="47">
        <v>0</v>
      </c>
      <c r="AY18" s="47">
        <v>0</v>
      </c>
      <c r="AZ18" s="38">
        <v>6.330675812</v>
      </c>
      <c r="BA18" s="63">
        <v>0</v>
      </c>
      <c r="BB18" s="121">
        <v>0</v>
      </c>
      <c r="BC18" s="47">
        <v>0</v>
      </c>
      <c r="BD18" s="47">
        <v>0</v>
      </c>
      <c r="BE18" s="38">
        <v>0</v>
      </c>
      <c r="BF18" s="63">
        <v>0.028901935</v>
      </c>
      <c r="BG18" s="121">
        <v>0</v>
      </c>
      <c r="BH18" s="47">
        <v>0</v>
      </c>
      <c r="BI18" s="47">
        <v>0</v>
      </c>
      <c r="BJ18" s="38">
        <v>0.234828204</v>
      </c>
      <c r="BK18" s="122">
        <v>42.619224014</v>
      </c>
      <c r="BL18" s="85"/>
    </row>
    <row r="19" spans="1:64" ht="12.75">
      <c r="A19" s="10"/>
      <c r="B19" s="105" t="s">
        <v>156</v>
      </c>
      <c r="C19" s="47">
        <v>0</v>
      </c>
      <c r="D19" s="121">
        <v>0.414133519</v>
      </c>
      <c r="E19" s="47">
        <v>0</v>
      </c>
      <c r="F19" s="47">
        <v>0</v>
      </c>
      <c r="G19" s="38">
        <v>0</v>
      </c>
      <c r="H19" s="63">
        <v>0.954330153</v>
      </c>
      <c r="I19" s="47">
        <v>337.687171826</v>
      </c>
      <c r="J19" s="47">
        <v>0</v>
      </c>
      <c r="K19" s="47">
        <v>0</v>
      </c>
      <c r="L19" s="38">
        <v>64.894023248</v>
      </c>
      <c r="M19" s="63">
        <v>0</v>
      </c>
      <c r="N19" s="121">
        <v>0</v>
      </c>
      <c r="O19" s="47">
        <v>0</v>
      </c>
      <c r="P19" s="47">
        <v>0</v>
      </c>
      <c r="Q19" s="38">
        <v>0</v>
      </c>
      <c r="R19" s="63">
        <v>0.251511467</v>
      </c>
      <c r="S19" s="47">
        <v>5.404277916</v>
      </c>
      <c r="T19" s="47">
        <v>0</v>
      </c>
      <c r="U19" s="47">
        <v>0</v>
      </c>
      <c r="V19" s="38">
        <v>29.892003295</v>
      </c>
      <c r="W19" s="63">
        <v>0</v>
      </c>
      <c r="X19" s="47">
        <v>0</v>
      </c>
      <c r="Y19" s="47">
        <v>0</v>
      </c>
      <c r="Z19" s="47">
        <v>0</v>
      </c>
      <c r="AA19" s="38">
        <v>0</v>
      </c>
      <c r="AB19" s="63">
        <v>0</v>
      </c>
      <c r="AC19" s="47">
        <v>0</v>
      </c>
      <c r="AD19" s="47">
        <v>0</v>
      </c>
      <c r="AE19" s="47">
        <v>0</v>
      </c>
      <c r="AF19" s="38">
        <v>0</v>
      </c>
      <c r="AG19" s="63">
        <v>0</v>
      </c>
      <c r="AH19" s="47">
        <v>0</v>
      </c>
      <c r="AI19" s="47">
        <v>0</v>
      </c>
      <c r="AJ19" s="47">
        <v>0</v>
      </c>
      <c r="AK19" s="38">
        <v>0</v>
      </c>
      <c r="AL19" s="63">
        <v>0</v>
      </c>
      <c r="AM19" s="47">
        <v>0</v>
      </c>
      <c r="AN19" s="47">
        <v>0</v>
      </c>
      <c r="AO19" s="47">
        <v>0</v>
      </c>
      <c r="AP19" s="38">
        <v>0</v>
      </c>
      <c r="AQ19" s="63">
        <v>0</v>
      </c>
      <c r="AR19" s="121">
        <v>0</v>
      </c>
      <c r="AS19" s="47">
        <v>0</v>
      </c>
      <c r="AT19" s="47">
        <v>0</v>
      </c>
      <c r="AU19" s="38">
        <v>0</v>
      </c>
      <c r="AV19" s="63">
        <v>1.226576261</v>
      </c>
      <c r="AW19" s="47">
        <v>49.009521381</v>
      </c>
      <c r="AX19" s="47">
        <v>0</v>
      </c>
      <c r="AY19" s="47">
        <v>0</v>
      </c>
      <c r="AZ19" s="38">
        <v>66.363568027</v>
      </c>
      <c r="BA19" s="63">
        <v>0</v>
      </c>
      <c r="BB19" s="121">
        <v>0</v>
      </c>
      <c r="BC19" s="47">
        <v>0</v>
      </c>
      <c r="BD19" s="47">
        <v>0</v>
      </c>
      <c r="BE19" s="38">
        <v>0</v>
      </c>
      <c r="BF19" s="63">
        <v>0.400061865</v>
      </c>
      <c r="BG19" s="121">
        <v>6.035844589</v>
      </c>
      <c r="BH19" s="47">
        <v>0</v>
      </c>
      <c r="BI19" s="47">
        <v>0</v>
      </c>
      <c r="BJ19" s="38">
        <v>11.994109445</v>
      </c>
      <c r="BK19" s="122">
        <v>574.527132992</v>
      </c>
      <c r="BL19" s="85"/>
    </row>
    <row r="20" spans="1:64" ht="12.75">
      <c r="A20" s="10"/>
      <c r="B20" s="105" t="s">
        <v>157</v>
      </c>
      <c r="C20" s="47">
        <v>0</v>
      </c>
      <c r="D20" s="121">
        <v>0.090517387</v>
      </c>
      <c r="E20" s="47">
        <v>0</v>
      </c>
      <c r="F20" s="47">
        <v>0</v>
      </c>
      <c r="G20" s="38">
        <v>0</v>
      </c>
      <c r="H20" s="63">
        <v>0.315905683</v>
      </c>
      <c r="I20" s="47">
        <v>55.391679466</v>
      </c>
      <c r="J20" s="47">
        <v>0</v>
      </c>
      <c r="K20" s="47">
        <v>0</v>
      </c>
      <c r="L20" s="38">
        <v>13.383943974</v>
      </c>
      <c r="M20" s="63">
        <v>0</v>
      </c>
      <c r="N20" s="121">
        <v>0</v>
      </c>
      <c r="O20" s="47">
        <v>0</v>
      </c>
      <c r="P20" s="47">
        <v>0</v>
      </c>
      <c r="Q20" s="38">
        <v>0</v>
      </c>
      <c r="R20" s="63">
        <v>0.082560286</v>
      </c>
      <c r="S20" s="47">
        <v>2.011497489</v>
      </c>
      <c r="T20" s="47">
        <v>0</v>
      </c>
      <c r="U20" s="47">
        <v>0</v>
      </c>
      <c r="V20" s="38">
        <v>2.476522619</v>
      </c>
      <c r="W20" s="63">
        <v>0</v>
      </c>
      <c r="X20" s="47">
        <v>0</v>
      </c>
      <c r="Y20" s="47">
        <v>0</v>
      </c>
      <c r="Z20" s="47">
        <v>0</v>
      </c>
      <c r="AA20" s="38">
        <v>0</v>
      </c>
      <c r="AB20" s="63">
        <v>0</v>
      </c>
      <c r="AC20" s="47">
        <v>0</v>
      </c>
      <c r="AD20" s="47">
        <v>0</v>
      </c>
      <c r="AE20" s="47">
        <v>0</v>
      </c>
      <c r="AF20" s="38">
        <v>0</v>
      </c>
      <c r="AG20" s="63">
        <v>0</v>
      </c>
      <c r="AH20" s="47">
        <v>0</v>
      </c>
      <c r="AI20" s="47">
        <v>0</v>
      </c>
      <c r="AJ20" s="47">
        <v>0</v>
      </c>
      <c r="AK20" s="38">
        <v>0</v>
      </c>
      <c r="AL20" s="63">
        <v>0</v>
      </c>
      <c r="AM20" s="47">
        <v>0</v>
      </c>
      <c r="AN20" s="47">
        <v>0</v>
      </c>
      <c r="AO20" s="47">
        <v>0</v>
      </c>
      <c r="AP20" s="38">
        <v>0</v>
      </c>
      <c r="AQ20" s="63">
        <v>0</v>
      </c>
      <c r="AR20" s="121">
        <v>0</v>
      </c>
      <c r="AS20" s="47">
        <v>0</v>
      </c>
      <c r="AT20" s="47">
        <v>0</v>
      </c>
      <c r="AU20" s="38">
        <v>0</v>
      </c>
      <c r="AV20" s="63">
        <v>0.464120986</v>
      </c>
      <c r="AW20" s="47">
        <v>4.002526959</v>
      </c>
      <c r="AX20" s="47">
        <v>0</v>
      </c>
      <c r="AY20" s="47">
        <v>0</v>
      </c>
      <c r="AZ20" s="38">
        <v>26.275833084</v>
      </c>
      <c r="BA20" s="63">
        <v>0</v>
      </c>
      <c r="BB20" s="121">
        <v>0</v>
      </c>
      <c r="BC20" s="47">
        <v>0</v>
      </c>
      <c r="BD20" s="47">
        <v>0</v>
      </c>
      <c r="BE20" s="38">
        <v>0</v>
      </c>
      <c r="BF20" s="63">
        <v>0.16456608</v>
      </c>
      <c r="BG20" s="121">
        <v>0.050283002</v>
      </c>
      <c r="BH20" s="47">
        <v>0</v>
      </c>
      <c r="BI20" s="47">
        <v>0</v>
      </c>
      <c r="BJ20" s="38">
        <v>1.076812902</v>
      </c>
      <c r="BK20" s="122">
        <v>105.786769917</v>
      </c>
      <c r="BL20" s="85"/>
    </row>
    <row r="21" spans="1:64" ht="12.75">
      <c r="A21" s="31"/>
      <c r="B21" s="32" t="s">
        <v>98</v>
      </c>
      <c r="C21" s="94">
        <f>SUM(C17:C20)</f>
        <v>0</v>
      </c>
      <c r="D21" s="94">
        <f aca="true" t="shared" si="3" ref="D21:BK21">SUM(D17:D20)</f>
        <v>1.07340359</v>
      </c>
      <c r="E21" s="94">
        <f t="shared" si="3"/>
        <v>0</v>
      </c>
      <c r="F21" s="94">
        <f t="shared" si="3"/>
        <v>0</v>
      </c>
      <c r="G21" s="94">
        <f t="shared" si="3"/>
        <v>0</v>
      </c>
      <c r="H21" s="94">
        <f t="shared" si="3"/>
        <v>1.801418491</v>
      </c>
      <c r="I21" s="94">
        <f t="shared" si="3"/>
        <v>427.678583957</v>
      </c>
      <c r="J21" s="94">
        <f t="shared" si="3"/>
        <v>0</v>
      </c>
      <c r="K21" s="94">
        <f t="shared" si="3"/>
        <v>0</v>
      </c>
      <c r="L21" s="94">
        <f t="shared" si="3"/>
        <v>102.45784330000001</v>
      </c>
      <c r="M21" s="94">
        <f t="shared" si="3"/>
        <v>0</v>
      </c>
      <c r="N21" s="94">
        <f t="shared" si="3"/>
        <v>0</v>
      </c>
      <c r="O21" s="94">
        <f t="shared" si="3"/>
        <v>0</v>
      </c>
      <c r="P21" s="94">
        <f t="shared" si="3"/>
        <v>0</v>
      </c>
      <c r="Q21" s="94">
        <f t="shared" si="3"/>
        <v>0</v>
      </c>
      <c r="R21" s="94">
        <f t="shared" si="3"/>
        <v>0.422439892</v>
      </c>
      <c r="S21" s="94">
        <f t="shared" si="3"/>
        <v>17.10459419</v>
      </c>
      <c r="T21" s="94">
        <f t="shared" si="3"/>
        <v>0</v>
      </c>
      <c r="U21" s="94">
        <f t="shared" si="3"/>
        <v>0</v>
      </c>
      <c r="V21" s="94">
        <f t="shared" si="3"/>
        <v>32.802056236999995</v>
      </c>
      <c r="W21" s="94">
        <f t="shared" si="3"/>
        <v>0</v>
      </c>
      <c r="X21" s="94">
        <f t="shared" si="3"/>
        <v>0</v>
      </c>
      <c r="Y21" s="94">
        <f t="shared" si="3"/>
        <v>0</v>
      </c>
      <c r="Z21" s="94">
        <f t="shared" si="3"/>
        <v>0</v>
      </c>
      <c r="AA21" s="94">
        <f t="shared" si="3"/>
        <v>0</v>
      </c>
      <c r="AB21" s="94">
        <f t="shared" si="3"/>
        <v>0</v>
      </c>
      <c r="AC21" s="94">
        <f t="shared" si="3"/>
        <v>0</v>
      </c>
      <c r="AD21" s="94">
        <f t="shared" si="3"/>
        <v>0</v>
      </c>
      <c r="AE21" s="94">
        <f t="shared" si="3"/>
        <v>0</v>
      </c>
      <c r="AF21" s="94">
        <f t="shared" si="3"/>
        <v>0</v>
      </c>
      <c r="AG21" s="94">
        <f t="shared" si="3"/>
        <v>0</v>
      </c>
      <c r="AH21" s="94">
        <f t="shared" si="3"/>
        <v>0</v>
      </c>
      <c r="AI21" s="94">
        <f t="shared" si="3"/>
        <v>0</v>
      </c>
      <c r="AJ21" s="94">
        <f t="shared" si="3"/>
        <v>0</v>
      </c>
      <c r="AK21" s="94">
        <f t="shared" si="3"/>
        <v>0</v>
      </c>
      <c r="AL21" s="94">
        <f t="shared" si="3"/>
        <v>0</v>
      </c>
      <c r="AM21" s="94">
        <f t="shared" si="3"/>
        <v>0</v>
      </c>
      <c r="AN21" s="94">
        <f t="shared" si="3"/>
        <v>0</v>
      </c>
      <c r="AO21" s="94">
        <f t="shared" si="3"/>
        <v>0</v>
      </c>
      <c r="AP21" s="94">
        <f t="shared" si="3"/>
        <v>0</v>
      </c>
      <c r="AQ21" s="94">
        <f t="shared" si="3"/>
        <v>0</v>
      </c>
      <c r="AR21" s="94">
        <f t="shared" si="3"/>
        <v>0</v>
      </c>
      <c r="AS21" s="94">
        <f t="shared" si="3"/>
        <v>0</v>
      </c>
      <c r="AT21" s="94">
        <f t="shared" si="3"/>
        <v>0</v>
      </c>
      <c r="AU21" s="94">
        <f t="shared" si="3"/>
        <v>0</v>
      </c>
      <c r="AV21" s="94">
        <f t="shared" si="3"/>
        <v>1.7962021559999999</v>
      </c>
      <c r="AW21" s="94">
        <f t="shared" si="3"/>
        <v>86.208345504</v>
      </c>
      <c r="AX21" s="94">
        <f t="shared" si="3"/>
        <v>0</v>
      </c>
      <c r="AY21" s="94">
        <f t="shared" si="3"/>
        <v>0</v>
      </c>
      <c r="AZ21" s="94">
        <f t="shared" si="3"/>
        <v>99.85362998299999</v>
      </c>
      <c r="BA21" s="94">
        <f t="shared" si="3"/>
        <v>0</v>
      </c>
      <c r="BB21" s="94">
        <f t="shared" si="3"/>
        <v>0</v>
      </c>
      <c r="BC21" s="94">
        <f t="shared" si="3"/>
        <v>0</v>
      </c>
      <c r="BD21" s="94">
        <f t="shared" si="3"/>
        <v>0</v>
      </c>
      <c r="BE21" s="94">
        <f t="shared" si="3"/>
        <v>0</v>
      </c>
      <c r="BF21" s="94">
        <f t="shared" si="3"/>
        <v>0.599181628</v>
      </c>
      <c r="BG21" s="94">
        <f t="shared" si="3"/>
        <v>6.776785704999999</v>
      </c>
      <c r="BH21" s="94">
        <f t="shared" si="3"/>
        <v>0</v>
      </c>
      <c r="BI21" s="94">
        <f t="shared" si="3"/>
        <v>0</v>
      </c>
      <c r="BJ21" s="94">
        <f t="shared" si="3"/>
        <v>13.315439263</v>
      </c>
      <c r="BK21" s="94">
        <f t="shared" si="3"/>
        <v>791.889923896</v>
      </c>
      <c r="BL21" s="85"/>
    </row>
    <row r="22" spans="1:64" ht="12.75">
      <c r="A22" s="10" t="s">
        <v>70</v>
      </c>
      <c r="B22" s="17" t="s">
        <v>13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41"/>
      <c r="BL22" s="85"/>
    </row>
    <row r="23" spans="1:64" ht="12.75">
      <c r="A23" s="10"/>
      <c r="B23" s="18" t="s">
        <v>31</v>
      </c>
      <c r="C23" s="95"/>
      <c r="D23" s="50"/>
      <c r="E23" s="51"/>
      <c r="F23" s="51"/>
      <c r="G23" s="52"/>
      <c r="H23" s="49"/>
      <c r="I23" s="51"/>
      <c r="J23" s="51"/>
      <c r="K23" s="51"/>
      <c r="L23" s="52"/>
      <c r="M23" s="49"/>
      <c r="N23" s="50"/>
      <c r="O23" s="51"/>
      <c r="P23" s="51"/>
      <c r="Q23" s="52"/>
      <c r="R23" s="49"/>
      <c r="S23" s="51"/>
      <c r="T23" s="51"/>
      <c r="U23" s="51"/>
      <c r="V23" s="52"/>
      <c r="W23" s="49"/>
      <c r="X23" s="51"/>
      <c r="Y23" s="51"/>
      <c r="Z23" s="51"/>
      <c r="AA23" s="52"/>
      <c r="AB23" s="49"/>
      <c r="AC23" s="51"/>
      <c r="AD23" s="51"/>
      <c r="AE23" s="51"/>
      <c r="AF23" s="52"/>
      <c r="AG23" s="49"/>
      <c r="AH23" s="51"/>
      <c r="AI23" s="51"/>
      <c r="AJ23" s="51"/>
      <c r="AK23" s="52"/>
      <c r="AL23" s="49"/>
      <c r="AM23" s="51"/>
      <c r="AN23" s="51"/>
      <c r="AO23" s="51"/>
      <c r="AP23" s="52"/>
      <c r="AQ23" s="49"/>
      <c r="AR23" s="50"/>
      <c r="AS23" s="51"/>
      <c r="AT23" s="51"/>
      <c r="AU23" s="52"/>
      <c r="AV23" s="49"/>
      <c r="AW23" s="51"/>
      <c r="AX23" s="51"/>
      <c r="AY23" s="51"/>
      <c r="AZ23" s="52"/>
      <c r="BA23" s="49"/>
      <c r="BB23" s="50"/>
      <c r="BC23" s="51"/>
      <c r="BD23" s="51"/>
      <c r="BE23" s="52"/>
      <c r="BF23" s="49"/>
      <c r="BG23" s="50"/>
      <c r="BH23" s="51"/>
      <c r="BI23" s="51"/>
      <c r="BJ23" s="52"/>
      <c r="BK23" s="53"/>
      <c r="BL23" s="85"/>
    </row>
    <row r="24" spans="1:64" ht="12.75">
      <c r="A24" s="31"/>
      <c r="B24" s="32" t="s">
        <v>83</v>
      </c>
      <c r="C24" s="96"/>
      <c r="D24" s="55"/>
      <c r="E24" s="55"/>
      <c r="F24" s="55"/>
      <c r="G24" s="56"/>
      <c r="H24" s="54"/>
      <c r="I24" s="55"/>
      <c r="J24" s="55"/>
      <c r="K24" s="55"/>
      <c r="L24" s="56"/>
      <c r="M24" s="54"/>
      <c r="N24" s="55"/>
      <c r="O24" s="55"/>
      <c r="P24" s="55"/>
      <c r="Q24" s="56"/>
      <c r="R24" s="54"/>
      <c r="S24" s="55"/>
      <c r="T24" s="55"/>
      <c r="U24" s="55"/>
      <c r="V24" s="56"/>
      <c r="W24" s="54"/>
      <c r="X24" s="55"/>
      <c r="Y24" s="55"/>
      <c r="Z24" s="55"/>
      <c r="AA24" s="56"/>
      <c r="AB24" s="54"/>
      <c r="AC24" s="55"/>
      <c r="AD24" s="55"/>
      <c r="AE24" s="55"/>
      <c r="AF24" s="56"/>
      <c r="AG24" s="54"/>
      <c r="AH24" s="55"/>
      <c r="AI24" s="55"/>
      <c r="AJ24" s="55"/>
      <c r="AK24" s="56"/>
      <c r="AL24" s="54"/>
      <c r="AM24" s="55"/>
      <c r="AN24" s="55"/>
      <c r="AO24" s="55"/>
      <c r="AP24" s="56"/>
      <c r="AQ24" s="54"/>
      <c r="AR24" s="55"/>
      <c r="AS24" s="55"/>
      <c r="AT24" s="55"/>
      <c r="AU24" s="56"/>
      <c r="AV24" s="54"/>
      <c r="AW24" s="55"/>
      <c r="AX24" s="55"/>
      <c r="AY24" s="55"/>
      <c r="AZ24" s="56"/>
      <c r="BA24" s="54"/>
      <c r="BB24" s="55"/>
      <c r="BC24" s="55"/>
      <c r="BD24" s="55"/>
      <c r="BE24" s="56"/>
      <c r="BF24" s="54"/>
      <c r="BG24" s="55"/>
      <c r="BH24" s="55"/>
      <c r="BI24" s="55"/>
      <c r="BJ24" s="56"/>
      <c r="BK24" s="57"/>
      <c r="BL24" s="85"/>
    </row>
    <row r="25" spans="1:64" ht="12.75">
      <c r="A25" s="10" t="s">
        <v>72</v>
      </c>
      <c r="B25" s="21" t="s">
        <v>87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4"/>
      <c r="BL25" s="85"/>
    </row>
    <row r="26" spans="1:64" ht="12.75">
      <c r="A26" s="10"/>
      <c r="B26" s="18" t="s">
        <v>31</v>
      </c>
      <c r="C26" s="95"/>
      <c r="D26" s="50"/>
      <c r="E26" s="51"/>
      <c r="F26" s="51"/>
      <c r="G26" s="52"/>
      <c r="H26" s="49"/>
      <c r="I26" s="51"/>
      <c r="J26" s="51"/>
      <c r="K26" s="51"/>
      <c r="L26" s="52"/>
      <c r="M26" s="49"/>
      <c r="N26" s="50"/>
      <c r="O26" s="51"/>
      <c r="P26" s="51"/>
      <c r="Q26" s="52"/>
      <c r="R26" s="49"/>
      <c r="S26" s="51"/>
      <c r="T26" s="51"/>
      <c r="U26" s="51"/>
      <c r="V26" s="52"/>
      <c r="W26" s="49"/>
      <c r="X26" s="51"/>
      <c r="Y26" s="51"/>
      <c r="Z26" s="51"/>
      <c r="AA26" s="52"/>
      <c r="AB26" s="49"/>
      <c r="AC26" s="51"/>
      <c r="AD26" s="51"/>
      <c r="AE26" s="51"/>
      <c r="AF26" s="52"/>
      <c r="AG26" s="49"/>
      <c r="AH26" s="51"/>
      <c r="AI26" s="51"/>
      <c r="AJ26" s="51"/>
      <c r="AK26" s="52"/>
      <c r="AL26" s="49"/>
      <c r="AM26" s="51"/>
      <c r="AN26" s="51"/>
      <c r="AO26" s="51"/>
      <c r="AP26" s="52"/>
      <c r="AQ26" s="49"/>
      <c r="AR26" s="50"/>
      <c r="AS26" s="51"/>
      <c r="AT26" s="51"/>
      <c r="AU26" s="52"/>
      <c r="AV26" s="49"/>
      <c r="AW26" s="51"/>
      <c r="AX26" s="51"/>
      <c r="AY26" s="51"/>
      <c r="AZ26" s="52"/>
      <c r="BA26" s="49"/>
      <c r="BB26" s="50"/>
      <c r="BC26" s="51"/>
      <c r="BD26" s="51"/>
      <c r="BE26" s="52"/>
      <c r="BF26" s="49"/>
      <c r="BG26" s="50"/>
      <c r="BH26" s="51"/>
      <c r="BI26" s="51"/>
      <c r="BJ26" s="52"/>
      <c r="BK26" s="53"/>
      <c r="BL26" s="85"/>
    </row>
    <row r="27" spans="1:64" ht="12.75">
      <c r="A27" s="31"/>
      <c r="B27" s="32" t="s">
        <v>82</v>
      </c>
      <c r="C27" s="96"/>
      <c r="D27" s="55"/>
      <c r="E27" s="55"/>
      <c r="F27" s="55"/>
      <c r="G27" s="56"/>
      <c r="H27" s="54"/>
      <c r="I27" s="55"/>
      <c r="J27" s="55"/>
      <c r="K27" s="55"/>
      <c r="L27" s="56"/>
      <c r="M27" s="54"/>
      <c r="N27" s="55"/>
      <c r="O27" s="55"/>
      <c r="P27" s="55"/>
      <c r="Q27" s="56"/>
      <c r="R27" s="54"/>
      <c r="S27" s="55"/>
      <c r="T27" s="55"/>
      <c r="U27" s="55"/>
      <c r="V27" s="56"/>
      <c r="W27" s="54"/>
      <c r="X27" s="55"/>
      <c r="Y27" s="55"/>
      <c r="Z27" s="55"/>
      <c r="AA27" s="56"/>
      <c r="AB27" s="54"/>
      <c r="AC27" s="55"/>
      <c r="AD27" s="55"/>
      <c r="AE27" s="55"/>
      <c r="AF27" s="56"/>
      <c r="AG27" s="54"/>
      <c r="AH27" s="55"/>
      <c r="AI27" s="55"/>
      <c r="AJ27" s="55"/>
      <c r="AK27" s="56"/>
      <c r="AL27" s="54"/>
      <c r="AM27" s="55"/>
      <c r="AN27" s="55"/>
      <c r="AO27" s="55"/>
      <c r="AP27" s="56"/>
      <c r="AQ27" s="54"/>
      <c r="AR27" s="55"/>
      <c r="AS27" s="55"/>
      <c r="AT27" s="55"/>
      <c r="AU27" s="56"/>
      <c r="AV27" s="54"/>
      <c r="AW27" s="55"/>
      <c r="AX27" s="55"/>
      <c r="AY27" s="55"/>
      <c r="AZ27" s="56"/>
      <c r="BA27" s="54"/>
      <c r="BB27" s="55"/>
      <c r="BC27" s="55"/>
      <c r="BD27" s="55"/>
      <c r="BE27" s="56"/>
      <c r="BF27" s="54"/>
      <c r="BG27" s="55"/>
      <c r="BH27" s="55"/>
      <c r="BI27" s="55"/>
      <c r="BJ27" s="56"/>
      <c r="BK27" s="57"/>
      <c r="BL27" s="85"/>
    </row>
    <row r="28" spans="1:64" ht="12.75">
      <c r="A28" s="10" t="s">
        <v>73</v>
      </c>
      <c r="B28" s="17" t="s">
        <v>14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4"/>
      <c r="BL28" s="85"/>
    </row>
    <row r="29" spans="1:64" ht="12.75">
      <c r="A29" s="10"/>
      <c r="B29" s="21" t="s">
        <v>138</v>
      </c>
      <c r="C29" s="47">
        <v>0</v>
      </c>
      <c r="D29" s="45">
        <v>336.725400785</v>
      </c>
      <c r="E29" s="40">
        <v>0</v>
      </c>
      <c r="F29" s="40">
        <v>0</v>
      </c>
      <c r="G29" s="46">
        <v>0</v>
      </c>
      <c r="H29" s="63">
        <v>15.930004801</v>
      </c>
      <c r="I29" s="40">
        <v>1255.250260691</v>
      </c>
      <c r="J29" s="40">
        <v>0.268415968</v>
      </c>
      <c r="K29" s="40">
        <v>0</v>
      </c>
      <c r="L29" s="46">
        <v>473.805289456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5.298952162</v>
      </c>
      <c r="S29" s="40">
        <v>5.710793219</v>
      </c>
      <c r="T29" s="40">
        <v>0.789174026</v>
      </c>
      <c r="U29" s="40">
        <v>0</v>
      </c>
      <c r="V29" s="46">
        <v>20.998330212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</v>
      </c>
      <c r="AC29" s="40">
        <v>0</v>
      </c>
      <c r="AD29" s="40">
        <v>0</v>
      </c>
      <c r="AE29" s="40">
        <v>0</v>
      </c>
      <c r="AF29" s="46">
        <v>0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3.5E-08</v>
      </c>
      <c r="AM29" s="40">
        <v>0</v>
      </c>
      <c r="AN29" s="40">
        <v>0</v>
      </c>
      <c r="AO29" s="40">
        <v>0</v>
      </c>
      <c r="AP29" s="46">
        <v>0.000188258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28.826427373</v>
      </c>
      <c r="AW29" s="40">
        <v>174.143304298</v>
      </c>
      <c r="AX29" s="40">
        <v>0.682077743</v>
      </c>
      <c r="AY29" s="40">
        <v>0</v>
      </c>
      <c r="AZ29" s="46">
        <v>392.366748165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9.766353512</v>
      </c>
      <c r="BG29" s="45">
        <v>11.880625857</v>
      </c>
      <c r="BH29" s="40">
        <v>0</v>
      </c>
      <c r="BI29" s="40">
        <v>0</v>
      </c>
      <c r="BJ29" s="46">
        <v>41.098380229</v>
      </c>
      <c r="BK29" s="107">
        <v>2773.54072679</v>
      </c>
      <c r="BL29" s="85"/>
    </row>
    <row r="30" spans="1:64" ht="12.75">
      <c r="A30" s="10"/>
      <c r="B30" s="21" t="s">
        <v>139</v>
      </c>
      <c r="C30" s="47">
        <v>0</v>
      </c>
      <c r="D30" s="45">
        <v>181.500406179</v>
      </c>
      <c r="E30" s="40">
        <v>0</v>
      </c>
      <c r="F30" s="40">
        <v>0</v>
      </c>
      <c r="G30" s="46">
        <v>0</v>
      </c>
      <c r="H30" s="63">
        <v>8.402751161</v>
      </c>
      <c r="I30" s="40">
        <v>1574.425228744</v>
      </c>
      <c r="J30" s="40">
        <v>0.35385738</v>
      </c>
      <c r="K30" s="40">
        <v>0</v>
      </c>
      <c r="L30" s="46">
        <v>152.91617367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3.36463713</v>
      </c>
      <c r="S30" s="40">
        <v>3.660851343</v>
      </c>
      <c r="T30" s="40">
        <v>0.347888559</v>
      </c>
      <c r="U30" s="40">
        <v>0</v>
      </c>
      <c r="V30" s="46">
        <v>25.967749106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</v>
      </c>
      <c r="AC30" s="40">
        <v>0</v>
      </c>
      <c r="AD30" s="40">
        <v>0</v>
      </c>
      <c r="AE30" s="40">
        <v>0</v>
      </c>
      <c r="AF30" s="46">
        <v>0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9.303712705</v>
      </c>
      <c r="AW30" s="40">
        <v>226.775291118</v>
      </c>
      <c r="AX30" s="40">
        <v>2.708774517</v>
      </c>
      <c r="AY30" s="40">
        <v>0</v>
      </c>
      <c r="AZ30" s="46">
        <v>409.639327666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3.465391885</v>
      </c>
      <c r="BG30" s="45">
        <v>12.463164009</v>
      </c>
      <c r="BH30" s="40">
        <v>0</v>
      </c>
      <c r="BI30" s="40">
        <v>0</v>
      </c>
      <c r="BJ30" s="46">
        <v>26.710094091</v>
      </c>
      <c r="BK30" s="107">
        <v>2642.005299263</v>
      </c>
      <c r="BL30" s="85"/>
    </row>
    <row r="31" spans="1:64" ht="25.5">
      <c r="A31" s="10"/>
      <c r="B31" s="21" t="s">
        <v>151</v>
      </c>
      <c r="C31" s="47">
        <v>0</v>
      </c>
      <c r="D31" s="45">
        <v>26.064574664</v>
      </c>
      <c r="E31" s="40">
        <v>0</v>
      </c>
      <c r="F31" s="40">
        <v>0</v>
      </c>
      <c r="G31" s="46">
        <v>0</v>
      </c>
      <c r="H31" s="63">
        <v>3.02839291</v>
      </c>
      <c r="I31" s="40">
        <v>594.746018114</v>
      </c>
      <c r="J31" s="40">
        <v>5.110700914</v>
      </c>
      <c r="K31" s="40">
        <v>0</v>
      </c>
      <c r="L31" s="46">
        <v>216.162470075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0.315059758</v>
      </c>
      <c r="S31" s="40">
        <v>22.130640411</v>
      </c>
      <c r="T31" s="40">
        <v>1.021673915</v>
      </c>
      <c r="U31" s="40">
        <v>0</v>
      </c>
      <c r="V31" s="46">
        <v>7.169296665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</v>
      </c>
      <c r="AC31" s="40">
        <v>0</v>
      </c>
      <c r="AD31" s="40">
        <v>0</v>
      </c>
      <c r="AE31" s="40">
        <v>0</v>
      </c>
      <c r="AF31" s="46">
        <v>0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0</v>
      </c>
      <c r="AM31" s="40">
        <v>0</v>
      </c>
      <c r="AN31" s="40">
        <v>0</v>
      </c>
      <c r="AO31" s="40">
        <v>0</v>
      </c>
      <c r="AP31" s="46">
        <v>0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1.306790932</v>
      </c>
      <c r="AW31" s="40">
        <v>92.052666368</v>
      </c>
      <c r="AX31" s="40">
        <v>0</v>
      </c>
      <c r="AY31" s="40">
        <v>0</v>
      </c>
      <c r="AZ31" s="46">
        <v>106.079516525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0.216262936</v>
      </c>
      <c r="BG31" s="45">
        <v>0.101457277</v>
      </c>
      <c r="BH31" s="40">
        <v>0</v>
      </c>
      <c r="BI31" s="40">
        <v>0</v>
      </c>
      <c r="BJ31" s="46">
        <v>3.095893137</v>
      </c>
      <c r="BK31" s="107">
        <v>1078.601414601</v>
      </c>
      <c r="BL31" s="85"/>
    </row>
    <row r="32" spans="1:64" ht="12.75">
      <c r="A32" s="10"/>
      <c r="B32" s="21" t="s">
        <v>133</v>
      </c>
      <c r="C32" s="47">
        <v>0</v>
      </c>
      <c r="D32" s="45">
        <v>62.380561452</v>
      </c>
      <c r="E32" s="40">
        <v>0</v>
      </c>
      <c r="F32" s="40">
        <v>0</v>
      </c>
      <c r="G32" s="46">
        <v>0</v>
      </c>
      <c r="H32" s="63">
        <v>2.046391826</v>
      </c>
      <c r="I32" s="40">
        <v>33.65149173</v>
      </c>
      <c r="J32" s="40">
        <v>0</v>
      </c>
      <c r="K32" s="40">
        <v>0</v>
      </c>
      <c r="L32" s="46">
        <v>39.009796486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0.684616384</v>
      </c>
      <c r="S32" s="40">
        <v>14.055405764</v>
      </c>
      <c r="T32" s="40">
        <v>0</v>
      </c>
      <c r="U32" s="40">
        <v>0</v>
      </c>
      <c r="V32" s="46">
        <v>13.938837771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</v>
      </c>
      <c r="AC32" s="40">
        <v>0</v>
      </c>
      <c r="AD32" s="40">
        <v>0</v>
      </c>
      <c r="AE32" s="40">
        <v>0</v>
      </c>
      <c r="AF32" s="46">
        <v>0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0</v>
      </c>
      <c r="AM32" s="40">
        <v>0</v>
      </c>
      <c r="AN32" s="40">
        <v>0</v>
      </c>
      <c r="AO32" s="40">
        <v>0</v>
      </c>
      <c r="AP32" s="46">
        <v>0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10.447202887</v>
      </c>
      <c r="AW32" s="40">
        <v>55.089157454</v>
      </c>
      <c r="AX32" s="40">
        <v>0</v>
      </c>
      <c r="AY32" s="40">
        <v>0</v>
      </c>
      <c r="AZ32" s="46">
        <v>92.502966422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2.256937238</v>
      </c>
      <c r="BG32" s="45">
        <v>5.776701837</v>
      </c>
      <c r="BH32" s="40">
        <v>0</v>
      </c>
      <c r="BI32" s="40">
        <v>0</v>
      </c>
      <c r="BJ32" s="46">
        <v>4.241635776</v>
      </c>
      <c r="BK32" s="107">
        <v>336.081703027</v>
      </c>
      <c r="BL32" s="85"/>
    </row>
    <row r="33" spans="1:64" ht="12.75">
      <c r="A33" s="10"/>
      <c r="B33" s="21" t="s">
        <v>135</v>
      </c>
      <c r="C33" s="47">
        <v>0</v>
      </c>
      <c r="D33" s="45">
        <v>300.633626073</v>
      </c>
      <c r="E33" s="40">
        <v>0</v>
      </c>
      <c r="F33" s="40">
        <v>0</v>
      </c>
      <c r="G33" s="46">
        <v>0</v>
      </c>
      <c r="H33" s="63">
        <v>15.428315642</v>
      </c>
      <c r="I33" s="40">
        <v>1554.517118839</v>
      </c>
      <c r="J33" s="40">
        <v>0</v>
      </c>
      <c r="K33" s="40">
        <v>0</v>
      </c>
      <c r="L33" s="46">
        <v>204.044037524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5.832470935</v>
      </c>
      <c r="S33" s="40">
        <v>62.710650159</v>
      </c>
      <c r="T33" s="40">
        <v>0</v>
      </c>
      <c r="U33" s="40">
        <v>0</v>
      </c>
      <c r="V33" s="46">
        <v>30.358172433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0.008885409</v>
      </c>
      <c r="AC33" s="40">
        <v>0</v>
      </c>
      <c r="AD33" s="40">
        <v>0</v>
      </c>
      <c r="AE33" s="40">
        <v>0</v>
      </c>
      <c r="AF33" s="46">
        <v>0.001962074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0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41.599911989</v>
      </c>
      <c r="AW33" s="40">
        <v>705.399745433</v>
      </c>
      <c r="AX33" s="40">
        <v>4.359780685</v>
      </c>
      <c r="AY33" s="40">
        <v>0</v>
      </c>
      <c r="AZ33" s="46">
        <v>412.260065373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22.043167738</v>
      </c>
      <c r="BG33" s="45">
        <v>15.332381684</v>
      </c>
      <c r="BH33" s="40">
        <v>0</v>
      </c>
      <c r="BI33" s="40">
        <v>0</v>
      </c>
      <c r="BJ33" s="46">
        <v>49.987419236</v>
      </c>
      <c r="BK33" s="107">
        <v>3424.517711226</v>
      </c>
      <c r="BL33" s="85"/>
    </row>
    <row r="34" spans="1:64" ht="12.75">
      <c r="A34" s="10"/>
      <c r="B34" s="21" t="s">
        <v>137</v>
      </c>
      <c r="C34" s="47">
        <v>0</v>
      </c>
      <c r="D34" s="45">
        <v>0.892932557</v>
      </c>
      <c r="E34" s="40">
        <v>0</v>
      </c>
      <c r="F34" s="40">
        <v>0</v>
      </c>
      <c r="G34" s="46">
        <v>0</v>
      </c>
      <c r="H34" s="63">
        <v>2.922638094</v>
      </c>
      <c r="I34" s="40">
        <v>20.547566118</v>
      </c>
      <c r="J34" s="40">
        <v>0</v>
      </c>
      <c r="K34" s="40">
        <v>0</v>
      </c>
      <c r="L34" s="46">
        <v>6.479761753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0.985079596</v>
      </c>
      <c r="S34" s="40">
        <v>0</v>
      </c>
      <c r="T34" s="40">
        <v>0</v>
      </c>
      <c r="U34" s="40">
        <v>0</v>
      </c>
      <c r="V34" s="46">
        <v>0.595799431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</v>
      </c>
      <c r="AC34" s="40">
        <v>0</v>
      </c>
      <c r="AD34" s="40">
        <v>0</v>
      </c>
      <c r="AE34" s="40">
        <v>0</v>
      </c>
      <c r="AF34" s="46">
        <v>0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0.00309409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28.830734345</v>
      </c>
      <c r="AW34" s="40">
        <v>16.322939735</v>
      </c>
      <c r="AX34" s="40">
        <v>0</v>
      </c>
      <c r="AY34" s="40">
        <v>0</v>
      </c>
      <c r="AZ34" s="46">
        <v>98.554478275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6.948099272</v>
      </c>
      <c r="BG34" s="45">
        <v>1.712947149</v>
      </c>
      <c r="BH34" s="40">
        <v>0</v>
      </c>
      <c r="BI34" s="40">
        <v>0</v>
      </c>
      <c r="BJ34" s="46">
        <v>16.569262352</v>
      </c>
      <c r="BK34" s="107">
        <v>201.365332767</v>
      </c>
      <c r="BL34" s="85"/>
    </row>
    <row r="35" spans="1:64" ht="12.75">
      <c r="A35" s="10"/>
      <c r="B35" s="21" t="s">
        <v>141</v>
      </c>
      <c r="C35" s="47">
        <v>0</v>
      </c>
      <c r="D35" s="45">
        <v>129.563663974</v>
      </c>
      <c r="E35" s="40">
        <v>0</v>
      </c>
      <c r="F35" s="40">
        <v>0</v>
      </c>
      <c r="G35" s="46">
        <v>0</v>
      </c>
      <c r="H35" s="63">
        <v>9.093030741</v>
      </c>
      <c r="I35" s="40">
        <v>12.079210253</v>
      </c>
      <c r="J35" s="40">
        <v>0</v>
      </c>
      <c r="K35" s="40">
        <v>0</v>
      </c>
      <c r="L35" s="46">
        <v>99.814766083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3.679046539</v>
      </c>
      <c r="S35" s="40">
        <v>8.353069201</v>
      </c>
      <c r="T35" s="40">
        <v>0</v>
      </c>
      <c r="U35" s="40">
        <v>0</v>
      </c>
      <c r="V35" s="46">
        <v>2.397664717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0.000118905</v>
      </c>
      <c r="AC35" s="40">
        <v>0</v>
      </c>
      <c r="AD35" s="40">
        <v>0</v>
      </c>
      <c r="AE35" s="40">
        <v>0</v>
      </c>
      <c r="AF35" s="46">
        <v>0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0</v>
      </c>
      <c r="AM35" s="40">
        <v>0</v>
      </c>
      <c r="AN35" s="40">
        <v>0</v>
      </c>
      <c r="AO35" s="40">
        <v>0</v>
      </c>
      <c r="AP35" s="46">
        <v>0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7.509668839</v>
      </c>
      <c r="AW35" s="40">
        <v>29.792347535</v>
      </c>
      <c r="AX35" s="40">
        <v>7.267422161</v>
      </c>
      <c r="AY35" s="40">
        <v>0</v>
      </c>
      <c r="AZ35" s="46">
        <v>187.604474061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1.926532338</v>
      </c>
      <c r="BG35" s="45">
        <v>2.754325955</v>
      </c>
      <c r="BH35" s="40">
        <v>0</v>
      </c>
      <c r="BI35" s="40">
        <v>0</v>
      </c>
      <c r="BJ35" s="46">
        <v>7.209229577</v>
      </c>
      <c r="BK35" s="107">
        <v>509.044570879</v>
      </c>
      <c r="BL35" s="85"/>
    </row>
    <row r="36" spans="1:64" ht="12.75">
      <c r="A36" s="10"/>
      <c r="B36" s="21" t="s">
        <v>134</v>
      </c>
      <c r="C36" s="47">
        <v>0</v>
      </c>
      <c r="D36" s="45">
        <v>2.767434921</v>
      </c>
      <c r="E36" s="40">
        <v>0</v>
      </c>
      <c r="F36" s="40">
        <v>0</v>
      </c>
      <c r="G36" s="46">
        <v>0</v>
      </c>
      <c r="H36" s="63">
        <v>14.966586811</v>
      </c>
      <c r="I36" s="40">
        <v>341.341300499</v>
      </c>
      <c r="J36" s="40">
        <v>17.025121115</v>
      </c>
      <c r="K36" s="40">
        <v>8.574014849</v>
      </c>
      <c r="L36" s="46">
        <v>198.689528971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6.187658703</v>
      </c>
      <c r="S36" s="40">
        <v>11.043780482</v>
      </c>
      <c r="T36" s="40">
        <v>13.004228245</v>
      </c>
      <c r="U36" s="40">
        <v>0</v>
      </c>
      <c r="V36" s="46">
        <v>10.623613948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0.036168353</v>
      </c>
      <c r="AC36" s="40">
        <v>0.002430093</v>
      </c>
      <c r="AD36" s="40">
        <v>0</v>
      </c>
      <c r="AE36" s="40">
        <v>0</v>
      </c>
      <c r="AF36" s="46">
        <v>0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0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116.316476527</v>
      </c>
      <c r="AW36" s="40">
        <v>600.347181224</v>
      </c>
      <c r="AX36" s="40">
        <v>3.086909149</v>
      </c>
      <c r="AY36" s="40">
        <v>0</v>
      </c>
      <c r="AZ36" s="46">
        <v>788.408239156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51.191950261</v>
      </c>
      <c r="BG36" s="45">
        <v>72.650815047</v>
      </c>
      <c r="BH36" s="40">
        <v>43.40163341</v>
      </c>
      <c r="BI36" s="40">
        <v>0</v>
      </c>
      <c r="BJ36" s="46">
        <v>118.816618542</v>
      </c>
      <c r="BK36" s="107">
        <v>2418.481690306</v>
      </c>
      <c r="BL36" s="85"/>
    </row>
    <row r="37" spans="1:64" ht="12.75">
      <c r="A37" s="10"/>
      <c r="B37" s="21" t="s">
        <v>136</v>
      </c>
      <c r="C37" s="47">
        <v>0</v>
      </c>
      <c r="D37" s="45">
        <v>2.209380083</v>
      </c>
      <c r="E37" s="40">
        <v>0</v>
      </c>
      <c r="F37" s="40">
        <v>0</v>
      </c>
      <c r="G37" s="46">
        <v>0</v>
      </c>
      <c r="H37" s="63">
        <v>2.885044914</v>
      </c>
      <c r="I37" s="40">
        <v>7.086420979</v>
      </c>
      <c r="J37" s="40">
        <v>0</v>
      </c>
      <c r="K37" s="40">
        <v>0</v>
      </c>
      <c r="L37" s="46">
        <v>69.906976548</v>
      </c>
      <c r="M37" s="63">
        <v>0</v>
      </c>
      <c r="N37" s="45">
        <v>0</v>
      </c>
      <c r="O37" s="40">
        <v>0</v>
      </c>
      <c r="P37" s="40">
        <v>0</v>
      </c>
      <c r="Q37" s="46">
        <v>0</v>
      </c>
      <c r="R37" s="63">
        <v>0.966503434</v>
      </c>
      <c r="S37" s="40">
        <v>0</v>
      </c>
      <c r="T37" s="40">
        <v>0</v>
      </c>
      <c r="U37" s="40">
        <v>0</v>
      </c>
      <c r="V37" s="46">
        <v>1.403196511</v>
      </c>
      <c r="W37" s="63">
        <v>0</v>
      </c>
      <c r="X37" s="40">
        <v>0</v>
      </c>
      <c r="Y37" s="40">
        <v>0</v>
      </c>
      <c r="Z37" s="40">
        <v>0</v>
      </c>
      <c r="AA37" s="46">
        <v>0</v>
      </c>
      <c r="AB37" s="63">
        <v>0.00198416</v>
      </c>
      <c r="AC37" s="40">
        <v>0</v>
      </c>
      <c r="AD37" s="40">
        <v>0</v>
      </c>
      <c r="AE37" s="40">
        <v>0</v>
      </c>
      <c r="AF37" s="46">
        <v>0</v>
      </c>
      <c r="AG37" s="63">
        <v>0</v>
      </c>
      <c r="AH37" s="40">
        <v>0</v>
      </c>
      <c r="AI37" s="40">
        <v>0</v>
      </c>
      <c r="AJ37" s="40">
        <v>0</v>
      </c>
      <c r="AK37" s="46">
        <v>0</v>
      </c>
      <c r="AL37" s="63">
        <v>0.000129907</v>
      </c>
      <c r="AM37" s="40">
        <v>0</v>
      </c>
      <c r="AN37" s="40">
        <v>0</v>
      </c>
      <c r="AO37" s="40">
        <v>0</v>
      </c>
      <c r="AP37" s="46">
        <v>0</v>
      </c>
      <c r="AQ37" s="63">
        <v>0</v>
      </c>
      <c r="AR37" s="45">
        <v>0</v>
      </c>
      <c r="AS37" s="40">
        <v>0</v>
      </c>
      <c r="AT37" s="40">
        <v>0</v>
      </c>
      <c r="AU37" s="46">
        <v>0</v>
      </c>
      <c r="AV37" s="63">
        <v>20.576417001</v>
      </c>
      <c r="AW37" s="40">
        <v>32.00053696</v>
      </c>
      <c r="AX37" s="40">
        <v>0</v>
      </c>
      <c r="AY37" s="40">
        <v>0</v>
      </c>
      <c r="AZ37" s="46">
        <v>80.262365296</v>
      </c>
      <c r="BA37" s="63">
        <v>0</v>
      </c>
      <c r="BB37" s="45">
        <v>0</v>
      </c>
      <c r="BC37" s="40">
        <v>0</v>
      </c>
      <c r="BD37" s="40">
        <v>0</v>
      </c>
      <c r="BE37" s="46">
        <v>0</v>
      </c>
      <c r="BF37" s="63">
        <v>6.808002587</v>
      </c>
      <c r="BG37" s="45">
        <v>3.191684987</v>
      </c>
      <c r="BH37" s="40">
        <v>0</v>
      </c>
      <c r="BI37" s="40">
        <v>0</v>
      </c>
      <c r="BJ37" s="46">
        <v>7.360912915</v>
      </c>
      <c r="BK37" s="107">
        <v>234.659556282</v>
      </c>
      <c r="BL37" s="85"/>
    </row>
    <row r="38" spans="1:64" ht="12.75">
      <c r="A38" s="10"/>
      <c r="B38" s="21" t="s">
        <v>145</v>
      </c>
      <c r="C38" s="47">
        <v>0</v>
      </c>
      <c r="D38" s="45">
        <v>331.433189052</v>
      </c>
      <c r="E38" s="40">
        <v>0</v>
      </c>
      <c r="F38" s="40">
        <v>0</v>
      </c>
      <c r="G38" s="46">
        <v>0</v>
      </c>
      <c r="H38" s="63">
        <v>2.047771901</v>
      </c>
      <c r="I38" s="40">
        <v>348.286420937</v>
      </c>
      <c r="J38" s="40">
        <v>0.514373679</v>
      </c>
      <c r="K38" s="40">
        <v>0</v>
      </c>
      <c r="L38" s="46">
        <v>238.282152044</v>
      </c>
      <c r="M38" s="63">
        <v>0</v>
      </c>
      <c r="N38" s="45">
        <v>0</v>
      </c>
      <c r="O38" s="40">
        <v>0</v>
      </c>
      <c r="P38" s="40">
        <v>0</v>
      </c>
      <c r="Q38" s="46">
        <v>0</v>
      </c>
      <c r="R38" s="63">
        <v>0.948542586</v>
      </c>
      <c r="S38" s="40">
        <v>7.593403951</v>
      </c>
      <c r="T38" s="40">
        <v>0.310558211</v>
      </c>
      <c r="U38" s="40">
        <v>0</v>
      </c>
      <c r="V38" s="46">
        <v>27.891345435</v>
      </c>
      <c r="W38" s="63">
        <v>0</v>
      </c>
      <c r="X38" s="40">
        <v>0</v>
      </c>
      <c r="Y38" s="40">
        <v>0</v>
      </c>
      <c r="Z38" s="40">
        <v>0</v>
      </c>
      <c r="AA38" s="46">
        <v>0</v>
      </c>
      <c r="AB38" s="63">
        <v>0</v>
      </c>
      <c r="AC38" s="40">
        <v>0</v>
      </c>
      <c r="AD38" s="40">
        <v>0</v>
      </c>
      <c r="AE38" s="40">
        <v>0</v>
      </c>
      <c r="AF38" s="46">
        <v>0</v>
      </c>
      <c r="AG38" s="63">
        <v>0</v>
      </c>
      <c r="AH38" s="40">
        <v>0</v>
      </c>
      <c r="AI38" s="40">
        <v>0</v>
      </c>
      <c r="AJ38" s="40">
        <v>0</v>
      </c>
      <c r="AK38" s="46">
        <v>0</v>
      </c>
      <c r="AL38" s="63">
        <v>0</v>
      </c>
      <c r="AM38" s="40">
        <v>0</v>
      </c>
      <c r="AN38" s="40">
        <v>0</v>
      </c>
      <c r="AO38" s="40">
        <v>0</v>
      </c>
      <c r="AP38" s="46">
        <v>0</v>
      </c>
      <c r="AQ38" s="63">
        <v>0</v>
      </c>
      <c r="AR38" s="45">
        <v>0</v>
      </c>
      <c r="AS38" s="40">
        <v>0</v>
      </c>
      <c r="AT38" s="40">
        <v>0</v>
      </c>
      <c r="AU38" s="46">
        <v>0</v>
      </c>
      <c r="AV38" s="63">
        <v>9.219521623</v>
      </c>
      <c r="AW38" s="40">
        <v>81.66353928</v>
      </c>
      <c r="AX38" s="40">
        <v>0.51926419</v>
      </c>
      <c r="AY38" s="40">
        <v>0</v>
      </c>
      <c r="AZ38" s="46">
        <v>125.097216223</v>
      </c>
      <c r="BA38" s="63">
        <v>0</v>
      </c>
      <c r="BB38" s="45">
        <v>0</v>
      </c>
      <c r="BC38" s="40">
        <v>0</v>
      </c>
      <c r="BD38" s="40">
        <v>0</v>
      </c>
      <c r="BE38" s="46">
        <v>0</v>
      </c>
      <c r="BF38" s="63">
        <v>5.260969886</v>
      </c>
      <c r="BG38" s="45">
        <v>4.750068581</v>
      </c>
      <c r="BH38" s="40">
        <v>5.126664688</v>
      </c>
      <c r="BI38" s="40">
        <v>0</v>
      </c>
      <c r="BJ38" s="46">
        <v>22.570402668</v>
      </c>
      <c r="BK38" s="107">
        <v>1211.515404935</v>
      </c>
      <c r="BL38" s="85"/>
    </row>
    <row r="39" spans="1:64" ht="12.75">
      <c r="A39" s="10"/>
      <c r="B39" s="21" t="s">
        <v>140</v>
      </c>
      <c r="C39" s="47">
        <v>0</v>
      </c>
      <c r="D39" s="45">
        <v>186.491756709</v>
      </c>
      <c r="E39" s="40">
        <v>0</v>
      </c>
      <c r="F39" s="40">
        <v>0</v>
      </c>
      <c r="G39" s="46">
        <v>0</v>
      </c>
      <c r="H39" s="63">
        <v>15.727099239</v>
      </c>
      <c r="I39" s="40">
        <v>971.547651697</v>
      </c>
      <c r="J39" s="40">
        <v>0.012201146</v>
      </c>
      <c r="K39" s="40">
        <v>0</v>
      </c>
      <c r="L39" s="46">
        <v>315.563516112</v>
      </c>
      <c r="M39" s="63">
        <v>0</v>
      </c>
      <c r="N39" s="45">
        <v>0</v>
      </c>
      <c r="O39" s="40">
        <v>0</v>
      </c>
      <c r="P39" s="40">
        <v>0</v>
      </c>
      <c r="Q39" s="46">
        <v>0</v>
      </c>
      <c r="R39" s="63">
        <v>5.253598492</v>
      </c>
      <c r="S39" s="40">
        <v>9.019539881</v>
      </c>
      <c r="T39" s="40">
        <v>1.030479775</v>
      </c>
      <c r="U39" s="40">
        <v>0</v>
      </c>
      <c r="V39" s="46">
        <v>31.768994471</v>
      </c>
      <c r="W39" s="63">
        <v>0</v>
      </c>
      <c r="X39" s="40">
        <v>0</v>
      </c>
      <c r="Y39" s="40">
        <v>0</v>
      </c>
      <c r="Z39" s="40">
        <v>0</v>
      </c>
      <c r="AA39" s="46">
        <v>0</v>
      </c>
      <c r="AB39" s="63">
        <v>0</v>
      </c>
      <c r="AC39" s="40">
        <v>0</v>
      </c>
      <c r="AD39" s="40">
        <v>0</v>
      </c>
      <c r="AE39" s="40">
        <v>0</v>
      </c>
      <c r="AF39" s="46">
        <v>0.029792881</v>
      </c>
      <c r="AG39" s="63">
        <v>0</v>
      </c>
      <c r="AH39" s="40">
        <v>0</v>
      </c>
      <c r="AI39" s="40">
        <v>0</v>
      </c>
      <c r="AJ39" s="40">
        <v>0</v>
      </c>
      <c r="AK39" s="46">
        <v>0</v>
      </c>
      <c r="AL39" s="63">
        <v>0</v>
      </c>
      <c r="AM39" s="40">
        <v>0</v>
      </c>
      <c r="AN39" s="40">
        <v>0</v>
      </c>
      <c r="AO39" s="40">
        <v>0</v>
      </c>
      <c r="AP39" s="46">
        <v>0</v>
      </c>
      <c r="AQ39" s="63">
        <v>0</v>
      </c>
      <c r="AR39" s="45">
        <v>0</v>
      </c>
      <c r="AS39" s="40">
        <v>0</v>
      </c>
      <c r="AT39" s="40">
        <v>0</v>
      </c>
      <c r="AU39" s="46">
        <v>0</v>
      </c>
      <c r="AV39" s="63">
        <v>22.556388166</v>
      </c>
      <c r="AW39" s="40">
        <v>256.852049172</v>
      </c>
      <c r="AX39" s="40">
        <v>0</v>
      </c>
      <c r="AY39" s="40">
        <v>0</v>
      </c>
      <c r="AZ39" s="46">
        <v>605.512684371</v>
      </c>
      <c r="BA39" s="63">
        <v>0</v>
      </c>
      <c r="BB39" s="45">
        <v>0</v>
      </c>
      <c r="BC39" s="40">
        <v>0</v>
      </c>
      <c r="BD39" s="40">
        <v>0</v>
      </c>
      <c r="BE39" s="46">
        <v>0</v>
      </c>
      <c r="BF39" s="63">
        <v>5.976404522</v>
      </c>
      <c r="BG39" s="45">
        <v>21.461252712</v>
      </c>
      <c r="BH39" s="40">
        <v>0.4673324</v>
      </c>
      <c r="BI39" s="40">
        <v>0</v>
      </c>
      <c r="BJ39" s="46">
        <v>27.751578925440946</v>
      </c>
      <c r="BK39" s="107">
        <v>2477.022320671441</v>
      </c>
      <c r="BL39" s="85"/>
    </row>
    <row r="40" spans="1:64" ht="12.75">
      <c r="A40" s="31"/>
      <c r="B40" s="32" t="s">
        <v>81</v>
      </c>
      <c r="C40" s="97">
        <f aca="true" t="shared" si="4" ref="C40:AH40">SUM(C29:C39)</f>
        <v>0</v>
      </c>
      <c r="D40" s="72">
        <f t="shared" si="4"/>
        <v>1560.662926449</v>
      </c>
      <c r="E40" s="72">
        <f t="shared" si="4"/>
        <v>0</v>
      </c>
      <c r="F40" s="72">
        <f t="shared" si="4"/>
        <v>0</v>
      </c>
      <c r="G40" s="72">
        <f t="shared" si="4"/>
        <v>0</v>
      </c>
      <c r="H40" s="72">
        <f t="shared" si="4"/>
        <v>92.47802804000001</v>
      </c>
      <c r="I40" s="72">
        <f t="shared" si="4"/>
        <v>6713.478688601</v>
      </c>
      <c r="J40" s="72">
        <f t="shared" si="4"/>
        <v>23.284670201999997</v>
      </c>
      <c r="K40" s="72">
        <f t="shared" si="4"/>
        <v>8.574014849</v>
      </c>
      <c r="L40" s="72">
        <f t="shared" si="4"/>
        <v>2014.6744687220003</v>
      </c>
      <c r="M40" s="72">
        <f t="shared" si="4"/>
        <v>0</v>
      </c>
      <c r="N40" s="72">
        <f t="shared" si="4"/>
        <v>0</v>
      </c>
      <c r="O40" s="72">
        <f t="shared" si="4"/>
        <v>0</v>
      </c>
      <c r="P40" s="72">
        <f t="shared" si="4"/>
        <v>0</v>
      </c>
      <c r="Q40" s="72">
        <f t="shared" si="4"/>
        <v>0</v>
      </c>
      <c r="R40" s="72">
        <f t="shared" si="4"/>
        <v>33.516165719</v>
      </c>
      <c r="S40" s="72">
        <f t="shared" si="4"/>
        <v>144.278134411</v>
      </c>
      <c r="T40" s="72">
        <f t="shared" si="4"/>
        <v>16.504002731</v>
      </c>
      <c r="U40" s="72">
        <f t="shared" si="4"/>
        <v>0</v>
      </c>
      <c r="V40" s="72">
        <f t="shared" si="4"/>
        <v>173.1130007</v>
      </c>
      <c r="W40" s="72">
        <f t="shared" si="4"/>
        <v>0</v>
      </c>
      <c r="X40" s="72">
        <f t="shared" si="4"/>
        <v>0</v>
      </c>
      <c r="Y40" s="72">
        <f t="shared" si="4"/>
        <v>0</v>
      </c>
      <c r="Z40" s="72">
        <f t="shared" si="4"/>
        <v>0</v>
      </c>
      <c r="AA40" s="72">
        <f t="shared" si="4"/>
        <v>0</v>
      </c>
      <c r="AB40" s="72">
        <f t="shared" si="4"/>
        <v>0.047156827</v>
      </c>
      <c r="AC40" s="72">
        <f t="shared" si="4"/>
        <v>0.002430093</v>
      </c>
      <c r="AD40" s="72">
        <f t="shared" si="4"/>
        <v>0</v>
      </c>
      <c r="AE40" s="72">
        <f t="shared" si="4"/>
        <v>0</v>
      </c>
      <c r="AF40" s="72">
        <f t="shared" si="4"/>
        <v>0.031754955</v>
      </c>
      <c r="AG40" s="72">
        <f t="shared" si="4"/>
        <v>0</v>
      </c>
      <c r="AH40" s="72">
        <f t="shared" si="4"/>
        <v>0</v>
      </c>
      <c r="AI40" s="72">
        <f aca="true" t="shared" si="5" ref="AI40:BJ40">SUM(AI29:AI39)</f>
        <v>0</v>
      </c>
      <c r="AJ40" s="72">
        <f t="shared" si="5"/>
        <v>0</v>
      </c>
      <c r="AK40" s="72">
        <f t="shared" si="5"/>
        <v>0</v>
      </c>
      <c r="AL40" s="72">
        <f t="shared" si="5"/>
        <v>0.0032240319999999995</v>
      </c>
      <c r="AM40" s="72">
        <f t="shared" si="5"/>
        <v>0</v>
      </c>
      <c r="AN40" s="72">
        <f t="shared" si="5"/>
        <v>0</v>
      </c>
      <c r="AO40" s="72">
        <f t="shared" si="5"/>
        <v>0</v>
      </c>
      <c r="AP40" s="72">
        <f t="shared" si="5"/>
        <v>0.000188258</v>
      </c>
      <c r="AQ40" s="72">
        <f t="shared" si="5"/>
        <v>0</v>
      </c>
      <c r="AR40" s="72">
        <f t="shared" si="5"/>
        <v>0</v>
      </c>
      <c r="AS40" s="72">
        <f t="shared" si="5"/>
        <v>0</v>
      </c>
      <c r="AT40" s="72">
        <f t="shared" si="5"/>
        <v>0</v>
      </c>
      <c r="AU40" s="72">
        <f t="shared" si="5"/>
        <v>0</v>
      </c>
      <c r="AV40" s="72">
        <f t="shared" si="5"/>
        <v>296.4932523869999</v>
      </c>
      <c r="AW40" s="72">
        <f t="shared" si="5"/>
        <v>2270.438758577</v>
      </c>
      <c r="AX40" s="72">
        <f t="shared" si="5"/>
        <v>18.624228445</v>
      </c>
      <c r="AY40" s="72">
        <f t="shared" si="5"/>
        <v>0</v>
      </c>
      <c r="AZ40" s="72">
        <f t="shared" si="5"/>
        <v>3298.2880815330004</v>
      </c>
      <c r="BA40" s="72">
        <f t="shared" si="5"/>
        <v>0</v>
      </c>
      <c r="BB40" s="72">
        <f t="shared" si="5"/>
        <v>0</v>
      </c>
      <c r="BC40" s="72">
        <f t="shared" si="5"/>
        <v>0</v>
      </c>
      <c r="BD40" s="72">
        <f t="shared" si="5"/>
        <v>0</v>
      </c>
      <c r="BE40" s="72">
        <f t="shared" si="5"/>
        <v>0</v>
      </c>
      <c r="BF40" s="72">
        <f t="shared" si="5"/>
        <v>115.860072175</v>
      </c>
      <c r="BG40" s="72">
        <f t="shared" si="5"/>
        <v>152.075425095</v>
      </c>
      <c r="BH40" s="72">
        <f t="shared" si="5"/>
        <v>48.995630498</v>
      </c>
      <c r="BI40" s="72">
        <f t="shared" si="5"/>
        <v>0</v>
      </c>
      <c r="BJ40" s="72">
        <f t="shared" si="5"/>
        <v>325.4114274484409</v>
      </c>
      <c r="BK40" s="110">
        <f>SUM(BK29:BK39)</f>
        <v>17306.83573074744</v>
      </c>
      <c r="BL40" s="85"/>
    </row>
    <row r="41" spans="1:64" ht="12.75">
      <c r="A41" s="31"/>
      <c r="B41" s="33" t="s">
        <v>71</v>
      </c>
      <c r="C41" s="98">
        <f aca="true" t="shared" si="6" ref="C41:AH41">+C40+C21+C15+C11</f>
        <v>0</v>
      </c>
      <c r="D41" s="64">
        <f t="shared" si="6"/>
        <v>3036.09224691</v>
      </c>
      <c r="E41" s="64">
        <f t="shared" si="6"/>
        <v>0</v>
      </c>
      <c r="F41" s="64">
        <f t="shared" si="6"/>
        <v>0</v>
      </c>
      <c r="G41" s="65">
        <f t="shared" si="6"/>
        <v>0</v>
      </c>
      <c r="H41" s="58">
        <f t="shared" si="6"/>
        <v>219.25991756300002</v>
      </c>
      <c r="I41" s="64">
        <f t="shared" si="6"/>
        <v>18002.111763553</v>
      </c>
      <c r="J41" s="64">
        <f t="shared" si="6"/>
        <v>1396.6177374059998</v>
      </c>
      <c r="K41" s="64">
        <f t="shared" si="6"/>
        <v>8.574014849</v>
      </c>
      <c r="L41" s="65">
        <f t="shared" si="6"/>
        <v>3441.208840776</v>
      </c>
      <c r="M41" s="58">
        <f t="shared" si="6"/>
        <v>0</v>
      </c>
      <c r="N41" s="64">
        <f t="shared" si="6"/>
        <v>0</v>
      </c>
      <c r="O41" s="64">
        <f t="shared" si="6"/>
        <v>0</v>
      </c>
      <c r="P41" s="64">
        <f t="shared" si="6"/>
        <v>0</v>
      </c>
      <c r="Q41" s="65">
        <f t="shared" si="6"/>
        <v>0</v>
      </c>
      <c r="R41" s="58">
        <f t="shared" si="6"/>
        <v>85.284341553</v>
      </c>
      <c r="S41" s="64">
        <f t="shared" si="6"/>
        <v>370.137615204</v>
      </c>
      <c r="T41" s="64">
        <f t="shared" si="6"/>
        <v>25.771122462999998</v>
      </c>
      <c r="U41" s="64">
        <f t="shared" si="6"/>
        <v>0</v>
      </c>
      <c r="V41" s="65">
        <f t="shared" si="6"/>
        <v>288.860476136</v>
      </c>
      <c r="W41" s="58">
        <f t="shared" si="6"/>
        <v>0</v>
      </c>
      <c r="X41" s="58">
        <f t="shared" si="6"/>
        <v>0</v>
      </c>
      <c r="Y41" s="58">
        <f t="shared" si="6"/>
        <v>0</v>
      </c>
      <c r="Z41" s="58">
        <f t="shared" si="6"/>
        <v>0</v>
      </c>
      <c r="AA41" s="58">
        <f t="shared" si="6"/>
        <v>0</v>
      </c>
      <c r="AB41" s="58">
        <f t="shared" si="6"/>
        <v>0.05948102599999999</v>
      </c>
      <c r="AC41" s="64">
        <f t="shared" si="6"/>
        <v>50.147122811</v>
      </c>
      <c r="AD41" s="64">
        <f t="shared" si="6"/>
        <v>0</v>
      </c>
      <c r="AE41" s="64">
        <f t="shared" si="6"/>
        <v>0</v>
      </c>
      <c r="AF41" s="65">
        <f t="shared" si="6"/>
        <v>0.031754955</v>
      </c>
      <c r="AG41" s="58">
        <f t="shared" si="6"/>
        <v>0</v>
      </c>
      <c r="AH41" s="64">
        <f t="shared" si="6"/>
        <v>0</v>
      </c>
      <c r="AI41" s="64">
        <f aca="true" t="shared" si="7" ref="AI41:BK41">+AI40+AI21+AI15+AI11</f>
        <v>0</v>
      </c>
      <c r="AJ41" s="64">
        <f t="shared" si="7"/>
        <v>0</v>
      </c>
      <c r="AK41" s="65">
        <f t="shared" si="7"/>
        <v>0</v>
      </c>
      <c r="AL41" s="58">
        <f t="shared" si="7"/>
        <v>0.007934127999999999</v>
      </c>
      <c r="AM41" s="64">
        <f t="shared" si="7"/>
        <v>0</v>
      </c>
      <c r="AN41" s="64">
        <f t="shared" si="7"/>
        <v>0</v>
      </c>
      <c r="AO41" s="64">
        <f t="shared" si="7"/>
        <v>0</v>
      </c>
      <c r="AP41" s="65">
        <f t="shared" si="7"/>
        <v>0.000188258</v>
      </c>
      <c r="AQ41" s="58">
        <f t="shared" si="7"/>
        <v>0</v>
      </c>
      <c r="AR41" s="64">
        <f t="shared" si="7"/>
        <v>0.8175317879999999</v>
      </c>
      <c r="AS41" s="64">
        <f t="shared" si="7"/>
        <v>0</v>
      </c>
      <c r="AT41" s="64">
        <f t="shared" si="7"/>
        <v>0</v>
      </c>
      <c r="AU41" s="65">
        <f t="shared" si="7"/>
        <v>0</v>
      </c>
      <c r="AV41" s="58">
        <f t="shared" si="7"/>
        <v>420.9051066839999</v>
      </c>
      <c r="AW41" s="64">
        <f t="shared" si="7"/>
        <v>6348.698268120001</v>
      </c>
      <c r="AX41" s="64">
        <f t="shared" si="7"/>
        <v>27.85744417</v>
      </c>
      <c r="AY41" s="64">
        <f t="shared" si="7"/>
        <v>0</v>
      </c>
      <c r="AZ41" s="65">
        <f t="shared" si="7"/>
        <v>4590.763680921001</v>
      </c>
      <c r="BA41" s="58">
        <f t="shared" si="7"/>
        <v>0</v>
      </c>
      <c r="BB41" s="64">
        <f t="shared" si="7"/>
        <v>0</v>
      </c>
      <c r="BC41" s="64">
        <f t="shared" si="7"/>
        <v>0</v>
      </c>
      <c r="BD41" s="64">
        <f t="shared" si="7"/>
        <v>0</v>
      </c>
      <c r="BE41" s="65">
        <f t="shared" si="7"/>
        <v>0</v>
      </c>
      <c r="BF41" s="58">
        <f t="shared" si="7"/>
        <v>163.804086721</v>
      </c>
      <c r="BG41" s="64">
        <f t="shared" si="7"/>
        <v>231.45115224100002</v>
      </c>
      <c r="BH41" s="64">
        <f t="shared" si="7"/>
        <v>61.89201906699999</v>
      </c>
      <c r="BI41" s="64">
        <f t="shared" si="7"/>
        <v>0</v>
      </c>
      <c r="BJ41" s="65">
        <f t="shared" si="7"/>
        <v>480.7773125524409</v>
      </c>
      <c r="BK41" s="110">
        <f t="shared" si="7"/>
        <v>39251.131159855446</v>
      </c>
      <c r="BL41" s="85"/>
    </row>
    <row r="42" spans="1:64" ht="3.75" customHeight="1">
      <c r="A42" s="10"/>
      <c r="B42" s="1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30"/>
      <c r="BL42" s="85"/>
    </row>
    <row r="43" spans="1:64" ht="3.75" customHeight="1">
      <c r="A43" s="10"/>
      <c r="B43" s="19"/>
      <c r="C43" s="22"/>
      <c r="D43" s="28"/>
      <c r="E43" s="22"/>
      <c r="F43" s="22"/>
      <c r="G43" s="22"/>
      <c r="H43" s="22"/>
      <c r="I43" s="22"/>
      <c r="J43" s="22"/>
      <c r="K43" s="22"/>
      <c r="L43" s="22"/>
      <c r="M43" s="22"/>
      <c r="N43" s="28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8"/>
      <c r="AS43" s="22"/>
      <c r="AT43" s="22"/>
      <c r="AU43" s="22"/>
      <c r="AV43" s="22"/>
      <c r="AW43" s="22"/>
      <c r="AX43" s="22"/>
      <c r="AY43" s="22"/>
      <c r="AZ43" s="22"/>
      <c r="BA43" s="22"/>
      <c r="BB43" s="28"/>
      <c r="BC43" s="22"/>
      <c r="BD43" s="22"/>
      <c r="BE43" s="22"/>
      <c r="BF43" s="22"/>
      <c r="BG43" s="28"/>
      <c r="BH43" s="22"/>
      <c r="BI43" s="22"/>
      <c r="BJ43" s="22"/>
      <c r="BK43" s="24"/>
      <c r="BL43" s="85"/>
    </row>
    <row r="44" spans="1:64" ht="12.75">
      <c r="A44" s="10" t="s">
        <v>1</v>
      </c>
      <c r="B44" s="16" t="s">
        <v>7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30"/>
      <c r="BL44" s="85"/>
    </row>
    <row r="45" spans="1:252" s="3" customFormat="1" ht="12.75">
      <c r="A45" s="10" t="s">
        <v>67</v>
      </c>
      <c r="B45" s="21" t="s">
        <v>2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8"/>
      <c r="BL45" s="85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s="3" customFormat="1" ht="12.75">
      <c r="A46" s="10"/>
      <c r="B46" s="21" t="s">
        <v>142</v>
      </c>
      <c r="C46" s="99">
        <v>0</v>
      </c>
      <c r="D46" s="45">
        <v>14.3718088</v>
      </c>
      <c r="E46" s="68">
        <v>0</v>
      </c>
      <c r="F46" s="68">
        <v>0</v>
      </c>
      <c r="G46" s="69">
        <v>0</v>
      </c>
      <c r="H46" s="67">
        <v>1344.618570161</v>
      </c>
      <c r="I46" s="68">
        <v>1.382493006</v>
      </c>
      <c r="J46" s="68">
        <v>0</v>
      </c>
      <c r="K46" s="68">
        <v>0</v>
      </c>
      <c r="L46" s="69">
        <v>101.301057971</v>
      </c>
      <c r="M46" s="59">
        <v>0</v>
      </c>
      <c r="N46" s="60">
        <v>0</v>
      </c>
      <c r="O46" s="59">
        <v>0</v>
      </c>
      <c r="P46" s="59">
        <v>0</v>
      </c>
      <c r="Q46" s="59">
        <v>0</v>
      </c>
      <c r="R46" s="67">
        <v>893.012593802</v>
      </c>
      <c r="S46" s="68">
        <v>0.022987475</v>
      </c>
      <c r="T46" s="68">
        <v>0</v>
      </c>
      <c r="U46" s="68">
        <v>0</v>
      </c>
      <c r="V46" s="69">
        <v>26.774028148</v>
      </c>
      <c r="W46" s="67">
        <v>0</v>
      </c>
      <c r="X46" s="68">
        <v>0</v>
      </c>
      <c r="Y46" s="68">
        <v>0</v>
      </c>
      <c r="Z46" s="68">
        <v>0</v>
      </c>
      <c r="AA46" s="69">
        <v>0</v>
      </c>
      <c r="AB46" s="67">
        <v>3.215438213</v>
      </c>
      <c r="AC46" s="68">
        <v>0</v>
      </c>
      <c r="AD46" s="68">
        <v>0</v>
      </c>
      <c r="AE46" s="68">
        <v>0</v>
      </c>
      <c r="AF46" s="69">
        <v>0.096898377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67">
        <v>1.343429705</v>
      </c>
      <c r="AM46" s="68">
        <v>0</v>
      </c>
      <c r="AN46" s="68">
        <v>0</v>
      </c>
      <c r="AO46" s="68">
        <v>0</v>
      </c>
      <c r="AP46" s="69">
        <v>0.013134138</v>
      </c>
      <c r="AQ46" s="67">
        <v>0</v>
      </c>
      <c r="AR46" s="70">
        <v>0</v>
      </c>
      <c r="AS46" s="68">
        <v>0</v>
      </c>
      <c r="AT46" s="68">
        <v>0</v>
      </c>
      <c r="AU46" s="69">
        <v>0</v>
      </c>
      <c r="AV46" s="67">
        <v>4958.415933083</v>
      </c>
      <c r="AW46" s="68">
        <v>7.88739579</v>
      </c>
      <c r="AX46" s="68">
        <v>0</v>
      </c>
      <c r="AY46" s="68">
        <v>0</v>
      </c>
      <c r="AZ46" s="69">
        <v>650.508862601</v>
      </c>
      <c r="BA46" s="67">
        <v>0</v>
      </c>
      <c r="BB46" s="70">
        <v>0</v>
      </c>
      <c r="BC46" s="68">
        <v>0</v>
      </c>
      <c r="BD46" s="68">
        <v>0</v>
      </c>
      <c r="BE46" s="69">
        <v>0</v>
      </c>
      <c r="BF46" s="67">
        <v>2381.257605051</v>
      </c>
      <c r="BG46" s="70">
        <v>2.092927781</v>
      </c>
      <c r="BH46" s="68">
        <v>0</v>
      </c>
      <c r="BI46" s="68">
        <v>0</v>
      </c>
      <c r="BJ46" s="69">
        <v>162.3181362139144</v>
      </c>
      <c r="BK46" s="107">
        <v>10548.633300315914</v>
      </c>
      <c r="BL46" s="85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2" s="3" customFormat="1" ht="12.75">
      <c r="A47" s="31"/>
      <c r="B47" s="32" t="s">
        <v>76</v>
      </c>
      <c r="C47" s="43">
        <f>SUM(C46)</f>
        <v>0</v>
      </c>
      <c r="D47" s="62">
        <f>SUM(D46)</f>
        <v>14.3718088</v>
      </c>
      <c r="E47" s="62">
        <f aca="true" t="shared" si="8" ref="E47:BJ47">SUM(E46)</f>
        <v>0</v>
      </c>
      <c r="F47" s="62">
        <f t="shared" si="8"/>
        <v>0</v>
      </c>
      <c r="G47" s="61">
        <f t="shared" si="8"/>
        <v>0</v>
      </c>
      <c r="H47" s="42">
        <f t="shared" si="8"/>
        <v>1344.618570161</v>
      </c>
      <c r="I47" s="62">
        <f t="shared" si="8"/>
        <v>1.382493006</v>
      </c>
      <c r="J47" s="62">
        <f t="shared" si="8"/>
        <v>0</v>
      </c>
      <c r="K47" s="62">
        <f t="shared" si="8"/>
        <v>0</v>
      </c>
      <c r="L47" s="61">
        <f t="shared" si="8"/>
        <v>101.301057971</v>
      </c>
      <c r="M47" s="43">
        <f t="shared" si="8"/>
        <v>0</v>
      </c>
      <c r="N47" s="43">
        <f t="shared" si="8"/>
        <v>0</v>
      </c>
      <c r="O47" s="43">
        <f t="shared" si="8"/>
        <v>0</v>
      </c>
      <c r="P47" s="43">
        <f t="shared" si="8"/>
        <v>0</v>
      </c>
      <c r="Q47" s="66">
        <f t="shared" si="8"/>
        <v>0</v>
      </c>
      <c r="R47" s="42">
        <f t="shared" si="8"/>
        <v>893.012593802</v>
      </c>
      <c r="S47" s="62">
        <f t="shared" si="8"/>
        <v>0.022987475</v>
      </c>
      <c r="T47" s="62">
        <f t="shared" si="8"/>
        <v>0</v>
      </c>
      <c r="U47" s="62">
        <f t="shared" si="8"/>
        <v>0</v>
      </c>
      <c r="V47" s="61">
        <f t="shared" si="8"/>
        <v>26.774028148</v>
      </c>
      <c r="W47" s="42">
        <f t="shared" si="8"/>
        <v>0</v>
      </c>
      <c r="X47" s="62">
        <f t="shared" si="8"/>
        <v>0</v>
      </c>
      <c r="Y47" s="62">
        <f t="shared" si="8"/>
        <v>0</v>
      </c>
      <c r="Z47" s="62">
        <f t="shared" si="8"/>
        <v>0</v>
      </c>
      <c r="AA47" s="61">
        <f t="shared" si="8"/>
        <v>0</v>
      </c>
      <c r="AB47" s="42">
        <f t="shared" si="8"/>
        <v>3.215438213</v>
      </c>
      <c r="AC47" s="62">
        <f t="shared" si="8"/>
        <v>0</v>
      </c>
      <c r="AD47" s="62">
        <f t="shared" si="8"/>
        <v>0</v>
      </c>
      <c r="AE47" s="62">
        <f t="shared" si="8"/>
        <v>0</v>
      </c>
      <c r="AF47" s="61">
        <f t="shared" si="8"/>
        <v>0.096898377</v>
      </c>
      <c r="AG47" s="43">
        <f t="shared" si="8"/>
        <v>0</v>
      </c>
      <c r="AH47" s="43">
        <f t="shared" si="8"/>
        <v>0</v>
      </c>
      <c r="AI47" s="43">
        <f t="shared" si="8"/>
        <v>0</v>
      </c>
      <c r="AJ47" s="43">
        <f t="shared" si="8"/>
        <v>0</v>
      </c>
      <c r="AK47" s="66">
        <f t="shared" si="8"/>
        <v>0</v>
      </c>
      <c r="AL47" s="42">
        <f t="shared" si="8"/>
        <v>1.343429705</v>
      </c>
      <c r="AM47" s="62">
        <f t="shared" si="8"/>
        <v>0</v>
      </c>
      <c r="AN47" s="62">
        <f t="shared" si="8"/>
        <v>0</v>
      </c>
      <c r="AO47" s="62">
        <f t="shared" si="8"/>
        <v>0</v>
      </c>
      <c r="AP47" s="61">
        <f t="shared" si="8"/>
        <v>0.013134138</v>
      </c>
      <c r="AQ47" s="42">
        <f t="shared" si="8"/>
        <v>0</v>
      </c>
      <c r="AR47" s="62">
        <f t="shared" si="8"/>
        <v>0</v>
      </c>
      <c r="AS47" s="62">
        <f t="shared" si="8"/>
        <v>0</v>
      </c>
      <c r="AT47" s="62">
        <f t="shared" si="8"/>
        <v>0</v>
      </c>
      <c r="AU47" s="61">
        <f t="shared" si="8"/>
        <v>0</v>
      </c>
      <c r="AV47" s="42">
        <f t="shared" si="8"/>
        <v>4958.415933083</v>
      </c>
      <c r="AW47" s="62">
        <f t="shared" si="8"/>
        <v>7.88739579</v>
      </c>
      <c r="AX47" s="62">
        <f t="shared" si="8"/>
        <v>0</v>
      </c>
      <c r="AY47" s="62">
        <f t="shared" si="8"/>
        <v>0</v>
      </c>
      <c r="AZ47" s="61">
        <f t="shared" si="8"/>
        <v>650.508862601</v>
      </c>
      <c r="BA47" s="42">
        <f t="shared" si="8"/>
        <v>0</v>
      </c>
      <c r="BB47" s="62">
        <f t="shared" si="8"/>
        <v>0</v>
      </c>
      <c r="BC47" s="62">
        <f t="shared" si="8"/>
        <v>0</v>
      </c>
      <c r="BD47" s="62">
        <f t="shared" si="8"/>
        <v>0</v>
      </c>
      <c r="BE47" s="61">
        <f t="shared" si="8"/>
        <v>0</v>
      </c>
      <c r="BF47" s="42">
        <f t="shared" si="8"/>
        <v>2381.257605051</v>
      </c>
      <c r="BG47" s="62">
        <f t="shared" si="8"/>
        <v>2.092927781</v>
      </c>
      <c r="BH47" s="62">
        <f t="shared" si="8"/>
        <v>0</v>
      </c>
      <c r="BI47" s="62">
        <f t="shared" si="8"/>
        <v>0</v>
      </c>
      <c r="BJ47" s="61">
        <f t="shared" si="8"/>
        <v>162.3181362139144</v>
      </c>
      <c r="BK47" s="111">
        <f>SUM(BK46:BK46)</f>
        <v>10548.633300315914</v>
      </c>
      <c r="BL47" s="85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64" ht="12.75">
      <c r="A48" s="10" t="s">
        <v>68</v>
      </c>
      <c r="B48" s="17" t="s">
        <v>15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4"/>
      <c r="BL48" s="85"/>
    </row>
    <row r="49" spans="1:64" ht="12" customHeight="1">
      <c r="A49" s="10"/>
      <c r="B49" s="21" t="s">
        <v>128</v>
      </c>
      <c r="C49" s="47">
        <v>0</v>
      </c>
      <c r="D49" s="45">
        <v>1.820035999</v>
      </c>
      <c r="E49" s="40">
        <v>0</v>
      </c>
      <c r="F49" s="40">
        <v>0</v>
      </c>
      <c r="G49" s="46">
        <v>0</v>
      </c>
      <c r="H49" s="63">
        <v>88.790117598</v>
      </c>
      <c r="I49" s="40">
        <v>25.484690353</v>
      </c>
      <c r="J49" s="40">
        <v>0</v>
      </c>
      <c r="K49" s="40">
        <v>0</v>
      </c>
      <c r="L49" s="46">
        <v>130.736800023</v>
      </c>
      <c r="M49" s="63">
        <v>0</v>
      </c>
      <c r="N49" s="45">
        <v>0</v>
      </c>
      <c r="O49" s="40">
        <v>0</v>
      </c>
      <c r="P49" s="40">
        <v>0</v>
      </c>
      <c r="Q49" s="46">
        <v>0</v>
      </c>
      <c r="R49" s="63">
        <v>43.011085304</v>
      </c>
      <c r="S49" s="40">
        <v>0.187320403</v>
      </c>
      <c r="T49" s="40">
        <v>0</v>
      </c>
      <c r="U49" s="40">
        <v>0</v>
      </c>
      <c r="V49" s="46">
        <v>10.666509931</v>
      </c>
      <c r="W49" s="63">
        <v>0</v>
      </c>
      <c r="X49" s="40">
        <v>0</v>
      </c>
      <c r="Y49" s="40">
        <v>0</v>
      </c>
      <c r="Z49" s="40">
        <v>0</v>
      </c>
      <c r="AA49" s="46">
        <v>0</v>
      </c>
      <c r="AB49" s="63">
        <v>0.03060281</v>
      </c>
      <c r="AC49" s="40">
        <v>0</v>
      </c>
      <c r="AD49" s="40">
        <v>0</v>
      </c>
      <c r="AE49" s="40">
        <v>0</v>
      </c>
      <c r="AF49" s="46">
        <v>0</v>
      </c>
      <c r="AG49" s="63">
        <v>0</v>
      </c>
      <c r="AH49" s="40">
        <v>0</v>
      </c>
      <c r="AI49" s="40">
        <v>0</v>
      </c>
      <c r="AJ49" s="40">
        <v>0</v>
      </c>
      <c r="AK49" s="46">
        <v>0</v>
      </c>
      <c r="AL49" s="63">
        <v>0.034010321</v>
      </c>
      <c r="AM49" s="40">
        <v>0</v>
      </c>
      <c r="AN49" s="40">
        <v>0</v>
      </c>
      <c r="AO49" s="40">
        <v>0</v>
      </c>
      <c r="AP49" s="46">
        <v>0</v>
      </c>
      <c r="AQ49" s="63">
        <v>0</v>
      </c>
      <c r="AR49" s="45">
        <v>0</v>
      </c>
      <c r="AS49" s="40">
        <v>0</v>
      </c>
      <c r="AT49" s="40">
        <v>0</v>
      </c>
      <c r="AU49" s="46">
        <v>0</v>
      </c>
      <c r="AV49" s="63">
        <v>267.865470047</v>
      </c>
      <c r="AW49" s="40">
        <v>101.248283459</v>
      </c>
      <c r="AX49" s="40">
        <v>0</v>
      </c>
      <c r="AY49" s="40">
        <v>0</v>
      </c>
      <c r="AZ49" s="46">
        <v>397.222790502</v>
      </c>
      <c r="BA49" s="63">
        <v>0</v>
      </c>
      <c r="BB49" s="45">
        <v>0</v>
      </c>
      <c r="BC49" s="40">
        <v>0</v>
      </c>
      <c r="BD49" s="40">
        <v>0</v>
      </c>
      <c r="BE49" s="46">
        <v>0</v>
      </c>
      <c r="BF49" s="63">
        <v>104.19939838</v>
      </c>
      <c r="BG49" s="45">
        <v>3.751042206</v>
      </c>
      <c r="BH49" s="40">
        <v>0</v>
      </c>
      <c r="BI49" s="40">
        <v>0</v>
      </c>
      <c r="BJ49" s="46">
        <v>66.04551198</v>
      </c>
      <c r="BK49" s="107">
        <v>1241.093669316</v>
      </c>
      <c r="BL49" s="85"/>
    </row>
    <row r="50" spans="1:64" ht="12" customHeight="1">
      <c r="A50" s="10"/>
      <c r="B50" s="21" t="s">
        <v>109</v>
      </c>
      <c r="C50" s="47">
        <v>0</v>
      </c>
      <c r="D50" s="45">
        <v>69.008316326</v>
      </c>
      <c r="E50" s="40">
        <v>0</v>
      </c>
      <c r="F50" s="40">
        <v>0</v>
      </c>
      <c r="G50" s="46">
        <v>0</v>
      </c>
      <c r="H50" s="63">
        <v>6.051215853</v>
      </c>
      <c r="I50" s="40">
        <v>25.284289528</v>
      </c>
      <c r="J50" s="40">
        <v>0</v>
      </c>
      <c r="K50" s="40">
        <v>0</v>
      </c>
      <c r="L50" s="46">
        <v>80.74206083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2.870595377</v>
      </c>
      <c r="S50" s="40">
        <v>1.61716619</v>
      </c>
      <c r="T50" s="40">
        <v>0</v>
      </c>
      <c r="U50" s="40">
        <v>0</v>
      </c>
      <c r="V50" s="46">
        <v>2.159170758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0</v>
      </c>
      <c r="AC50" s="40">
        <v>0</v>
      </c>
      <c r="AD50" s="40">
        <v>0</v>
      </c>
      <c r="AE50" s="40">
        <v>0</v>
      </c>
      <c r="AF50" s="46">
        <v>0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0.003769305</v>
      </c>
      <c r="AM50" s="40">
        <v>0</v>
      </c>
      <c r="AN50" s="40">
        <v>0</v>
      </c>
      <c r="AO50" s="40">
        <v>0</v>
      </c>
      <c r="AP50" s="46">
        <v>0</v>
      </c>
      <c r="AQ50" s="63">
        <v>0</v>
      </c>
      <c r="AR50" s="45">
        <v>0</v>
      </c>
      <c r="AS50" s="40">
        <v>0</v>
      </c>
      <c r="AT50" s="40">
        <v>0</v>
      </c>
      <c r="AU50" s="46">
        <v>0</v>
      </c>
      <c r="AV50" s="63">
        <v>49.741577652</v>
      </c>
      <c r="AW50" s="40">
        <v>36.322103712</v>
      </c>
      <c r="AX50" s="40">
        <v>0</v>
      </c>
      <c r="AY50" s="40">
        <v>0</v>
      </c>
      <c r="AZ50" s="46">
        <v>214.803474025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15.54624877</v>
      </c>
      <c r="BG50" s="45">
        <v>3.51886253</v>
      </c>
      <c r="BH50" s="40">
        <v>0</v>
      </c>
      <c r="BI50" s="40">
        <v>0</v>
      </c>
      <c r="BJ50" s="46">
        <v>31.103817693</v>
      </c>
      <c r="BK50" s="107">
        <v>538.772668549</v>
      </c>
      <c r="BL50" s="85"/>
    </row>
    <row r="51" spans="1:64" ht="12.75">
      <c r="A51" s="10"/>
      <c r="B51" s="21" t="s">
        <v>107</v>
      </c>
      <c r="C51" s="47">
        <v>0</v>
      </c>
      <c r="D51" s="45">
        <v>53.643295365</v>
      </c>
      <c r="E51" s="40">
        <v>0</v>
      </c>
      <c r="F51" s="40">
        <v>0</v>
      </c>
      <c r="G51" s="46">
        <v>0</v>
      </c>
      <c r="H51" s="63">
        <v>50.523800916</v>
      </c>
      <c r="I51" s="40">
        <v>84.705800848</v>
      </c>
      <c r="J51" s="40">
        <v>0</v>
      </c>
      <c r="K51" s="40">
        <v>0</v>
      </c>
      <c r="L51" s="46">
        <v>262.687203943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17.135612814</v>
      </c>
      <c r="S51" s="40">
        <v>50.202999116</v>
      </c>
      <c r="T51" s="40">
        <v>3.639916589</v>
      </c>
      <c r="U51" s="40">
        <v>0</v>
      </c>
      <c r="V51" s="46">
        <v>40.967862616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0.000826387</v>
      </c>
      <c r="AC51" s="40">
        <v>0</v>
      </c>
      <c r="AD51" s="40">
        <v>0</v>
      </c>
      <c r="AE51" s="40">
        <v>0</v>
      </c>
      <c r="AF51" s="46">
        <v>0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0.012539238</v>
      </c>
      <c r="AM51" s="40">
        <v>0</v>
      </c>
      <c r="AN51" s="40">
        <v>0</v>
      </c>
      <c r="AO51" s="40">
        <v>0</v>
      </c>
      <c r="AP51" s="46">
        <v>0</v>
      </c>
      <c r="AQ51" s="63">
        <v>0</v>
      </c>
      <c r="AR51" s="45">
        <v>0</v>
      </c>
      <c r="AS51" s="40">
        <v>0</v>
      </c>
      <c r="AT51" s="40">
        <v>0</v>
      </c>
      <c r="AU51" s="46">
        <v>0</v>
      </c>
      <c r="AV51" s="63">
        <v>443.602536787</v>
      </c>
      <c r="AW51" s="40">
        <v>429.502001056</v>
      </c>
      <c r="AX51" s="40">
        <v>0</v>
      </c>
      <c r="AY51" s="40">
        <v>0</v>
      </c>
      <c r="AZ51" s="46">
        <v>2152.679578401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153.674711799</v>
      </c>
      <c r="BG51" s="45">
        <v>63.959938409</v>
      </c>
      <c r="BH51" s="40">
        <v>0</v>
      </c>
      <c r="BI51" s="40">
        <v>0</v>
      </c>
      <c r="BJ51" s="46">
        <v>385.430499843</v>
      </c>
      <c r="BK51" s="107">
        <v>4192.369124127</v>
      </c>
      <c r="BL51" s="85"/>
    </row>
    <row r="52" spans="1:64" ht="12.75">
      <c r="A52" s="10"/>
      <c r="B52" s="21" t="s">
        <v>113</v>
      </c>
      <c r="C52" s="47">
        <v>0</v>
      </c>
      <c r="D52" s="45">
        <v>35.74773276</v>
      </c>
      <c r="E52" s="40">
        <v>0</v>
      </c>
      <c r="F52" s="40">
        <v>0</v>
      </c>
      <c r="G52" s="46">
        <v>0</v>
      </c>
      <c r="H52" s="63">
        <v>979.429558574</v>
      </c>
      <c r="I52" s="40">
        <v>72.0483336</v>
      </c>
      <c r="J52" s="40">
        <v>0</v>
      </c>
      <c r="K52" s="40">
        <v>0</v>
      </c>
      <c r="L52" s="46">
        <v>495.233210387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352.067999207</v>
      </c>
      <c r="S52" s="40">
        <v>3.460536791</v>
      </c>
      <c r="T52" s="40">
        <v>0</v>
      </c>
      <c r="U52" s="40">
        <v>0</v>
      </c>
      <c r="V52" s="46">
        <v>70.66407074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2.911995623</v>
      </c>
      <c r="AC52" s="40">
        <v>0</v>
      </c>
      <c r="AD52" s="40">
        <v>0</v>
      </c>
      <c r="AE52" s="40">
        <v>0</v>
      </c>
      <c r="AF52" s="46">
        <v>0.066081721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2.365272951</v>
      </c>
      <c r="AM52" s="40">
        <v>0</v>
      </c>
      <c r="AN52" s="40">
        <v>0</v>
      </c>
      <c r="AO52" s="40">
        <v>0</v>
      </c>
      <c r="AP52" s="46">
        <v>0</v>
      </c>
      <c r="AQ52" s="63">
        <v>0.032039863</v>
      </c>
      <c r="AR52" s="45">
        <v>0.092666038</v>
      </c>
      <c r="AS52" s="40">
        <v>0</v>
      </c>
      <c r="AT52" s="40">
        <v>0</v>
      </c>
      <c r="AU52" s="46">
        <v>0</v>
      </c>
      <c r="AV52" s="63">
        <v>3954.758046018</v>
      </c>
      <c r="AW52" s="40">
        <v>116.987327234</v>
      </c>
      <c r="AX52" s="40">
        <v>0</v>
      </c>
      <c r="AY52" s="40">
        <v>0</v>
      </c>
      <c r="AZ52" s="46">
        <v>1311.002381079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1564.724074363</v>
      </c>
      <c r="BG52" s="45">
        <v>23.925442572</v>
      </c>
      <c r="BH52" s="40">
        <v>0.139535493</v>
      </c>
      <c r="BI52" s="40">
        <v>0</v>
      </c>
      <c r="BJ52" s="46">
        <v>199.870845395</v>
      </c>
      <c r="BK52" s="107">
        <v>9185.527150409</v>
      </c>
      <c r="BL52" s="85"/>
    </row>
    <row r="53" spans="1:64" ht="12.75">
      <c r="A53" s="10"/>
      <c r="B53" s="21" t="s">
        <v>144</v>
      </c>
      <c r="C53" s="47">
        <v>0</v>
      </c>
      <c r="D53" s="45">
        <v>31.33435261</v>
      </c>
      <c r="E53" s="40">
        <v>0</v>
      </c>
      <c r="F53" s="40">
        <v>0</v>
      </c>
      <c r="G53" s="46">
        <v>0</v>
      </c>
      <c r="H53" s="63">
        <v>335.105033261</v>
      </c>
      <c r="I53" s="40">
        <v>99.176879109</v>
      </c>
      <c r="J53" s="40">
        <v>0</v>
      </c>
      <c r="K53" s="40">
        <v>0</v>
      </c>
      <c r="L53" s="46">
        <v>465.368264012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120.847101059</v>
      </c>
      <c r="S53" s="40">
        <v>39.334835891</v>
      </c>
      <c r="T53" s="40">
        <v>0</v>
      </c>
      <c r="U53" s="40">
        <v>0</v>
      </c>
      <c r="V53" s="46">
        <v>40.387688429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0.568227378</v>
      </c>
      <c r="AC53" s="40">
        <v>0</v>
      </c>
      <c r="AD53" s="40">
        <v>0</v>
      </c>
      <c r="AE53" s="40">
        <v>0</v>
      </c>
      <c r="AF53" s="46">
        <v>0.008181583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0.347149523</v>
      </c>
      <c r="AM53" s="40">
        <v>0</v>
      </c>
      <c r="AN53" s="40">
        <v>0</v>
      </c>
      <c r="AO53" s="40">
        <v>0</v>
      </c>
      <c r="AP53" s="46">
        <v>0.002045587</v>
      </c>
      <c r="AQ53" s="63">
        <v>0</v>
      </c>
      <c r="AR53" s="45">
        <v>0.258012097</v>
      </c>
      <c r="AS53" s="40">
        <v>0</v>
      </c>
      <c r="AT53" s="40">
        <v>0</v>
      </c>
      <c r="AU53" s="46">
        <v>0</v>
      </c>
      <c r="AV53" s="63">
        <v>2230.190646728</v>
      </c>
      <c r="AW53" s="40">
        <v>421.086218117</v>
      </c>
      <c r="AX53" s="40">
        <v>0</v>
      </c>
      <c r="AY53" s="40">
        <v>0</v>
      </c>
      <c r="AZ53" s="46">
        <v>2872.023693984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751.376109153</v>
      </c>
      <c r="BG53" s="45">
        <v>98.200534747</v>
      </c>
      <c r="BH53" s="40">
        <v>0</v>
      </c>
      <c r="BI53" s="40">
        <v>0</v>
      </c>
      <c r="BJ53" s="46">
        <v>512.000076424</v>
      </c>
      <c r="BK53" s="107">
        <v>8017.615049692</v>
      </c>
      <c r="BL53" s="85"/>
    </row>
    <row r="54" spans="1:64" ht="12.75">
      <c r="A54" s="10"/>
      <c r="B54" s="106" t="s">
        <v>112</v>
      </c>
      <c r="C54" s="47">
        <v>0</v>
      </c>
      <c r="D54" s="45">
        <v>1.620268382</v>
      </c>
      <c r="E54" s="40">
        <v>0</v>
      </c>
      <c r="F54" s="40">
        <v>0</v>
      </c>
      <c r="G54" s="46">
        <v>0</v>
      </c>
      <c r="H54" s="63">
        <v>131.996958382</v>
      </c>
      <c r="I54" s="40">
        <v>3.594202555</v>
      </c>
      <c r="J54" s="40">
        <v>0</v>
      </c>
      <c r="K54" s="40">
        <v>0</v>
      </c>
      <c r="L54" s="46">
        <v>60.321497487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67.163769695</v>
      </c>
      <c r="S54" s="40">
        <v>0.48115875</v>
      </c>
      <c r="T54" s="40">
        <v>0</v>
      </c>
      <c r="U54" s="40">
        <v>0</v>
      </c>
      <c r="V54" s="46">
        <v>7.72794357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0.118349121</v>
      </c>
      <c r="AC54" s="40">
        <v>0</v>
      </c>
      <c r="AD54" s="40">
        <v>0</v>
      </c>
      <c r="AE54" s="40">
        <v>0</v>
      </c>
      <c r="AF54" s="46">
        <v>0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0.063151128</v>
      </c>
      <c r="AM54" s="40">
        <v>0</v>
      </c>
      <c r="AN54" s="40">
        <v>0</v>
      </c>
      <c r="AO54" s="40">
        <v>0</v>
      </c>
      <c r="AP54" s="46">
        <v>0</v>
      </c>
      <c r="AQ54" s="63">
        <v>0</v>
      </c>
      <c r="AR54" s="45">
        <v>0</v>
      </c>
      <c r="AS54" s="40">
        <v>0</v>
      </c>
      <c r="AT54" s="40">
        <v>0</v>
      </c>
      <c r="AU54" s="46">
        <v>0</v>
      </c>
      <c r="AV54" s="63">
        <v>172.574571499</v>
      </c>
      <c r="AW54" s="40">
        <v>23.61252923</v>
      </c>
      <c r="AX54" s="40">
        <v>0</v>
      </c>
      <c r="AY54" s="40">
        <v>0</v>
      </c>
      <c r="AZ54" s="46">
        <v>123.43486402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69.655515811</v>
      </c>
      <c r="BG54" s="45">
        <v>12.325500743</v>
      </c>
      <c r="BH54" s="40">
        <v>0</v>
      </c>
      <c r="BI54" s="40">
        <v>0</v>
      </c>
      <c r="BJ54" s="46">
        <v>20.16487108</v>
      </c>
      <c r="BK54" s="107">
        <v>694.855151453</v>
      </c>
      <c r="BL54" s="85"/>
    </row>
    <row r="55" spans="1:64" ht="14.25" customHeight="1">
      <c r="A55" s="10"/>
      <c r="B55" s="21" t="s">
        <v>114</v>
      </c>
      <c r="C55" s="47">
        <v>0</v>
      </c>
      <c r="D55" s="45">
        <v>2.357470825</v>
      </c>
      <c r="E55" s="40">
        <v>0</v>
      </c>
      <c r="F55" s="40">
        <v>0</v>
      </c>
      <c r="G55" s="46">
        <v>0</v>
      </c>
      <c r="H55" s="63">
        <v>56.162837453</v>
      </c>
      <c r="I55" s="40">
        <v>16.52826074</v>
      </c>
      <c r="J55" s="40">
        <v>0</v>
      </c>
      <c r="K55" s="40">
        <v>0</v>
      </c>
      <c r="L55" s="46">
        <v>72.298025572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13.905443183</v>
      </c>
      <c r="S55" s="40">
        <v>3.804000671</v>
      </c>
      <c r="T55" s="40">
        <v>0</v>
      </c>
      <c r="U55" s="40">
        <v>0</v>
      </c>
      <c r="V55" s="46">
        <v>7.745043891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1.016507262</v>
      </c>
      <c r="AC55" s="40">
        <v>0</v>
      </c>
      <c r="AD55" s="40">
        <v>0</v>
      </c>
      <c r="AE55" s="40">
        <v>0</v>
      </c>
      <c r="AF55" s="46">
        <v>0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0.296947804</v>
      </c>
      <c r="AM55" s="40">
        <v>0</v>
      </c>
      <c r="AN55" s="40">
        <v>0</v>
      </c>
      <c r="AO55" s="40">
        <v>0</v>
      </c>
      <c r="AP55" s="46">
        <v>0</v>
      </c>
      <c r="AQ55" s="63">
        <v>0</v>
      </c>
      <c r="AR55" s="45">
        <v>0.476780166</v>
      </c>
      <c r="AS55" s="40">
        <v>0</v>
      </c>
      <c r="AT55" s="40">
        <v>0</v>
      </c>
      <c r="AU55" s="46">
        <v>0</v>
      </c>
      <c r="AV55" s="63">
        <v>788.777254611</v>
      </c>
      <c r="AW55" s="40">
        <v>77.665520033</v>
      </c>
      <c r="AX55" s="40">
        <v>0</v>
      </c>
      <c r="AY55" s="40">
        <v>0</v>
      </c>
      <c r="AZ55" s="46">
        <v>476.110550763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178.70715723</v>
      </c>
      <c r="BG55" s="45">
        <v>11.54863511</v>
      </c>
      <c r="BH55" s="40">
        <v>0</v>
      </c>
      <c r="BI55" s="40">
        <v>0</v>
      </c>
      <c r="BJ55" s="46">
        <v>84.496167088</v>
      </c>
      <c r="BK55" s="107">
        <v>1791.896602402</v>
      </c>
      <c r="BL55" s="85"/>
    </row>
    <row r="56" spans="1:64" ht="12.75">
      <c r="A56" s="10"/>
      <c r="B56" s="21" t="s">
        <v>111</v>
      </c>
      <c r="C56" s="47">
        <v>0</v>
      </c>
      <c r="D56" s="45">
        <v>76.799925984</v>
      </c>
      <c r="E56" s="40">
        <v>0</v>
      </c>
      <c r="F56" s="40">
        <v>0</v>
      </c>
      <c r="G56" s="46">
        <v>0</v>
      </c>
      <c r="H56" s="63">
        <v>788.816470783</v>
      </c>
      <c r="I56" s="40">
        <v>213.267954516</v>
      </c>
      <c r="J56" s="40">
        <v>11.07179828</v>
      </c>
      <c r="K56" s="40">
        <v>0</v>
      </c>
      <c r="L56" s="46">
        <v>878.893159523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326.053347742</v>
      </c>
      <c r="S56" s="40">
        <v>34.675131907</v>
      </c>
      <c r="T56" s="40">
        <v>0</v>
      </c>
      <c r="U56" s="40">
        <v>0</v>
      </c>
      <c r="V56" s="46">
        <v>82.160502846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2.655466386</v>
      </c>
      <c r="AC56" s="40">
        <v>0</v>
      </c>
      <c r="AD56" s="40">
        <v>0</v>
      </c>
      <c r="AE56" s="40">
        <v>0</v>
      </c>
      <c r="AF56" s="46">
        <v>0.255426619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1.968467371</v>
      </c>
      <c r="AM56" s="40">
        <v>0</v>
      </c>
      <c r="AN56" s="40">
        <v>0</v>
      </c>
      <c r="AO56" s="40">
        <v>0</v>
      </c>
      <c r="AP56" s="46">
        <v>0.027265955</v>
      </c>
      <c r="AQ56" s="63">
        <v>0</v>
      </c>
      <c r="AR56" s="45">
        <v>0</v>
      </c>
      <c r="AS56" s="40">
        <v>0</v>
      </c>
      <c r="AT56" s="40">
        <v>0</v>
      </c>
      <c r="AU56" s="46">
        <v>0</v>
      </c>
      <c r="AV56" s="63">
        <v>4692.65642378</v>
      </c>
      <c r="AW56" s="40">
        <v>614.384471382</v>
      </c>
      <c r="AX56" s="40">
        <v>0</v>
      </c>
      <c r="AY56" s="40">
        <v>0</v>
      </c>
      <c r="AZ56" s="46">
        <v>3906.937861114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1722.029068923</v>
      </c>
      <c r="BG56" s="45">
        <v>120.501750439</v>
      </c>
      <c r="BH56" s="40">
        <v>0.090978498</v>
      </c>
      <c r="BI56" s="40">
        <v>0</v>
      </c>
      <c r="BJ56" s="46">
        <v>462.688027954</v>
      </c>
      <c r="BK56" s="107">
        <v>13935.933500002</v>
      </c>
      <c r="BL56" s="85"/>
    </row>
    <row r="57" spans="1:64" ht="12.75">
      <c r="A57" s="10"/>
      <c r="B57" s="21" t="s">
        <v>110</v>
      </c>
      <c r="C57" s="47">
        <v>0</v>
      </c>
      <c r="D57" s="45">
        <v>69.202816783</v>
      </c>
      <c r="E57" s="40">
        <v>0</v>
      </c>
      <c r="F57" s="40">
        <v>0</v>
      </c>
      <c r="G57" s="46">
        <v>0</v>
      </c>
      <c r="H57" s="63">
        <v>75.565272992</v>
      </c>
      <c r="I57" s="40">
        <v>43.88954346</v>
      </c>
      <c r="J57" s="40">
        <v>0</v>
      </c>
      <c r="K57" s="40">
        <v>0</v>
      </c>
      <c r="L57" s="46">
        <v>144.422809987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23.606715813</v>
      </c>
      <c r="S57" s="40">
        <v>0</v>
      </c>
      <c r="T57" s="40">
        <v>0</v>
      </c>
      <c r="U57" s="40">
        <v>0</v>
      </c>
      <c r="V57" s="46">
        <v>5.167668747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0.137659436</v>
      </c>
      <c r="AC57" s="40">
        <v>0</v>
      </c>
      <c r="AD57" s="40">
        <v>0</v>
      </c>
      <c r="AE57" s="40">
        <v>0</v>
      </c>
      <c r="AF57" s="46">
        <v>0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0.176306497</v>
      </c>
      <c r="AM57" s="40">
        <v>0</v>
      </c>
      <c r="AN57" s="40">
        <v>0</v>
      </c>
      <c r="AO57" s="40">
        <v>0</v>
      </c>
      <c r="AP57" s="46">
        <v>0.004289708</v>
      </c>
      <c r="AQ57" s="63">
        <v>0</v>
      </c>
      <c r="AR57" s="45">
        <v>0</v>
      </c>
      <c r="AS57" s="40">
        <v>0</v>
      </c>
      <c r="AT57" s="40">
        <v>0</v>
      </c>
      <c r="AU57" s="46">
        <v>0</v>
      </c>
      <c r="AV57" s="63">
        <v>599.704979812</v>
      </c>
      <c r="AW57" s="40">
        <v>72.501992752</v>
      </c>
      <c r="AX57" s="40">
        <v>0</v>
      </c>
      <c r="AY57" s="40">
        <v>0</v>
      </c>
      <c r="AZ57" s="46">
        <v>621.440670978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157.542293318</v>
      </c>
      <c r="BG57" s="45">
        <v>5.355608142</v>
      </c>
      <c r="BH57" s="40">
        <v>0</v>
      </c>
      <c r="BI57" s="40">
        <v>0</v>
      </c>
      <c r="BJ57" s="46">
        <v>63.683854892</v>
      </c>
      <c r="BK57" s="107">
        <v>1882.402483317</v>
      </c>
      <c r="BL57" s="85"/>
    </row>
    <row r="58" spans="1:64" ht="12.75">
      <c r="A58" s="10"/>
      <c r="B58" s="21" t="s">
        <v>115</v>
      </c>
      <c r="C58" s="47">
        <v>0</v>
      </c>
      <c r="D58" s="45">
        <v>3.833967651</v>
      </c>
      <c r="E58" s="40">
        <v>0</v>
      </c>
      <c r="F58" s="40">
        <v>0</v>
      </c>
      <c r="G58" s="46">
        <v>0</v>
      </c>
      <c r="H58" s="63">
        <v>142.224320193</v>
      </c>
      <c r="I58" s="40">
        <v>5.852582638</v>
      </c>
      <c r="J58" s="40">
        <v>0</v>
      </c>
      <c r="K58" s="40">
        <v>0</v>
      </c>
      <c r="L58" s="46">
        <v>59.623396648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44.937961618</v>
      </c>
      <c r="S58" s="40">
        <v>0.027181438</v>
      </c>
      <c r="T58" s="40">
        <v>0</v>
      </c>
      <c r="U58" s="40">
        <v>0</v>
      </c>
      <c r="V58" s="46">
        <v>8.251843209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0.892948681</v>
      </c>
      <c r="AC58" s="40">
        <v>0</v>
      </c>
      <c r="AD58" s="40">
        <v>0</v>
      </c>
      <c r="AE58" s="40">
        <v>0</v>
      </c>
      <c r="AF58" s="46">
        <v>0.000974795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0.297612029</v>
      </c>
      <c r="AM58" s="40">
        <v>0</v>
      </c>
      <c r="AN58" s="40">
        <v>0</v>
      </c>
      <c r="AO58" s="40">
        <v>0</v>
      </c>
      <c r="AP58" s="46">
        <v>0.028008633</v>
      </c>
      <c r="AQ58" s="63">
        <v>0.043637914</v>
      </c>
      <c r="AR58" s="45">
        <v>0</v>
      </c>
      <c r="AS58" s="40">
        <v>0</v>
      </c>
      <c r="AT58" s="40">
        <v>0</v>
      </c>
      <c r="AU58" s="46">
        <v>0</v>
      </c>
      <c r="AV58" s="63">
        <v>1324.596512413</v>
      </c>
      <c r="AW58" s="40">
        <v>85.697851663</v>
      </c>
      <c r="AX58" s="40">
        <v>0.108084115</v>
      </c>
      <c r="AY58" s="40">
        <v>0</v>
      </c>
      <c r="AZ58" s="46">
        <v>669.433523098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322.301419999</v>
      </c>
      <c r="BG58" s="45">
        <v>8.892001342</v>
      </c>
      <c r="BH58" s="40">
        <v>0</v>
      </c>
      <c r="BI58" s="40">
        <v>0</v>
      </c>
      <c r="BJ58" s="46">
        <v>62.052369069</v>
      </c>
      <c r="BK58" s="107">
        <v>2739.096197146</v>
      </c>
      <c r="BL58" s="85"/>
    </row>
    <row r="59" spans="1:64" ht="12.75">
      <c r="A59" s="10"/>
      <c r="B59" s="21" t="s">
        <v>126</v>
      </c>
      <c r="C59" s="47">
        <v>0</v>
      </c>
      <c r="D59" s="45">
        <v>0.874841936</v>
      </c>
      <c r="E59" s="40">
        <v>0</v>
      </c>
      <c r="F59" s="40">
        <v>0</v>
      </c>
      <c r="G59" s="46">
        <v>0</v>
      </c>
      <c r="H59" s="63">
        <v>45.092795415</v>
      </c>
      <c r="I59" s="40">
        <v>15.754784928</v>
      </c>
      <c r="J59" s="40">
        <v>0</v>
      </c>
      <c r="K59" s="40">
        <v>0</v>
      </c>
      <c r="L59" s="46">
        <v>69.743461461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20.50521659</v>
      </c>
      <c r="S59" s="40">
        <v>0.143863717</v>
      </c>
      <c r="T59" s="40">
        <v>0</v>
      </c>
      <c r="U59" s="40">
        <v>0</v>
      </c>
      <c r="V59" s="46">
        <v>9.367567157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0</v>
      </c>
      <c r="AC59" s="40">
        <v>0</v>
      </c>
      <c r="AD59" s="40">
        <v>0</v>
      </c>
      <c r="AE59" s="40">
        <v>0</v>
      </c>
      <c r="AF59" s="46">
        <v>0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0</v>
      </c>
      <c r="AM59" s="40">
        <v>0</v>
      </c>
      <c r="AN59" s="40">
        <v>0</v>
      </c>
      <c r="AO59" s="40">
        <v>0</v>
      </c>
      <c r="AP59" s="46">
        <v>0</v>
      </c>
      <c r="AQ59" s="63">
        <v>0</v>
      </c>
      <c r="AR59" s="45">
        <v>0</v>
      </c>
      <c r="AS59" s="40">
        <v>0</v>
      </c>
      <c r="AT59" s="40">
        <v>0</v>
      </c>
      <c r="AU59" s="46">
        <v>0</v>
      </c>
      <c r="AV59" s="63">
        <v>24.239064291</v>
      </c>
      <c r="AW59" s="40">
        <v>16.753165752</v>
      </c>
      <c r="AX59" s="40">
        <v>0</v>
      </c>
      <c r="AY59" s="40">
        <v>0</v>
      </c>
      <c r="AZ59" s="46">
        <v>39.807040281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8.982107374</v>
      </c>
      <c r="BG59" s="45">
        <v>0.178177672</v>
      </c>
      <c r="BH59" s="40">
        <v>0</v>
      </c>
      <c r="BI59" s="40">
        <v>0</v>
      </c>
      <c r="BJ59" s="46">
        <v>3.245159607</v>
      </c>
      <c r="BK59" s="107">
        <v>254.687246181</v>
      </c>
      <c r="BL59" s="85"/>
    </row>
    <row r="60" spans="1:64" ht="12.75">
      <c r="A60" s="10"/>
      <c r="B60" s="21" t="s">
        <v>143</v>
      </c>
      <c r="C60" s="47">
        <v>0</v>
      </c>
      <c r="D60" s="45">
        <v>53.314628728</v>
      </c>
      <c r="E60" s="40">
        <v>0</v>
      </c>
      <c r="F60" s="40">
        <v>0</v>
      </c>
      <c r="G60" s="46">
        <v>0</v>
      </c>
      <c r="H60" s="63">
        <v>22.3103429</v>
      </c>
      <c r="I60" s="40">
        <v>9.624034576</v>
      </c>
      <c r="J60" s="40">
        <v>0</v>
      </c>
      <c r="K60" s="40">
        <v>0</v>
      </c>
      <c r="L60" s="46">
        <v>72.514721803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10.462601879</v>
      </c>
      <c r="S60" s="40">
        <v>4.521931097</v>
      </c>
      <c r="T60" s="40">
        <v>0</v>
      </c>
      <c r="U60" s="40">
        <v>0</v>
      </c>
      <c r="V60" s="46">
        <v>6.317951054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0.023521512</v>
      </c>
      <c r="AC60" s="40">
        <v>0</v>
      </c>
      <c r="AD60" s="40">
        <v>0</v>
      </c>
      <c r="AE60" s="40">
        <v>0</v>
      </c>
      <c r="AF60" s="46">
        <v>0.01839621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0.031099759</v>
      </c>
      <c r="AM60" s="40">
        <v>0</v>
      </c>
      <c r="AN60" s="40">
        <v>0</v>
      </c>
      <c r="AO60" s="40">
        <v>0</v>
      </c>
      <c r="AP60" s="46">
        <v>0</v>
      </c>
      <c r="AQ60" s="63">
        <v>0</v>
      </c>
      <c r="AR60" s="45">
        <v>0.325319556</v>
      </c>
      <c r="AS60" s="40">
        <v>0</v>
      </c>
      <c r="AT60" s="40">
        <v>0</v>
      </c>
      <c r="AU60" s="46">
        <v>0</v>
      </c>
      <c r="AV60" s="63">
        <v>104.302270016</v>
      </c>
      <c r="AW60" s="40">
        <v>25.535661703</v>
      </c>
      <c r="AX60" s="40">
        <v>0</v>
      </c>
      <c r="AY60" s="40">
        <v>0</v>
      </c>
      <c r="AZ60" s="46">
        <v>200.218737477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39.999581843</v>
      </c>
      <c r="BG60" s="45">
        <v>5.237837894</v>
      </c>
      <c r="BH60" s="40">
        <v>0</v>
      </c>
      <c r="BI60" s="40">
        <v>0</v>
      </c>
      <c r="BJ60" s="46">
        <v>31.39665925</v>
      </c>
      <c r="BK60" s="107">
        <v>586.155297257</v>
      </c>
      <c r="BL60" s="85"/>
    </row>
    <row r="61" spans="1:64" ht="12.75">
      <c r="A61" s="10"/>
      <c r="B61" s="21" t="s">
        <v>106</v>
      </c>
      <c r="C61" s="47">
        <v>0</v>
      </c>
      <c r="D61" s="45">
        <v>373.75630077</v>
      </c>
      <c r="E61" s="40">
        <v>0</v>
      </c>
      <c r="F61" s="40">
        <v>0</v>
      </c>
      <c r="G61" s="46">
        <v>0</v>
      </c>
      <c r="H61" s="63">
        <v>8.74736098</v>
      </c>
      <c r="I61" s="40">
        <v>33.975802196</v>
      </c>
      <c r="J61" s="40">
        <v>0</v>
      </c>
      <c r="K61" s="40">
        <v>0</v>
      </c>
      <c r="L61" s="46">
        <v>273.317066356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2.201902518</v>
      </c>
      <c r="S61" s="40">
        <v>24.108565428</v>
      </c>
      <c r="T61" s="40">
        <v>0</v>
      </c>
      <c r="U61" s="40">
        <v>0</v>
      </c>
      <c r="V61" s="46">
        <v>28.882753952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0</v>
      </c>
      <c r="AC61" s="40">
        <v>0</v>
      </c>
      <c r="AD61" s="40">
        <v>0</v>
      </c>
      <c r="AE61" s="40">
        <v>0</v>
      </c>
      <c r="AF61" s="46">
        <v>0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</v>
      </c>
      <c r="AM61" s="40">
        <v>0</v>
      </c>
      <c r="AN61" s="40">
        <v>0</v>
      </c>
      <c r="AO61" s="40">
        <v>0</v>
      </c>
      <c r="AP61" s="46">
        <v>0</v>
      </c>
      <c r="AQ61" s="63">
        <v>0</v>
      </c>
      <c r="AR61" s="45">
        <v>0</v>
      </c>
      <c r="AS61" s="40">
        <v>0</v>
      </c>
      <c r="AT61" s="40">
        <v>0</v>
      </c>
      <c r="AU61" s="46">
        <v>0</v>
      </c>
      <c r="AV61" s="63">
        <v>18.604319983</v>
      </c>
      <c r="AW61" s="40">
        <v>42.690709163</v>
      </c>
      <c r="AX61" s="40">
        <v>0</v>
      </c>
      <c r="AY61" s="40">
        <v>0</v>
      </c>
      <c r="AZ61" s="46">
        <v>208.283957675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4.666609002</v>
      </c>
      <c r="BG61" s="45">
        <v>16.14841861</v>
      </c>
      <c r="BH61" s="40">
        <v>0</v>
      </c>
      <c r="BI61" s="40">
        <v>0</v>
      </c>
      <c r="BJ61" s="46">
        <v>28.381104224</v>
      </c>
      <c r="BK61" s="107">
        <v>1063.764870857</v>
      </c>
      <c r="BL61" s="85"/>
    </row>
    <row r="62" spans="1:64" ht="12" customHeight="1">
      <c r="A62" s="10"/>
      <c r="B62" s="21" t="s">
        <v>127</v>
      </c>
      <c r="C62" s="47">
        <v>0</v>
      </c>
      <c r="D62" s="45">
        <v>0.838346129</v>
      </c>
      <c r="E62" s="40">
        <v>0</v>
      </c>
      <c r="F62" s="40">
        <v>0</v>
      </c>
      <c r="G62" s="46">
        <v>0</v>
      </c>
      <c r="H62" s="63">
        <v>39.664873373</v>
      </c>
      <c r="I62" s="40">
        <v>7.831211391</v>
      </c>
      <c r="J62" s="40">
        <v>0</v>
      </c>
      <c r="K62" s="40">
        <v>0</v>
      </c>
      <c r="L62" s="46">
        <v>77.031257475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16.552964268</v>
      </c>
      <c r="S62" s="40">
        <v>0.006032571</v>
      </c>
      <c r="T62" s="40">
        <v>0</v>
      </c>
      <c r="U62" s="40">
        <v>0</v>
      </c>
      <c r="V62" s="46">
        <v>5.275361048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0.001376791</v>
      </c>
      <c r="AC62" s="40">
        <v>0</v>
      </c>
      <c r="AD62" s="40">
        <v>0</v>
      </c>
      <c r="AE62" s="40">
        <v>0</v>
      </c>
      <c r="AF62" s="46">
        <v>0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0.008060507</v>
      </c>
      <c r="AM62" s="40">
        <v>0</v>
      </c>
      <c r="AN62" s="40">
        <v>0</v>
      </c>
      <c r="AO62" s="40">
        <v>0</v>
      </c>
      <c r="AP62" s="46">
        <v>0</v>
      </c>
      <c r="AQ62" s="63">
        <v>0</v>
      </c>
      <c r="AR62" s="45">
        <v>0</v>
      </c>
      <c r="AS62" s="40">
        <v>0</v>
      </c>
      <c r="AT62" s="40">
        <v>0</v>
      </c>
      <c r="AU62" s="46">
        <v>0</v>
      </c>
      <c r="AV62" s="63">
        <v>19.542901254</v>
      </c>
      <c r="AW62" s="40">
        <v>20.639380359</v>
      </c>
      <c r="AX62" s="40">
        <v>0</v>
      </c>
      <c r="AY62" s="40">
        <v>0</v>
      </c>
      <c r="AZ62" s="46">
        <v>46.338018934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6.078748298</v>
      </c>
      <c r="BG62" s="45">
        <v>0.258691455</v>
      </c>
      <c r="BH62" s="40">
        <v>0</v>
      </c>
      <c r="BI62" s="40">
        <v>0</v>
      </c>
      <c r="BJ62" s="46">
        <v>5.856171044</v>
      </c>
      <c r="BK62" s="107">
        <v>245.923394897</v>
      </c>
      <c r="BL62" s="85"/>
    </row>
    <row r="63" spans="1:64" ht="12" customHeight="1">
      <c r="A63" s="10"/>
      <c r="B63" s="21" t="s">
        <v>154</v>
      </c>
      <c r="C63" s="47">
        <v>0</v>
      </c>
      <c r="D63" s="45">
        <v>34.415540527</v>
      </c>
      <c r="E63" s="40">
        <v>0</v>
      </c>
      <c r="F63" s="40">
        <v>0</v>
      </c>
      <c r="G63" s="46">
        <v>0</v>
      </c>
      <c r="H63" s="63">
        <v>3.842750164</v>
      </c>
      <c r="I63" s="40">
        <v>13.523114619</v>
      </c>
      <c r="J63" s="40">
        <v>0</v>
      </c>
      <c r="K63" s="40">
        <v>0</v>
      </c>
      <c r="L63" s="46">
        <v>38.16119647</v>
      </c>
      <c r="M63" s="63">
        <v>0</v>
      </c>
      <c r="N63" s="45">
        <v>0</v>
      </c>
      <c r="O63" s="40">
        <v>0</v>
      </c>
      <c r="P63" s="40">
        <v>0</v>
      </c>
      <c r="Q63" s="46">
        <v>0</v>
      </c>
      <c r="R63" s="63">
        <v>2.416827086</v>
      </c>
      <c r="S63" s="40">
        <v>1.417784293</v>
      </c>
      <c r="T63" s="40">
        <v>0</v>
      </c>
      <c r="U63" s="40">
        <v>0</v>
      </c>
      <c r="V63" s="46">
        <v>2.426418932</v>
      </c>
      <c r="W63" s="63">
        <v>0</v>
      </c>
      <c r="X63" s="40">
        <v>0</v>
      </c>
      <c r="Y63" s="40">
        <v>0</v>
      </c>
      <c r="Z63" s="40">
        <v>0</v>
      </c>
      <c r="AA63" s="46">
        <v>0</v>
      </c>
      <c r="AB63" s="63">
        <v>0</v>
      </c>
      <c r="AC63" s="40">
        <v>0</v>
      </c>
      <c r="AD63" s="40">
        <v>0</v>
      </c>
      <c r="AE63" s="40">
        <v>0</v>
      </c>
      <c r="AF63" s="46">
        <v>0</v>
      </c>
      <c r="AG63" s="63">
        <v>0</v>
      </c>
      <c r="AH63" s="40">
        <v>0</v>
      </c>
      <c r="AI63" s="40">
        <v>0</v>
      </c>
      <c r="AJ63" s="40">
        <v>0</v>
      </c>
      <c r="AK63" s="46">
        <v>0</v>
      </c>
      <c r="AL63" s="63">
        <v>0.004904102</v>
      </c>
      <c r="AM63" s="40">
        <v>0</v>
      </c>
      <c r="AN63" s="40">
        <v>0</v>
      </c>
      <c r="AO63" s="40">
        <v>0</v>
      </c>
      <c r="AP63" s="46">
        <v>0</v>
      </c>
      <c r="AQ63" s="63">
        <v>0</v>
      </c>
      <c r="AR63" s="45">
        <v>0</v>
      </c>
      <c r="AS63" s="40">
        <v>0</v>
      </c>
      <c r="AT63" s="40">
        <v>0</v>
      </c>
      <c r="AU63" s="46">
        <v>0</v>
      </c>
      <c r="AV63" s="63">
        <v>6.743138236</v>
      </c>
      <c r="AW63" s="40">
        <v>12.121952032</v>
      </c>
      <c r="AX63" s="40">
        <v>0</v>
      </c>
      <c r="AY63" s="40">
        <v>0</v>
      </c>
      <c r="AZ63" s="46">
        <v>18.296129665</v>
      </c>
      <c r="BA63" s="63">
        <v>0</v>
      </c>
      <c r="BB63" s="45">
        <v>0</v>
      </c>
      <c r="BC63" s="40">
        <v>0</v>
      </c>
      <c r="BD63" s="40">
        <v>0</v>
      </c>
      <c r="BE63" s="46">
        <v>0</v>
      </c>
      <c r="BF63" s="63">
        <v>2.892995425</v>
      </c>
      <c r="BG63" s="45">
        <v>0.572208738</v>
      </c>
      <c r="BH63" s="40">
        <v>0</v>
      </c>
      <c r="BI63" s="40">
        <v>0</v>
      </c>
      <c r="BJ63" s="46">
        <v>4.07037939</v>
      </c>
      <c r="BK63" s="107">
        <v>140.905339679</v>
      </c>
      <c r="BL63" s="85"/>
    </row>
    <row r="64" spans="1:64" ht="12" customHeight="1">
      <c r="A64" s="10"/>
      <c r="B64" s="21" t="s">
        <v>129</v>
      </c>
      <c r="C64" s="47">
        <v>0</v>
      </c>
      <c r="D64" s="45">
        <v>47.918732389</v>
      </c>
      <c r="E64" s="40">
        <v>0</v>
      </c>
      <c r="F64" s="40">
        <v>0</v>
      </c>
      <c r="G64" s="46">
        <v>0</v>
      </c>
      <c r="H64" s="63">
        <v>60.953214573</v>
      </c>
      <c r="I64" s="40">
        <v>239.141339853</v>
      </c>
      <c r="J64" s="40">
        <v>0</v>
      </c>
      <c r="K64" s="40">
        <v>0</v>
      </c>
      <c r="L64" s="46">
        <v>359.614328358</v>
      </c>
      <c r="M64" s="63">
        <v>0</v>
      </c>
      <c r="N64" s="45">
        <v>0</v>
      </c>
      <c r="O64" s="40">
        <v>0</v>
      </c>
      <c r="P64" s="40">
        <v>0</v>
      </c>
      <c r="Q64" s="46">
        <v>0</v>
      </c>
      <c r="R64" s="63">
        <v>19.32119653</v>
      </c>
      <c r="S64" s="40">
        <v>6.295613097</v>
      </c>
      <c r="T64" s="40">
        <v>0</v>
      </c>
      <c r="U64" s="40">
        <v>0</v>
      </c>
      <c r="V64" s="46">
        <v>13.889872604</v>
      </c>
      <c r="W64" s="63">
        <v>0</v>
      </c>
      <c r="X64" s="40">
        <v>0</v>
      </c>
      <c r="Y64" s="40">
        <v>0</v>
      </c>
      <c r="Z64" s="40">
        <v>0</v>
      </c>
      <c r="AA64" s="46">
        <v>0</v>
      </c>
      <c r="AB64" s="63">
        <v>0.000291379</v>
      </c>
      <c r="AC64" s="40">
        <v>0</v>
      </c>
      <c r="AD64" s="40">
        <v>0</v>
      </c>
      <c r="AE64" s="40">
        <v>0</v>
      </c>
      <c r="AF64" s="46">
        <v>0</v>
      </c>
      <c r="AG64" s="63">
        <v>0</v>
      </c>
      <c r="AH64" s="40">
        <v>0</v>
      </c>
      <c r="AI64" s="40">
        <v>0</v>
      </c>
      <c r="AJ64" s="40">
        <v>0</v>
      </c>
      <c r="AK64" s="46">
        <v>0</v>
      </c>
      <c r="AL64" s="63">
        <v>0.007725724</v>
      </c>
      <c r="AM64" s="40">
        <v>0</v>
      </c>
      <c r="AN64" s="40">
        <v>0</v>
      </c>
      <c r="AO64" s="40">
        <v>0</v>
      </c>
      <c r="AP64" s="46">
        <v>0</v>
      </c>
      <c r="AQ64" s="63">
        <v>0</v>
      </c>
      <c r="AR64" s="45">
        <v>0.111014614</v>
      </c>
      <c r="AS64" s="40">
        <v>0</v>
      </c>
      <c r="AT64" s="40">
        <v>0</v>
      </c>
      <c r="AU64" s="46">
        <v>0</v>
      </c>
      <c r="AV64" s="63">
        <v>128.805077897</v>
      </c>
      <c r="AW64" s="40">
        <v>80.13847817</v>
      </c>
      <c r="AX64" s="40">
        <v>0</v>
      </c>
      <c r="AY64" s="40">
        <v>0</v>
      </c>
      <c r="AZ64" s="46">
        <v>338.18609174</v>
      </c>
      <c r="BA64" s="63">
        <v>0</v>
      </c>
      <c r="BB64" s="45">
        <v>0</v>
      </c>
      <c r="BC64" s="40">
        <v>0</v>
      </c>
      <c r="BD64" s="40">
        <v>0</v>
      </c>
      <c r="BE64" s="46">
        <v>0</v>
      </c>
      <c r="BF64" s="63">
        <v>35.742378838</v>
      </c>
      <c r="BG64" s="45">
        <v>4.661518053</v>
      </c>
      <c r="BH64" s="40">
        <v>0</v>
      </c>
      <c r="BI64" s="40">
        <v>0</v>
      </c>
      <c r="BJ64" s="46">
        <v>27.929499551</v>
      </c>
      <c r="BK64" s="107">
        <v>1362.71637337</v>
      </c>
      <c r="BL64" s="85"/>
    </row>
    <row r="65" spans="1:64" ht="11.25" customHeight="1">
      <c r="A65" s="10"/>
      <c r="B65" s="21" t="s">
        <v>152</v>
      </c>
      <c r="C65" s="47">
        <v>0</v>
      </c>
      <c r="D65" s="45">
        <v>0.855177581</v>
      </c>
      <c r="E65" s="40">
        <v>0</v>
      </c>
      <c r="F65" s="40">
        <v>0</v>
      </c>
      <c r="G65" s="46">
        <v>0</v>
      </c>
      <c r="H65" s="63">
        <v>85.580048385</v>
      </c>
      <c r="I65" s="40">
        <v>54.156044956</v>
      </c>
      <c r="J65" s="40">
        <v>0</v>
      </c>
      <c r="K65" s="40">
        <v>0</v>
      </c>
      <c r="L65" s="46">
        <v>104.345838597</v>
      </c>
      <c r="M65" s="63">
        <v>0</v>
      </c>
      <c r="N65" s="45">
        <v>0</v>
      </c>
      <c r="O65" s="40">
        <v>0</v>
      </c>
      <c r="P65" s="40">
        <v>0</v>
      </c>
      <c r="Q65" s="46">
        <v>0</v>
      </c>
      <c r="R65" s="63">
        <v>33.906497097</v>
      </c>
      <c r="S65" s="40">
        <v>4.460498545</v>
      </c>
      <c r="T65" s="40">
        <v>0</v>
      </c>
      <c r="U65" s="40">
        <v>0</v>
      </c>
      <c r="V65" s="46">
        <v>11.34868226</v>
      </c>
      <c r="W65" s="63">
        <v>0</v>
      </c>
      <c r="X65" s="40">
        <v>0</v>
      </c>
      <c r="Y65" s="40">
        <v>0</v>
      </c>
      <c r="Z65" s="40">
        <v>0</v>
      </c>
      <c r="AA65" s="46">
        <v>0</v>
      </c>
      <c r="AB65" s="63">
        <v>0.016768594</v>
      </c>
      <c r="AC65" s="40">
        <v>0</v>
      </c>
      <c r="AD65" s="40">
        <v>0</v>
      </c>
      <c r="AE65" s="40">
        <v>0</v>
      </c>
      <c r="AF65" s="46">
        <v>0</v>
      </c>
      <c r="AG65" s="63">
        <v>0</v>
      </c>
      <c r="AH65" s="40">
        <v>0</v>
      </c>
      <c r="AI65" s="40">
        <v>0</v>
      </c>
      <c r="AJ65" s="40">
        <v>0</v>
      </c>
      <c r="AK65" s="46">
        <v>0</v>
      </c>
      <c r="AL65" s="63">
        <v>0.086930626</v>
      </c>
      <c r="AM65" s="40">
        <v>0</v>
      </c>
      <c r="AN65" s="40">
        <v>0</v>
      </c>
      <c r="AO65" s="40">
        <v>0</v>
      </c>
      <c r="AP65" s="46">
        <v>0</v>
      </c>
      <c r="AQ65" s="63">
        <v>0</v>
      </c>
      <c r="AR65" s="45">
        <v>0</v>
      </c>
      <c r="AS65" s="40">
        <v>0</v>
      </c>
      <c r="AT65" s="40">
        <v>0</v>
      </c>
      <c r="AU65" s="46">
        <v>0</v>
      </c>
      <c r="AV65" s="63">
        <v>50.217663583</v>
      </c>
      <c r="AW65" s="40">
        <v>35.413285397</v>
      </c>
      <c r="AX65" s="40">
        <v>0</v>
      </c>
      <c r="AY65" s="40">
        <v>0</v>
      </c>
      <c r="AZ65" s="46">
        <v>83.699998475</v>
      </c>
      <c r="BA65" s="63">
        <v>0</v>
      </c>
      <c r="BB65" s="45">
        <v>0</v>
      </c>
      <c r="BC65" s="40">
        <v>0</v>
      </c>
      <c r="BD65" s="40">
        <v>0</v>
      </c>
      <c r="BE65" s="46">
        <v>0</v>
      </c>
      <c r="BF65" s="63">
        <v>18.932763416</v>
      </c>
      <c r="BG65" s="45">
        <v>2.65696104</v>
      </c>
      <c r="BH65" s="40">
        <v>0</v>
      </c>
      <c r="BI65" s="40">
        <v>0</v>
      </c>
      <c r="BJ65" s="46">
        <v>9.584988797</v>
      </c>
      <c r="BK65" s="107">
        <v>495.262147349</v>
      </c>
      <c r="BL65" s="85"/>
    </row>
    <row r="66" spans="1:64" ht="14.25" customHeight="1">
      <c r="A66" s="10"/>
      <c r="B66" s="21" t="s">
        <v>108</v>
      </c>
      <c r="C66" s="47">
        <v>0</v>
      </c>
      <c r="D66" s="45">
        <v>49.447088995</v>
      </c>
      <c r="E66" s="40">
        <v>0</v>
      </c>
      <c r="F66" s="40">
        <v>0</v>
      </c>
      <c r="G66" s="46">
        <v>0</v>
      </c>
      <c r="H66" s="63">
        <v>290.74588978</v>
      </c>
      <c r="I66" s="40">
        <v>113.199914512</v>
      </c>
      <c r="J66" s="40">
        <v>0</v>
      </c>
      <c r="K66" s="40">
        <v>0</v>
      </c>
      <c r="L66" s="46">
        <v>543.513880423</v>
      </c>
      <c r="M66" s="63">
        <v>0</v>
      </c>
      <c r="N66" s="45">
        <v>0</v>
      </c>
      <c r="O66" s="40">
        <v>0</v>
      </c>
      <c r="P66" s="40">
        <v>0</v>
      </c>
      <c r="Q66" s="46">
        <v>0</v>
      </c>
      <c r="R66" s="63">
        <v>105.815532344</v>
      </c>
      <c r="S66" s="40">
        <v>73.570563351</v>
      </c>
      <c r="T66" s="40">
        <v>0</v>
      </c>
      <c r="U66" s="40">
        <v>0</v>
      </c>
      <c r="V66" s="46">
        <v>38.781564115</v>
      </c>
      <c r="W66" s="63">
        <v>0</v>
      </c>
      <c r="X66" s="40">
        <v>0</v>
      </c>
      <c r="Y66" s="40">
        <v>0</v>
      </c>
      <c r="Z66" s="40">
        <v>0</v>
      </c>
      <c r="AA66" s="46">
        <v>0</v>
      </c>
      <c r="AB66" s="63">
        <v>0.866823734</v>
      </c>
      <c r="AC66" s="40">
        <v>0</v>
      </c>
      <c r="AD66" s="40">
        <v>0</v>
      </c>
      <c r="AE66" s="40">
        <v>0</v>
      </c>
      <c r="AF66" s="46">
        <v>0</v>
      </c>
      <c r="AG66" s="63">
        <v>0</v>
      </c>
      <c r="AH66" s="40">
        <v>0</v>
      </c>
      <c r="AI66" s="40">
        <v>0</v>
      </c>
      <c r="AJ66" s="40">
        <v>0</v>
      </c>
      <c r="AK66" s="46">
        <v>0</v>
      </c>
      <c r="AL66" s="63">
        <v>0.519327013</v>
      </c>
      <c r="AM66" s="40">
        <v>0</v>
      </c>
      <c r="AN66" s="40">
        <v>0</v>
      </c>
      <c r="AO66" s="40">
        <v>0</v>
      </c>
      <c r="AP66" s="46">
        <v>0.089043231</v>
      </c>
      <c r="AQ66" s="63">
        <v>0</v>
      </c>
      <c r="AR66" s="45">
        <v>0</v>
      </c>
      <c r="AS66" s="40">
        <v>0</v>
      </c>
      <c r="AT66" s="40">
        <v>0</v>
      </c>
      <c r="AU66" s="46">
        <v>0</v>
      </c>
      <c r="AV66" s="63">
        <v>2206.551523534</v>
      </c>
      <c r="AW66" s="40">
        <v>349.093339098</v>
      </c>
      <c r="AX66" s="40">
        <v>0</v>
      </c>
      <c r="AY66" s="40">
        <v>0</v>
      </c>
      <c r="AZ66" s="46">
        <v>2442.504574567</v>
      </c>
      <c r="BA66" s="63">
        <v>0</v>
      </c>
      <c r="BB66" s="45">
        <v>0</v>
      </c>
      <c r="BC66" s="40">
        <v>0</v>
      </c>
      <c r="BD66" s="40">
        <v>0</v>
      </c>
      <c r="BE66" s="46">
        <v>0</v>
      </c>
      <c r="BF66" s="63">
        <v>807.087182027</v>
      </c>
      <c r="BG66" s="45">
        <v>47.771158393</v>
      </c>
      <c r="BH66" s="40">
        <v>0.545862038</v>
      </c>
      <c r="BI66" s="40">
        <v>0</v>
      </c>
      <c r="BJ66" s="46">
        <v>290.3567748623624</v>
      </c>
      <c r="BK66" s="107">
        <v>7360.460042017365</v>
      </c>
      <c r="BL66" s="85"/>
    </row>
    <row r="67" spans="1:64" ht="12.75">
      <c r="A67" s="31"/>
      <c r="B67" s="32" t="s">
        <v>77</v>
      </c>
      <c r="C67" s="100">
        <f aca="true" t="shared" si="9" ref="C67:AH67">SUM(C49:C66)</f>
        <v>0</v>
      </c>
      <c r="D67" s="71">
        <f t="shared" si="9"/>
        <v>906.78883974</v>
      </c>
      <c r="E67" s="71">
        <f t="shared" si="9"/>
        <v>0</v>
      </c>
      <c r="F67" s="71">
        <f t="shared" si="9"/>
        <v>0</v>
      </c>
      <c r="G67" s="71">
        <f t="shared" si="9"/>
        <v>0</v>
      </c>
      <c r="H67" s="71">
        <f t="shared" si="9"/>
        <v>3211.6028615749997</v>
      </c>
      <c r="I67" s="71">
        <f t="shared" si="9"/>
        <v>1077.038784378</v>
      </c>
      <c r="J67" s="71">
        <f t="shared" si="9"/>
        <v>11.07179828</v>
      </c>
      <c r="K67" s="71">
        <f t="shared" si="9"/>
        <v>0</v>
      </c>
      <c r="L67" s="71">
        <f t="shared" si="9"/>
        <v>4188.568179355</v>
      </c>
      <c r="M67" s="71">
        <f t="shared" si="9"/>
        <v>0</v>
      </c>
      <c r="N67" s="71">
        <f t="shared" si="9"/>
        <v>0</v>
      </c>
      <c r="O67" s="71">
        <f t="shared" si="9"/>
        <v>0</v>
      </c>
      <c r="P67" s="71">
        <f t="shared" si="9"/>
        <v>0</v>
      </c>
      <c r="Q67" s="71">
        <f t="shared" si="9"/>
        <v>0</v>
      </c>
      <c r="R67" s="71">
        <f t="shared" si="9"/>
        <v>1222.7823701240002</v>
      </c>
      <c r="S67" s="71">
        <f t="shared" si="9"/>
        <v>248.315183256</v>
      </c>
      <c r="T67" s="71">
        <f t="shared" si="9"/>
        <v>3.639916589</v>
      </c>
      <c r="U67" s="71">
        <f t="shared" si="9"/>
        <v>0</v>
      </c>
      <c r="V67" s="71">
        <f t="shared" si="9"/>
        <v>392.1884758589999</v>
      </c>
      <c r="W67" s="71">
        <f t="shared" si="9"/>
        <v>0</v>
      </c>
      <c r="X67" s="71">
        <f t="shared" si="9"/>
        <v>0</v>
      </c>
      <c r="Y67" s="71">
        <f t="shared" si="9"/>
        <v>0</v>
      </c>
      <c r="Z67" s="71">
        <f t="shared" si="9"/>
        <v>0</v>
      </c>
      <c r="AA67" s="71">
        <f t="shared" si="9"/>
        <v>0</v>
      </c>
      <c r="AB67" s="71">
        <f t="shared" si="9"/>
        <v>9.241365094</v>
      </c>
      <c r="AC67" s="71">
        <f t="shared" si="9"/>
        <v>0</v>
      </c>
      <c r="AD67" s="71">
        <f t="shared" si="9"/>
        <v>0</v>
      </c>
      <c r="AE67" s="71">
        <f t="shared" si="9"/>
        <v>0</v>
      </c>
      <c r="AF67" s="71">
        <f t="shared" si="9"/>
        <v>0.349060928</v>
      </c>
      <c r="AG67" s="71">
        <f t="shared" si="9"/>
        <v>0</v>
      </c>
      <c r="AH67" s="71">
        <f t="shared" si="9"/>
        <v>0</v>
      </c>
      <c r="AI67" s="71">
        <f aca="true" t="shared" si="10" ref="AI67:BJ67">SUM(AI49:AI66)</f>
        <v>0</v>
      </c>
      <c r="AJ67" s="71">
        <f t="shared" si="10"/>
        <v>0</v>
      </c>
      <c r="AK67" s="71">
        <f t="shared" si="10"/>
        <v>0</v>
      </c>
      <c r="AL67" s="71">
        <f t="shared" si="10"/>
        <v>6.2232738979999995</v>
      </c>
      <c r="AM67" s="71">
        <f t="shared" si="10"/>
        <v>0</v>
      </c>
      <c r="AN67" s="71">
        <f t="shared" si="10"/>
        <v>0</v>
      </c>
      <c r="AO67" s="71">
        <f t="shared" si="10"/>
        <v>0</v>
      </c>
      <c r="AP67" s="71">
        <f t="shared" si="10"/>
        <v>0.150653114</v>
      </c>
      <c r="AQ67" s="71">
        <f t="shared" si="10"/>
        <v>0.075677777</v>
      </c>
      <c r="AR67" s="71">
        <f t="shared" si="10"/>
        <v>1.263792471</v>
      </c>
      <c r="AS67" s="71">
        <f t="shared" si="10"/>
        <v>0</v>
      </c>
      <c r="AT67" s="71">
        <f t="shared" si="10"/>
        <v>0</v>
      </c>
      <c r="AU67" s="71">
        <f t="shared" si="10"/>
        <v>0</v>
      </c>
      <c r="AV67" s="71">
        <f t="shared" si="10"/>
        <v>17083.473978141</v>
      </c>
      <c r="AW67" s="71">
        <f t="shared" si="10"/>
        <v>2561.3942703119997</v>
      </c>
      <c r="AX67" s="71">
        <f t="shared" si="10"/>
        <v>0.108084115</v>
      </c>
      <c r="AY67" s="71">
        <f t="shared" si="10"/>
        <v>0</v>
      </c>
      <c r="AZ67" s="71">
        <f t="shared" si="10"/>
        <v>16122.423936778001</v>
      </c>
      <c r="BA67" s="71">
        <f t="shared" si="10"/>
        <v>0</v>
      </c>
      <c r="BB67" s="71">
        <f t="shared" si="10"/>
        <v>0</v>
      </c>
      <c r="BC67" s="71">
        <f t="shared" si="10"/>
        <v>0</v>
      </c>
      <c r="BD67" s="71">
        <f t="shared" si="10"/>
        <v>0</v>
      </c>
      <c r="BE67" s="71">
        <f t="shared" si="10"/>
        <v>0</v>
      </c>
      <c r="BF67" s="71">
        <f t="shared" si="10"/>
        <v>5964.138363969001</v>
      </c>
      <c r="BG67" s="71">
        <f t="shared" si="10"/>
        <v>429.46428809500003</v>
      </c>
      <c r="BH67" s="71">
        <f t="shared" si="10"/>
        <v>0.776376029</v>
      </c>
      <c r="BI67" s="71">
        <f t="shared" si="10"/>
        <v>0</v>
      </c>
      <c r="BJ67" s="71">
        <f t="shared" si="10"/>
        <v>2288.356778143362</v>
      </c>
      <c r="BK67" s="82">
        <f>SUM(C67:BJ67)</f>
        <v>55729.43630802036</v>
      </c>
      <c r="BL67" s="85"/>
    </row>
    <row r="68" spans="1:64" ht="12.75">
      <c r="A68" s="31"/>
      <c r="B68" s="33" t="s">
        <v>75</v>
      </c>
      <c r="C68" s="43">
        <f aca="true" t="shared" si="11" ref="C68:AH68">+C67+C47</f>
        <v>0</v>
      </c>
      <c r="D68" s="62">
        <f t="shared" si="11"/>
        <v>921.16064854</v>
      </c>
      <c r="E68" s="62">
        <f t="shared" si="11"/>
        <v>0</v>
      </c>
      <c r="F68" s="62">
        <f t="shared" si="11"/>
        <v>0</v>
      </c>
      <c r="G68" s="61">
        <f t="shared" si="11"/>
        <v>0</v>
      </c>
      <c r="H68" s="42">
        <f t="shared" si="11"/>
        <v>4556.221431735999</v>
      </c>
      <c r="I68" s="62">
        <f t="shared" si="11"/>
        <v>1078.421277384</v>
      </c>
      <c r="J68" s="62">
        <f t="shared" si="11"/>
        <v>11.07179828</v>
      </c>
      <c r="K68" s="62">
        <f t="shared" si="11"/>
        <v>0</v>
      </c>
      <c r="L68" s="61">
        <f t="shared" si="11"/>
        <v>4289.869237326</v>
      </c>
      <c r="M68" s="42">
        <f t="shared" si="11"/>
        <v>0</v>
      </c>
      <c r="N68" s="62">
        <f t="shared" si="11"/>
        <v>0</v>
      </c>
      <c r="O68" s="62">
        <f t="shared" si="11"/>
        <v>0</v>
      </c>
      <c r="P68" s="62">
        <f t="shared" si="11"/>
        <v>0</v>
      </c>
      <c r="Q68" s="61">
        <f t="shared" si="11"/>
        <v>0</v>
      </c>
      <c r="R68" s="42">
        <f t="shared" si="11"/>
        <v>2115.794963926</v>
      </c>
      <c r="S68" s="62">
        <f t="shared" si="11"/>
        <v>248.33817073100002</v>
      </c>
      <c r="T68" s="62">
        <f t="shared" si="11"/>
        <v>3.639916589</v>
      </c>
      <c r="U68" s="62">
        <f t="shared" si="11"/>
        <v>0</v>
      </c>
      <c r="V68" s="61">
        <f t="shared" si="11"/>
        <v>418.9625040069999</v>
      </c>
      <c r="W68" s="42">
        <f t="shared" si="11"/>
        <v>0</v>
      </c>
      <c r="X68" s="62">
        <f t="shared" si="11"/>
        <v>0</v>
      </c>
      <c r="Y68" s="62">
        <f t="shared" si="11"/>
        <v>0</v>
      </c>
      <c r="Z68" s="62">
        <f t="shared" si="11"/>
        <v>0</v>
      </c>
      <c r="AA68" s="61">
        <f t="shared" si="11"/>
        <v>0</v>
      </c>
      <c r="AB68" s="42">
        <f t="shared" si="11"/>
        <v>12.456803307000001</v>
      </c>
      <c r="AC68" s="62">
        <f t="shared" si="11"/>
        <v>0</v>
      </c>
      <c r="AD68" s="62">
        <f t="shared" si="11"/>
        <v>0</v>
      </c>
      <c r="AE68" s="62">
        <f t="shared" si="11"/>
        <v>0</v>
      </c>
      <c r="AF68" s="61">
        <f t="shared" si="11"/>
        <v>0.445959305</v>
      </c>
      <c r="AG68" s="42">
        <f t="shared" si="11"/>
        <v>0</v>
      </c>
      <c r="AH68" s="62">
        <f t="shared" si="11"/>
        <v>0</v>
      </c>
      <c r="AI68" s="62">
        <f aca="true" t="shared" si="12" ref="AI68:BK68">+AI67+AI47</f>
        <v>0</v>
      </c>
      <c r="AJ68" s="62">
        <f t="shared" si="12"/>
        <v>0</v>
      </c>
      <c r="AK68" s="61">
        <f t="shared" si="12"/>
        <v>0</v>
      </c>
      <c r="AL68" s="42">
        <f t="shared" si="12"/>
        <v>7.566703603</v>
      </c>
      <c r="AM68" s="62">
        <f t="shared" si="12"/>
        <v>0</v>
      </c>
      <c r="AN68" s="62">
        <f t="shared" si="12"/>
        <v>0</v>
      </c>
      <c r="AO68" s="62">
        <f t="shared" si="12"/>
        <v>0</v>
      </c>
      <c r="AP68" s="61">
        <f t="shared" si="12"/>
        <v>0.163787252</v>
      </c>
      <c r="AQ68" s="42">
        <f t="shared" si="12"/>
        <v>0.075677777</v>
      </c>
      <c r="AR68" s="62">
        <f t="shared" si="12"/>
        <v>1.263792471</v>
      </c>
      <c r="AS68" s="62">
        <f t="shared" si="12"/>
        <v>0</v>
      </c>
      <c r="AT68" s="62">
        <f t="shared" si="12"/>
        <v>0</v>
      </c>
      <c r="AU68" s="61">
        <f t="shared" si="12"/>
        <v>0</v>
      </c>
      <c r="AV68" s="42">
        <f t="shared" si="12"/>
        <v>22041.889911224</v>
      </c>
      <c r="AW68" s="62">
        <f t="shared" si="12"/>
        <v>2569.2816661019997</v>
      </c>
      <c r="AX68" s="62">
        <f t="shared" si="12"/>
        <v>0.108084115</v>
      </c>
      <c r="AY68" s="62">
        <f t="shared" si="12"/>
        <v>0</v>
      </c>
      <c r="AZ68" s="61">
        <f t="shared" si="12"/>
        <v>16772.932799379</v>
      </c>
      <c r="BA68" s="42">
        <f t="shared" si="12"/>
        <v>0</v>
      </c>
      <c r="BB68" s="62">
        <f t="shared" si="12"/>
        <v>0</v>
      </c>
      <c r="BC68" s="62">
        <f t="shared" si="12"/>
        <v>0</v>
      </c>
      <c r="BD68" s="62">
        <f t="shared" si="12"/>
        <v>0</v>
      </c>
      <c r="BE68" s="61">
        <f t="shared" si="12"/>
        <v>0</v>
      </c>
      <c r="BF68" s="42">
        <f t="shared" si="12"/>
        <v>8345.39596902</v>
      </c>
      <c r="BG68" s="62">
        <f t="shared" si="12"/>
        <v>431.55721587600004</v>
      </c>
      <c r="BH68" s="62">
        <f t="shared" si="12"/>
        <v>0.776376029</v>
      </c>
      <c r="BI68" s="62">
        <f t="shared" si="12"/>
        <v>0</v>
      </c>
      <c r="BJ68" s="61">
        <f t="shared" si="12"/>
        <v>2450.6749143572765</v>
      </c>
      <c r="BK68" s="111">
        <f t="shared" si="12"/>
        <v>66278.06960833627</v>
      </c>
      <c r="BL68" s="85"/>
    </row>
    <row r="69" spans="1:64" ht="3" customHeight="1">
      <c r="A69" s="10"/>
      <c r="B69" s="17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4"/>
      <c r="BL69" s="85"/>
    </row>
    <row r="70" spans="1:64" ht="12.75">
      <c r="A70" s="10" t="s">
        <v>16</v>
      </c>
      <c r="B70" s="16" t="s">
        <v>8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4"/>
      <c r="BL70" s="85"/>
    </row>
    <row r="71" spans="1:64" ht="12.75">
      <c r="A71" s="10" t="s">
        <v>67</v>
      </c>
      <c r="B71" s="17" t="s">
        <v>17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4"/>
      <c r="BL71" s="85"/>
    </row>
    <row r="72" spans="1:64" ht="12.75">
      <c r="A72" s="10"/>
      <c r="B72" s="21" t="s">
        <v>123</v>
      </c>
      <c r="C72" s="47">
        <v>0</v>
      </c>
      <c r="D72" s="45">
        <v>18.552139105</v>
      </c>
      <c r="E72" s="40">
        <v>0</v>
      </c>
      <c r="F72" s="40">
        <v>0</v>
      </c>
      <c r="G72" s="46">
        <v>0</v>
      </c>
      <c r="H72" s="63">
        <v>130.009522383</v>
      </c>
      <c r="I72" s="40">
        <v>117.14315999</v>
      </c>
      <c r="J72" s="40">
        <v>0.034657781</v>
      </c>
      <c r="K72" s="40">
        <v>0</v>
      </c>
      <c r="L72" s="46">
        <v>240.962863688</v>
      </c>
      <c r="M72" s="63">
        <v>0</v>
      </c>
      <c r="N72" s="45">
        <v>0</v>
      </c>
      <c r="O72" s="40">
        <v>0</v>
      </c>
      <c r="P72" s="40">
        <v>0</v>
      </c>
      <c r="Q72" s="46">
        <v>0</v>
      </c>
      <c r="R72" s="63">
        <v>46.284736446</v>
      </c>
      <c r="S72" s="40">
        <v>5.110050082</v>
      </c>
      <c r="T72" s="40">
        <v>0</v>
      </c>
      <c r="U72" s="40">
        <v>0</v>
      </c>
      <c r="V72" s="46">
        <v>31.206947828</v>
      </c>
      <c r="W72" s="63">
        <v>0</v>
      </c>
      <c r="X72" s="40">
        <v>0</v>
      </c>
      <c r="Y72" s="40">
        <v>0</v>
      </c>
      <c r="Z72" s="40">
        <v>0</v>
      </c>
      <c r="AA72" s="46">
        <v>0</v>
      </c>
      <c r="AB72" s="63">
        <v>0.119228432</v>
      </c>
      <c r="AC72" s="40">
        <v>0</v>
      </c>
      <c r="AD72" s="40">
        <v>0</v>
      </c>
      <c r="AE72" s="40">
        <v>0</v>
      </c>
      <c r="AF72" s="46">
        <v>0.541350323</v>
      </c>
      <c r="AG72" s="63">
        <v>0</v>
      </c>
      <c r="AH72" s="40">
        <v>0</v>
      </c>
      <c r="AI72" s="40">
        <v>0</v>
      </c>
      <c r="AJ72" s="40">
        <v>0</v>
      </c>
      <c r="AK72" s="46">
        <v>0</v>
      </c>
      <c r="AL72" s="63">
        <v>0.055463985</v>
      </c>
      <c r="AM72" s="40">
        <v>0</v>
      </c>
      <c r="AN72" s="40">
        <v>0</v>
      </c>
      <c r="AO72" s="40">
        <v>0</v>
      </c>
      <c r="AP72" s="46">
        <v>0</v>
      </c>
      <c r="AQ72" s="63">
        <v>0</v>
      </c>
      <c r="AR72" s="45">
        <v>0.34531893</v>
      </c>
      <c r="AS72" s="40">
        <v>0</v>
      </c>
      <c r="AT72" s="40">
        <v>0</v>
      </c>
      <c r="AU72" s="46">
        <v>0</v>
      </c>
      <c r="AV72" s="63">
        <v>1264.732035624</v>
      </c>
      <c r="AW72" s="40">
        <v>412.213190949</v>
      </c>
      <c r="AX72" s="40">
        <v>0</v>
      </c>
      <c r="AY72" s="40">
        <v>0</v>
      </c>
      <c r="AZ72" s="46">
        <v>4102.090939681</v>
      </c>
      <c r="BA72" s="63">
        <v>0</v>
      </c>
      <c r="BB72" s="45">
        <v>0</v>
      </c>
      <c r="BC72" s="40">
        <v>0</v>
      </c>
      <c r="BD72" s="40">
        <v>0</v>
      </c>
      <c r="BE72" s="46">
        <v>0</v>
      </c>
      <c r="BF72" s="63">
        <v>468.579453322</v>
      </c>
      <c r="BG72" s="45">
        <v>34.556165773</v>
      </c>
      <c r="BH72" s="40">
        <v>0</v>
      </c>
      <c r="BI72" s="40">
        <v>0</v>
      </c>
      <c r="BJ72" s="46">
        <v>747.6656918117236</v>
      </c>
      <c r="BK72" s="107">
        <v>7620.202916133723</v>
      </c>
      <c r="BL72" s="85"/>
    </row>
    <row r="73" spans="1:64" ht="12.75">
      <c r="A73" s="31"/>
      <c r="B73" s="33" t="s">
        <v>74</v>
      </c>
      <c r="C73" s="43">
        <f aca="true" t="shared" si="13" ref="C73:AH73">SUM(C72:C72)</f>
        <v>0</v>
      </c>
      <c r="D73" s="62">
        <f t="shared" si="13"/>
        <v>18.552139105</v>
      </c>
      <c r="E73" s="62">
        <f t="shared" si="13"/>
        <v>0</v>
      </c>
      <c r="F73" s="62">
        <f t="shared" si="13"/>
        <v>0</v>
      </c>
      <c r="G73" s="61">
        <f t="shared" si="13"/>
        <v>0</v>
      </c>
      <c r="H73" s="42">
        <f t="shared" si="13"/>
        <v>130.009522383</v>
      </c>
      <c r="I73" s="62">
        <f t="shared" si="13"/>
        <v>117.14315999</v>
      </c>
      <c r="J73" s="62">
        <f t="shared" si="13"/>
        <v>0.034657781</v>
      </c>
      <c r="K73" s="62">
        <f t="shared" si="13"/>
        <v>0</v>
      </c>
      <c r="L73" s="61">
        <f t="shared" si="13"/>
        <v>240.962863688</v>
      </c>
      <c r="M73" s="42">
        <f t="shared" si="13"/>
        <v>0</v>
      </c>
      <c r="N73" s="62">
        <f t="shared" si="13"/>
        <v>0</v>
      </c>
      <c r="O73" s="62">
        <f t="shared" si="13"/>
        <v>0</v>
      </c>
      <c r="P73" s="62">
        <f t="shared" si="13"/>
        <v>0</v>
      </c>
      <c r="Q73" s="61">
        <f t="shared" si="13"/>
        <v>0</v>
      </c>
      <c r="R73" s="42">
        <f t="shared" si="13"/>
        <v>46.284736446</v>
      </c>
      <c r="S73" s="62">
        <f t="shared" si="13"/>
        <v>5.110050082</v>
      </c>
      <c r="T73" s="62">
        <f t="shared" si="13"/>
        <v>0</v>
      </c>
      <c r="U73" s="62">
        <f t="shared" si="13"/>
        <v>0</v>
      </c>
      <c r="V73" s="61">
        <f t="shared" si="13"/>
        <v>31.206947828</v>
      </c>
      <c r="W73" s="42">
        <f t="shared" si="13"/>
        <v>0</v>
      </c>
      <c r="X73" s="62">
        <f t="shared" si="13"/>
        <v>0</v>
      </c>
      <c r="Y73" s="62">
        <f t="shared" si="13"/>
        <v>0</v>
      </c>
      <c r="Z73" s="62">
        <f t="shared" si="13"/>
        <v>0</v>
      </c>
      <c r="AA73" s="61">
        <f t="shared" si="13"/>
        <v>0</v>
      </c>
      <c r="AB73" s="42">
        <f t="shared" si="13"/>
        <v>0.119228432</v>
      </c>
      <c r="AC73" s="62">
        <f t="shared" si="13"/>
        <v>0</v>
      </c>
      <c r="AD73" s="62">
        <f t="shared" si="13"/>
        <v>0</v>
      </c>
      <c r="AE73" s="62">
        <f t="shared" si="13"/>
        <v>0</v>
      </c>
      <c r="AF73" s="61">
        <f t="shared" si="13"/>
        <v>0.541350323</v>
      </c>
      <c r="AG73" s="42">
        <f t="shared" si="13"/>
        <v>0</v>
      </c>
      <c r="AH73" s="62">
        <f t="shared" si="13"/>
        <v>0</v>
      </c>
      <c r="AI73" s="62">
        <f aca="true" t="shared" si="14" ref="AI73:BJ73">SUM(AI72:AI72)</f>
        <v>0</v>
      </c>
      <c r="AJ73" s="62">
        <f t="shared" si="14"/>
        <v>0</v>
      </c>
      <c r="AK73" s="61">
        <f t="shared" si="14"/>
        <v>0</v>
      </c>
      <c r="AL73" s="42">
        <f t="shared" si="14"/>
        <v>0.055463985</v>
      </c>
      <c r="AM73" s="62">
        <f t="shared" si="14"/>
        <v>0</v>
      </c>
      <c r="AN73" s="62">
        <f t="shared" si="14"/>
        <v>0</v>
      </c>
      <c r="AO73" s="62">
        <f t="shared" si="14"/>
        <v>0</v>
      </c>
      <c r="AP73" s="61">
        <f t="shared" si="14"/>
        <v>0</v>
      </c>
      <c r="AQ73" s="42">
        <f t="shared" si="14"/>
        <v>0</v>
      </c>
      <c r="AR73" s="62">
        <f>SUM(AR72:AR72)</f>
        <v>0.34531893</v>
      </c>
      <c r="AS73" s="62">
        <f t="shared" si="14"/>
        <v>0</v>
      </c>
      <c r="AT73" s="62">
        <f t="shared" si="14"/>
        <v>0</v>
      </c>
      <c r="AU73" s="61">
        <f t="shared" si="14"/>
        <v>0</v>
      </c>
      <c r="AV73" s="42">
        <f t="shared" si="14"/>
        <v>1264.732035624</v>
      </c>
      <c r="AW73" s="62">
        <f t="shared" si="14"/>
        <v>412.213190949</v>
      </c>
      <c r="AX73" s="62">
        <f t="shared" si="14"/>
        <v>0</v>
      </c>
      <c r="AY73" s="62">
        <f t="shared" si="14"/>
        <v>0</v>
      </c>
      <c r="AZ73" s="61">
        <f t="shared" si="14"/>
        <v>4102.090939681</v>
      </c>
      <c r="BA73" s="42">
        <f t="shared" si="14"/>
        <v>0</v>
      </c>
      <c r="BB73" s="62">
        <f t="shared" si="14"/>
        <v>0</v>
      </c>
      <c r="BC73" s="62">
        <f t="shared" si="14"/>
        <v>0</v>
      </c>
      <c r="BD73" s="62">
        <f t="shared" si="14"/>
        <v>0</v>
      </c>
      <c r="BE73" s="61">
        <f t="shared" si="14"/>
        <v>0</v>
      </c>
      <c r="BF73" s="42">
        <f t="shared" si="14"/>
        <v>468.579453322</v>
      </c>
      <c r="BG73" s="62">
        <f t="shared" si="14"/>
        <v>34.556165773</v>
      </c>
      <c r="BH73" s="62">
        <f t="shared" si="14"/>
        <v>0</v>
      </c>
      <c r="BI73" s="62">
        <f t="shared" si="14"/>
        <v>0</v>
      </c>
      <c r="BJ73" s="61">
        <f t="shared" si="14"/>
        <v>747.6656918117236</v>
      </c>
      <c r="BK73" s="80">
        <f>SUM(BK72:BK72)</f>
        <v>7620.202916133723</v>
      </c>
      <c r="BL73" s="85"/>
    </row>
    <row r="74" spans="1:64" ht="2.25" customHeight="1">
      <c r="A74" s="10"/>
      <c r="B74" s="17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4"/>
      <c r="BL74" s="85"/>
    </row>
    <row r="75" spans="1:64" ht="12.75">
      <c r="A75" s="10" t="s">
        <v>4</v>
      </c>
      <c r="B75" s="16" t="s">
        <v>9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4"/>
      <c r="BL75" s="85"/>
    </row>
    <row r="76" spans="1:64" ht="12.75">
      <c r="A76" s="10" t="s">
        <v>67</v>
      </c>
      <c r="B76" s="17" t="s">
        <v>18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4"/>
      <c r="BL76" s="85"/>
    </row>
    <row r="77" spans="1:64" ht="12.75">
      <c r="A77" s="10"/>
      <c r="B77" s="18" t="s">
        <v>31</v>
      </c>
      <c r="C77" s="95"/>
      <c r="D77" s="50"/>
      <c r="E77" s="51"/>
      <c r="F77" s="51"/>
      <c r="G77" s="52"/>
      <c r="H77" s="49"/>
      <c r="I77" s="51"/>
      <c r="J77" s="51"/>
      <c r="K77" s="51"/>
      <c r="L77" s="52"/>
      <c r="M77" s="49"/>
      <c r="N77" s="50"/>
      <c r="O77" s="51"/>
      <c r="P77" s="51"/>
      <c r="Q77" s="52"/>
      <c r="R77" s="49"/>
      <c r="S77" s="51"/>
      <c r="T77" s="51"/>
      <c r="U77" s="51"/>
      <c r="V77" s="52"/>
      <c r="W77" s="49"/>
      <c r="X77" s="51"/>
      <c r="Y77" s="51"/>
      <c r="Z77" s="51"/>
      <c r="AA77" s="52"/>
      <c r="AB77" s="49"/>
      <c r="AC77" s="51"/>
      <c r="AD77" s="51"/>
      <c r="AE77" s="51"/>
      <c r="AF77" s="52"/>
      <c r="AG77" s="49"/>
      <c r="AH77" s="51"/>
      <c r="AI77" s="51"/>
      <c r="AJ77" s="51"/>
      <c r="AK77" s="52"/>
      <c r="AL77" s="49"/>
      <c r="AM77" s="51"/>
      <c r="AN77" s="51"/>
      <c r="AO77" s="51"/>
      <c r="AP77" s="52"/>
      <c r="AQ77" s="49"/>
      <c r="AR77" s="50"/>
      <c r="AS77" s="51"/>
      <c r="AT77" s="51"/>
      <c r="AU77" s="52"/>
      <c r="AV77" s="49"/>
      <c r="AW77" s="51"/>
      <c r="AX77" s="51"/>
      <c r="AY77" s="51"/>
      <c r="AZ77" s="52"/>
      <c r="BA77" s="49"/>
      <c r="BB77" s="50"/>
      <c r="BC77" s="51"/>
      <c r="BD77" s="51"/>
      <c r="BE77" s="52"/>
      <c r="BF77" s="49"/>
      <c r="BG77" s="50"/>
      <c r="BH77" s="51"/>
      <c r="BI77" s="51"/>
      <c r="BJ77" s="52"/>
      <c r="BK77" s="53"/>
      <c r="BL77" s="85"/>
    </row>
    <row r="78" spans="1:252" s="34" customFormat="1" ht="12.75">
      <c r="A78" s="31"/>
      <c r="B78" s="32" t="s">
        <v>76</v>
      </c>
      <c r="C78" s="96"/>
      <c r="D78" s="55"/>
      <c r="E78" s="55"/>
      <c r="F78" s="55"/>
      <c r="G78" s="56"/>
      <c r="H78" s="54"/>
      <c r="I78" s="55"/>
      <c r="J78" s="55"/>
      <c r="K78" s="55"/>
      <c r="L78" s="56"/>
      <c r="M78" s="54"/>
      <c r="N78" s="55"/>
      <c r="O78" s="55"/>
      <c r="P78" s="55"/>
      <c r="Q78" s="56"/>
      <c r="R78" s="54"/>
      <c r="S78" s="55"/>
      <c r="T78" s="55"/>
      <c r="U78" s="55"/>
      <c r="V78" s="56"/>
      <c r="W78" s="54"/>
      <c r="X78" s="55"/>
      <c r="Y78" s="55"/>
      <c r="Z78" s="55"/>
      <c r="AA78" s="56"/>
      <c r="AB78" s="54"/>
      <c r="AC78" s="55"/>
      <c r="AD78" s="55"/>
      <c r="AE78" s="55"/>
      <c r="AF78" s="56"/>
      <c r="AG78" s="54"/>
      <c r="AH78" s="55"/>
      <c r="AI78" s="55"/>
      <c r="AJ78" s="55"/>
      <c r="AK78" s="56"/>
      <c r="AL78" s="54"/>
      <c r="AM78" s="55"/>
      <c r="AN78" s="55"/>
      <c r="AO78" s="55"/>
      <c r="AP78" s="56"/>
      <c r="AQ78" s="54"/>
      <c r="AR78" s="55"/>
      <c r="AS78" s="55"/>
      <c r="AT78" s="55"/>
      <c r="AU78" s="56"/>
      <c r="AV78" s="54"/>
      <c r="AW78" s="55"/>
      <c r="AX78" s="55"/>
      <c r="AY78" s="55"/>
      <c r="AZ78" s="56"/>
      <c r="BA78" s="54"/>
      <c r="BB78" s="55"/>
      <c r="BC78" s="55"/>
      <c r="BD78" s="55"/>
      <c r="BE78" s="56"/>
      <c r="BF78" s="54"/>
      <c r="BG78" s="55"/>
      <c r="BH78" s="55"/>
      <c r="BI78" s="55"/>
      <c r="BJ78" s="56"/>
      <c r="BK78" s="57"/>
      <c r="BL78" s="85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</row>
    <row r="79" spans="1:64" ht="12.75">
      <c r="A79" s="10" t="s">
        <v>68</v>
      </c>
      <c r="B79" s="17" t="s">
        <v>19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4"/>
      <c r="BL79" s="85"/>
    </row>
    <row r="80" spans="1:64" ht="12.75">
      <c r="A80" s="10"/>
      <c r="B80" s="17" t="s">
        <v>147</v>
      </c>
      <c r="C80" s="95">
        <v>0</v>
      </c>
      <c r="D80" s="50">
        <v>0.52326456</v>
      </c>
      <c r="E80" s="51">
        <v>0</v>
      </c>
      <c r="F80" s="51">
        <v>0</v>
      </c>
      <c r="G80" s="52">
        <v>0</v>
      </c>
      <c r="H80" s="49">
        <v>0</v>
      </c>
      <c r="I80" s="51">
        <v>1.047970073</v>
      </c>
      <c r="J80" s="51">
        <v>0</v>
      </c>
      <c r="K80" s="51">
        <v>0</v>
      </c>
      <c r="L80" s="52">
        <v>48.845524011</v>
      </c>
      <c r="M80" s="49">
        <v>0</v>
      </c>
      <c r="N80" s="50">
        <v>0</v>
      </c>
      <c r="O80" s="51">
        <v>0</v>
      </c>
      <c r="P80" s="51">
        <v>0</v>
      </c>
      <c r="Q80" s="52">
        <v>0</v>
      </c>
      <c r="R80" s="49">
        <v>0</v>
      </c>
      <c r="S80" s="51">
        <v>0</v>
      </c>
      <c r="T80" s="51">
        <v>0</v>
      </c>
      <c r="U80" s="51">
        <v>0</v>
      </c>
      <c r="V80" s="52">
        <v>0</v>
      </c>
      <c r="W80" s="49">
        <v>0</v>
      </c>
      <c r="X80" s="51">
        <v>0</v>
      </c>
      <c r="Y80" s="51">
        <v>0</v>
      </c>
      <c r="Z80" s="51">
        <v>0</v>
      </c>
      <c r="AA80" s="52">
        <v>0</v>
      </c>
      <c r="AB80" s="49">
        <v>0</v>
      </c>
      <c r="AC80" s="51">
        <v>0</v>
      </c>
      <c r="AD80" s="51">
        <v>0</v>
      </c>
      <c r="AE80" s="51">
        <v>0</v>
      </c>
      <c r="AF80" s="52">
        <v>0</v>
      </c>
      <c r="AG80" s="49">
        <v>0</v>
      </c>
      <c r="AH80" s="51">
        <v>0</v>
      </c>
      <c r="AI80" s="51">
        <v>0</v>
      </c>
      <c r="AJ80" s="51">
        <v>0</v>
      </c>
      <c r="AK80" s="52">
        <v>0</v>
      </c>
      <c r="AL80" s="49">
        <v>0</v>
      </c>
      <c r="AM80" s="51">
        <v>0</v>
      </c>
      <c r="AN80" s="51">
        <v>0</v>
      </c>
      <c r="AO80" s="51">
        <v>0</v>
      </c>
      <c r="AP80" s="52">
        <v>0</v>
      </c>
      <c r="AQ80" s="49">
        <v>0</v>
      </c>
      <c r="AR80" s="50">
        <v>0</v>
      </c>
      <c r="AS80" s="51">
        <v>0</v>
      </c>
      <c r="AT80" s="51">
        <v>0</v>
      </c>
      <c r="AU80" s="52">
        <v>0</v>
      </c>
      <c r="AV80" s="49">
        <v>0</v>
      </c>
      <c r="AW80" s="51">
        <v>0</v>
      </c>
      <c r="AX80" s="51">
        <v>0</v>
      </c>
      <c r="AY80" s="51">
        <v>0</v>
      </c>
      <c r="AZ80" s="52">
        <v>0</v>
      </c>
      <c r="BA80" s="49">
        <v>0</v>
      </c>
      <c r="BB80" s="50">
        <v>0</v>
      </c>
      <c r="BC80" s="51">
        <v>0</v>
      </c>
      <c r="BD80" s="51">
        <v>0</v>
      </c>
      <c r="BE80" s="52">
        <v>0</v>
      </c>
      <c r="BF80" s="49">
        <v>0</v>
      </c>
      <c r="BG80" s="50">
        <v>0</v>
      </c>
      <c r="BH80" s="51">
        <v>0</v>
      </c>
      <c r="BI80" s="51">
        <v>0</v>
      </c>
      <c r="BJ80" s="52">
        <v>0</v>
      </c>
      <c r="BK80" s="107">
        <v>50.416758644</v>
      </c>
      <c r="BL80" s="85"/>
    </row>
    <row r="81" spans="1:64" ht="12.75">
      <c r="A81" s="10"/>
      <c r="B81" s="17" t="s">
        <v>153</v>
      </c>
      <c r="C81" s="95">
        <v>0</v>
      </c>
      <c r="D81" s="50">
        <v>0</v>
      </c>
      <c r="E81" s="51">
        <v>0</v>
      </c>
      <c r="F81" s="51">
        <v>0</v>
      </c>
      <c r="G81" s="52">
        <v>0</v>
      </c>
      <c r="H81" s="49">
        <v>0</v>
      </c>
      <c r="I81" s="51">
        <v>48.148821887</v>
      </c>
      <c r="J81" s="51">
        <v>0</v>
      </c>
      <c r="K81" s="51">
        <v>0</v>
      </c>
      <c r="L81" s="52">
        <v>133.022197703</v>
      </c>
      <c r="M81" s="49">
        <v>0</v>
      </c>
      <c r="N81" s="50">
        <v>0</v>
      </c>
      <c r="O81" s="51">
        <v>0</v>
      </c>
      <c r="P81" s="51">
        <v>0</v>
      </c>
      <c r="Q81" s="52">
        <v>0</v>
      </c>
      <c r="R81" s="49">
        <v>0</v>
      </c>
      <c r="S81" s="51">
        <v>0</v>
      </c>
      <c r="T81" s="51">
        <v>0</v>
      </c>
      <c r="U81" s="51">
        <v>0</v>
      </c>
      <c r="V81" s="52">
        <v>0</v>
      </c>
      <c r="W81" s="49">
        <v>0</v>
      </c>
      <c r="X81" s="51">
        <v>0</v>
      </c>
      <c r="Y81" s="51">
        <v>0</v>
      </c>
      <c r="Z81" s="51">
        <v>0</v>
      </c>
      <c r="AA81" s="52">
        <v>0</v>
      </c>
      <c r="AB81" s="49">
        <v>0</v>
      </c>
      <c r="AC81" s="51">
        <v>0</v>
      </c>
      <c r="AD81" s="51">
        <v>0</v>
      </c>
      <c r="AE81" s="51">
        <v>0</v>
      </c>
      <c r="AF81" s="52">
        <v>0</v>
      </c>
      <c r="AG81" s="49">
        <v>0</v>
      </c>
      <c r="AH81" s="51">
        <v>0</v>
      </c>
      <c r="AI81" s="51">
        <v>0</v>
      </c>
      <c r="AJ81" s="51">
        <v>0</v>
      </c>
      <c r="AK81" s="52">
        <v>0</v>
      </c>
      <c r="AL81" s="49">
        <v>0</v>
      </c>
      <c r="AM81" s="51">
        <v>0</v>
      </c>
      <c r="AN81" s="51">
        <v>0</v>
      </c>
      <c r="AO81" s="51">
        <v>0</v>
      </c>
      <c r="AP81" s="52">
        <v>0</v>
      </c>
      <c r="AQ81" s="49">
        <v>0</v>
      </c>
      <c r="AR81" s="50">
        <v>0</v>
      </c>
      <c r="AS81" s="51">
        <v>0</v>
      </c>
      <c r="AT81" s="51">
        <v>0</v>
      </c>
      <c r="AU81" s="52">
        <v>0</v>
      </c>
      <c r="AV81" s="49">
        <v>0</v>
      </c>
      <c r="AW81" s="51">
        <v>0</v>
      </c>
      <c r="AX81" s="51">
        <v>0</v>
      </c>
      <c r="AY81" s="51">
        <v>0</v>
      </c>
      <c r="AZ81" s="52">
        <v>0</v>
      </c>
      <c r="BA81" s="49">
        <v>0</v>
      </c>
      <c r="BB81" s="50">
        <v>0</v>
      </c>
      <c r="BC81" s="51">
        <v>0</v>
      </c>
      <c r="BD81" s="51">
        <v>0</v>
      </c>
      <c r="BE81" s="52">
        <v>0</v>
      </c>
      <c r="BF81" s="49">
        <v>0</v>
      </c>
      <c r="BG81" s="50">
        <v>0</v>
      </c>
      <c r="BH81" s="51">
        <v>0</v>
      </c>
      <c r="BI81" s="51">
        <v>0</v>
      </c>
      <c r="BJ81" s="52">
        <v>0</v>
      </c>
      <c r="BK81" s="107">
        <v>181.17101959</v>
      </c>
      <c r="BL81" s="85"/>
    </row>
    <row r="82" spans="1:64" ht="12.75">
      <c r="A82" s="10"/>
      <c r="B82" s="17" t="s">
        <v>148</v>
      </c>
      <c r="C82" s="95">
        <v>0</v>
      </c>
      <c r="D82" s="50">
        <v>0.476913237</v>
      </c>
      <c r="E82" s="51">
        <v>0</v>
      </c>
      <c r="F82" s="51">
        <v>0</v>
      </c>
      <c r="G82" s="52">
        <v>0</v>
      </c>
      <c r="H82" s="49">
        <v>0</v>
      </c>
      <c r="I82" s="51">
        <v>1.374584089</v>
      </c>
      <c r="J82" s="51">
        <v>0</v>
      </c>
      <c r="K82" s="51">
        <v>0</v>
      </c>
      <c r="L82" s="52">
        <v>67.502850773</v>
      </c>
      <c r="M82" s="49">
        <v>0</v>
      </c>
      <c r="N82" s="50">
        <v>0</v>
      </c>
      <c r="O82" s="51">
        <v>0</v>
      </c>
      <c r="P82" s="51">
        <v>0</v>
      </c>
      <c r="Q82" s="52">
        <v>0</v>
      </c>
      <c r="R82" s="49">
        <v>0</v>
      </c>
      <c r="S82" s="51">
        <v>0</v>
      </c>
      <c r="T82" s="51">
        <v>0</v>
      </c>
      <c r="U82" s="51">
        <v>0</v>
      </c>
      <c r="V82" s="52">
        <v>0</v>
      </c>
      <c r="W82" s="49">
        <v>0</v>
      </c>
      <c r="X82" s="51">
        <v>0</v>
      </c>
      <c r="Y82" s="51">
        <v>0</v>
      </c>
      <c r="Z82" s="51">
        <v>0</v>
      </c>
      <c r="AA82" s="52">
        <v>0</v>
      </c>
      <c r="AB82" s="49">
        <v>0</v>
      </c>
      <c r="AC82" s="51">
        <v>0</v>
      </c>
      <c r="AD82" s="51">
        <v>0</v>
      </c>
      <c r="AE82" s="51">
        <v>0</v>
      </c>
      <c r="AF82" s="52">
        <v>0</v>
      </c>
      <c r="AG82" s="49">
        <v>0</v>
      </c>
      <c r="AH82" s="51">
        <v>0</v>
      </c>
      <c r="AI82" s="51">
        <v>0</v>
      </c>
      <c r="AJ82" s="51">
        <v>0</v>
      </c>
      <c r="AK82" s="52">
        <v>0</v>
      </c>
      <c r="AL82" s="49">
        <v>0</v>
      </c>
      <c r="AM82" s="51">
        <v>0</v>
      </c>
      <c r="AN82" s="51">
        <v>0</v>
      </c>
      <c r="AO82" s="51">
        <v>0</v>
      </c>
      <c r="AP82" s="52">
        <v>0</v>
      </c>
      <c r="AQ82" s="49">
        <v>0</v>
      </c>
      <c r="AR82" s="50">
        <v>0</v>
      </c>
      <c r="AS82" s="51">
        <v>0</v>
      </c>
      <c r="AT82" s="51">
        <v>0</v>
      </c>
      <c r="AU82" s="52">
        <v>0</v>
      </c>
      <c r="AV82" s="49">
        <v>0</v>
      </c>
      <c r="AW82" s="51">
        <v>0</v>
      </c>
      <c r="AX82" s="51">
        <v>0</v>
      </c>
      <c r="AY82" s="51">
        <v>0</v>
      </c>
      <c r="AZ82" s="52">
        <v>0</v>
      </c>
      <c r="BA82" s="49">
        <v>0</v>
      </c>
      <c r="BB82" s="50">
        <v>0</v>
      </c>
      <c r="BC82" s="51">
        <v>0</v>
      </c>
      <c r="BD82" s="51">
        <v>0</v>
      </c>
      <c r="BE82" s="52">
        <v>0</v>
      </c>
      <c r="BF82" s="49">
        <v>0</v>
      </c>
      <c r="BG82" s="50">
        <v>0</v>
      </c>
      <c r="BH82" s="51">
        <v>0</v>
      </c>
      <c r="BI82" s="51">
        <v>0</v>
      </c>
      <c r="BJ82" s="52">
        <v>0</v>
      </c>
      <c r="BK82" s="107">
        <v>69.354348099</v>
      </c>
      <c r="BL82" s="85"/>
    </row>
    <row r="83" spans="1:64" ht="12.75">
      <c r="A83" s="10"/>
      <c r="B83" s="17" t="s">
        <v>149</v>
      </c>
      <c r="C83" s="95">
        <v>0</v>
      </c>
      <c r="D83" s="50">
        <v>0.543725252</v>
      </c>
      <c r="E83" s="51">
        <v>0</v>
      </c>
      <c r="F83" s="51">
        <v>0</v>
      </c>
      <c r="G83" s="52">
        <v>0</v>
      </c>
      <c r="H83" s="49">
        <v>0</v>
      </c>
      <c r="I83" s="51">
        <v>0.087142016</v>
      </c>
      <c r="J83" s="51">
        <v>0</v>
      </c>
      <c r="K83" s="51">
        <v>0</v>
      </c>
      <c r="L83" s="52">
        <v>13.896756664</v>
      </c>
      <c r="M83" s="49">
        <v>0</v>
      </c>
      <c r="N83" s="50">
        <v>0</v>
      </c>
      <c r="O83" s="51">
        <v>0</v>
      </c>
      <c r="P83" s="51">
        <v>0</v>
      </c>
      <c r="Q83" s="52">
        <v>0</v>
      </c>
      <c r="R83" s="49">
        <v>0</v>
      </c>
      <c r="S83" s="51">
        <v>0</v>
      </c>
      <c r="T83" s="51">
        <v>0</v>
      </c>
      <c r="U83" s="51">
        <v>0</v>
      </c>
      <c r="V83" s="52">
        <v>0</v>
      </c>
      <c r="W83" s="49">
        <v>0</v>
      </c>
      <c r="X83" s="51">
        <v>0</v>
      </c>
      <c r="Y83" s="51">
        <v>0</v>
      </c>
      <c r="Z83" s="51">
        <v>0</v>
      </c>
      <c r="AA83" s="52">
        <v>0</v>
      </c>
      <c r="AB83" s="49">
        <v>0</v>
      </c>
      <c r="AC83" s="51">
        <v>0</v>
      </c>
      <c r="AD83" s="51">
        <v>0</v>
      </c>
      <c r="AE83" s="51">
        <v>0</v>
      </c>
      <c r="AF83" s="52">
        <v>0</v>
      </c>
      <c r="AG83" s="49">
        <v>0</v>
      </c>
      <c r="AH83" s="51">
        <v>0</v>
      </c>
      <c r="AI83" s="51">
        <v>0</v>
      </c>
      <c r="AJ83" s="51">
        <v>0</v>
      </c>
      <c r="AK83" s="52">
        <v>0</v>
      </c>
      <c r="AL83" s="49">
        <v>0</v>
      </c>
      <c r="AM83" s="51">
        <v>0</v>
      </c>
      <c r="AN83" s="51">
        <v>0</v>
      </c>
      <c r="AO83" s="51">
        <v>0</v>
      </c>
      <c r="AP83" s="52">
        <v>0</v>
      </c>
      <c r="AQ83" s="49">
        <v>0</v>
      </c>
      <c r="AR83" s="50">
        <v>0</v>
      </c>
      <c r="AS83" s="51">
        <v>0</v>
      </c>
      <c r="AT83" s="51">
        <v>0</v>
      </c>
      <c r="AU83" s="52">
        <v>0</v>
      </c>
      <c r="AV83" s="49">
        <v>0</v>
      </c>
      <c r="AW83" s="51">
        <v>0</v>
      </c>
      <c r="AX83" s="51">
        <v>0</v>
      </c>
      <c r="AY83" s="51">
        <v>0</v>
      </c>
      <c r="AZ83" s="52">
        <v>0</v>
      </c>
      <c r="BA83" s="49">
        <v>0</v>
      </c>
      <c r="BB83" s="50">
        <v>0</v>
      </c>
      <c r="BC83" s="51">
        <v>0</v>
      </c>
      <c r="BD83" s="51">
        <v>0</v>
      </c>
      <c r="BE83" s="52">
        <v>0</v>
      </c>
      <c r="BF83" s="49">
        <v>0</v>
      </c>
      <c r="BG83" s="50">
        <v>0</v>
      </c>
      <c r="BH83" s="51">
        <v>0</v>
      </c>
      <c r="BI83" s="51">
        <v>0</v>
      </c>
      <c r="BJ83" s="52">
        <v>0</v>
      </c>
      <c r="BK83" s="107">
        <v>14.527623932</v>
      </c>
      <c r="BL83" s="85"/>
    </row>
    <row r="84" spans="1:64" ht="12.75">
      <c r="A84" s="10"/>
      <c r="B84" s="90" t="s">
        <v>155</v>
      </c>
      <c r="C84" s="95">
        <v>0</v>
      </c>
      <c r="D84" s="50">
        <v>0</v>
      </c>
      <c r="E84" s="51">
        <v>0</v>
      </c>
      <c r="F84" s="51">
        <v>0</v>
      </c>
      <c r="G84" s="52">
        <v>0</v>
      </c>
      <c r="H84" s="49">
        <v>0</v>
      </c>
      <c r="I84" s="51">
        <v>0.192715819</v>
      </c>
      <c r="J84" s="51">
        <v>0</v>
      </c>
      <c r="K84" s="51">
        <v>0</v>
      </c>
      <c r="L84" s="52">
        <v>23.715348689</v>
      </c>
      <c r="M84" s="49">
        <v>0</v>
      </c>
      <c r="N84" s="50">
        <v>0</v>
      </c>
      <c r="O84" s="51">
        <v>0</v>
      </c>
      <c r="P84" s="51">
        <v>0</v>
      </c>
      <c r="Q84" s="52">
        <v>0</v>
      </c>
      <c r="R84" s="49">
        <v>0</v>
      </c>
      <c r="S84" s="51">
        <v>0</v>
      </c>
      <c r="T84" s="51">
        <v>0</v>
      </c>
      <c r="U84" s="51">
        <v>0</v>
      </c>
      <c r="V84" s="52">
        <v>0</v>
      </c>
      <c r="W84" s="49">
        <v>0</v>
      </c>
      <c r="X84" s="51">
        <v>0</v>
      </c>
      <c r="Y84" s="51">
        <v>0</v>
      </c>
      <c r="Z84" s="51">
        <v>0</v>
      </c>
      <c r="AA84" s="52">
        <v>0</v>
      </c>
      <c r="AB84" s="49">
        <v>0</v>
      </c>
      <c r="AC84" s="51">
        <v>0</v>
      </c>
      <c r="AD84" s="51">
        <v>0</v>
      </c>
      <c r="AE84" s="51">
        <v>0</v>
      </c>
      <c r="AF84" s="52">
        <v>0</v>
      </c>
      <c r="AG84" s="49">
        <v>0</v>
      </c>
      <c r="AH84" s="51">
        <v>0</v>
      </c>
      <c r="AI84" s="51">
        <v>0</v>
      </c>
      <c r="AJ84" s="51">
        <v>0</v>
      </c>
      <c r="AK84" s="52">
        <v>0</v>
      </c>
      <c r="AL84" s="49">
        <v>0</v>
      </c>
      <c r="AM84" s="51">
        <v>0</v>
      </c>
      <c r="AN84" s="51">
        <v>0</v>
      </c>
      <c r="AO84" s="51">
        <v>0</v>
      </c>
      <c r="AP84" s="52">
        <v>0</v>
      </c>
      <c r="AQ84" s="49">
        <v>0</v>
      </c>
      <c r="AR84" s="50">
        <v>0</v>
      </c>
      <c r="AS84" s="51">
        <v>0</v>
      </c>
      <c r="AT84" s="51">
        <v>0</v>
      </c>
      <c r="AU84" s="52">
        <v>0</v>
      </c>
      <c r="AV84" s="49">
        <v>0</v>
      </c>
      <c r="AW84" s="51">
        <v>0</v>
      </c>
      <c r="AX84" s="51">
        <v>0</v>
      </c>
      <c r="AY84" s="51">
        <v>0</v>
      </c>
      <c r="AZ84" s="52">
        <v>0</v>
      </c>
      <c r="BA84" s="49">
        <v>0</v>
      </c>
      <c r="BB84" s="50">
        <v>0</v>
      </c>
      <c r="BC84" s="51">
        <v>0</v>
      </c>
      <c r="BD84" s="51">
        <v>0</v>
      </c>
      <c r="BE84" s="52">
        <v>0</v>
      </c>
      <c r="BF84" s="49">
        <v>0</v>
      </c>
      <c r="BG84" s="50">
        <v>0</v>
      </c>
      <c r="BH84" s="51">
        <v>0</v>
      </c>
      <c r="BI84" s="51">
        <v>0</v>
      </c>
      <c r="BJ84" s="52">
        <v>0</v>
      </c>
      <c r="BK84" s="107">
        <v>23.908064508</v>
      </c>
      <c r="BL84" s="85"/>
    </row>
    <row r="85" spans="1:252" s="34" customFormat="1" ht="12.75">
      <c r="A85" s="31"/>
      <c r="B85" s="33" t="s">
        <v>77</v>
      </c>
      <c r="C85" s="43">
        <f>SUM(C80:C84)</f>
        <v>0</v>
      </c>
      <c r="D85" s="43">
        <f aca="true" t="shared" si="15" ref="D85:BK85">SUM(D80:D84)</f>
        <v>1.543903049</v>
      </c>
      <c r="E85" s="43">
        <f t="shared" si="15"/>
        <v>0</v>
      </c>
      <c r="F85" s="43">
        <f t="shared" si="15"/>
        <v>0</v>
      </c>
      <c r="G85" s="43">
        <f t="shared" si="15"/>
        <v>0</v>
      </c>
      <c r="H85" s="43">
        <f t="shared" si="15"/>
        <v>0</v>
      </c>
      <c r="I85" s="43">
        <f t="shared" si="15"/>
        <v>50.851233884</v>
      </c>
      <c r="J85" s="43">
        <f t="shared" si="15"/>
        <v>0</v>
      </c>
      <c r="K85" s="43">
        <f t="shared" si="15"/>
        <v>0</v>
      </c>
      <c r="L85" s="43">
        <f t="shared" si="15"/>
        <v>286.98267784</v>
      </c>
      <c r="M85" s="43">
        <f t="shared" si="15"/>
        <v>0</v>
      </c>
      <c r="N85" s="43">
        <f t="shared" si="15"/>
        <v>0</v>
      </c>
      <c r="O85" s="43">
        <f t="shared" si="15"/>
        <v>0</v>
      </c>
      <c r="P85" s="43">
        <f t="shared" si="15"/>
        <v>0</v>
      </c>
      <c r="Q85" s="43">
        <f t="shared" si="15"/>
        <v>0</v>
      </c>
      <c r="R85" s="43">
        <f t="shared" si="15"/>
        <v>0</v>
      </c>
      <c r="S85" s="43">
        <f t="shared" si="15"/>
        <v>0</v>
      </c>
      <c r="T85" s="43">
        <f t="shared" si="15"/>
        <v>0</v>
      </c>
      <c r="U85" s="43">
        <f t="shared" si="15"/>
        <v>0</v>
      </c>
      <c r="V85" s="43">
        <f t="shared" si="15"/>
        <v>0</v>
      </c>
      <c r="W85" s="43">
        <f t="shared" si="15"/>
        <v>0</v>
      </c>
      <c r="X85" s="43">
        <f t="shared" si="15"/>
        <v>0</v>
      </c>
      <c r="Y85" s="43">
        <f t="shared" si="15"/>
        <v>0</v>
      </c>
      <c r="Z85" s="43">
        <f t="shared" si="15"/>
        <v>0</v>
      </c>
      <c r="AA85" s="43">
        <f t="shared" si="15"/>
        <v>0</v>
      </c>
      <c r="AB85" s="43">
        <f t="shared" si="15"/>
        <v>0</v>
      </c>
      <c r="AC85" s="43">
        <f t="shared" si="15"/>
        <v>0</v>
      </c>
      <c r="AD85" s="43">
        <f t="shared" si="15"/>
        <v>0</v>
      </c>
      <c r="AE85" s="43">
        <f t="shared" si="15"/>
        <v>0</v>
      </c>
      <c r="AF85" s="43">
        <f t="shared" si="15"/>
        <v>0</v>
      </c>
      <c r="AG85" s="43">
        <f t="shared" si="15"/>
        <v>0</v>
      </c>
      <c r="AH85" s="43">
        <f t="shared" si="15"/>
        <v>0</v>
      </c>
      <c r="AI85" s="43">
        <f t="shared" si="15"/>
        <v>0</v>
      </c>
      <c r="AJ85" s="43">
        <f t="shared" si="15"/>
        <v>0</v>
      </c>
      <c r="AK85" s="43">
        <f t="shared" si="15"/>
        <v>0</v>
      </c>
      <c r="AL85" s="43">
        <f t="shared" si="15"/>
        <v>0</v>
      </c>
      <c r="AM85" s="43">
        <f t="shared" si="15"/>
        <v>0</v>
      </c>
      <c r="AN85" s="43">
        <f t="shared" si="15"/>
        <v>0</v>
      </c>
      <c r="AO85" s="43">
        <f t="shared" si="15"/>
        <v>0</v>
      </c>
      <c r="AP85" s="43">
        <f t="shared" si="15"/>
        <v>0</v>
      </c>
      <c r="AQ85" s="43">
        <f t="shared" si="15"/>
        <v>0</v>
      </c>
      <c r="AR85" s="43">
        <f t="shared" si="15"/>
        <v>0</v>
      </c>
      <c r="AS85" s="43">
        <f t="shared" si="15"/>
        <v>0</v>
      </c>
      <c r="AT85" s="43">
        <f t="shared" si="15"/>
        <v>0</v>
      </c>
      <c r="AU85" s="43">
        <f t="shared" si="15"/>
        <v>0</v>
      </c>
      <c r="AV85" s="43">
        <f t="shared" si="15"/>
        <v>0</v>
      </c>
      <c r="AW85" s="43">
        <f t="shared" si="15"/>
        <v>0</v>
      </c>
      <c r="AX85" s="43">
        <f t="shared" si="15"/>
        <v>0</v>
      </c>
      <c r="AY85" s="43">
        <f t="shared" si="15"/>
        <v>0</v>
      </c>
      <c r="AZ85" s="43">
        <f t="shared" si="15"/>
        <v>0</v>
      </c>
      <c r="BA85" s="43">
        <f t="shared" si="15"/>
        <v>0</v>
      </c>
      <c r="BB85" s="43">
        <f t="shared" si="15"/>
        <v>0</v>
      </c>
      <c r="BC85" s="43">
        <f t="shared" si="15"/>
        <v>0</v>
      </c>
      <c r="BD85" s="43">
        <f t="shared" si="15"/>
        <v>0</v>
      </c>
      <c r="BE85" s="43">
        <f t="shared" si="15"/>
        <v>0</v>
      </c>
      <c r="BF85" s="43">
        <f t="shared" si="15"/>
        <v>0</v>
      </c>
      <c r="BG85" s="43">
        <f t="shared" si="15"/>
        <v>0</v>
      </c>
      <c r="BH85" s="43">
        <f t="shared" si="15"/>
        <v>0</v>
      </c>
      <c r="BI85" s="43">
        <f t="shared" si="15"/>
        <v>0</v>
      </c>
      <c r="BJ85" s="43">
        <f t="shared" si="15"/>
        <v>0</v>
      </c>
      <c r="BK85" s="43">
        <f t="shared" si="15"/>
        <v>339.37781477299995</v>
      </c>
      <c r="BL85" s="85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</row>
    <row r="86" spans="1:252" s="34" customFormat="1" ht="12.75">
      <c r="A86" s="31"/>
      <c r="B86" s="33" t="s">
        <v>75</v>
      </c>
      <c r="C86" s="43">
        <f aca="true" t="shared" si="16" ref="C86:AR86">SUM(C85,C78)</f>
        <v>0</v>
      </c>
      <c r="D86" s="62">
        <f t="shared" si="16"/>
        <v>1.543903049</v>
      </c>
      <c r="E86" s="62">
        <f t="shared" si="16"/>
        <v>0</v>
      </c>
      <c r="F86" s="62">
        <f t="shared" si="16"/>
        <v>0</v>
      </c>
      <c r="G86" s="61">
        <f t="shared" si="16"/>
        <v>0</v>
      </c>
      <c r="H86" s="42">
        <f t="shared" si="16"/>
        <v>0</v>
      </c>
      <c r="I86" s="62">
        <f t="shared" si="16"/>
        <v>50.851233884</v>
      </c>
      <c r="J86" s="62">
        <f t="shared" si="16"/>
        <v>0</v>
      </c>
      <c r="K86" s="62">
        <f t="shared" si="16"/>
        <v>0</v>
      </c>
      <c r="L86" s="61">
        <f t="shared" si="16"/>
        <v>286.98267784</v>
      </c>
      <c r="M86" s="42">
        <f t="shared" si="16"/>
        <v>0</v>
      </c>
      <c r="N86" s="62">
        <f t="shared" si="16"/>
        <v>0</v>
      </c>
      <c r="O86" s="62">
        <f t="shared" si="16"/>
        <v>0</v>
      </c>
      <c r="P86" s="62">
        <f t="shared" si="16"/>
        <v>0</v>
      </c>
      <c r="Q86" s="61">
        <f t="shared" si="16"/>
        <v>0</v>
      </c>
      <c r="R86" s="42">
        <f t="shared" si="16"/>
        <v>0</v>
      </c>
      <c r="S86" s="62">
        <f t="shared" si="16"/>
        <v>0</v>
      </c>
      <c r="T86" s="62">
        <f t="shared" si="16"/>
        <v>0</v>
      </c>
      <c r="U86" s="62">
        <f t="shared" si="16"/>
        <v>0</v>
      </c>
      <c r="V86" s="61">
        <f t="shared" si="16"/>
        <v>0</v>
      </c>
      <c r="W86" s="42">
        <f t="shared" si="16"/>
        <v>0</v>
      </c>
      <c r="X86" s="62">
        <f t="shared" si="16"/>
        <v>0</v>
      </c>
      <c r="Y86" s="62">
        <f t="shared" si="16"/>
        <v>0</v>
      </c>
      <c r="Z86" s="62">
        <f t="shared" si="16"/>
        <v>0</v>
      </c>
      <c r="AA86" s="61">
        <f t="shared" si="16"/>
        <v>0</v>
      </c>
      <c r="AB86" s="42">
        <f t="shared" si="16"/>
        <v>0</v>
      </c>
      <c r="AC86" s="62">
        <f t="shared" si="16"/>
        <v>0</v>
      </c>
      <c r="AD86" s="62">
        <f t="shared" si="16"/>
        <v>0</v>
      </c>
      <c r="AE86" s="62">
        <f t="shared" si="16"/>
        <v>0</v>
      </c>
      <c r="AF86" s="61">
        <f t="shared" si="16"/>
        <v>0</v>
      </c>
      <c r="AG86" s="42">
        <f t="shared" si="16"/>
        <v>0</v>
      </c>
      <c r="AH86" s="62">
        <f t="shared" si="16"/>
        <v>0</v>
      </c>
      <c r="AI86" s="62">
        <f t="shared" si="16"/>
        <v>0</v>
      </c>
      <c r="AJ86" s="62">
        <f t="shared" si="16"/>
        <v>0</v>
      </c>
      <c r="AK86" s="61">
        <f t="shared" si="16"/>
        <v>0</v>
      </c>
      <c r="AL86" s="42">
        <f t="shared" si="16"/>
        <v>0</v>
      </c>
      <c r="AM86" s="62">
        <f t="shared" si="16"/>
        <v>0</v>
      </c>
      <c r="AN86" s="62">
        <f t="shared" si="16"/>
        <v>0</v>
      </c>
      <c r="AO86" s="62">
        <f t="shared" si="16"/>
        <v>0</v>
      </c>
      <c r="AP86" s="61">
        <f t="shared" si="16"/>
        <v>0</v>
      </c>
      <c r="AQ86" s="42">
        <f t="shared" si="16"/>
        <v>0</v>
      </c>
      <c r="AR86" s="62">
        <f t="shared" si="16"/>
        <v>0</v>
      </c>
      <c r="AS86" s="62">
        <f aca="true" t="shared" si="17" ref="AS86:BK86">SUM(AS85,AS78)</f>
        <v>0</v>
      </c>
      <c r="AT86" s="62">
        <f t="shared" si="17"/>
        <v>0</v>
      </c>
      <c r="AU86" s="61">
        <f t="shared" si="17"/>
        <v>0</v>
      </c>
      <c r="AV86" s="42">
        <f t="shared" si="17"/>
        <v>0</v>
      </c>
      <c r="AW86" s="62">
        <f t="shared" si="17"/>
        <v>0</v>
      </c>
      <c r="AX86" s="62">
        <f t="shared" si="17"/>
        <v>0</v>
      </c>
      <c r="AY86" s="62">
        <f t="shared" si="17"/>
        <v>0</v>
      </c>
      <c r="AZ86" s="61">
        <f t="shared" si="17"/>
        <v>0</v>
      </c>
      <c r="BA86" s="42">
        <f t="shared" si="17"/>
        <v>0</v>
      </c>
      <c r="BB86" s="62">
        <f t="shared" si="17"/>
        <v>0</v>
      </c>
      <c r="BC86" s="62">
        <f t="shared" si="17"/>
        <v>0</v>
      </c>
      <c r="BD86" s="62">
        <f t="shared" si="17"/>
        <v>0</v>
      </c>
      <c r="BE86" s="61">
        <f t="shared" si="17"/>
        <v>0</v>
      </c>
      <c r="BF86" s="42">
        <f t="shared" si="17"/>
        <v>0</v>
      </c>
      <c r="BG86" s="62">
        <f t="shared" si="17"/>
        <v>0</v>
      </c>
      <c r="BH86" s="62">
        <f t="shared" si="17"/>
        <v>0</v>
      </c>
      <c r="BI86" s="62">
        <f t="shared" si="17"/>
        <v>0</v>
      </c>
      <c r="BJ86" s="61">
        <f t="shared" si="17"/>
        <v>0</v>
      </c>
      <c r="BK86" s="80">
        <f t="shared" si="17"/>
        <v>339.37781477299995</v>
      </c>
      <c r="BL86" s="85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</row>
    <row r="87" spans="1:64" ht="4.5" customHeight="1">
      <c r="A87" s="10"/>
      <c r="B87" s="17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4"/>
      <c r="BL87" s="85"/>
    </row>
    <row r="88" spans="1:64" ht="12.75">
      <c r="A88" s="10" t="s">
        <v>20</v>
      </c>
      <c r="B88" s="16" t="s">
        <v>21</v>
      </c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4"/>
      <c r="BL88" s="85"/>
    </row>
    <row r="89" spans="1:64" ht="12.75">
      <c r="A89" s="10" t="s">
        <v>67</v>
      </c>
      <c r="B89" s="17" t="s">
        <v>22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4"/>
      <c r="BL89" s="85"/>
    </row>
    <row r="90" spans="1:64" ht="12.75">
      <c r="A90" s="10"/>
      <c r="B90" s="21" t="s">
        <v>116</v>
      </c>
      <c r="C90" s="47">
        <v>0</v>
      </c>
      <c r="D90" s="45">
        <v>139.765133772</v>
      </c>
      <c r="E90" s="40">
        <v>0</v>
      </c>
      <c r="F90" s="40">
        <v>0</v>
      </c>
      <c r="G90" s="46">
        <v>0</v>
      </c>
      <c r="H90" s="63">
        <v>50.0656879</v>
      </c>
      <c r="I90" s="40">
        <v>23.516591477</v>
      </c>
      <c r="J90" s="40">
        <v>0</v>
      </c>
      <c r="K90" s="40">
        <v>0</v>
      </c>
      <c r="L90" s="46">
        <v>148.228622348</v>
      </c>
      <c r="M90" s="63">
        <v>0</v>
      </c>
      <c r="N90" s="45">
        <v>0</v>
      </c>
      <c r="O90" s="40">
        <v>0</v>
      </c>
      <c r="P90" s="40">
        <v>0</v>
      </c>
      <c r="Q90" s="46">
        <v>0</v>
      </c>
      <c r="R90" s="63">
        <v>18.48710681</v>
      </c>
      <c r="S90" s="40">
        <v>0.028739843</v>
      </c>
      <c r="T90" s="40">
        <v>0</v>
      </c>
      <c r="U90" s="40">
        <v>0</v>
      </c>
      <c r="V90" s="46">
        <v>6.512669344</v>
      </c>
      <c r="W90" s="63">
        <v>0</v>
      </c>
      <c r="X90" s="40">
        <v>0</v>
      </c>
      <c r="Y90" s="40">
        <v>0</v>
      </c>
      <c r="Z90" s="40">
        <v>0</v>
      </c>
      <c r="AA90" s="46">
        <v>0</v>
      </c>
      <c r="AB90" s="63">
        <v>0.000939785</v>
      </c>
      <c r="AC90" s="40">
        <v>0</v>
      </c>
      <c r="AD90" s="40">
        <v>0</v>
      </c>
      <c r="AE90" s="40">
        <v>0</v>
      </c>
      <c r="AF90" s="46">
        <v>0</v>
      </c>
      <c r="AG90" s="63">
        <v>0</v>
      </c>
      <c r="AH90" s="40">
        <v>0</v>
      </c>
      <c r="AI90" s="40">
        <v>0</v>
      </c>
      <c r="AJ90" s="40">
        <v>0</v>
      </c>
      <c r="AK90" s="46">
        <v>0</v>
      </c>
      <c r="AL90" s="63">
        <v>0.003309817</v>
      </c>
      <c r="AM90" s="40">
        <v>0</v>
      </c>
      <c r="AN90" s="40">
        <v>0</v>
      </c>
      <c r="AO90" s="40">
        <v>0</v>
      </c>
      <c r="AP90" s="46">
        <v>0</v>
      </c>
      <c r="AQ90" s="63">
        <v>0</v>
      </c>
      <c r="AR90" s="45">
        <v>0</v>
      </c>
      <c r="AS90" s="40">
        <v>0</v>
      </c>
      <c r="AT90" s="40">
        <v>0</v>
      </c>
      <c r="AU90" s="46">
        <v>0</v>
      </c>
      <c r="AV90" s="63">
        <v>100.722574134</v>
      </c>
      <c r="AW90" s="40">
        <v>52.497339566</v>
      </c>
      <c r="AX90" s="40">
        <v>0</v>
      </c>
      <c r="AY90" s="40">
        <v>0</v>
      </c>
      <c r="AZ90" s="46">
        <v>147.17116564</v>
      </c>
      <c r="BA90" s="63">
        <v>0</v>
      </c>
      <c r="BB90" s="45">
        <v>0</v>
      </c>
      <c r="BC90" s="40">
        <v>0</v>
      </c>
      <c r="BD90" s="40">
        <v>0</v>
      </c>
      <c r="BE90" s="46">
        <v>0</v>
      </c>
      <c r="BF90" s="63">
        <v>27.501787047</v>
      </c>
      <c r="BG90" s="45">
        <v>0.334715986</v>
      </c>
      <c r="BH90" s="40">
        <v>0</v>
      </c>
      <c r="BI90" s="40">
        <v>0</v>
      </c>
      <c r="BJ90" s="46">
        <v>13.810771013</v>
      </c>
      <c r="BK90" s="107">
        <v>728.647154482</v>
      </c>
      <c r="BL90" s="85"/>
    </row>
    <row r="91" spans="1:64" ht="12.75">
      <c r="A91" s="10"/>
      <c r="B91" s="21" t="s">
        <v>119</v>
      </c>
      <c r="C91" s="47">
        <v>0</v>
      </c>
      <c r="D91" s="45">
        <v>32.397621957</v>
      </c>
      <c r="E91" s="40">
        <v>0</v>
      </c>
      <c r="F91" s="40">
        <v>0</v>
      </c>
      <c r="G91" s="46">
        <v>0</v>
      </c>
      <c r="H91" s="63">
        <v>43.803048042</v>
      </c>
      <c r="I91" s="40">
        <v>52.725036818</v>
      </c>
      <c r="J91" s="40">
        <v>0</v>
      </c>
      <c r="K91" s="40">
        <v>0</v>
      </c>
      <c r="L91" s="46">
        <v>209.873809095</v>
      </c>
      <c r="M91" s="63">
        <v>0</v>
      </c>
      <c r="N91" s="45">
        <v>0</v>
      </c>
      <c r="O91" s="40">
        <v>0</v>
      </c>
      <c r="P91" s="40">
        <v>0</v>
      </c>
      <c r="Q91" s="46">
        <v>0</v>
      </c>
      <c r="R91" s="63">
        <v>21.74736242</v>
      </c>
      <c r="S91" s="40">
        <v>1.640274234</v>
      </c>
      <c r="T91" s="40">
        <v>0</v>
      </c>
      <c r="U91" s="40">
        <v>0</v>
      </c>
      <c r="V91" s="46">
        <v>7.99130447</v>
      </c>
      <c r="W91" s="63">
        <v>0</v>
      </c>
      <c r="X91" s="40">
        <v>0</v>
      </c>
      <c r="Y91" s="40">
        <v>0</v>
      </c>
      <c r="Z91" s="40">
        <v>0</v>
      </c>
      <c r="AA91" s="46">
        <v>0</v>
      </c>
      <c r="AB91" s="63">
        <v>0.054331829</v>
      </c>
      <c r="AC91" s="40">
        <v>0</v>
      </c>
      <c r="AD91" s="40">
        <v>0</v>
      </c>
      <c r="AE91" s="40">
        <v>0</v>
      </c>
      <c r="AF91" s="46">
        <v>0</v>
      </c>
      <c r="AG91" s="63">
        <v>0</v>
      </c>
      <c r="AH91" s="40">
        <v>0</v>
      </c>
      <c r="AI91" s="40">
        <v>0</v>
      </c>
      <c r="AJ91" s="40">
        <v>0</v>
      </c>
      <c r="AK91" s="46">
        <v>0</v>
      </c>
      <c r="AL91" s="63">
        <v>0.048306801</v>
      </c>
      <c r="AM91" s="40">
        <v>0</v>
      </c>
      <c r="AN91" s="40">
        <v>0</v>
      </c>
      <c r="AO91" s="40">
        <v>0</v>
      </c>
      <c r="AP91" s="46">
        <v>0</v>
      </c>
      <c r="AQ91" s="63">
        <v>0</v>
      </c>
      <c r="AR91" s="45">
        <v>0</v>
      </c>
      <c r="AS91" s="40">
        <v>0</v>
      </c>
      <c r="AT91" s="40">
        <v>0</v>
      </c>
      <c r="AU91" s="46">
        <v>0</v>
      </c>
      <c r="AV91" s="63">
        <v>90.607325334</v>
      </c>
      <c r="AW91" s="40">
        <v>29.875856303</v>
      </c>
      <c r="AX91" s="40">
        <v>0</v>
      </c>
      <c r="AY91" s="40">
        <v>0</v>
      </c>
      <c r="AZ91" s="46">
        <v>260.997194307</v>
      </c>
      <c r="BA91" s="63">
        <v>0</v>
      </c>
      <c r="BB91" s="45">
        <v>0</v>
      </c>
      <c r="BC91" s="40">
        <v>0</v>
      </c>
      <c r="BD91" s="40">
        <v>0</v>
      </c>
      <c r="BE91" s="46">
        <v>0</v>
      </c>
      <c r="BF91" s="63">
        <v>29.74194121</v>
      </c>
      <c r="BG91" s="45">
        <v>5.39085901</v>
      </c>
      <c r="BH91" s="40">
        <v>0</v>
      </c>
      <c r="BI91" s="40">
        <v>0</v>
      </c>
      <c r="BJ91" s="46">
        <v>18.488408818</v>
      </c>
      <c r="BK91" s="107">
        <v>805.382680648</v>
      </c>
      <c r="BL91" s="85"/>
    </row>
    <row r="92" spans="1:64" ht="12.75">
      <c r="A92" s="10"/>
      <c r="B92" s="21" t="s">
        <v>118</v>
      </c>
      <c r="C92" s="47">
        <v>0</v>
      </c>
      <c r="D92" s="45">
        <v>32.682616618</v>
      </c>
      <c r="E92" s="40">
        <v>0</v>
      </c>
      <c r="F92" s="40">
        <v>0</v>
      </c>
      <c r="G92" s="46">
        <v>0</v>
      </c>
      <c r="H92" s="63">
        <v>3.830367582</v>
      </c>
      <c r="I92" s="40">
        <v>2.312641732</v>
      </c>
      <c r="J92" s="40">
        <v>0</v>
      </c>
      <c r="K92" s="40">
        <v>0</v>
      </c>
      <c r="L92" s="46">
        <v>65.670221715</v>
      </c>
      <c r="M92" s="63">
        <v>0</v>
      </c>
      <c r="N92" s="45">
        <v>0</v>
      </c>
      <c r="O92" s="40">
        <v>0</v>
      </c>
      <c r="P92" s="40">
        <v>0</v>
      </c>
      <c r="Q92" s="46">
        <v>0</v>
      </c>
      <c r="R92" s="63">
        <v>1.438982682</v>
      </c>
      <c r="S92" s="40">
        <v>0</v>
      </c>
      <c r="T92" s="40">
        <v>0</v>
      </c>
      <c r="U92" s="40">
        <v>0</v>
      </c>
      <c r="V92" s="46">
        <v>0.335329115</v>
      </c>
      <c r="W92" s="63">
        <v>0</v>
      </c>
      <c r="X92" s="40">
        <v>0</v>
      </c>
      <c r="Y92" s="40">
        <v>0</v>
      </c>
      <c r="Z92" s="40">
        <v>0</v>
      </c>
      <c r="AA92" s="46">
        <v>0</v>
      </c>
      <c r="AB92" s="63">
        <v>0</v>
      </c>
      <c r="AC92" s="40">
        <v>0</v>
      </c>
      <c r="AD92" s="40">
        <v>0</v>
      </c>
      <c r="AE92" s="40">
        <v>0</v>
      </c>
      <c r="AF92" s="46">
        <v>0</v>
      </c>
      <c r="AG92" s="63">
        <v>0</v>
      </c>
      <c r="AH92" s="40">
        <v>0</v>
      </c>
      <c r="AI92" s="40">
        <v>0</v>
      </c>
      <c r="AJ92" s="40">
        <v>0</v>
      </c>
      <c r="AK92" s="46">
        <v>0</v>
      </c>
      <c r="AL92" s="63">
        <v>0.000809549</v>
      </c>
      <c r="AM92" s="40">
        <v>0</v>
      </c>
      <c r="AN92" s="40">
        <v>0</v>
      </c>
      <c r="AO92" s="40">
        <v>0</v>
      </c>
      <c r="AP92" s="46">
        <v>0</v>
      </c>
      <c r="AQ92" s="63">
        <v>0</v>
      </c>
      <c r="AR92" s="45">
        <v>0</v>
      </c>
      <c r="AS92" s="40">
        <v>0</v>
      </c>
      <c r="AT92" s="40">
        <v>0</v>
      </c>
      <c r="AU92" s="46">
        <v>0</v>
      </c>
      <c r="AV92" s="63">
        <v>7.611482467</v>
      </c>
      <c r="AW92" s="40">
        <v>10.186409924</v>
      </c>
      <c r="AX92" s="40">
        <v>0</v>
      </c>
      <c r="AY92" s="40">
        <v>0</v>
      </c>
      <c r="AZ92" s="46">
        <v>23.699823701</v>
      </c>
      <c r="BA92" s="63">
        <v>0</v>
      </c>
      <c r="BB92" s="45">
        <v>0</v>
      </c>
      <c r="BC92" s="40">
        <v>0</v>
      </c>
      <c r="BD92" s="40">
        <v>0</v>
      </c>
      <c r="BE92" s="46">
        <v>0</v>
      </c>
      <c r="BF92" s="63">
        <v>2.154055329</v>
      </c>
      <c r="BG92" s="45">
        <v>0.066057161</v>
      </c>
      <c r="BH92" s="40">
        <v>0</v>
      </c>
      <c r="BI92" s="40">
        <v>0</v>
      </c>
      <c r="BJ92" s="46">
        <v>4.55407028</v>
      </c>
      <c r="BK92" s="107">
        <v>154.542867855</v>
      </c>
      <c r="BL92" s="85"/>
    </row>
    <row r="93" spans="1:64" ht="12.75">
      <c r="A93" s="10"/>
      <c r="B93" s="21" t="s">
        <v>120</v>
      </c>
      <c r="C93" s="47">
        <v>0</v>
      </c>
      <c r="D93" s="45">
        <v>24.663653329</v>
      </c>
      <c r="E93" s="40">
        <v>0</v>
      </c>
      <c r="F93" s="40">
        <v>0</v>
      </c>
      <c r="G93" s="46">
        <v>0</v>
      </c>
      <c r="H93" s="63">
        <v>15.821045936</v>
      </c>
      <c r="I93" s="40">
        <v>1.091786063</v>
      </c>
      <c r="J93" s="40">
        <v>0</v>
      </c>
      <c r="K93" s="40">
        <v>0</v>
      </c>
      <c r="L93" s="46">
        <v>61.431290432</v>
      </c>
      <c r="M93" s="63">
        <v>0</v>
      </c>
      <c r="N93" s="45">
        <v>0</v>
      </c>
      <c r="O93" s="40">
        <v>0</v>
      </c>
      <c r="P93" s="40">
        <v>0</v>
      </c>
      <c r="Q93" s="46">
        <v>0</v>
      </c>
      <c r="R93" s="63">
        <v>6.895574051</v>
      </c>
      <c r="S93" s="40">
        <v>0.032426275</v>
      </c>
      <c r="T93" s="40">
        <v>0</v>
      </c>
      <c r="U93" s="40">
        <v>0</v>
      </c>
      <c r="V93" s="46">
        <v>1.252270705</v>
      </c>
      <c r="W93" s="63">
        <v>0</v>
      </c>
      <c r="X93" s="40">
        <v>0</v>
      </c>
      <c r="Y93" s="40">
        <v>0</v>
      </c>
      <c r="Z93" s="40">
        <v>0</v>
      </c>
      <c r="AA93" s="46">
        <v>0</v>
      </c>
      <c r="AB93" s="63">
        <v>0.013485112</v>
      </c>
      <c r="AC93" s="40">
        <v>0</v>
      </c>
      <c r="AD93" s="40">
        <v>0</v>
      </c>
      <c r="AE93" s="40">
        <v>0</v>
      </c>
      <c r="AF93" s="46">
        <v>0</v>
      </c>
      <c r="AG93" s="63">
        <v>0</v>
      </c>
      <c r="AH93" s="40">
        <v>0</v>
      </c>
      <c r="AI93" s="40">
        <v>0</v>
      </c>
      <c r="AJ93" s="40">
        <v>0</v>
      </c>
      <c r="AK93" s="46">
        <v>0</v>
      </c>
      <c r="AL93" s="63">
        <v>0</v>
      </c>
      <c r="AM93" s="40">
        <v>0</v>
      </c>
      <c r="AN93" s="40">
        <v>0</v>
      </c>
      <c r="AO93" s="40">
        <v>0</v>
      </c>
      <c r="AP93" s="46">
        <v>0</v>
      </c>
      <c r="AQ93" s="63">
        <v>0</v>
      </c>
      <c r="AR93" s="45">
        <v>0</v>
      </c>
      <c r="AS93" s="40">
        <v>0</v>
      </c>
      <c r="AT93" s="40">
        <v>0</v>
      </c>
      <c r="AU93" s="46">
        <v>0</v>
      </c>
      <c r="AV93" s="63">
        <v>16.33456075</v>
      </c>
      <c r="AW93" s="40">
        <v>6.744603193</v>
      </c>
      <c r="AX93" s="40">
        <v>0</v>
      </c>
      <c r="AY93" s="40">
        <v>0</v>
      </c>
      <c r="AZ93" s="46">
        <v>40.093338908</v>
      </c>
      <c r="BA93" s="63">
        <v>0</v>
      </c>
      <c r="BB93" s="45">
        <v>0</v>
      </c>
      <c r="BC93" s="40">
        <v>0</v>
      </c>
      <c r="BD93" s="40">
        <v>0</v>
      </c>
      <c r="BE93" s="46">
        <v>0</v>
      </c>
      <c r="BF93" s="63">
        <v>4.963614286</v>
      </c>
      <c r="BG93" s="45">
        <v>0.066033423</v>
      </c>
      <c r="BH93" s="40">
        <v>0</v>
      </c>
      <c r="BI93" s="40">
        <v>0</v>
      </c>
      <c r="BJ93" s="46">
        <v>2.032359917</v>
      </c>
      <c r="BK93" s="107">
        <v>181.43604238</v>
      </c>
      <c r="BL93" s="85"/>
    </row>
    <row r="94" spans="1:64" ht="12.75">
      <c r="A94" s="10"/>
      <c r="B94" s="21" t="s">
        <v>150</v>
      </c>
      <c r="C94" s="47">
        <v>0</v>
      </c>
      <c r="D94" s="45">
        <v>5.473653094</v>
      </c>
      <c r="E94" s="40">
        <v>0</v>
      </c>
      <c r="F94" s="40">
        <v>0</v>
      </c>
      <c r="G94" s="46">
        <v>0</v>
      </c>
      <c r="H94" s="63">
        <v>23.051623168</v>
      </c>
      <c r="I94" s="40">
        <v>3.513990857</v>
      </c>
      <c r="J94" s="40">
        <v>0</v>
      </c>
      <c r="K94" s="40">
        <v>0</v>
      </c>
      <c r="L94" s="46">
        <v>71.99629757</v>
      </c>
      <c r="M94" s="63">
        <v>0</v>
      </c>
      <c r="N94" s="45">
        <v>0</v>
      </c>
      <c r="O94" s="40">
        <v>0</v>
      </c>
      <c r="P94" s="40">
        <v>0</v>
      </c>
      <c r="Q94" s="46">
        <v>0</v>
      </c>
      <c r="R94" s="63">
        <v>10.501646618</v>
      </c>
      <c r="S94" s="40">
        <v>0.574836873</v>
      </c>
      <c r="T94" s="40">
        <v>0</v>
      </c>
      <c r="U94" s="40">
        <v>0</v>
      </c>
      <c r="V94" s="46">
        <v>2.946520001</v>
      </c>
      <c r="W94" s="63">
        <v>0</v>
      </c>
      <c r="X94" s="40">
        <v>0</v>
      </c>
      <c r="Y94" s="40">
        <v>0</v>
      </c>
      <c r="Z94" s="40">
        <v>0</v>
      </c>
      <c r="AA94" s="46">
        <v>0</v>
      </c>
      <c r="AB94" s="63">
        <v>0.009852729</v>
      </c>
      <c r="AC94" s="40">
        <v>0</v>
      </c>
      <c r="AD94" s="40">
        <v>0</v>
      </c>
      <c r="AE94" s="40">
        <v>0</v>
      </c>
      <c r="AF94" s="46">
        <v>0</v>
      </c>
      <c r="AG94" s="63">
        <v>0</v>
      </c>
      <c r="AH94" s="40">
        <v>0</v>
      </c>
      <c r="AI94" s="40">
        <v>0</v>
      </c>
      <c r="AJ94" s="40">
        <v>0</v>
      </c>
      <c r="AK94" s="46">
        <v>0</v>
      </c>
      <c r="AL94" s="63">
        <v>0.001043642</v>
      </c>
      <c r="AM94" s="40">
        <v>0</v>
      </c>
      <c r="AN94" s="40">
        <v>0</v>
      </c>
      <c r="AO94" s="40">
        <v>0</v>
      </c>
      <c r="AP94" s="46">
        <v>0</v>
      </c>
      <c r="AQ94" s="63">
        <v>0</v>
      </c>
      <c r="AR94" s="45">
        <v>0</v>
      </c>
      <c r="AS94" s="40">
        <v>0</v>
      </c>
      <c r="AT94" s="40">
        <v>0</v>
      </c>
      <c r="AU94" s="46">
        <v>0</v>
      </c>
      <c r="AV94" s="63">
        <v>104.24329289</v>
      </c>
      <c r="AW94" s="40">
        <v>5.703091149</v>
      </c>
      <c r="AX94" s="40">
        <v>0</v>
      </c>
      <c r="AY94" s="40">
        <v>0</v>
      </c>
      <c r="AZ94" s="46">
        <v>51.746037035</v>
      </c>
      <c r="BA94" s="63">
        <v>0</v>
      </c>
      <c r="BB94" s="45">
        <v>0</v>
      </c>
      <c r="BC94" s="40">
        <v>0</v>
      </c>
      <c r="BD94" s="40">
        <v>0</v>
      </c>
      <c r="BE94" s="46">
        <v>0</v>
      </c>
      <c r="BF94" s="63">
        <v>47.419233216</v>
      </c>
      <c r="BG94" s="45">
        <v>1.187996499</v>
      </c>
      <c r="BH94" s="40">
        <v>0</v>
      </c>
      <c r="BI94" s="40">
        <v>0</v>
      </c>
      <c r="BJ94" s="46">
        <v>6.764297608</v>
      </c>
      <c r="BK94" s="107">
        <v>335.133412949</v>
      </c>
      <c r="BL94" s="85"/>
    </row>
    <row r="95" spans="1:64" ht="12.75">
      <c r="A95" s="10"/>
      <c r="B95" s="21" t="s">
        <v>121</v>
      </c>
      <c r="C95" s="47">
        <v>0</v>
      </c>
      <c r="D95" s="45">
        <v>17.84678239</v>
      </c>
      <c r="E95" s="40">
        <v>0</v>
      </c>
      <c r="F95" s="40">
        <v>0</v>
      </c>
      <c r="G95" s="46">
        <v>0</v>
      </c>
      <c r="H95" s="63">
        <v>2.85430651</v>
      </c>
      <c r="I95" s="40">
        <v>2.900136371</v>
      </c>
      <c r="J95" s="40">
        <v>0</v>
      </c>
      <c r="K95" s="40">
        <v>0</v>
      </c>
      <c r="L95" s="46">
        <v>17.371428983</v>
      </c>
      <c r="M95" s="63">
        <v>0</v>
      </c>
      <c r="N95" s="45">
        <v>0</v>
      </c>
      <c r="O95" s="40">
        <v>0</v>
      </c>
      <c r="P95" s="40">
        <v>0</v>
      </c>
      <c r="Q95" s="46">
        <v>0</v>
      </c>
      <c r="R95" s="63">
        <v>0.942220473</v>
      </c>
      <c r="S95" s="40">
        <v>0</v>
      </c>
      <c r="T95" s="40">
        <v>0</v>
      </c>
      <c r="U95" s="40">
        <v>0</v>
      </c>
      <c r="V95" s="46">
        <v>0.293251031</v>
      </c>
      <c r="W95" s="63">
        <v>0</v>
      </c>
      <c r="X95" s="40">
        <v>0</v>
      </c>
      <c r="Y95" s="40">
        <v>0</v>
      </c>
      <c r="Z95" s="40">
        <v>0</v>
      </c>
      <c r="AA95" s="46">
        <v>0</v>
      </c>
      <c r="AB95" s="63">
        <v>0</v>
      </c>
      <c r="AC95" s="40">
        <v>0</v>
      </c>
      <c r="AD95" s="40">
        <v>0</v>
      </c>
      <c r="AE95" s="40">
        <v>0</v>
      </c>
      <c r="AF95" s="46">
        <v>0</v>
      </c>
      <c r="AG95" s="63">
        <v>0</v>
      </c>
      <c r="AH95" s="40">
        <v>0</v>
      </c>
      <c r="AI95" s="40">
        <v>0</v>
      </c>
      <c r="AJ95" s="40">
        <v>0</v>
      </c>
      <c r="AK95" s="46">
        <v>0</v>
      </c>
      <c r="AL95" s="63">
        <v>0</v>
      </c>
      <c r="AM95" s="40">
        <v>0</v>
      </c>
      <c r="AN95" s="40">
        <v>0</v>
      </c>
      <c r="AO95" s="40">
        <v>0</v>
      </c>
      <c r="AP95" s="46">
        <v>0</v>
      </c>
      <c r="AQ95" s="63">
        <v>0</v>
      </c>
      <c r="AR95" s="45">
        <v>0</v>
      </c>
      <c r="AS95" s="40">
        <v>0</v>
      </c>
      <c r="AT95" s="40">
        <v>0</v>
      </c>
      <c r="AU95" s="46">
        <v>0</v>
      </c>
      <c r="AV95" s="63">
        <v>7.340953745</v>
      </c>
      <c r="AW95" s="40">
        <v>0.185993736</v>
      </c>
      <c r="AX95" s="40">
        <v>0</v>
      </c>
      <c r="AY95" s="40">
        <v>0</v>
      </c>
      <c r="AZ95" s="46">
        <v>17.643766485</v>
      </c>
      <c r="BA95" s="63">
        <v>0</v>
      </c>
      <c r="BB95" s="45">
        <v>0</v>
      </c>
      <c r="BC95" s="40">
        <v>0</v>
      </c>
      <c r="BD95" s="40">
        <v>0</v>
      </c>
      <c r="BE95" s="46">
        <v>0</v>
      </c>
      <c r="BF95" s="63">
        <v>1.584109426</v>
      </c>
      <c r="BG95" s="45">
        <v>0</v>
      </c>
      <c r="BH95" s="40">
        <v>0</v>
      </c>
      <c r="BI95" s="40">
        <v>0</v>
      </c>
      <c r="BJ95" s="46">
        <v>0.488697041</v>
      </c>
      <c r="BK95" s="107">
        <v>69.451646191</v>
      </c>
      <c r="BL95" s="85"/>
    </row>
    <row r="96" spans="1:64" ht="12.75">
      <c r="A96" s="10"/>
      <c r="B96" s="21" t="s">
        <v>117</v>
      </c>
      <c r="C96" s="47">
        <v>0</v>
      </c>
      <c r="D96" s="45">
        <v>5.807844343</v>
      </c>
      <c r="E96" s="40">
        <v>0</v>
      </c>
      <c r="F96" s="40">
        <v>0</v>
      </c>
      <c r="G96" s="46">
        <v>0</v>
      </c>
      <c r="H96" s="63">
        <v>1.350770656</v>
      </c>
      <c r="I96" s="40">
        <v>1.197404775</v>
      </c>
      <c r="J96" s="40">
        <v>0</v>
      </c>
      <c r="K96" s="40">
        <v>0</v>
      </c>
      <c r="L96" s="46">
        <v>18.458271834</v>
      </c>
      <c r="M96" s="63">
        <v>0</v>
      </c>
      <c r="N96" s="45">
        <v>0</v>
      </c>
      <c r="O96" s="40">
        <v>0</v>
      </c>
      <c r="P96" s="40">
        <v>0</v>
      </c>
      <c r="Q96" s="46">
        <v>0</v>
      </c>
      <c r="R96" s="63">
        <v>0.545863364</v>
      </c>
      <c r="S96" s="40">
        <v>0</v>
      </c>
      <c r="T96" s="40">
        <v>0</v>
      </c>
      <c r="U96" s="40">
        <v>0</v>
      </c>
      <c r="V96" s="46">
        <v>0.086413682</v>
      </c>
      <c r="W96" s="63">
        <v>0</v>
      </c>
      <c r="X96" s="40">
        <v>0</v>
      </c>
      <c r="Y96" s="40">
        <v>0</v>
      </c>
      <c r="Z96" s="40">
        <v>0</v>
      </c>
      <c r="AA96" s="46">
        <v>0</v>
      </c>
      <c r="AB96" s="63">
        <v>0</v>
      </c>
      <c r="AC96" s="40">
        <v>0</v>
      </c>
      <c r="AD96" s="40">
        <v>0</v>
      </c>
      <c r="AE96" s="40">
        <v>0</v>
      </c>
      <c r="AF96" s="46">
        <v>0</v>
      </c>
      <c r="AG96" s="63">
        <v>0</v>
      </c>
      <c r="AH96" s="40">
        <v>0</v>
      </c>
      <c r="AI96" s="40">
        <v>0</v>
      </c>
      <c r="AJ96" s="40">
        <v>0</v>
      </c>
      <c r="AK96" s="46">
        <v>0</v>
      </c>
      <c r="AL96" s="63">
        <v>0</v>
      </c>
      <c r="AM96" s="40">
        <v>0</v>
      </c>
      <c r="AN96" s="40">
        <v>0</v>
      </c>
      <c r="AO96" s="40">
        <v>0</v>
      </c>
      <c r="AP96" s="46">
        <v>0</v>
      </c>
      <c r="AQ96" s="63">
        <v>0</v>
      </c>
      <c r="AR96" s="45">
        <v>14.61251613</v>
      </c>
      <c r="AS96" s="40">
        <v>0</v>
      </c>
      <c r="AT96" s="40">
        <v>0</v>
      </c>
      <c r="AU96" s="46">
        <v>0</v>
      </c>
      <c r="AV96" s="63">
        <v>2.363653973</v>
      </c>
      <c r="AW96" s="40">
        <v>0.692597028</v>
      </c>
      <c r="AX96" s="40">
        <v>0</v>
      </c>
      <c r="AY96" s="40">
        <v>0</v>
      </c>
      <c r="AZ96" s="46">
        <v>11.547730634</v>
      </c>
      <c r="BA96" s="63">
        <v>0</v>
      </c>
      <c r="BB96" s="45">
        <v>0</v>
      </c>
      <c r="BC96" s="40">
        <v>0</v>
      </c>
      <c r="BD96" s="40">
        <v>0</v>
      </c>
      <c r="BE96" s="46">
        <v>0</v>
      </c>
      <c r="BF96" s="63">
        <v>0.842785859</v>
      </c>
      <c r="BG96" s="45">
        <v>0.146804476</v>
      </c>
      <c r="BH96" s="40">
        <v>0</v>
      </c>
      <c r="BI96" s="40">
        <v>0</v>
      </c>
      <c r="BJ96" s="46">
        <v>0.3894856664952019</v>
      </c>
      <c r="BK96" s="107">
        <v>58.04214242049521</v>
      </c>
      <c r="BL96" s="85"/>
    </row>
    <row r="97" spans="1:64" ht="12.75">
      <c r="A97" s="31"/>
      <c r="B97" s="33" t="s">
        <v>74</v>
      </c>
      <c r="C97" s="100">
        <f aca="true" t="shared" si="18" ref="C97:AH97">SUM(C90:C96)</f>
        <v>0</v>
      </c>
      <c r="D97" s="71">
        <f t="shared" si="18"/>
        <v>258.63730550300005</v>
      </c>
      <c r="E97" s="71">
        <f t="shared" si="18"/>
        <v>0</v>
      </c>
      <c r="F97" s="71">
        <f t="shared" si="18"/>
        <v>0</v>
      </c>
      <c r="G97" s="71">
        <f t="shared" si="18"/>
        <v>0</v>
      </c>
      <c r="H97" s="71">
        <f t="shared" si="18"/>
        <v>140.776849794</v>
      </c>
      <c r="I97" s="71">
        <f t="shared" si="18"/>
        <v>87.257588093</v>
      </c>
      <c r="J97" s="71">
        <f t="shared" si="18"/>
        <v>0</v>
      </c>
      <c r="K97" s="71">
        <f t="shared" si="18"/>
        <v>0</v>
      </c>
      <c r="L97" s="71">
        <f t="shared" si="18"/>
        <v>593.029941977</v>
      </c>
      <c r="M97" s="71">
        <f t="shared" si="18"/>
        <v>0</v>
      </c>
      <c r="N97" s="71">
        <f t="shared" si="18"/>
        <v>0</v>
      </c>
      <c r="O97" s="71">
        <f t="shared" si="18"/>
        <v>0</v>
      </c>
      <c r="P97" s="71">
        <f t="shared" si="18"/>
        <v>0</v>
      </c>
      <c r="Q97" s="71">
        <f t="shared" si="18"/>
        <v>0</v>
      </c>
      <c r="R97" s="71">
        <f t="shared" si="18"/>
        <v>60.558756418</v>
      </c>
      <c r="S97" s="71">
        <f t="shared" si="18"/>
        <v>2.2762772250000003</v>
      </c>
      <c r="T97" s="71">
        <f t="shared" si="18"/>
        <v>0</v>
      </c>
      <c r="U97" s="71">
        <f t="shared" si="18"/>
        <v>0</v>
      </c>
      <c r="V97" s="71">
        <f t="shared" si="18"/>
        <v>19.417758348</v>
      </c>
      <c r="W97" s="71">
        <f t="shared" si="18"/>
        <v>0</v>
      </c>
      <c r="X97" s="71">
        <f t="shared" si="18"/>
        <v>0</v>
      </c>
      <c r="Y97" s="71">
        <f t="shared" si="18"/>
        <v>0</v>
      </c>
      <c r="Z97" s="71">
        <f t="shared" si="18"/>
        <v>0</v>
      </c>
      <c r="AA97" s="71">
        <f t="shared" si="18"/>
        <v>0</v>
      </c>
      <c r="AB97" s="71">
        <f t="shared" si="18"/>
        <v>0.078609455</v>
      </c>
      <c r="AC97" s="71">
        <f t="shared" si="18"/>
        <v>0</v>
      </c>
      <c r="AD97" s="71">
        <f t="shared" si="18"/>
        <v>0</v>
      </c>
      <c r="AE97" s="71">
        <f t="shared" si="18"/>
        <v>0</v>
      </c>
      <c r="AF97" s="71">
        <f t="shared" si="18"/>
        <v>0</v>
      </c>
      <c r="AG97" s="71">
        <f t="shared" si="18"/>
        <v>0</v>
      </c>
      <c r="AH97" s="71">
        <f t="shared" si="18"/>
        <v>0</v>
      </c>
      <c r="AI97" s="71">
        <f aca="true" t="shared" si="19" ref="AI97:BK97">SUM(AI90:AI96)</f>
        <v>0</v>
      </c>
      <c r="AJ97" s="71">
        <f t="shared" si="19"/>
        <v>0</v>
      </c>
      <c r="AK97" s="71">
        <f t="shared" si="19"/>
        <v>0</v>
      </c>
      <c r="AL97" s="71">
        <f t="shared" si="19"/>
        <v>0.053469809</v>
      </c>
      <c r="AM97" s="71">
        <f t="shared" si="19"/>
        <v>0</v>
      </c>
      <c r="AN97" s="71">
        <f t="shared" si="19"/>
        <v>0</v>
      </c>
      <c r="AO97" s="71">
        <f t="shared" si="19"/>
        <v>0</v>
      </c>
      <c r="AP97" s="71">
        <f t="shared" si="19"/>
        <v>0</v>
      </c>
      <c r="AQ97" s="71">
        <f t="shared" si="19"/>
        <v>0</v>
      </c>
      <c r="AR97" s="71">
        <f t="shared" si="19"/>
        <v>14.61251613</v>
      </c>
      <c r="AS97" s="71">
        <f t="shared" si="19"/>
        <v>0</v>
      </c>
      <c r="AT97" s="71">
        <f t="shared" si="19"/>
        <v>0</v>
      </c>
      <c r="AU97" s="71">
        <f t="shared" si="19"/>
        <v>0</v>
      </c>
      <c r="AV97" s="71">
        <f t="shared" si="19"/>
        <v>329.223843293</v>
      </c>
      <c r="AW97" s="71">
        <f t="shared" si="19"/>
        <v>105.885890899</v>
      </c>
      <c r="AX97" s="71">
        <f t="shared" si="19"/>
        <v>0</v>
      </c>
      <c r="AY97" s="71">
        <f t="shared" si="19"/>
        <v>0</v>
      </c>
      <c r="AZ97" s="71">
        <f t="shared" si="19"/>
        <v>552.8990567100001</v>
      </c>
      <c r="BA97" s="71">
        <f t="shared" si="19"/>
        <v>0</v>
      </c>
      <c r="BB97" s="71">
        <f t="shared" si="19"/>
        <v>0</v>
      </c>
      <c r="BC97" s="71">
        <f t="shared" si="19"/>
        <v>0</v>
      </c>
      <c r="BD97" s="71">
        <f t="shared" si="19"/>
        <v>0</v>
      </c>
      <c r="BE97" s="71">
        <f t="shared" si="19"/>
        <v>0</v>
      </c>
      <c r="BF97" s="71">
        <f t="shared" si="19"/>
        <v>114.20752637300001</v>
      </c>
      <c r="BG97" s="71">
        <f t="shared" si="19"/>
        <v>7.192466554999999</v>
      </c>
      <c r="BH97" s="71">
        <f t="shared" si="19"/>
        <v>0</v>
      </c>
      <c r="BI97" s="71">
        <f t="shared" si="19"/>
        <v>0</v>
      </c>
      <c r="BJ97" s="71">
        <f t="shared" si="19"/>
        <v>46.52809034349521</v>
      </c>
      <c r="BK97" s="112">
        <f t="shared" si="19"/>
        <v>2332.635946925495</v>
      </c>
      <c r="BL97" s="85"/>
    </row>
    <row r="98" spans="1:64" ht="4.5" customHeight="1">
      <c r="A98" s="10"/>
      <c r="B98" s="20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4"/>
      <c r="BL98" s="85"/>
    </row>
    <row r="99" spans="1:66" ht="12.75">
      <c r="A99" s="31"/>
      <c r="B99" s="101" t="s">
        <v>88</v>
      </c>
      <c r="C99" s="44">
        <f aca="true" t="shared" si="20" ref="C99:AH99">+C97++C73+C68+C41+C86</f>
        <v>0</v>
      </c>
      <c r="D99" s="73">
        <f t="shared" si="20"/>
        <v>4235.986243107</v>
      </c>
      <c r="E99" s="73">
        <f t="shared" si="20"/>
        <v>0</v>
      </c>
      <c r="F99" s="73">
        <f t="shared" si="20"/>
        <v>0</v>
      </c>
      <c r="G99" s="73">
        <f t="shared" si="20"/>
        <v>0</v>
      </c>
      <c r="H99" s="73">
        <f t="shared" si="20"/>
        <v>5046.267721476</v>
      </c>
      <c r="I99" s="73">
        <f t="shared" si="20"/>
        <v>19335.785022904</v>
      </c>
      <c r="J99" s="73">
        <f t="shared" si="20"/>
        <v>1407.7241934669998</v>
      </c>
      <c r="K99" s="73">
        <f t="shared" si="20"/>
        <v>8.574014849</v>
      </c>
      <c r="L99" s="73">
        <f t="shared" si="20"/>
        <v>8852.053561607</v>
      </c>
      <c r="M99" s="73">
        <f t="shared" si="20"/>
        <v>0</v>
      </c>
      <c r="N99" s="73">
        <f t="shared" si="20"/>
        <v>0</v>
      </c>
      <c r="O99" s="73">
        <f t="shared" si="20"/>
        <v>0</v>
      </c>
      <c r="P99" s="73">
        <f t="shared" si="20"/>
        <v>0</v>
      </c>
      <c r="Q99" s="73">
        <f t="shared" si="20"/>
        <v>0</v>
      </c>
      <c r="R99" s="73">
        <f t="shared" si="20"/>
        <v>2307.922798343</v>
      </c>
      <c r="S99" s="73">
        <f t="shared" si="20"/>
        <v>625.862113242</v>
      </c>
      <c r="T99" s="73">
        <f t="shared" si="20"/>
        <v>29.411039051999996</v>
      </c>
      <c r="U99" s="73">
        <f t="shared" si="20"/>
        <v>0</v>
      </c>
      <c r="V99" s="73">
        <f t="shared" si="20"/>
        <v>758.4476863189999</v>
      </c>
      <c r="W99" s="73">
        <f t="shared" si="20"/>
        <v>0</v>
      </c>
      <c r="X99" s="73">
        <f t="shared" si="20"/>
        <v>0</v>
      </c>
      <c r="Y99" s="73">
        <f t="shared" si="20"/>
        <v>0</v>
      </c>
      <c r="Z99" s="73">
        <f t="shared" si="20"/>
        <v>0</v>
      </c>
      <c r="AA99" s="73">
        <f t="shared" si="20"/>
        <v>0</v>
      </c>
      <c r="AB99" s="73">
        <f t="shared" si="20"/>
        <v>12.714122220000002</v>
      </c>
      <c r="AC99" s="73">
        <f t="shared" si="20"/>
        <v>50.147122811</v>
      </c>
      <c r="AD99" s="73">
        <f t="shared" si="20"/>
        <v>0</v>
      </c>
      <c r="AE99" s="73">
        <f t="shared" si="20"/>
        <v>0</v>
      </c>
      <c r="AF99" s="73">
        <f t="shared" si="20"/>
        <v>1.019064583</v>
      </c>
      <c r="AG99" s="73">
        <f t="shared" si="20"/>
        <v>0</v>
      </c>
      <c r="AH99" s="73">
        <f t="shared" si="20"/>
        <v>0</v>
      </c>
      <c r="AI99" s="73">
        <f aca="true" t="shared" si="21" ref="AI99:BJ99">+AI97++AI73+AI68+AI41+AI86</f>
        <v>0</v>
      </c>
      <c r="AJ99" s="73">
        <f t="shared" si="21"/>
        <v>0</v>
      </c>
      <c r="AK99" s="73">
        <f t="shared" si="21"/>
        <v>0</v>
      </c>
      <c r="AL99" s="73">
        <f t="shared" si="21"/>
        <v>7.683571525</v>
      </c>
      <c r="AM99" s="73">
        <f t="shared" si="21"/>
        <v>0</v>
      </c>
      <c r="AN99" s="73">
        <f t="shared" si="21"/>
        <v>0</v>
      </c>
      <c r="AO99" s="73">
        <f t="shared" si="21"/>
        <v>0</v>
      </c>
      <c r="AP99" s="73">
        <f t="shared" si="21"/>
        <v>0.16397551</v>
      </c>
      <c r="AQ99" s="73">
        <f t="shared" si="21"/>
        <v>0.075677777</v>
      </c>
      <c r="AR99" s="73">
        <f t="shared" si="21"/>
        <v>17.039159319</v>
      </c>
      <c r="AS99" s="73">
        <f t="shared" si="21"/>
        <v>0</v>
      </c>
      <c r="AT99" s="73">
        <f t="shared" si="21"/>
        <v>0</v>
      </c>
      <c r="AU99" s="73">
        <f t="shared" si="21"/>
        <v>0</v>
      </c>
      <c r="AV99" s="73">
        <f t="shared" si="21"/>
        <v>24056.750896825</v>
      </c>
      <c r="AW99" s="73">
        <f t="shared" si="21"/>
        <v>9436.07901607</v>
      </c>
      <c r="AX99" s="73">
        <f t="shared" si="21"/>
        <v>27.965528285</v>
      </c>
      <c r="AY99" s="73">
        <f t="shared" si="21"/>
        <v>0</v>
      </c>
      <c r="AZ99" s="73">
        <f t="shared" si="21"/>
        <v>26018.686476691</v>
      </c>
      <c r="BA99" s="73">
        <f t="shared" si="21"/>
        <v>0</v>
      </c>
      <c r="BB99" s="73">
        <f t="shared" si="21"/>
        <v>0</v>
      </c>
      <c r="BC99" s="73">
        <f t="shared" si="21"/>
        <v>0</v>
      </c>
      <c r="BD99" s="73">
        <f t="shared" si="21"/>
        <v>0</v>
      </c>
      <c r="BE99" s="73">
        <f t="shared" si="21"/>
        <v>0</v>
      </c>
      <c r="BF99" s="73">
        <f t="shared" si="21"/>
        <v>9091.987035436001</v>
      </c>
      <c r="BG99" s="73">
        <f t="shared" si="21"/>
        <v>704.757000445</v>
      </c>
      <c r="BH99" s="73">
        <f t="shared" si="21"/>
        <v>62.66839509599999</v>
      </c>
      <c r="BI99" s="73">
        <f t="shared" si="21"/>
        <v>0</v>
      </c>
      <c r="BJ99" s="73">
        <f t="shared" si="21"/>
        <v>3725.646009064936</v>
      </c>
      <c r="BK99" s="113">
        <f>+BK97++BK73+BK68+BK41+BK86</f>
        <v>115821.41744602394</v>
      </c>
      <c r="BL99" s="85"/>
      <c r="BM99" s="85"/>
      <c r="BN99" s="85"/>
    </row>
    <row r="100" spans="1:63" ht="4.5" customHeight="1">
      <c r="A100" s="10"/>
      <c r="B100" s="102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4"/>
    </row>
    <row r="101" spans="1:63" ht="14.25" customHeight="1">
      <c r="A101" s="10" t="s">
        <v>5</v>
      </c>
      <c r="B101" s="103" t="s">
        <v>24</v>
      </c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4"/>
    </row>
    <row r="102" spans="1:63" ht="14.25" customHeight="1">
      <c r="A102" s="27"/>
      <c r="B102" s="103"/>
      <c r="C102" s="47">
        <v>0</v>
      </c>
      <c r="D102" s="45">
        <v>0</v>
      </c>
      <c r="E102" s="40">
        <v>0</v>
      </c>
      <c r="F102" s="40">
        <v>0</v>
      </c>
      <c r="G102" s="46">
        <v>0</v>
      </c>
      <c r="H102" s="63">
        <v>0</v>
      </c>
      <c r="I102" s="40">
        <v>0</v>
      </c>
      <c r="J102" s="40">
        <v>0</v>
      </c>
      <c r="K102" s="40">
        <v>0</v>
      </c>
      <c r="L102" s="46">
        <v>0</v>
      </c>
      <c r="M102" s="63">
        <v>0</v>
      </c>
      <c r="N102" s="45">
        <v>0</v>
      </c>
      <c r="O102" s="40">
        <v>0</v>
      </c>
      <c r="P102" s="40">
        <v>0</v>
      </c>
      <c r="Q102" s="46">
        <v>0</v>
      </c>
      <c r="R102" s="63">
        <v>0</v>
      </c>
      <c r="S102" s="40">
        <v>0</v>
      </c>
      <c r="T102" s="40">
        <v>0</v>
      </c>
      <c r="U102" s="40">
        <v>0</v>
      </c>
      <c r="V102" s="46">
        <v>0</v>
      </c>
      <c r="W102" s="63">
        <v>0</v>
      </c>
      <c r="X102" s="40">
        <v>0</v>
      </c>
      <c r="Y102" s="40">
        <v>0</v>
      </c>
      <c r="Z102" s="40">
        <v>0</v>
      </c>
      <c r="AA102" s="46">
        <v>0</v>
      </c>
      <c r="AB102" s="63">
        <v>0</v>
      </c>
      <c r="AC102" s="40">
        <v>0</v>
      </c>
      <c r="AD102" s="40">
        <v>0</v>
      </c>
      <c r="AE102" s="40">
        <v>0</v>
      </c>
      <c r="AF102" s="46">
        <v>0</v>
      </c>
      <c r="AG102" s="63">
        <v>0</v>
      </c>
      <c r="AH102" s="40">
        <v>0</v>
      </c>
      <c r="AI102" s="40">
        <v>0</v>
      </c>
      <c r="AJ102" s="40">
        <v>0</v>
      </c>
      <c r="AK102" s="46">
        <v>0</v>
      </c>
      <c r="AL102" s="63">
        <v>0</v>
      </c>
      <c r="AM102" s="40">
        <v>0</v>
      </c>
      <c r="AN102" s="40">
        <v>0</v>
      </c>
      <c r="AO102" s="40">
        <v>0</v>
      </c>
      <c r="AP102" s="46">
        <v>0</v>
      </c>
      <c r="AQ102" s="63">
        <v>0</v>
      </c>
      <c r="AR102" s="45">
        <v>0</v>
      </c>
      <c r="AS102" s="40">
        <v>0</v>
      </c>
      <c r="AT102" s="40">
        <v>0</v>
      </c>
      <c r="AU102" s="46">
        <v>0</v>
      </c>
      <c r="AV102" s="63">
        <v>0</v>
      </c>
      <c r="AW102" s="40">
        <v>0</v>
      </c>
      <c r="AX102" s="40">
        <v>0</v>
      </c>
      <c r="AY102" s="40">
        <v>0</v>
      </c>
      <c r="AZ102" s="46">
        <v>0</v>
      </c>
      <c r="BA102" s="38">
        <v>0</v>
      </c>
      <c r="BB102" s="39">
        <v>0</v>
      </c>
      <c r="BC102" s="38">
        <v>0</v>
      </c>
      <c r="BD102" s="38">
        <v>0</v>
      </c>
      <c r="BE102" s="41">
        <v>0</v>
      </c>
      <c r="BF102" s="38">
        <v>0</v>
      </c>
      <c r="BG102" s="39">
        <v>0</v>
      </c>
      <c r="BH102" s="38">
        <v>0</v>
      </c>
      <c r="BI102" s="38">
        <v>0</v>
      </c>
      <c r="BJ102" s="41">
        <v>0</v>
      </c>
      <c r="BK102" s="79">
        <f>SUM(C102:BJ102)</f>
        <v>0</v>
      </c>
    </row>
    <row r="103" spans="1:63" ht="13.5" thickBot="1">
      <c r="A103" s="35"/>
      <c r="B103" s="104" t="s">
        <v>74</v>
      </c>
      <c r="C103" s="114">
        <f>SUM(C102)</f>
        <v>0</v>
      </c>
      <c r="D103" s="115">
        <f aca="true" t="shared" si="22" ref="D103:BK103">SUM(D102)</f>
        <v>0</v>
      </c>
      <c r="E103" s="115">
        <f t="shared" si="22"/>
        <v>0</v>
      </c>
      <c r="F103" s="115">
        <f t="shared" si="22"/>
        <v>0</v>
      </c>
      <c r="G103" s="116">
        <f t="shared" si="22"/>
        <v>0</v>
      </c>
      <c r="H103" s="117">
        <f t="shared" si="22"/>
        <v>0</v>
      </c>
      <c r="I103" s="115">
        <f t="shared" si="22"/>
        <v>0</v>
      </c>
      <c r="J103" s="115">
        <f t="shared" si="22"/>
        <v>0</v>
      </c>
      <c r="K103" s="115">
        <f t="shared" si="22"/>
        <v>0</v>
      </c>
      <c r="L103" s="116">
        <f t="shared" si="22"/>
        <v>0</v>
      </c>
      <c r="M103" s="117">
        <f t="shared" si="22"/>
        <v>0</v>
      </c>
      <c r="N103" s="115">
        <f t="shared" si="22"/>
        <v>0</v>
      </c>
      <c r="O103" s="115">
        <f t="shared" si="22"/>
        <v>0</v>
      </c>
      <c r="P103" s="115">
        <f t="shared" si="22"/>
        <v>0</v>
      </c>
      <c r="Q103" s="116">
        <f t="shared" si="22"/>
        <v>0</v>
      </c>
      <c r="R103" s="117">
        <f t="shared" si="22"/>
        <v>0</v>
      </c>
      <c r="S103" s="115">
        <f t="shared" si="22"/>
        <v>0</v>
      </c>
      <c r="T103" s="115">
        <f t="shared" si="22"/>
        <v>0</v>
      </c>
      <c r="U103" s="115">
        <f t="shared" si="22"/>
        <v>0</v>
      </c>
      <c r="V103" s="116">
        <f t="shared" si="22"/>
        <v>0</v>
      </c>
      <c r="W103" s="117">
        <f t="shared" si="22"/>
        <v>0</v>
      </c>
      <c r="X103" s="115">
        <f t="shared" si="22"/>
        <v>0</v>
      </c>
      <c r="Y103" s="115">
        <f t="shared" si="22"/>
        <v>0</v>
      </c>
      <c r="Z103" s="115">
        <f t="shared" si="22"/>
        <v>0</v>
      </c>
      <c r="AA103" s="116">
        <f t="shared" si="22"/>
        <v>0</v>
      </c>
      <c r="AB103" s="117">
        <f t="shared" si="22"/>
        <v>0</v>
      </c>
      <c r="AC103" s="115">
        <f t="shared" si="22"/>
        <v>0</v>
      </c>
      <c r="AD103" s="115">
        <f t="shared" si="22"/>
        <v>0</v>
      </c>
      <c r="AE103" s="115">
        <f t="shared" si="22"/>
        <v>0</v>
      </c>
      <c r="AF103" s="116">
        <f t="shared" si="22"/>
        <v>0</v>
      </c>
      <c r="AG103" s="117">
        <f t="shared" si="22"/>
        <v>0</v>
      </c>
      <c r="AH103" s="115">
        <f t="shared" si="22"/>
        <v>0</v>
      </c>
      <c r="AI103" s="115">
        <f t="shared" si="22"/>
        <v>0</v>
      </c>
      <c r="AJ103" s="115">
        <f t="shared" si="22"/>
        <v>0</v>
      </c>
      <c r="AK103" s="116">
        <f t="shared" si="22"/>
        <v>0</v>
      </c>
      <c r="AL103" s="117">
        <f t="shared" si="22"/>
        <v>0</v>
      </c>
      <c r="AM103" s="115">
        <f t="shared" si="22"/>
        <v>0</v>
      </c>
      <c r="AN103" s="115">
        <f t="shared" si="22"/>
        <v>0</v>
      </c>
      <c r="AO103" s="115">
        <f t="shared" si="22"/>
        <v>0</v>
      </c>
      <c r="AP103" s="116">
        <f t="shared" si="22"/>
        <v>0</v>
      </c>
      <c r="AQ103" s="117">
        <f t="shared" si="22"/>
        <v>0</v>
      </c>
      <c r="AR103" s="115">
        <f t="shared" si="22"/>
        <v>0</v>
      </c>
      <c r="AS103" s="115">
        <f t="shared" si="22"/>
        <v>0</v>
      </c>
      <c r="AT103" s="115">
        <f t="shared" si="22"/>
        <v>0</v>
      </c>
      <c r="AU103" s="116">
        <f t="shared" si="22"/>
        <v>0</v>
      </c>
      <c r="AV103" s="117">
        <f t="shared" si="22"/>
        <v>0</v>
      </c>
      <c r="AW103" s="115">
        <f t="shared" si="22"/>
        <v>0</v>
      </c>
      <c r="AX103" s="115">
        <f t="shared" si="22"/>
        <v>0</v>
      </c>
      <c r="AY103" s="115">
        <f t="shared" si="22"/>
        <v>0</v>
      </c>
      <c r="AZ103" s="116">
        <f t="shared" si="22"/>
        <v>0</v>
      </c>
      <c r="BA103" s="114">
        <f t="shared" si="22"/>
        <v>0</v>
      </c>
      <c r="BB103" s="115">
        <f t="shared" si="22"/>
        <v>0</v>
      </c>
      <c r="BC103" s="115">
        <f t="shared" si="22"/>
        <v>0</v>
      </c>
      <c r="BD103" s="115">
        <f t="shared" si="22"/>
        <v>0</v>
      </c>
      <c r="BE103" s="118">
        <f t="shared" si="22"/>
        <v>0</v>
      </c>
      <c r="BF103" s="117">
        <f t="shared" si="22"/>
        <v>0</v>
      </c>
      <c r="BG103" s="115">
        <f t="shared" si="22"/>
        <v>0</v>
      </c>
      <c r="BH103" s="115">
        <f t="shared" si="22"/>
        <v>0</v>
      </c>
      <c r="BI103" s="115">
        <f t="shared" si="22"/>
        <v>0</v>
      </c>
      <c r="BJ103" s="116">
        <f t="shared" si="22"/>
        <v>0</v>
      </c>
      <c r="BK103" s="119">
        <f t="shared" si="22"/>
        <v>0</v>
      </c>
    </row>
    <row r="104" spans="1:63" ht="6" customHeight="1">
      <c r="A104" s="3"/>
      <c r="B104" s="15"/>
      <c r="C104" s="23"/>
      <c r="D104" s="29"/>
      <c r="E104" s="23"/>
      <c r="F104" s="23"/>
      <c r="G104" s="23"/>
      <c r="H104" s="23"/>
      <c r="I104" s="23"/>
      <c r="J104" s="23"/>
      <c r="K104" s="23"/>
      <c r="L104" s="23"/>
      <c r="M104" s="23"/>
      <c r="N104" s="29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9"/>
      <c r="AS104" s="23"/>
      <c r="AT104" s="23"/>
      <c r="AU104" s="23"/>
      <c r="AV104" s="23"/>
      <c r="AW104" s="23"/>
      <c r="AX104" s="23"/>
      <c r="AY104" s="23"/>
      <c r="AZ104" s="23"/>
      <c r="BA104" s="23"/>
      <c r="BB104" s="29"/>
      <c r="BC104" s="23"/>
      <c r="BD104" s="23"/>
      <c r="BE104" s="23"/>
      <c r="BF104" s="23"/>
      <c r="BG104" s="29"/>
      <c r="BH104" s="23"/>
      <c r="BI104" s="23"/>
      <c r="BJ104" s="23"/>
      <c r="BK104" s="25"/>
    </row>
    <row r="105" spans="1:63" ht="12.75">
      <c r="A105" s="3"/>
      <c r="B105" s="3" t="s">
        <v>104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36" t="s">
        <v>89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5"/>
    </row>
    <row r="106" spans="1:63" ht="12.75">
      <c r="A106" s="3"/>
      <c r="B106" s="3" t="s">
        <v>105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37" t="s">
        <v>90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5"/>
    </row>
    <row r="107" spans="3:63" ht="12.75">
      <c r="C107" s="23"/>
      <c r="D107" s="23"/>
      <c r="E107" s="23"/>
      <c r="F107" s="23"/>
      <c r="G107" s="23"/>
      <c r="H107" s="23"/>
      <c r="I107" s="23"/>
      <c r="J107" s="23"/>
      <c r="K107" s="23"/>
      <c r="L107" s="37" t="s">
        <v>91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5"/>
    </row>
    <row r="108" spans="2:63" ht="12.75">
      <c r="B108" s="3" t="s">
        <v>96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37" t="s">
        <v>92</v>
      </c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5"/>
    </row>
    <row r="109" spans="2:63" ht="12.75">
      <c r="B109" s="3" t="s">
        <v>97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37" t="s">
        <v>93</v>
      </c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5"/>
    </row>
    <row r="110" spans="2:63" ht="12.75">
      <c r="B110" s="3"/>
      <c r="C110" s="23"/>
      <c r="D110" s="23"/>
      <c r="E110" s="23"/>
      <c r="F110" s="23"/>
      <c r="G110" s="23"/>
      <c r="H110" s="23"/>
      <c r="I110" s="23"/>
      <c r="J110" s="23"/>
      <c r="K110" s="23"/>
      <c r="L110" s="37" t="s">
        <v>94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5"/>
    </row>
    <row r="113" ht="12.75">
      <c r="BJ113" s="85"/>
    </row>
    <row r="115" spans="3:63" ht="12.75"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</row>
    <row r="118" spans="4:63" ht="12.75"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25:BK25"/>
    <mergeCell ref="C28:BK28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44:BK44"/>
    <mergeCell ref="M3:V3"/>
    <mergeCell ref="C12:BK12"/>
    <mergeCell ref="C16:BK16"/>
    <mergeCell ref="C22:BK22"/>
    <mergeCell ref="C89:BK89"/>
    <mergeCell ref="C45:BK45"/>
    <mergeCell ref="C42:BK42"/>
    <mergeCell ref="C48:BK48"/>
    <mergeCell ref="C69:BK69"/>
    <mergeCell ref="C70:BK70"/>
    <mergeCell ref="C74:BK74"/>
    <mergeCell ref="C98:BK98"/>
    <mergeCell ref="A1:A5"/>
    <mergeCell ref="C71:BK71"/>
    <mergeCell ref="C100:BK100"/>
    <mergeCell ref="C101:BK101"/>
    <mergeCell ref="C75:BK75"/>
    <mergeCell ref="C76:BK76"/>
    <mergeCell ref="C79:BK79"/>
    <mergeCell ref="C87:BK87"/>
    <mergeCell ref="C88:BK8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16">
      <selection activeCell="F42" sqref="F42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55" max="55" width="16.57421875" style="0" customWidth="1"/>
  </cols>
  <sheetData>
    <row r="2" spans="2:12" ht="12.75">
      <c r="B2" s="157" t="s">
        <v>159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124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89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8">
        <v>0.012364288</v>
      </c>
      <c r="E5" s="83">
        <v>0.06106714</v>
      </c>
      <c r="F5" s="83">
        <v>5.411990331</v>
      </c>
      <c r="G5" s="83">
        <v>0.219865289</v>
      </c>
      <c r="H5" s="83">
        <v>0.072168105</v>
      </c>
      <c r="I5" s="83">
        <v>0</v>
      </c>
      <c r="J5" s="74">
        <v>0</v>
      </c>
      <c r="K5" s="78">
        <v>5.777455153000001</v>
      </c>
      <c r="L5" s="83">
        <v>0</v>
      </c>
    </row>
    <row r="6" spans="2:12" ht="12.75">
      <c r="B6" s="11">
        <v>2</v>
      </c>
      <c r="C6" s="13" t="s">
        <v>34</v>
      </c>
      <c r="D6" s="83">
        <v>35.034002155</v>
      </c>
      <c r="E6" s="83">
        <v>108.557493875</v>
      </c>
      <c r="F6" s="83">
        <v>1330.807899463</v>
      </c>
      <c r="G6" s="83">
        <v>110.239361321</v>
      </c>
      <c r="H6" s="83">
        <v>21.665976564</v>
      </c>
      <c r="I6" s="83">
        <v>0</v>
      </c>
      <c r="J6" s="74">
        <v>3.7967439279957627</v>
      </c>
      <c r="K6" s="78">
        <v>1610.1014773059956</v>
      </c>
      <c r="L6" s="83">
        <v>0</v>
      </c>
    </row>
    <row r="7" spans="2:12" ht="12.75">
      <c r="B7" s="11">
        <v>3</v>
      </c>
      <c r="C7" s="12" t="s">
        <v>35</v>
      </c>
      <c r="D7" s="83">
        <v>4.780528294</v>
      </c>
      <c r="E7" s="83">
        <v>0.159105383</v>
      </c>
      <c r="F7" s="83">
        <v>10.992800649</v>
      </c>
      <c r="G7" s="83">
        <v>0.257960686</v>
      </c>
      <c r="H7" s="83">
        <v>0.051456061</v>
      </c>
      <c r="I7" s="83">
        <v>0</v>
      </c>
      <c r="J7" s="74">
        <v>0</v>
      </c>
      <c r="K7" s="78">
        <v>16.241851073</v>
      </c>
      <c r="L7" s="83">
        <v>0</v>
      </c>
    </row>
    <row r="8" spans="2:12" ht="12.75">
      <c r="B8" s="11">
        <v>4</v>
      </c>
      <c r="C8" s="13" t="s">
        <v>36</v>
      </c>
      <c r="D8" s="83">
        <v>65.92374053</v>
      </c>
      <c r="E8" s="83">
        <v>41.394157817</v>
      </c>
      <c r="F8" s="83">
        <v>522.04673905</v>
      </c>
      <c r="G8" s="83">
        <v>22.892878937</v>
      </c>
      <c r="H8" s="83">
        <v>9.040297431</v>
      </c>
      <c r="I8" s="83">
        <v>0</v>
      </c>
      <c r="J8" s="74">
        <v>0.1280925795069629</v>
      </c>
      <c r="K8" s="78">
        <v>661.425906344507</v>
      </c>
      <c r="L8" s="83">
        <v>0</v>
      </c>
    </row>
    <row r="9" spans="2:12" ht="12.75">
      <c r="B9" s="11">
        <v>5</v>
      </c>
      <c r="C9" s="13" t="s">
        <v>37</v>
      </c>
      <c r="D9" s="83">
        <v>45.165941624</v>
      </c>
      <c r="E9" s="83">
        <v>68.467752496</v>
      </c>
      <c r="F9" s="83">
        <v>742.969816829</v>
      </c>
      <c r="G9" s="83">
        <v>55.694855975</v>
      </c>
      <c r="H9" s="83">
        <v>11.05633685</v>
      </c>
      <c r="I9" s="83">
        <v>0</v>
      </c>
      <c r="J9" s="74">
        <v>0.2112966785489219</v>
      </c>
      <c r="K9" s="78">
        <v>923.5660004525489</v>
      </c>
      <c r="L9" s="83">
        <v>0</v>
      </c>
    </row>
    <row r="10" spans="2:12" ht="12.75">
      <c r="B10" s="11">
        <v>6</v>
      </c>
      <c r="C10" s="13" t="s">
        <v>38</v>
      </c>
      <c r="D10" s="83">
        <v>5.83633023</v>
      </c>
      <c r="E10" s="83">
        <v>44.012029776</v>
      </c>
      <c r="F10" s="83">
        <v>262.221697614</v>
      </c>
      <c r="G10" s="83">
        <v>22.849512898</v>
      </c>
      <c r="H10" s="83">
        <v>43.803286032</v>
      </c>
      <c r="I10" s="83">
        <v>0</v>
      </c>
      <c r="J10" s="74">
        <v>0.09169404564735543</v>
      </c>
      <c r="K10" s="78">
        <v>378.81455059564735</v>
      </c>
      <c r="L10" s="83">
        <v>0</v>
      </c>
    </row>
    <row r="11" spans="2:12" ht="12.75">
      <c r="B11" s="11">
        <v>7</v>
      </c>
      <c r="C11" s="13" t="s">
        <v>39</v>
      </c>
      <c r="D11" s="83">
        <v>26.027016535</v>
      </c>
      <c r="E11" s="83">
        <v>44.163630934</v>
      </c>
      <c r="F11" s="83">
        <v>534.866600126</v>
      </c>
      <c r="G11" s="83">
        <v>71.095144184</v>
      </c>
      <c r="H11" s="83">
        <v>10.662039114</v>
      </c>
      <c r="I11" s="83">
        <v>0</v>
      </c>
      <c r="J11" s="74">
        <v>0.8820303039940564</v>
      </c>
      <c r="K11" s="78">
        <v>687.696461196994</v>
      </c>
      <c r="L11" s="83">
        <v>0</v>
      </c>
    </row>
    <row r="12" spans="2:12" ht="12.75">
      <c r="B12" s="11">
        <v>8</v>
      </c>
      <c r="C12" s="12" t="s">
        <v>40</v>
      </c>
      <c r="D12" s="83">
        <v>0.180454911</v>
      </c>
      <c r="E12" s="83">
        <v>10.408969765</v>
      </c>
      <c r="F12" s="83">
        <v>21.408706789</v>
      </c>
      <c r="G12" s="83">
        <v>2.504158198</v>
      </c>
      <c r="H12" s="83">
        <v>0.212372979</v>
      </c>
      <c r="I12" s="83">
        <v>0</v>
      </c>
      <c r="J12" s="74">
        <v>0.006403885005639189</v>
      </c>
      <c r="K12" s="78">
        <v>34.72106652700564</v>
      </c>
      <c r="L12" s="83">
        <v>0</v>
      </c>
    </row>
    <row r="13" spans="2:12" ht="12.75">
      <c r="B13" s="11">
        <v>9</v>
      </c>
      <c r="C13" s="12" t="s">
        <v>41</v>
      </c>
      <c r="D13" s="83">
        <v>0.151992532</v>
      </c>
      <c r="E13" s="83">
        <v>0.870573127</v>
      </c>
      <c r="F13" s="83">
        <v>13.371224453</v>
      </c>
      <c r="G13" s="83">
        <v>1.026021882</v>
      </c>
      <c r="H13" s="83">
        <v>0.037348907</v>
      </c>
      <c r="I13" s="83">
        <v>0</v>
      </c>
      <c r="J13" s="74">
        <v>0</v>
      </c>
      <c r="K13" s="78">
        <v>15.457160901</v>
      </c>
      <c r="L13" s="83">
        <v>0</v>
      </c>
    </row>
    <row r="14" spans="2:12" ht="12.75">
      <c r="B14" s="11">
        <v>10</v>
      </c>
      <c r="C14" s="13" t="s">
        <v>42</v>
      </c>
      <c r="D14" s="83">
        <v>24.926199344</v>
      </c>
      <c r="E14" s="83">
        <v>228.826657507</v>
      </c>
      <c r="F14" s="83">
        <v>705.356223363</v>
      </c>
      <c r="G14" s="83">
        <v>108.32478378</v>
      </c>
      <c r="H14" s="83">
        <v>7.00548951</v>
      </c>
      <c r="I14" s="83">
        <v>0</v>
      </c>
      <c r="J14" s="74">
        <v>0.042162162953343685</v>
      </c>
      <c r="K14" s="78">
        <v>1074.4815156669533</v>
      </c>
      <c r="L14" s="83">
        <v>0</v>
      </c>
    </row>
    <row r="15" spans="2:12" ht="12.75">
      <c r="B15" s="11">
        <v>11</v>
      </c>
      <c r="C15" s="13" t="s">
        <v>43</v>
      </c>
      <c r="D15" s="83">
        <v>357.654442392</v>
      </c>
      <c r="E15" s="83">
        <v>857.689122385</v>
      </c>
      <c r="F15" s="83">
        <v>6107.196476179</v>
      </c>
      <c r="G15" s="83">
        <v>817.689823705</v>
      </c>
      <c r="H15" s="83">
        <v>121.993051717</v>
      </c>
      <c r="I15" s="83">
        <v>0</v>
      </c>
      <c r="J15" s="74">
        <v>95.98119392991111</v>
      </c>
      <c r="K15" s="78">
        <v>8358.20411030791</v>
      </c>
      <c r="L15" s="83">
        <v>0</v>
      </c>
    </row>
    <row r="16" spans="2:12" ht="12.75">
      <c r="B16" s="11">
        <v>12</v>
      </c>
      <c r="C16" s="13" t="s">
        <v>44</v>
      </c>
      <c r="D16" s="83">
        <v>572.942810491</v>
      </c>
      <c r="E16" s="83">
        <v>2787.922853882</v>
      </c>
      <c r="F16" s="83">
        <v>1899.783729013</v>
      </c>
      <c r="G16" s="83">
        <v>151.059050629</v>
      </c>
      <c r="H16" s="83">
        <v>63.381315318</v>
      </c>
      <c r="I16" s="83">
        <v>0</v>
      </c>
      <c r="J16" s="74">
        <v>1.6063656947430107</v>
      </c>
      <c r="K16" s="78">
        <v>5476.696125027743</v>
      </c>
      <c r="L16" s="83">
        <v>0</v>
      </c>
    </row>
    <row r="17" spans="2:12" ht="12.75">
      <c r="B17" s="11">
        <v>13</v>
      </c>
      <c r="C17" s="13" t="s">
        <v>45</v>
      </c>
      <c r="D17" s="83">
        <v>2.063030383</v>
      </c>
      <c r="E17" s="83">
        <v>5.231161779</v>
      </c>
      <c r="F17" s="83">
        <v>108.759603698</v>
      </c>
      <c r="G17" s="83">
        <v>5.611338486</v>
      </c>
      <c r="H17" s="83">
        <v>2.205845837</v>
      </c>
      <c r="I17" s="83">
        <v>0</v>
      </c>
      <c r="J17" s="74">
        <v>0.10755238610681</v>
      </c>
      <c r="K17" s="78">
        <v>123.9785325691068</v>
      </c>
      <c r="L17" s="83">
        <v>0</v>
      </c>
    </row>
    <row r="18" spans="2:12" ht="12.75">
      <c r="B18" s="11">
        <v>14</v>
      </c>
      <c r="C18" s="13" t="s">
        <v>46</v>
      </c>
      <c r="D18" s="83">
        <v>0.584614207</v>
      </c>
      <c r="E18" s="83">
        <v>2.031155907</v>
      </c>
      <c r="F18" s="83">
        <v>59.560634214</v>
      </c>
      <c r="G18" s="83">
        <v>2.449203955</v>
      </c>
      <c r="H18" s="83">
        <v>1.229433723</v>
      </c>
      <c r="I18" s="83">
        <v>0</v>
      </c>
      <c r="J18" s="74">
        <v>0.0002233382334203458</v>
      </c>
      <c r="K18" s="78">
        <v>65.85526534423342</v>
      </c>
      <c r="L18" s="83">
        <v>0</v>
      </c>
    </row>
    <row r="19" spans="2:12" ht="12.75">
      <c r="B19" s="11">
        <v>15</v>
      </c>
      <c r="C19" s="13" t="s">
        <v>47</v>
      </c>
      <c r="D19" s="83">
        <v>23.034335951</v>
      </c>
      <c r="E19" s="83">
        <v>56.595629985</v>
      </c>
      <c r="F19" s="83">
        <v>922.301746158</v>
      </c>
      <c r="G19" s="83">
        <v>115.136179628</v>
      </c>
      <c r="H19" s="83">
        <v>14.142305551</v>
      </c>
      <c r="I19" s="83">
        <v>0</v>
      </c>
      <c r="J19" s="74">
        <v>0.03476901921589868</v>
      </c>
      <c r="K19" s="78">
        <v>1131.2449662922158</v>
      </c>
      <c r="L19" s="83">
        <v>0</v>
      </c>
    </row>
    <row r="20" spans="2:12" ht="12.75">
      <c r="B20" s="11">
        <v>16</v>
      </c>
      <c r="C20" s="13" t="s">
        <v>48</v>
      </c>
      <c r="D20" s="83">
        <v>1419.965133022</v>
      </c>
      <c r="E20" s="83">
        <v>1397.355231145</v>
      </c>
      <c r="F20" s="83">
        <v>5686.539225178</v>
      </c>
      <c r="G20" s="83">
        <v>380.811890015</v>
      </c>
      <c r="H20" s="83">
        <v>149.805986269</v>
      </c>
      <c r="I20" s="83">
        <v>0</v>
      </c>
      <c r="J20" s="74">
        <v>10.1323625677829</v>
      </c>
      <c r="K20" s="78">
        <v>9044.609828196784</v>
      </c>
      <c r="L20" s="83">
        <v>0</v>
      </c>
    </row>
    <row r="21" spans="2:12" ht="12.75">
      <c r="B21" s="11">
        <v>17</v>
      </c>
      <c r="C21" s="12" t="s">
        <v>49</v>
      </c>
      <c r="D21" s="83">
        <v>70.431588277</v>
      </c>
      <c r="E21" s="83">
        <v>120.6909955</v>
      </c>
      <c r="F21" s="83">
        <v>1249.005608266</v>
      </c>
      <c r="G21" s="83">
        <v>96.478918094</v>
      </c>
      <c r="H21" s="83">
        <v>23.336199719</v>
      </c>
      <c r="I21" s="83">
        <v>0</v>
      </c>
      <c r="J21" s="74">
        <v>1.8452444977986122</v>
      </c>
      <c r="K21" s="78">
        <v>1561.7885543537986</v>
      </c>
      <c r="L21" s="83">
        <v>0</v>
      </c>
    </row>
    <row r="22" spans="2:12" ht="12.75">
      <c r="B22" s="11">
        <v>18</v>
      </c>
      <c r="C22" s="13" t="s">
        <v>50</v>
      </c>
      <c r="D22" s="83">
        <v>0.000176383</v>
      </c>
      <c r="E22" s="83">
        <v>0</v>
      </c>
      <c r="F22" s="83">
        <v>0.301211365</v>
      </c>
      <c r="G22" s="83">
        <v>0.005159339</v>
      </c>
      <c r="H22" s="83">
        <v>0.042424184</v>
      </c>
      <c r="I22" s="83">
        <v>0</v>
      </c>
      <c r="J22" s="74">
        <v>0</v>
      </c>
      <c r="K22" s="78">
        <v>0.34897127099999997</v>
      </c>
      <c r="L22" s="83">
        <v>0</v>
      </c>
    </row>
    <row r="23" spans="2:12" ht="12.75">
      <c r="B23" s="11">
        <v>19</v>
      </c>
      <c r="C23" s="13" t="s">
        <v>51</v>
      </c>
      <c r="D23" s="83">
        <v>169.927391922</v>
      </c>
      <c r="E23" s="83">
        <v>103.668135863</v>
      </c>
      <c r="F23" s="83">
        <v>1385.451732331</v>
      </c>
      <c r="G23" s="83">
        <v>148.723056845</v>
      </c>
      <c r="H23" s="83">
        <v>21.184374958</v>
      </c>
      <c r="I23" s="83">
        <v>0</v>
      </c>
      <c r="J23" s="74">
        <v>3.3877077614853244</v>
      </c>
      <c r="K23" s="78">
        <v>1832.3423996804852</v>
      </c>
      <c r="L23" s="83">
        <v>0</v>
      </c>
    </row>
    <row r="24" spans="2:12" ht="12.75">
      <c r="B24" s="11">
        <v>20</v>
      </c>
      <c r="C24" s="12" t="s">
        <v>52</v>
      </c>
      <c r="D24" s="83">
        <v>12119.199591195</v>
      </c>
      <c r="E24" s="83">
        <v>8191.160651511482</v>
      </c>
      <c r="F24" s="83">
        <v>21438.718709172263</v>
      </c>
      <c r="G24" s="83">
        <v>3230.411877140724</v>
      </c>
      <c r="H24" s="83">
        <v>1224.3364495964952</v>
      </c>
      <c r="I24" s="83">
        <v>0</v>
      </c>
      <c r="J24" s="74">
        <v>154.26827656882168</v>
      </c>
      <c r="K24" s="78">
        <v>46358.09555518479</v>
      </c>
      <c r="L24" s="83">
        <v>0</v>
      </c>
    </row>
    <row r="25" spans="2:12" ht="12.75">
      <c r="B25" s="11">
        <v>21</v>
      </c>
      <c r="C25" s="13" t="s">
        <v>53</v>
      </c>
      <c r="D25" s="83">
        <v>0.295660897</v>
      </c>
      <c r="E25" s="83">
        <v>0.123283423</v>
      </c>
      <c r="F25" s="83">
        <v>9.52764371</v>
      </c>
      <c r="G25" s="83">
        <v>0.49609697</v>
      </c>
      <c r="H25" s="83">
        <v>0.262139305</v>
      </c>
      <c r="I25" s="83">
        <v>0</v>
      </c>
      <c r="J25" s="74">
        <v>4.802655942944111E-05</v>
      </c>
      <c r="K25" s="78">
        <v>10.704872331559429</v>
      </c>
      <c r="L25" s="83">
        <v>0</v>
      </c>
    </row>
    <row r="26" spans="2:12" ht="12.75">
      <c r="B26" s="11">
        <v>22</v>
      </c>
      <c r="C26" s="12" t="s">
        <v>54</v>
      </c>
      <c r="D26" s="83">
        <v>1.687664301</v>
      </c>
      <c r="E26" s="83">
        <v>3.432224568</v>
      </c>
      <c r="F26" s="83">
        <v>24.139084937</v>
      </c>
      <c r="G26" s="83">
        <v>1.008673043</v>
      </c>
      <c r="H26" s="83">
        <v>0.928604858</v>
      </c>
      <c r="I26" s="83">
        <v>0</v>
      </c>
      <c r="J26" s="74">
        <v>7.896391366313018E-05</v>
      </c>
      <c r="K26" s="78">
        <v>31.196330670913664</v>
      </c>
      <c r="L26" s="83">
        <v>0</v>
      </c>
    </row>
    <row r="27" spans="2:12" ht="12.75">
      <c r="B27" s="11">
        <v>23</v>
      </c>
      <c r="C27" s="12" t="s">
        <v>55</v>
      </c>
      <c r="D27" s="83">
        <v>0.292499265</v>
      </c>
      <c r="E27" s="83">
        <v>1.01510536</v>
      </c>
      <c r="F27" s="83">
        <v>2.178402228</v>
      </c>
      <c r="G27" s="83">
        <v>0.212406666</v>
      </c>
      <c r="H27" s="83">
        <v>0.03109824</v>
      </c>
      <c r="I27" s="83">
        <v>0</v>
      </c>
      <c r="J27" s="74">
        <v>0</v>
      </c>
      <c r="K27" s="78">
        <v>3.729511759</v>
      </c>
      <c r="L27" s="83">
        <v>0</v>
      </c>
    </row>
    <row r="28" spans="2:12" ht="12.75">
      <c r="B28" s="11">
        <v>24</v>
      </c>
      <c r="C28" s="13" t="s">
        <v>56</v>
      </c>
      <c r="D28" s="83">
        <v>0.403347598</v>
      </c>
      <c r="E28" s="83">
        <v>0.212353161</v>
      </c>
      <c r="F28" s="83">
        <v>11.058694275</v>
      </c>
      <c r="G28" s="83">
        <v>0.428947607</v>
      </c>
      <c r="H28" s="83">
        <v>0.588340485</v>
      </c>
      <c r="I28" s="83">
        <v>0</v>
      </c>
      <c r="J28" s="74">
        <v>2.2712526022001818</v>
      </c>
      <c r="K28" s="78">
        <v>14.962935728200181</v>
      </c>
      <c r="L28" s="83">
        <v>0</v>
      </c>
    </row>
    <row r="29" spans="2:12" ht="12.75">
      <c r="B29" s="11">
        <v>25</v>
      </c>
      <c r="C29" s="13" t="s">
        <v>99</v>
      </c>
      <c r="D29" s="83">
        <v>2465.660164549</v>
      </c>
      <c r="E29" s="83">
        <v>1587.72807835</v>
      </c>
      <c r="F29" s="83">
        <v>4406.464728528</v>
      </c>
      <c r="G29" s="83">
        <v>439.470408558</v>
      </c>
      <c r="H29" s="83">
        <v>171.029707174</v>
      </c>
      <c r="I29" s="83">
        <v>0</v>
      </c>
      <c r="J29" s="74">
        <v>15.74197696754126</v>
      </c>
      <c r="K29" s="78">
        <v>9086.095064126543</v>
      </c>
      <c r="L29" s="83">
        <v>0</v>
      </c>
    </row>
    <row r="30" spans="2:12" ht="12.75">
      <c r="B30" s="11">
        <v>26</v>
      </c>
      <c r="C30" s="13" t="s">
        <v>100</v>
      </c>
      <c r="D30" s="83">
        <v>72.3655745</v>
      </c>
      <c r="E30" s="83">
        <v>58.694866464</v>
      </c>
      <c r="F30" s="83">
        <v>649.576460778</v>
      </c>
      <c r="G30" s="83">
        <v>67.743556448</v>
      </c>
      <c r="H30" s="83">
        <v>10.770213518</v>
      </c>
      <c r="I30" s="83">
        <v>0</v>
      </c>
      <c r="J30" s="74">
        <v>0.657112497658979</v>
      </c>
      <c r="K30" s="78">
        <v>859.807784205659</v>
      </c>
      <c r="L30" s="83">
        <v>0</v>
      </c>
    </row>
    <row r="31" spans="2:12" ht="12.75">
      <c r="B31" s="11">
        <v>27</v>
      </c>
      <c r="C31" s="13" t="s">
        <v>15</v>
      </c>
      <c r="D31" s="83">
        <v>322.68561177</v>
      </c>
      <c r="E31" s="83">
        <v>488.71007385</v>
      </c>
      <c r="F31" s="83">
        <v>4166.449509914</v>
      </c>
      <c r="G31" s="83">
        <v>422.745861986</v>
      </c>
      <c r="H31" s="83">
        <v>99.384628843</v>
      </c>
      <c r="I31" s="83">
        <v>0</v>
      </c>
      <c r="J31" s="74">
        <v>0</v>
      </c>
      <c r="K31" s="78">
        <v>5499.975686363001</v>
      </c>
      <c r="L31" s="83">
        <v>0</v>
      </c>
    </row>
    <row r="32" spans="2:12" ht="12.75">
      <c r="B32" s="11">
        <v>28</v>
      </c>
      <c r="C32" s="13" t="s">
        <v>101</v>
      </c>
      <c r="D32" s="83">
        <v>1.496818565</v>
      </c>
      <c r="E32" s="83">
        <v>4.466357867</v>
      </c>
      <c r="F32" s="83">
        <v>36.732979841</v>
      </c>
      <c r="G32" s="83">
        <v>2.413520281</v>
      </c>
      <c r="H32" s="83">
        <v>2.683601557</v>
      </c>
      <c r="I32" s="83">
        <v>0</v>
      </c>
      <c r="J32" s="74">
        <v>0.08602897412496363</v>
      </c>
      <c r="K32" s="78">
        <v>47.879307085124964</v>
      </c>
      <c r="L32" s="83">
        <v>0</v>
      </c>
    </row>
    <row r="33" spans="2:12" ht="12.75">
      <c r="B33" s="11">
        <v>29</v>
      </c>
      <c r="C33" s="13" t="s">
        <v>57</v>
      </c>
      <c r="D33" s="83">
        <v>25.819180156</v>
      </c>
      <c r="E33" s="83">
        <v>89.54312861</v>
      </c>
      <c r="F33" s="83">
        <v>1081.185727711</v>
      </c>
      <c r="G33" s="83">
        <v>54.103999171</v>
      </c>
      <c r="H33" s="83">
        <v>19.921011662</v>
      </c>
      <c r="I33" s="83">
        <v>0</v>
      </c>
      <c r="J33" s="74">
        <v>0.12671306814960923</v>
      </c>
      <c r="K33" s="78">
        <v>1270.6997603781497</v>
      </c>
      <c r="L33" s="83">
        <v>0</v>
      </c>
    </row>
    <row r="34" spans="2:12" ht="12.75">
      <c r="B34" s="11">
        <v>30</v>
      </c>
      <c r="C34" s="13" t="s">
        <v>58</v>
      </c>
      <c r="D34" s="83">
        <v>162.035870656</v>
      </c>
      <c r="E34" s="83">
        <v>158.277166115</v>
      </c>
      <c r="F34" s="83">
        <v>2003.848675681</v>
      </c>
      <c r="G34" s="83">
        <v>109.659986593</v>
      </c>
      <c r="H34" s="83">
        <v>25.947772147</v>
      </c>
      <c r="I34" s="83">
        <v>0</v>
      </c>
      <c r="J34" s="74">
        <v>1.695290110582779</v>
      </c>
      <c r="K34" s="78">
        <v>2461.4647613025827</v>
      </c>
      <c r="L34" s="83">
        <v>0</v>
      </c>
    </row>
    <row r="35" spans="2:12" ht="12.75">
      <c r="B35" s="11">
        <v>31</v>
      </c>
      <c r="C35" s="12" t="s">
        <v>59</v>
      </c>
      <c r="D35" s="83">
        <v>1.310773552</v>
      </c>
      <c r="E35" s="83">
        <v>0.807303793</v>
      </c>
      <c r="F35" s="83">
        <v>27.01872878</v>
      </c>
      <c r="G35" s="83">
        <v>1.919858943</v>
      </c>
      <c r="H35" s="83">
        <v>0.183442715</v>
      </c>
      <c r="I35" s="83">
        <v>0</v>
      </c>
      <c r="J35" s="74">
        <v>8.249961128983749E-05</v>
      </c>
      <c r="K35" s="78">
        <v>31.24019028261129</v>
      </c>
      <c r="L35" s="83">
        <v>0</v>
      </c>
    </row>
    <row r="36" spans="2:12" ht="12.75">
      <c r="B36" s="11">
        <v>32</v>
      </c>
      <c r="C36" s="13" t="s">
        <v>60</v>
      </c>
      <c r="D36" s="83">
        <v>964.989118992</v>
      </c>
      <c r="E36" s="83">
        <v>637.097451288</v>
      </c>
      <c r="F36" s="83">
        <v>3187.670422738</v>
      </c>
      <c r="G36" s="83">
        <v>382.979615653</v>
      </c>
      <c r="H36" s="83">
        <v>112.010202969</v>
      </c>
      <c r="I36" s="83">
        <v>0</v>
      </c>
      <c r="J36" s="74">
        <v>8.439650275411458</v>
      </c>
      <c r="K36" s="78">
        <v>5293.186461915411</v>
      </c>
      <c r="L36" s="83">
        <v>0</v>
      </c>
    </row>
    <row r="37" spans="2:12" ht="12.75">
      <c r="B37" s="11">
        <v>33</v>
      </c>
      <c r="C37" s="13" t="s">
        <v>95</v>
      </c>
      <c r="D37" s="83">
        <v>105.632816333</v>
      </c>
      <c r="E37" s="83">
        <v>39.969505169</v>
      </c>
      <c r="F37" s="83">
        <v>110.973363783</v>
      </c>
      <c r="G37" s="84">
        <v>6.405100661</v>
      </c>
      <c r="H37" s="84">
        <v>1.82752015</v>
      </c>
      <c r="I37" s="83">
        <v>0</v>
      </c>
      <c r="J37" s="74">
        <v>2.145721488303033</v>
      </c>
      <c r="K37" s="78">
        <v>266.954027584303</v>
      </c>
      <c r="L37" s="83">
        <v>0</v>
      </c>
    </row>
    <row r="38" spans="2:12" ht="12.75">
      <c r="B38" s="11">
        <v>34</v>
      </c>
      <c r="C38" s="13" t="s">
        <v>61</v>
      </c>
      <c r="D38" s="83">
        <v>0.149909265</v>
      </c>
      <c r="E38" s="83">
        <v>0.224277608</v>
      </c>
      <c r="F38" s="83">
        <v>10.5210872</v>
      </c>
      <c r="G38" s="83">
        <v>0.272143616</v>
      </c>
      <c r="H38" s="83">
        <v>0.289536709</v>
      </c>
      <c r="I38" s="83">
        <v>0</v>
      </c>
      <c r="J38" s="74">
        <v>8.912904433991373E-05</v>
      </c>
      <c r="K38" s="78">
        <v>11.45704352704434</v>
      </c>
      <c r="L38" s="83">
        <v>0</v>
      </c>
    </row>
    <row r="39" spans="2:12" ht="12.75">
      <c r="B39" s="11">
        <v>35</v>
      </c>
      <c r="C39" s="13" t="s">
        <v>62</v>
      </c>
      <c r="D39" s="83">
        <v>187.104058004</v>
      </c>
      <c r="E39" s="83">
        <v>519.974956707</v>
      </c>
      <c r="F39" s="83">
        <v>3744.809910558</v>
      </c>
      <c r="G39" s="83">
        <v>342.953759888</v>
      </c>
      <c r="H39" s="83">
        <v>59.246380422</v>
      </c>
      <c r="I39" s="83">
        <v>0</v>
      </c>
      <c r="J39" s="74">
        <v>5.0691167231856555</v>
      </c>
      <c r="K39" s="78">
        <v>4859.158182302184</v>
      </c>
      <c r="L39" s="83">
        <v>0</v>
      </c>
    </row>
    <row r="40" spans="2:12" ht="12.75">
      <c r="B40" s="11">
        <v>36</v>
      </c>
      <c r="C40" s="13" t="s">
        <v>63</v>
      </c>
      <c r="D40" s="83">
        <v>20.383301435</v>
      </c>
      <c r="E40" s="83">
        <v>25.571853555</v>
      </c>
      <c r="F40" s="83">
        <v>488.34201966</v>
      </c>
      <c r="G40" s="83">
        <v>32.842686132</v>
      </c>
      <c r="H40" s="83">
        <v>7.349711119</v>
      </c>
      <c r="I40" s="83">
        <v>0</v>
      </c>
      <c r="J40" s="74">
        <v>0.19512837526419255</v>
      </c>
      <c r="K40" s="78">
        <v>574.6847002762642</v>
      </c>
      <c r="L40" s="83">
        <v>0</v>
      </c>
    </row>
    <row r="41" spans="2:12" ht="12.75">
      <c r="B41" s="11">
        <v>37</v>
      </c>
      <c r="C41" s="13" t="s">
        <v>64</v>
      </c>
      <c r="D41" s="83">
        <v>1422.329720578</v>
      </c>
      <c r="E41" s="83">
        <v>867.533023118</v>
      </c>
      <c r="F41" s="83">
        <v>3310.499793773</v>
      </c>
      <c r="G41" s="83">
        <v>411.065252931</v>
      </c>
      <c r="H41" s="83">
        <v>94.917876627</v>
      </c>
      <c r="I41" s="83">
        <v>0</v>
      </c>
      <c r="J41" s="74">
        <v>30.427405721214747</v>
      </c>
      <c r="K41" s="78">
        <v>6136.773072748215</v>
      </c>
      <c r="L41" s="83">
        <v>0</v>
      </c>
    </row>
    <row r="42" spans="2:12" ht="15">
      <c r="B42" s="14" t="s">
        <v>11</v>
      </c>
      <c r="C42" s="75"/>
      <c r="D42" s="86">
        <f aca="true" t="shared" si="0" ref="D42:L42">SUM(D5:D41)</f>
        <v>20698.483775081997</v>
      </c>
      <c r="E42" s="86">
        <f t="shared" si="0"/>
        <v>18552.64738478348</v>
      </c>
      <c r="F42" s="86">
        <f t="shared" si="0"/>
        <v>66278.06960833627</v>
      </c>
      <c r="G42" s="86">
        <f t="shared" si="0"/>
        <v>7620.202916133724</v>
      </c>
      <c r="H42" s="86">
        <f>SUM(H5:H41)</f>
        <v>2332.6359469254953</v>
      </c>
      <c r="I42" s="86">
        <f t="shared" si="0"/>
        <v>0</v>
      </c>
      <c r="J42" s="86">
        <f t="shared" si="0"/>
        <v>339.37781477051647</v>
      </c>
      <c r="K42" s="86">
        <f>SUM(K5:K41)</f>
        <v>115821.41744603145</v>
      </c>
      <c r="L42" s="86">
        <f t="shared" si="0"/>
        <v>0</v>
      </c>
    </row>
    <row r="43" spans="2:6" ht="12.75">
      <c r="B43" t="s">
        <v>80</v>
      </c>
      <c r="E43" s="2"/>
      <c r="F43" s="81"/>
    </row>
    <row r="44" spans="4:12" ht="12.75">
      <c r="D44" s="87"/>
      <c r="E44" s="87"/>
      <c r="F44" s="87"/>
      <c r="G44" s="87"/>
      <c r="H44" s="87"/>
      <c r="I44" s="87"/>
      <c r="J44" s="87"/>
      <c r="K44" s="87"/>
      <c r="L44" s="87"/>
    </row>
    <row r="87" ht="12.75">
      <c r="B87" s="12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 Balaji</cp:lastModifiedBy>
  <cp:lastPrinted>2022-12-08T11:36:57Z</cp:lastPrinted>
  <dcterms:created xsi:type="dcterms:W3CDTF">2014-01-06T04:43:23Z</dcterms:created>
  <dcterms:modified xsi:type="dcterms:W3CDTF">2023-01-09T10:24:11Z</dcterms:modified>
  <cp:category/>
  <cp:version/>
  <cp:contentType/>
  <cp:contentStatus/>
</cp:coreProperties>
</file>