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<sst xmlns="http://schemas.openxmlformats.org/spreadsheetml/2006/main" count="208" uniqueCount="174">
  <si>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</si>
  <si>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</si>
  <si>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</si>
  <si>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</si>
  <si>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</si>
  <si>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</si>
  <si>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</si>
  <si>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</si>
  <si>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</si>
  <si>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</si>
  <si>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</si>
  <si>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</si>
  <si>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</si>
  <si>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</si>
  <si>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</si>
  <si>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</si>
  <si>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</si>
  <si>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</si>
  <si>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</si>
  <si>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</si>
  <si>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</si>
  <si>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</si>
  <si>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</si>
  <si>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</si>
  <si>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</si>
  <si>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</si>
  <si>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</si>
  <si>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</si>
  <si>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</si>
  <si>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</si>
  <si>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</si>
  <si>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</si>
  <si>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</si>
  <si>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</si>
  <si>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</si>
  <si>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</si>
  <si>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</si>
  <si>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</si>
  <si>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</si>
  <si>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</si>
  <si>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</si>
  <si>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</si>
  <si>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</si>
  <si>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</si>
  <si>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</si>
  <si>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</si>
  <si>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</si>
  <si>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</si>
  <si>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</si>
  <si>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</si>
  <si>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</si>
  <si>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</si>
  <si>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</si>
  <si>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</si>
  <si>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</si>
  <si>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</si>
  <si>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</si>
  <si>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</si>
  <si>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</si>
  <si>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</si>
  <si>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</si>
  <si>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</si>
  <si>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</si>
  <si>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</si>
  <si>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</si>
  <si>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</si>
  <si>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</si>
  <si>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</si>
  <si>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</si>
  <si>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</si>
  <si>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</si>
  <si>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</si>
  <si>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</si>
  <si>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</si>
  <si>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</si>
  <si>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</si>
  <si>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</si>
  <si>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</si>
  <si>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</si>
  <si>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</si>
  <si>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</si>
  <si>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</si>
  <si>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</si>
  <si>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</si>
  <si>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</si>
  <si>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</si>
  <si>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</si>
  <si>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</si>
  <si>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</si>
  <si>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</si>
  <si>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</si>
  <si>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</si>
  <si>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</si>
  <si>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</si>
  <si>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</si>
  <si>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</si>
  <si>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</si>
  <si>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</si>
  <si>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</si>
  <si>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</si>
  <si>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</si>
  <si>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</si>
  <si>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</si>
  <si>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</si>
  <si>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</si>
  <si>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</si>
  <si>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</si>
  <si>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</si>
  <si>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</si>
  <si>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</si>
  <si>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</si>
  <si>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</si>
  <si>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</si>
  <si>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</si>
  <si>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</si>
  <si>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</si>
  <si>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</si>
  <si>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</si>
  <si>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</si>
  <si>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</si>
  <si>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</si>
  <si>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</si>
  <si>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</si>
  <si>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</si>
  <si>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</si>
  <si>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</si>
  <si>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</si>
  <si>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</si>
  <si>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</si>
  <si>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</si>
  <si>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</si>
  <si>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</si>
  <si>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</si>
  <si>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</si>
  <si>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</si>
  <si>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</si>
  <si>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</si>
  <si>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</si>
  <si>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</si>
  <si>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Dual Advantage Fund - Series 49 - 42M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</si>
  <si>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</si>
  <si>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</si>
  <si>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</si>
  <si>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</si>
  <si>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</si>
  <si>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</si>
  <si>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</si>
  <si>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</si>
  <si>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</si>
  <si>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211 - 38M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</si>
  <si>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</si>
  <si>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</si>
  <si>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</si>
  <si>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</si>
  <si>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</si>
  <si>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</si>
  <si>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</si>
  <si>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</si>
  <si>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</si>
  <si>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</si>
  <si>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</si>
  <si>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</si>
  <si>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</si>
  <si>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</si>
  <si>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</si>
  <si>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</si>
  <si>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</si>
  <si>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</si>
  <si>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</si>
  <si>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</si>
  <si>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</si>
  <si>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FMP - Series 218 - 40M</t>
  </si>
  <si>
    <t>Table showing State wise /Union Territory wise contribution to AAUM of category of schemes as on 31.05.2020</t>
  </si>
  <si>
    <t>DSP Mutual Fund: Average Assets Under Management (AAUM) as on 31.05.2020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</si>
</sst>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71" fontId="0" fillId="0" borderId="10" xfId="42" applyFont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9" sqref="C9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6.003906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15" t="s">
        <v>66</v>
      </c>
      <c r="B1" s="139" t="s">
        <v>28</v>
      </c>
      <c r="C1" s="125" t="s">
        <v>173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136</v>
      </c>
      <c r="C8" s="45">
        <v>0</v>
      </c>
      <c r="D8" s="53">
        <v>127.370045336</v>
      </c>
      <c r="E8" s="45">
        <v>0</v>
      </c>
      <c r="F8" s="45">
        <v>0</v>
      </c>
      <c r="G8" s="45">
        <v>0</v>
      </c>
      <c r="H8" s="45">
        <v>16.896512185</v>
      </c>
      <c r="I8" s="45">
        <v>384.518390448</v>
      </c>
      <c r="J8" s="45">
        <v>56.158708866</v>
      </c>
      <c r="K8" s="45">
        <v>0</v>
      </c>
      <c r="L8" s="45">
        <v>161.774640301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4.598705908</v>
      </c>
      <c r="S8" s="45">
        <v>26.707246551</v>
      </c>
      <c r="T8" s="45">
        <v>4.630788684</v>
      </c>
      <c r="U8" s="45">
        <v>0</v>
      </c>
      <c r="V8" s="45">
        <v>36.672745392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8.5331741</v>
      </c>
      <c r="AW8" s="45">
        <v>385.007933014</v>
      </c>
      <c r="AX8" s="45">
        <v>0</v>
      </c>
      <c r="AY8" s="45">
        <v>0</v>
      </c>
      <c r="AZ8" s="45">
        <v>180.776596583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4.194469157</v>
      </c>
      <c r="BG8" s="53">
        <v>13.092030965</v>
      </c>
      <c r="BH8" s="45">
        <v>2.022662531</v>
      </c>
      <c r="BI8" s="45">
        <v>0</v>
      </c>
      <c r="BJ8" s="45">
        <v>45.755259885</v>
      </c>
      <c r="BK8" s="87">
        <v>1458.709909906</v>
      </c>
    </row>
    <row r="9" spans="1:63" ht="12.75">
      <c r="A9" s="11"/>
      <c r="B9" s="47" t="s">
        <v>131</v>
      </c>
      <c r="C9" s="45">
        <v>0</v>
      </c>
      <c r="D9" s="53">
        <v>236.710836232</v>
      </c>
      <c r="E9" s="45">
        <v>0</v>
      </c>
      <c r="F9" s="45">
        <v>0</v>
      </c>
      <c r="G9" s="56">
        <v>0</v>
      </c>
      <c r="H9" s="55">
        <v>2.676600899</v>
      </c>
      <c r="I9" s="45">
        <v>1551.223302891</v>
      </c>
      <c r="J9" s="45">
        <v>27.179092758</v>
      </c>
      <c r="K9" s="56">
        <v>0</v>
      </c>
      <c r="L9" s="56">
        <v>109.875798812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0.901289696</v>
      </c>
      <c r="S9" s="45">
        <v>50.183686935</v>
      </c>
      <c r="T9" s="45">
        <v>2.639150475</v>
      </c>
      <c r="U9" s="45">
        <v>0</v>
      </c>
      <c r="V9" s="56">
        <v>2.626477882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16.170359526</v>
      </c>
      <c r="AW9" s="45">
        <v>355.085404652</v>
      </c>
      <c r="AX9" s="45">
        <v>1.258902547</v>
      </c>
      <c r="AY9" s="56">
        <v>0</v>
      </c>
      <c r="AZ9" s="56">
        <v>186.6433744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5.232498592</v>
      </c>
      <c r="BG9" s="53">
        <v>22.309027332</v>
      </c>
      <c r="BH9" s="45">
        <v>3.423806342</v>
      </c>
      <c r="BI9" s="45">
        <v>0</v>
      </c>
      <c r="BJ9" s="45">
        <v>34.477849418</v>
      </c>
      <c r="BK9" s="87">
        <v>2608.617459389</v>
      </c>
    </row>
    <row r="10" spans="1:63" ht="12.75">
      <c r="A10" s="11"/>
      <c r="B10" s="47" t="s">
        <v>137</v>
      </c>
      <c r="C10" s="45">
        <v>0</v>
      </c>
      <c r="D10" s="53">
        <v>320.333446455</v>
      </c>
      <c r="E10" s="45">
        <v>0</v>
      </c>
      <c r="F10" s="45">
        <v>0</v>
      </c>
      <c r="G10" s="54">
        <v>0</v>
      </c>
      <c r="H10" s="55">
        <v>65.545508523</v>
      </c>
      <c r="I10" s="45">
        <v>4703.640285856</v>
      </c>
      <c r="J10" s="45">
        <v>1114.447773839</v>
      </c>
      <c r="K10" s="56">
        <v>0</v>
      </c>
      <c r="L10" s="54">
        <v>703.842546622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27.219000111</v>
      </c>
      <c r="S10" s="45">
        <v>350.73015669</v>
      </c>
      <c r="T10" s="45">
        <v>37.996867979</v>
      </c>
      <c r="U10" s="45">
        <v>0</v>
      </c>
      <c r="V10" s="54">
        <v>57.854788087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0.039262982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0.011048638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83.122234672</v>
      </c>
      <c r="AW10" s="45">
        <v>1841.32802715</v>
      </c>
      <c r="AX10" s="45">
        <v>245.010314072</v>
      </c>
      <c r="AY10" s="56">
        <v>0</v>
      </c>
      <c r="AZ10" s="54">
        <v>568.416815074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31.721736451</v>
      </c>
      <c r="BG10" s="53">
        <v>48.836375618</v>
      </c>
      <c r="BH10" s="45">
        <v>10.08425528</v>
      </c>
      <c r="BI10" s="45">
        <v>0</v>
      </c>
      <c r="BJ10" s="45">
        <v>75.784466077</v>
      </c>
      <c r="BK10" s="87">
        <v>10285.964910176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684.414328023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85.118621607</v>
      </c>
      <c r="I11" s="88">
        <f t="shared" si="0"/>
        <v>6639.381979195001</v>
      </c>
      <c r="J11" s="88">
        <f t="shared" si="0"/>
        <v>1197.785575463</v>
      </c>
      <c r="K11" s="88">
        <f t="shared" si="0"/>
        <v>0</v>
      </c>
      <c r="L11" s="88">
        <f t="shared" si="0"/>
        <v>975.492985735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32.718995715</v>
      </c>
      <c r="S11" s="88">
        <f t="shared" si="0"/>
        <v>427.621090176</v>
      </c>
      <c r="T11" s="88">
        <f t="shared" si="0"/>
        <v>45.266807138000004</v>
      </c>
      <c r="U11" s="88">
        <f t="shared" si="0"/>
        <v>0</v>
      </c>
      <c r="V11" s="88">
        <f t="shared" si="0"/>
        <v>97.15401136100002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0.039262982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0.011048638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107.825768298</v>
      </c>
      <c r="AW11" s="88">
        <f t="shared" si="0"/>
        <v>2581.4213648160003</v>
      </c>
      <c r="AX11" s="88">
        <f t="shared" si="0"/>
        <v>246.269216619</v>
      </c>
      <c r="AY11" s="88">
        <f t="shared" si="0"/>
        <v>0</v>
      </c>
      <c r="AZ11" s="88">
        <f t="shared" si="0"/>
        <v>935.836786057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41.1487042</v>
      </c>
      <c r="BG11" s="88">
        <f t="shared" si="0"/>
        <v>84.237433915</v>
      </c>
      <c r="BH11" s="88">
        <f t="shared" si="0"/>
        <v>15.530724153000001</v>
      </c>
      <c r="BI11" s="88">
        <f t="shared" si="0"/>
        <v>0</v>
      </c>
      <c r="BJ11" s="88">
        <f t="shared" si="0"/>
        <v>156.01757537999998</v>
      </c>
      <c r="BK11" s="88">
        <f>SUM(BK8:BK10)</f>
        <v>14353.292279471</v>
      </c>
      <c r="BL11" s="103"/>
    </row>
    <row r="12" spans="1:64" ht="12.75">
      <c r="A12" s="11" t="s">
        <v>68</v>
      </c>
      <c r="B12" s="18" t="s">
        <v>3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4"/>
      <c r="BL12" s="103"/>
    </row>
    <row r="13" spans="1:64" ht="12.75">
      <c r="A13" s="11"/>
      <c r="B13" s="46" t="s">
        <v>138</v>
      </c>
      <c r="C13" s="45">
        <v>0</v>
      </c>
      <c r="D13" s="53">
        <v>691.274101221</v>
      </c>
      <c r="E13" s="45">
        <v>0</v>
      </c>
      <c r="F13" s="45">
        <v>0</v>
      </c>
      <c r="G13" s="54">
        <v>0</v>
      </c>
      <c r="H13" s="55">
        <v>16.516079621</v>
      </c>
      <c r="I13" s="45">
        <v>21.706454208</v>
      </c>
      <c r="J13" s="45">
        <v>0.282959705</v>
      </c>
      <c r="K13" s="56">
        <v>0</v>
      </c>
      <c r="L13" s="54">
        <v>261.490926818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7.589713673</v>
      </c>
      <c r="S13" s="45">
        <v>3.229622665</v>
      </c>
      <c r="T13" s="45">
        <v>0</v>
      </c>
      <c r="U13" s="45">
        <v>0</v>
      </c>
      <c r="V13" s="54">
        <v>7.065408506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0.113251309</v>
      </c>
      <c r="AS13" s="45">
        <v>0</v>
      </c>
      <c r="AT13" s="56">
        <v>0</v>
      </c>
      <c r="AU13" s="54">
        <v>0</v>
      </c>
      <c r="AV13" s="55">
        <v>9.142511423</v>
      </c>
      <c r="AW13" s="45">
        <v>20.60446683</v>
      </c>
      <c r="AX13" s="45">
        <v>6.305539131</v>
      </c>
      <c r="AY13" s="56">
        <v>0</v>
      </c>
      <c r="AZ13" s="54">
        <v>45.649192903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1.865226643</v>
      </c>
      <c r="BG13" s="53">
        <v>0.589043618</v>
      </c>
      <c r="BH13" s="45">
        <v>2.103269243</v>
      </c>
      <c r="BI13" s="45">
        <v>0</v>
      </c>
      <c r="BJ13" s="45">
        <v>1.356978669</v>
      </c>
      <c r="BK13" s="87">
        <v>1096.884746186</v>
      </c>
      <c r="BL13" s="103"/>
    </row>
    <row r="14" spans="1:64" ht="12.75">
      <c r="A14" s="11"/>
      <c r="B14" s="47" t="s">
        <v>127</v>
      </c>
      <c r="C14" s="45">
        <v>0</v>
      </c>
      <c r="D14" s="53">
        <v>21.545270475</v>
      </c>
      <c r="E14" s="45">
        <v>0</v>
      </c>
      <c r="F14" s="45">
        <v>0</v>
      </c>
      <c r="G14" s="54">
        <v>0</v>
      </c>
      <c r="H14" s="55">
        <v>4.730939052</v>
      </c>
      <c r="I14" s="45">
        <v>0</v>
      </c>
      <c r="J14" s="45">
        <v>0</v>
      </c>
      <c r="K14" s="56">
        <v>0</v>
      </c>
      <c r="L14" s="54">
        <v>10.328676855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1.556005832</v>
      </c>
      <c r="S14" s="45">
        <v>0</v>
      </c>
      <c r="T14" s="45">
        <v>0</v>
      </c>
      <c r="U14" s="45">
        <v>0</v>
      </c>
      <c r="V14" s="54">
        <v>0.77860048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1.620138503</v>
      </c>
      <c r="AW14" s="45">
        <v>0.895647417</v>
      </c>
      <c r="AX14" s="45">
        <v>0</v>
      </c>
      <c r="AY14" s="56">
        <v>0</v>
      </c>
      <c r="AZ14" s="54">
        <v>10.532280978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0.26580106</v>
      </c>
      <c r="BG14" s="53">
        <v>2.5814E-05</v>
      </c>
      <c r="BH14" s="45">
        <v>0</v>
      </c>
      <c r="BI14" s="45">
        <v>0</v>
      </c>
      <c r="BJ14" s="45">
        <v>0.606776029</v>
      </c>
      <c r="BK14" s="87">
        <v>52.860162495</v>
      </c>
      <c r="BL14" s="103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712.8193716960001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21.247018673</v>
      </c>
      <c r="I15" s="89">
        <f t="shared" si="1"/>
        <v>21.706454208</v>
      </c>
      <c r="J15" s="89">
        <f t="shared" si="1"/>
        <v>0.282959705</v>
      </c>
      <c r="K15" s="89">
        <f t="shared" si="1"/>
        <v>0</v>
      </c>
      <c r="L15" s="89">
        <f t="shared" si="1"/>
        <v>271.819603673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9.145719505</v>
      </c>
      <c r="S15" s="89">
        <f t="shared" si="1"/>
        <v>3.229622665</v>
      </c>
      <c r="T15" s="89">
        <f t="shared" si="1"/>
        <v>0</v>
      </c>
      <c r="U15" s="89">
        <f t="shared" si="1"/>
        <v>0</v>
      </c>
      <c r="V15" s="89">
        <f t="shared" si="1"/>
        <v>7.8440089859999995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0.113251309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10.762649926</v>
      </c>
      <c r="AW15" s="89">
        <f t="shared" si="2"/>
        <v>21.500114247</v>
      </c>
      <c r="AX15" s="89">
        <f t="shared" si="2"/>
        <v>6.305539131</v>
      </c>
      <c r="AY15" s="89">
        <f t="shared" si="2"/>
        <v>0</v>
      </c>
      <c r="AZ15" s="89">
        <f t="shared" si="2"/>
        <v>56.181473881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2.131027703</v>
      </c>
      <c r="BG15" s="89">
        <f t="shared" si="2"/>
        <v>0.5890694320000001</v>
      </c>
      <c r="BH15" s="89">
        <f t="shared" si="2"/>
        <v>2.103269243</v>
      </c>
      <c r="BI15" s="89">
        <f t="shared" si="2"/>
        <v>0</v>
      </c>
      <c r="BJ15" s="89">
        <f t="shared" si="2"/>
        <v>1.9637546980000002</v>
      </c>
      <c r="BK15" s="89">
        <f>SUM(BK13:BK14)</f>
        <v>1149.744908681</v>
      </c>
      <c r="BL15" s="103"/>
    </row>
    <row r="16" spans="1:64" ht="12.75">
      <c r="A16" s="11" t="s">
        <v>69</v>
      </c>
      <c r="B16" s="18" t="s">
        <v>10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34"/>
      <c r="BL16" s="103"/>
    </row>
    <row r="17" spans="1:64" ht="12.75">
      <c r="A17" s="92"/>
      <c r="B17" s="3" t="s">
        <v>139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0.036262925</v>
      </c>
      <c r="I17" s="45">
        <v>0.252795968</v>
      </c>
      <c r="J17" s="45">
        <v>0</v>
      </c>
      <c r="K17" s="45">
        <v>0</v>
      </c>
      <c r="L17" s="54">
        <v>0.138279394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0.011375819</v>
      </c>
      <c r="S17" s="45">
        <v>0</v>
      </c>
      <c r="T17" s="45">
        <v>0</v>
      </c>
      <c r="U17" s="45">
        <v>0</v>
      </c>
      <c r="V17" s="54">
        <v>0.025279597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1.771212626</v>
      </c>
      <c r="AW17" s="45">
        <v>2.108741158</v>
      </c>
      <c r="AX17" s="45">
        <v>0</v>
      </c>
      <c r="AY17" s="45">
        <v>0</v>
      </c>
      <c r="AZ17" s="54">
        <v>15.746404195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0.238944513</v>
      </c>
      <c r="BG17" s="53">
        <v>0.002388655</v>
      </c>
      <c r="BH17" s="45">
        <v>0</v>
      </c>
      <c r="BI17" s="45">
        <v>0</v>
      </c>
      <c r="BJ17" s="56">
        <v>1.251505374</v>
      </c>
      <c r="BK17" s="87">
        <v>21.583190224</v>
      </c>
      <c r="BL17" s="103"/>
    </row>
    <row r="18" spans="1:64" ht="12.75">
      <c r="A18" s="92"/>
      <c r="B18" s="3" t="s">
        <v>140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1">
        <v>0.161163899</v>
      </c>
      <c r="I18" s="45">
        <v>219.294600333</v>
      </c>
      <c r="J18" s="45">
        <v>0</v>
      </c>
      <c r="K18" s="45">
        <v>0</v>
      </c>
      <c r="L18" s="54">
        <v>10.823501648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0.007271761</v>
      </c>
      <c r="S18" s="45">
        <v>6.00971774</v>
      </c>
      <c r="T18" s="45">
        <v>0</v>
      </c>
      <c r="U18" s="45">
        <v>0</v>
      </c>
      <c r="V18" s="54">
        <v>0.13221379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0.127892511</v>
      </c>
      <c r="AW18" s="45">
        <v>7.438059921</v>
      </c>
      <c r="AX18" s="45">
        <v>0</v>
      </c>
      <c r="AY18" s="45">
        <v>0</v>
      </c>
      <c r="AZ18" s="54">
        <v>33.255636342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0.072910714</v>
      </c>
      <c r="BG18" s="53">
        <v>0</v>
      </c>
      <c r="BH18" s="45">
        <v>0</v>
      </c>
      <c r="BI18" s="45">
        <v>0</v>
      </c>
      <c r="BJ18" s="56">
        <v>0.418339984</v>
      </c>
      <c r="BK18" s="87">
        <v>277.741308643</v>
      </c>
      <c r="BL18" s="103"/>
    </row>
    <row r="19" spans="1:64" ht="12.75">
      <c r="A19" s="92"/>
      <c r="B19" s="3" t="s">
        <v>141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1">
        <v>0.252923996</v>
      </c>
      <c r="I19" s="45">
        <v>99.844711367</v>
      </c>
      <c r="J19" s="45">
        <v>0</v>
      </c>
      <c r="K19" s="45">
        <v>0</v>
      </c>
      <c r="L19" s="54">
        <v>36.553473221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0.073770584</v>
      </c>
      <c r="S19" s="45">
        <v>0</v>
      </c>
      <c r="T19" s="45">
        <v>0</v>
      </c>
      <c r="U19" s="45">
        <v>0</v>
      </c>
      <c r="V19" s="54">
        <v>0.237777872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0.680982252</v>
      </c>
      <c r="AW19" s="45">
        <v>6.222085268</v>
      </c>
      <c r="AX19" s="45">
        <v>0</v>
      </c>
      <c r="AY19" s="45">
        <v>0</v>
      </c>
      <c r="AZ19" s="54">
        <v>24.414571564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0.030392015</v>
      </c>
      <c r="BG19" s="53">
        <v>0</v>
      </c>
      <c r="BH19" s="45">
        <v>0</v>
      </c>
      <c r="BI19" s="45">
        <v>0</v>
      </c>
      <c r="BJ19" s="56">
        <v>1.828613118</v>
      </c>
      <c r="BK19" s="87">
        <v>170.139301257</v>
      </c>
      <c r="BL19" s="103"/>
    </row>
    <row r="20" spans="1:64" ht="12.75">
      <c r="A20" s="92"/>
      <c r="B20" s="3" t="s">
        <v>142</v>
      </c>
      <c r="C20" s="55">
        <v>0</v>
      </c>
      <c r="D20" s="53">
        <v>5.96966613</v>
      </c>
      <c r="E20" s="45">
        <v>0</v>
      </c>
      <c r="F20" s="45">
        <v>0</v>
      </c>
      <c r="G20" s="54">
        <v>0</v>
      </c>
      <c r="H20" s="71">
        <v>0.148492505</v>
      </c>
      <c r="I20" s="45">
        <v>392.505548048</v>
      </c>
      <c r="J20" s="45">
        <v>0</v>
      </c>
      <c r="K20" s="45">
        <v>0</v>
      </c>
      <c r="L20" s="54">
        <v>29.095401343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0.028057436</v>
      </c>
      <c r="S20" s="45">
        <v>7.163599356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0.600158522</v>
      </c>
      <c r="AW20" s="45">
        <v>13.96640131</v>
      </c>
      <c r="AX20" s="45">
        <v>0</v>
      </c>
      <c r="AY20" s="45">
        <v>0</v>
      </c>
      <c r="AZ20" s="54">
        <v>58.216990705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0.089899024</v>
      </c>
      <c r="BG20" s="53">
        <v>0</v>
      </c>
      <c r="BH20" s="45">
        <v>0</v>
      </c>
      <c r="BI20" s="45">
        <v>0</v>
      </c>
      <c r="BJ20" s="56">
        <v>0.836049054</v>
      </c>
      <c r="BK20" s="87">
        <v>508.620263433</v>
      </c>
      <c r="BL20" s="103"/>
    </row>
    <row r="21" spans="1:64" ht="12.75">
      <c r="A21" s="92"/>
      <c r="B21" s="3" t="s">
        <v>143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0.369239842</v>
      </c>
      <c r="I21" s="45">
        <v>62.673073266</v>
      </c>
      <c r="J21" s="45">
        <v>0</v>
      </c>
      <c r="K21" s="45">
        <v>0</v>
      </c>
      <c r="L21" s="54">
        <v>37.266784218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0.040287309</v>
      </c>
      <c r="S21" s="45">
        <v>5.83874355</v>
      </c>
      <c r="T21" s="45">
        <v>0</v>
      </c>
      <c r="U21" s="45">
        <v>0</v>
      </c>
      <c r="V21" s="54">
        <v>4.576874295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0.046410219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6.461746128</v>
      </c>
      <c r="AW21" s="45">
        <v>87.508479522</v>
      </c>
      <c r="AX21" s="45">
        <v>0</v>
      </c>
      <c r="AY21" s="45">
        <v>0</v>
      </c>
      <c r="AZ21" s="54">
        <v>181.962042226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0.756895836</v>
      </c>
      <c r="BG21" s="53">
        <v>17.20066649</v>
      </c>
      <c r="BH21" s="45">
        <v>3.480766452</v>
      </c>
      <c r="BI21" s="45">
        <v>0</v>
      </c>
      <c r="BJ21" s="56">
        <v>18.961437424</v>
      </c>
      <c r="BK21" s="87">
        <v>427.143446777</v>
      </c>
      <c r="BL21" s="103"/>
    </row>
    <row r="22" spans="1:64" ht="12.75">
      <c r="A22" s="92"/>
      <c r="B22" s="3" t="s">
        <v>150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1">
        <v>0.1309802</v>
      </c>
      <c r="I22" s="45">
        <v>36.650962078</v>
      </c>
      <c r="J22" s="45">
        <v>0</v>
      </c>
      <c r="K22" s="45">
        <v>0</v>
      </c>
      <c r="L22" s="54">
        <v>16.939322858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0.007048437</v>
      </c>
      <c r="S22" s="45">
        <v>0</v>
      </c>
      <c r="T22" s="45">
        <v>0</v>
      </c>
      <c r="U22" s="45">
        <v>0</v>
      </c>
      <c r="V22" s="54">
        <v>0.029367758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0.088874784</v>
      </c>
      <c r="AW22" s="45">
        <v>27.745830232</v>
      </c>
      <c r="AX22" s="45">
        <v>0</v>
      </c>
      <c r="AY22" s="45">
        <v>0</v>
      </c>
      <c r="AZ22" s="54">
        <v>12.119838362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0.007018272</v>
      </c>
      <c r="BG22" s="53">
        <v>0</v>
      </c>
      <c r="BH22" s="45">
        <v>0</v>
      </c>
      <c r="BI22" s="45">
        <v>0</v>
      </c>
      <c r="BJ22" s="56">
        <v>1.049231605</v>
      </c>
      <c r="BK22" s="87">
        <v>94.768474586</v>
      </c>
      <c r="BL22" s="103"/>
    </row>
    <row r="23" spans="1:64" ht="12.75">
      <c r="A23" s="92"/>
      <c r="B23" s="3" t="s">
        <v>171</v>
      </c>
      <c r="C23" s="55">
        <v>0</v>
      </c>
      <c r="D23" s="53">
        <v>3.60582</v>
      </c>
      <c r="E23" s="45">
        <v>0</v>
      </c>
      <c r="F23" s="45">
        <v>0</v>
      </c>
      <c r="G23" s="54">
        <v>0</v>
      </c>
      <c r="H23" s="71">
        <v>0.207971668</v>
      </c>
      <c r="I23" s="45">
        <v>1.80291</v>
      </c>
      <c r="J23" s="45">
        <v>0</v>
      </c>
      <c r="K23" s="45">
        <v>0</v>
      </c>
      <c r="L23" s="54">
        <v>12.139594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0.036311805</v>
      </c>
      <c r="S23" s="45">
        <v>0</v>
      </c>
      <c r="T23" s="45">
        <v>0</v>
      </c>
      <c r="U23" s="45">
        <v>0</v>
      </c>
      <c r="V23" s="54">
        <v>0.360582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0.409033195</v>
      </c>
      <c r="AW23" s="45">
        <v>3.619745188</v>
      </c>
      <c r="AX23" s="45">
        <v>0</v>
      </c>
      <c r="AY23" s="45">
        <v>0</v>
      </c>
      <c r="AZ23" s="54">
        <v>10.310364586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0.064529473</v>
      </c>
      <c r="BG23" s="53">
        <v>0</v>
      </c>
      <c r="BH23" s="45">
        <v>0</v>
      </c>
      <c r="BI23" s="45">
        <v>0</v>
      </c>
      <c r="BJ23" s="56">
        <v>0.155348742</v>
      </c>
      <c r="BK23" s="87">
        <v>32.712210657</v>
      </c>
      <c r="BL23" s="103"/>
    </row>
    <row r="24" spans="1:64" ht="12.75">
      <c r="A24" s="92"/>
      <c r="B24" s="3" t="s">
        <v>151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1">
        <v>0.161995141</v>
      </c>
      <c r="I24" s="45">
        <v>301.178624589</v>
      </c>
      <c r="J24" s="45">
        <v>0</v>
      </c>
      <c r="K24" s="45">
        <v>0</v>
      </c>
      <c r="L24" s="54">
        <v>8.90036832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0.000779945</v>
      </c>
      <c r="S24" s="45">
        <v>5.999574195</v>
      </c>
      <c r="T24" s="45">
        <v>0</v>
      </c>
      <c r="U24" s="45">
        <v>0</v>
      </c>
      <c r="V24" s="54">
        <v>0.191986374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0.116226384</v>
      </c>
      <c r="AW24" s="45">
        <v>10.525272001</v>
      </c>
      <c r="AX24" s="45">
        <v>0</v>
      </c>
      <c r="AY24" s="45">
        <v>0</v>
      </c>
      <c r="AZ24" s="54">
        <v>17.433930341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0.045827019</v>
      </c>
      <c r="BG24" s="53">
        <v>0</v>
      </c>
      <c r="BH24" s="45">
        <v>0</v>
      </c>
      <c r="BI24" s="45">
        <v>0</v>
      </c>
      <c r="BJ24" s="56">
        <v>0.00596706</v>
      </c>
      <c r="BK24" s="87">
        <v>344.560551369</v>
      </c>
      <c r="BL24" s="103"/>
    </row>
    <row r="25" spans="1:64" ht="12.75">
      <c r="A25" s="92"/>
      <c r="B25" s="3" t="s">
        <v>145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1">
        <v>0.125389688</v>
      </c>
      <c r="I25" s="45">
        <v>200.60091093</v>
      </c>
      <c r="J25" s="45">
        <v>0</v>
      </c>
      <c r="K25" s="45">
        <v>0</v>
      </c>
      <c r="L25" s="54">
        <v>31.767035876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0.048181047</v>
      </c>
      <c r="S25" s="45">
        <v>11.89655484</v>
      </c>
      <c r="T25" s="45">
        <v>0</v>
      </c>
      <c r="U25" s="45">
        <v>0</v>
      </c>
      <c r="V25" s="54">
        <v>13.383624195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0.346900727</v>
      </c>
      <c r="AW25" s="45">
        <v>5.367435972</v>
      </c>
      <c r="AX25" s="45">
        <v>0</v>
      </c>
      <c r="AY25" s="45">
        <v>0</v>
      </c>
      <c r="AZ25" s="54">
        <v>21.636894268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0.252637843</v>
      </c>
      <c r="BG25" s="53">
        <v>35.549529168</v>
      </c>
      <c r="BH25" s="45">
        <v>0</v>
      </c>
      <c r="BI25" s="45">
        <v>0</v>
      </c>
      <c r="BJ25" s="56">
        <v>0.882081442</v>
      </c>
      <c r="BK25" s="87">
        <v>321.857175996</v>
      </c>
      <c r="BL25" s="103"/>
    </row>
    <row r="26" spans="1:64" ht="12.75">
      <c r="A26" s="92"/>
      <c r="B26" s="3" t="s">
        <v>146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0.105402209</v>
      </c>
      <c r="I26" s="45">
        <v>11.05449455</v>
      </c>
      <c r="J26" s="45">
        <v>0</v>
      </c>
      <c r="K26" s="45">
        <v>0</v>
      </c>
      <c r="L26" s="54">
        <v>26.074650314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0.032682855</v>
      </c>
      <c r="S26" s="45">
        <v>0</v>
      </c>
      <c r="T26" s="45">
        <v>0</v>
      </c>
      <c r="U26" s="45">
        <v>0</v>
      </c>
      <c r="V26" s="54">
        <v>3.628637514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0.581750815</v>
      </c>
      <c r="AW26" s="45">
        <v>8.928660632</v>
      </c>
      <c r="AX26" s="45">
        <v>0</v>
      </c>
      <c r="AY26" s="45">
        <v>0</v>
      </c>
      <c r="AZ26" s="54">
        <v>56.450078643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0.14803997</v>
      </c>
      <c r="BG26" s="53">
        <v>0.532018639</v>
      </c>
      <c r="BH26" s="45">
        <v>0</v>
      </c>
      <c r="BI26" s="45">
        <v>0</v>
      </c>
      <c r="BJ26" s="56">
        <v>5.135136425</v>
      </c>
      <c r="BK26" s="87">
        <v>112.671552566</v>
      </c>
      <c r="BL26" s="103"/>
    </row>
    <row r="27" spans="1:64" ht="12.75">
      <c r="A27" s="92"/>
      <c r="B27" s="3" t="s">
        <v>147</v>
      </c>
      <c r="C27" s="55">
        <v>0</v>
      </c>
      <c r="D27" s="53">
        <v>11.33614839</v>
      </c>
      <c r="E27" s="45">
        <v>0</v>
      </c>
      <c r="F27" s="45">
        <v>0</v>
      </c>
      <c r="G27" s="54">
        <v>0</v>
      </c>
      <c r="H27" s="71">
        <v>0.11278302</v>
      </c>
      <c r="I27" s="45">
        <v>26.53839143</v>
      </c>
      <c r="J27" s="45">
        <v>0</v>
      </c>
      <c r="K27" s="45">
        <v>0</v>
      </c>
      <c r="L27" s="54">
        <v>3.232880091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0.044210908</v>
      </c>
      <c r="S27" s="45">
        <v>0</v>
      </c>
      <c r="T27" s="45">
        <v>0</v>
      </c>
      <c r="U27" s="45">
        <v>0</v>
      </c>
      <c r="V27" s="54">
        <v>1.835435786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0.124375233</v>
      </c>
      <c r="AW27" s="45">
        <v>2.788501213</v>
      </c>
      <c r="AX27" s="45">
        <v>0</v>
      </c>
      <c r="AY27" s="45">
        <v>0</v>
      </c>
      <c r="AZ27" s="54">
        <v>8.547483548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0.053019541</v>
      </c>
      <c r="BG27" s="53">
        <v>0</v>
      </c>
      <c r="BH27" s="45">
        <v>0</v>
      </c>
      <c r="BI27" s="45">
        <v>0</v>
      </c>
      <c r="BJ27" s="56">
        <v>0.118795466</v>
      </c>
      <c r="BK27" s="87">
        <v>54.732024626</v>
      </c>
      <c r="BL27" s="103"/>
    </row>
    <row r="28" spans="1:64" ht="12.75">
      <c r="A28" s="92"/>
      <c r="B28" s="3" t="s">
        <v>148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0.596610887</v>
      </c>
      <c r="I28" s="45">
        <v>215.322005494</v>
      </c>
      <c r="J28" s="45">
        <v>0</v>
      </c>
      <c r="K28" s="45">
        <v>0</v>
      </c>
      <c r="L28" s="54">
        <v>22.590203125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0.026287493</v>
      </c>
      <c r="S28" s="45">
        <v>0</v>
      </c>
      <c r="T28" s="45">
        <v>0</v>
      </c>
      <c r="U28" s="45">
        <v>0</v>
      </c>
      <c r="V28" s="54">
        <v>12.809234629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0.349290693</v>
      </c>
      <c r="AW28" s="45">
        <v>36.037194906</v>
      </c>
      <c r="AX28" s="45">
        <v>0</v>
      </c>
      <c r="AY28" s="45">
        <v>0</v>
      </c>
      <c r="AZ28" s="54">
        <v>37.801427509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0.048874028</v>
      </c>
      <c r="BG28" s="53">
        <v>1.783724033</v>
      </c>
      <c r="BH28" s="45">
        <v>0</v>
      </c>
      <c r="BI28" s="45">
        <v>0</v>
      </c>
      <c r="BJ28" s="56">
        <v>6.671127882</v>
      </c>
      <c r="BK28" s="87">
        <v>334.035980679</v>
      </c>
      <c r="BL28" s="103"/>
    </row>
    <row r="29" spans="1:64" ht="12.75">
      <c r="A29" s="92"/>
      <c r="B29" s="3" t="s">
        <v>149</v>
      </c>
      <c r="C29" s="55">
        <v>0</v>
      </c>
      <c r="D29" s="53">
        <v>6.186135485</v>
      </c>
      <c r="E29" s="45">
        <v>0</v>
      </c>
      <c r="F29" s="45">
        <v>0</v>
      </c>
      <c r="G29" s="54">
        <v>0</v>
      </c>
      <c r="H29" s="71">
        <v>0.224130939</v>
      </c>
      <c r="I29" s="45">
        <v>6.186135485</v>
      </c>
      <c r="J29" s="45">
        <v>0</v>
      </c>
      <c r="K29" s="45">
        <v>0</v>
      </c>
      <c r="L29" s="54">
        <v>8.566004685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0.042684334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0.249661048</v>
      </c>
      <c r="AW29" s="45">
        <v>3.615341115</v>
      </c>
      <c r="AX29" s="45">
        <v>0</v>
      </c>
      <c r="AY29" s="45">
        <v>0</v>
      </c>
      <c r="AZ29" s="54">
        <v>6.224598257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0.021488462</v>
      </c>
      <c r="BG29" s="53">
        <v>0</v>
      </c>
      <c r="BH29" s="45">
        <v>0</v>
      </c>
      <c r="BI29" s="45">
        <v>0</v>
      </c>
      <c r="BJ29" s="56">
        <v>0</v>
      </c>
      <c r="BK29" s="87">
        <v>31.31617981</v>
      </c>
      <c r="BL29" s="103"/>
    </row>
    <row r="30" spans="1:64" ht="12.75">
      <c r="A30" s="92"/>
      <c r="B30" s="3" t="s">
        <v>144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1">
        <v>0.36301168</v>
      </c>
      <c r="I30" s="45">
        <v>63.91591531</v>
      </c>
      <c r="J30" s="45">
        <v>0</v>
      </c>
      <c r="K30" s="45">
        <v>0</v>
      </c>
      <c r="L30" s="54">
        <v>21.637106842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0.338205386</v>
      </c>
      <c r="S30" s="45">
        <v>0</v>
      </c>
      <c r="T30" s="45">
        <v>1.137951935</v>
      </c>
      <c r="U30" s="45">
        <v>0</v>
      </c>
      <c r="V30" s="54">
        <v>60.379737312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1.237267224</v>
      </c>
      <c r="AW30" s="45">
        <v>23.541906395</v>
      </c>
      <c r="AX30" s="45">
        <v>0</v>
      </c>
      <c r="AY30" s="45">
        <v>0</v>
      </c>
      <c r="AZ30" s="54">
        <v>50.930005947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0.319998834</v>
      </c>
      <c r="BG30" s="53">
        <v>2.716993548</v>
      </c>
      <c r="BH30" s="45">
        <v>0</v>
      </c>
      <c r="BI30" s="45">
        <v>0</v>
      </c>
      <c r="BJ30" s="56">
        <v>7.489627191</v>
      </c>
      <c r="BK30" s="87">
        <v>234.007727604</v>
      </c>
      <c r="BL30" s="103"/>
    </row>
    <row r="31" spans="1:64" ht="12.75">
      <c r="A31" s="92"/>
      <c r="B31" s="3" t="s">
        <v>153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0.219781134</v>
      </c>
      <c r="I31" s="45">
        <v>101.056235654</v>
      </c>
      <c r="J31" s="45">
        <v>0</v>
      </c>
      <c r="K31" s="45">
        <v>0</v>
      </c>
      <c r="L31" s="54">
        <v>5.853340514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0.007093525</v>
      </c>
      <c r="S31" s="45">
        <v>0</v>
      </c>
      <c r="T31" s="45">
        <v>0</v>
      </c>
      <c r="U31" s="45">
        <v>0</v>
      </c>
      <c r="V31" s="54">
        <v>0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0.155930204</v>
      </c>
      <c r="AW31" s="45">
        <v>8.991967203</v>
      </c>
      <c r="AX31" s="45">
        <v>0</v>
      </c>
      <c r="AY31" s="45">
        <v>0</v>
      </c>
      <c r="AZ31" s="54">
        <v>12.408840933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0.00411891</v>
      </c>
      <c r="BG31" s="53">
        <v>0.353049387</v>
      </c>
      <c r="BH31" s="45">
        <v>0</v>
      </c>
      <c r="BI31" s="45">
        <v>0</v>
      </c>
      <c r="BJ31" s="56">
        <v>0.052957408</v>
      </c>
      <c r="BK31" s="87">
        <v>129.103314872</v>
      </c>
      <c r="BL31" s="103"/>
    </row>
    <row r="32" spans="1:64" ht="12.75">
      <c r="A32" s="92"/>
      <c r="B32" s="3" t="s">
        <v>152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0.171135996</v>
      </c>
      <c r="I32" s="45">
        <v>85.250074936</v>
      </c>
      <c r="J32" s="45">
        <v>0</v>
      </c>
      <c r="K32" s="45">
        <v>0</v>
      </c>
      <c r="L32" s="54">
        <v>67.732162188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0.016752173</v>
      </c>
      <c r="S32" s="45">
        <v>0.401593161</v>
      </c>
      <c r="T32" s="45">
        <v>0</v>
      </c>
      <c r="U32" s="45">
        <v>0</v>
      </c>
      <c r="V32" s="54">
        <v>0.549608927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0.166411028</v>
      </c>
      <c r="AW32" s="45">
        <v>126.063182959</v>
      </c>
      <c r="AX32" s="45">
        <v>0</v>
      </c>
      <c r="AY32" s="45">
        <v>0</v>
      </c>
      <c r="AZ32" s="54">
        <v>159.768550774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0.00455328</v>
      </c>
      <c r="BG32" s="53">
        <v>2.105893194</v>
      </c>
      <c r="BH32" s="45">
        <v>0</v>
      </c>
      <c r="BI32" s="45">
        <v>0</v>
      </c>
      <c r="BJ32" s="56">
        <v>2.686436722</v>
      </c>
      <c r="BK32" s="87">
        <v>444.916355338</v>
      </c>
      <c r="BL32" s="103"/>
    </row>
    <row r="33" spans="1:64" ht="12.75">
      <c r="A33" s="92"/>
      <c r="B33" s="3" t="s">
        <v>154</v>
      </c>
      <c r="C33" s="55">
        <v>0</v>
      </c>
      <c r="D33" s="53">
        <v>23.86369032</v>
      </c>
      <c r="E33" s="45">
        <v>0</v>
      </c>
      <c r="F33" s="45">
        <v>0</v>
      </c>
      <c r="G33" s="54">
        <v>0</v>
      </c>
      <c r="H33" s="71">
        <v>0.05715354</v>
      </c>
      <c r="I33" s="45">
        <v>234.878371975</v>
      </c>
      <c r="J33" s="45">
        <v>0</v>
      </c>
      <c r="K33" s="45">
        <v>0</v>
      </c>
      <c r="L33" s="54">
        <v>10.350279083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0.012528377</v>
      </c>
      <c r="S33" s="45">
        <v>0</v>
      </c>
      <c r="T33" s="45">
        <v>0</v>
      </c>
      <c r="U33" s="45">
        <v>0</v>
      </c>
      <c r="V33" s="54">
        <v>0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0.123363289</v>
      </c>
      <c r="AW33" s="45">
        <v>16.360875046</v>
      </c>
      <c r="AX33" s="45">
        <v>0</v>
      </c>
      <c r="AY33" s="45">
        <v>0</v>
      </c>
      <c r="AZ33" s="54">
        <v>14.336944256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0.019462611</v>
      </c>
      <c r="BG33" s="53">
        <v>0</v>
      </c>
      <c r="BH33" s="45">
        <v>0</v>
      </c>
      <c r="BI33" s="45">
        <v>0</v>
      </c>
      <c r="BJ33" s="56">
        <v>0.064084204</v>
      </c>
      <c r="BK33" s="87">
        <v>300.066752701</v>
      </c>
      <c r="BL33" s="103"/>
    </row>
    <row r="34" spans="1:64" ht="12.75">
      <c r="A34" s="92"/>
      <c r="B34" s="3" t="s">
        <v>155</v>
      </c>
      <c r="C34" s="55">
        <v>0</v>
      </c>
      <c r="D34" s="53">
        <v>12.00529677</v>
      </c>
      <c r="E34" s="45">
        <v>0</v>
      </c>
      <c r="F34" s="45">
        <v>0</v>
      </c>
      <c r="G34" s="54">
        <v>0</v>
      </c>
      <c r="H34" s="71">
        <v>0.220141032</v>
      </c>
      <c r="I34" s="45">
        <v>183.615781086</v>
      </c>
      <c r="J34" s="45">
        <v>0</v>
      </c>
      <c r="K34" s="45">
        <v>0</v>
      </c>
      <c r="L34" s="54">
        <v>21.097616879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0.037816635</v>
      </c>
      <c r="S34" s="45">
        <v>6.002648385</v>
      </c>
      <c r="T34" s="45">
        <v>0</v>
      </c>
      <c r="U34" s="45">
        <v>0</v>
      </c>
      <c r="V34" s="54">
        <v>0.420785652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0.430190057</v>
      </c>
      <c r="AW34" s="45">
        <v>29.971295583</v>
      </c>
      <c r="AX34" s="45">
        <v>0</v>
      </c>
      <c r="AY34" s="45">
        <v>0</v>
      </c>
      <c r="AZ34" s="54">
        <v>18.337775196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0.075786192</v>
      </c>
      <c r="BG34" s="53">
        <v>0</v>
      </c>
      <c r="BH34" s="45">
        <v>0</v>
      </c>
      <c r="BI34" s="45">
        <v>0</v>
      </c>
      <c r="BJ34" s="56">
        <v>0.059683565</v>
      </c>
      <c r="BK34" s="87">
        <v>272.274817032</v>
      </c>
      <c r="BL34" s="103"/>
    </row>
    <row r="35" spans="1:64" ht="12.75">
      <c r="A35" s="92"/>
      <c r="B35" s="3" t="s">
        <v>157</v>
      </c>
      <c r="C35" s="55">
        <v>0</v>
      </c>
      <c r="D35" s="53">
        <v>5.60386129</v>
      </c>
      <c r="E35" s="45">
        <v>0</v>
      </c>
      <c r="F35" s="45">
        <v>0</v>
      </c>
      <c r="G35" s="54">
        <v>0</v>
      </c>
      <c r="H35" s="71">
        <v>0.079238598</v>
      </c>
      <c r="I35" s="45">
        <v>0.560386129</v>
      </c>
      <c r="J35" s="45">
        <v>0</v>
      </c>
      <c r="K35" s="45">
        <v>0</v>
      </c>
      <c r="L35" s="54">
        <v>2.760462071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0.035864891</v>
      </c>
      <c r="S35" s="45">
        <v>0</v>
      </c>
      <c r="T35" s="45">
        <v>0</v>
      </c>
      <c r="U35" s="45">
        <v>0</v>
      </c>
      <c r="V35" s="54">
        <v>1.793235613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0.186704648</v>
      </c>
      <c r="AW35" s="45">
        <v>3.961659697</v>
      </c>
      <c r="AX35" s="45">
        <v>0</v>
      </c>
      <c r="AY35" s="45">
        <v>0</v>
      </c>
      <c r="AZ35" s="54">
        <v>8.802156175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0.001452693</v>
      </c>
      <c r="BG35" s="53">
        <v>0</v>
      </c>
      <c r="BH35" s="45">
        <v>0</v>
      </c>
      <c r="BI35" s="45">
        <v>0</v>
      </c>
      <c r="BJ35" s="56">
        <v>0.078227371</v>
      </c>
      <c r="BK35" s="87">
        <v>23.863249176</v>
      </c>
      <c r="BL35" s="103"/>
    </row>
    <row r="36" spans="1:64" ht="12.75">
      <c r="A36" s="92"/>
      <c r="B36" s="3" t="s">
        <v>156</v>
      </c>
      <c r="C36" s="55">
        <v>0</v>
      </c>
      <c r="D36" s="53">
        <v>11.86702903</v>
      </c>
      <c r="E36" s="45">
        <v>0</v>
      </c>
      <c r="F36" s="45">
        <v>0</v>
      </c>
      <c r="G36" s="54">
        <v>0</v>
      </c>
      <c r="H36" s="71">
        <v>0.047942796</v>
      </c>
      <c r="I36" s="45">
        <v>357.129093074</v>
      </c>
      <c r="J36" s="45">
        <v>0</v>
      </c>
      <c r="K36" s="45">
        <v>0</v>
      </c>
      <c r="L36" s="54">
        <v>7.380024268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0.062301902</v>
      </c>
      <c r="S36" s="45">
        <v>0</v>
      </c>
      <c r="T36" s="45">
        <v>0</v>
      </c>
      <c r="U36" s="45">
        <v>0</v>
      </c>
      <c r="V36" s="54">
        <v>0.729822286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0.21685374600000001</v>
      </c>
      <c r="AW36" s="45">
        <v>1.811248567</v>
      </c>
      <c r="AX36" s="45">
        <v>0</v>
      </c>
      <c r="AY36" s="45">
        <v>0</v>
      </c>
      <c r="AZ36" s="54">
        <v>21.507054163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0.003543361</v>
      </c>
      <c r="BG36" s="53">
        <v>0.036223956</v>
      </c>
      <c r="BH36" s="45">
        <v>0</v>
      </c>
      <c r="BI36" s="45">
        <v>0</v>
      </c>
      <c r="BJ36" s="56">
        <v>3.418322372</v>
      </c>
      <c r="BK36" s="87">
        <v>404.209459521</v>
      </c>
      <c r="BL36" s="103"/>
    </row>
    <row r="37" spans="1:64" ht="12.75">
      <c r="A37" s="92"/>
      <c r="B37" s="3" t="s">
        <v>160</v>
      </c>
      <c r="C37" s="55">
        <v>0</v>
      </c>
      <c r="D37" s="53">
        <v>4.743215484</v>
      </c>
      <c r="E37" s="45">
        <v>0</v>
      </c>
      <c r="F37" s="45">
        <v>0</v>
      </c>
      <c r="G37" s="54">
        <v>0</v>
      </c>
      <c r="H37" s="71">
        <v>0.176684708</v>
      </c>
      <c r="I37" s="45">
        <v>120.500456495</v>
      </c>
      <c r="J37" s="45">
        <v>0</v>
      </c>
      <c r="K37" s="45">
        <v>0</v>
      </c>
      <c r="L37" s="54">
        <v>80.589839842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0.014822542</v>
      </c>
      <c r="S37" s="45">
        <v>0</v>
      </c>
      <c r="T37" s="45">
        <v>0</v>
      </c>
      <c r="U37" s="45">
        <v>0</v>
      </c>
      <c r="V37" s="54">
        <v>0.343883124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0.438363323</v>
      </c>
      <c r="AW37" s="45">
        <v>11.000513493</v>
      </c>
      <c r="AX37" s="45">
        <v>0</v>
      </c>
      <c r="AY37" s="45">
        <v>0</v>
      </c>
      <c r="AZ37" s="54">
        <v>21.314557814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0.116498725</v>
      </c>
      <c r="BG37" s="53">
        <v>0.306886219</v>
      </c>
      <c r="BH37" s="45">
        <v>0</v>
      </c>
      <c r="BI37" s="45">
        <v>0</v>
      </c>
      <c r="BJ37" s="56">
        <v>4.476099209</v>
      </c>
      <c r="BK37" s="87">
        <v>244.021820978</v>
      </c>
      <c r="BL37" s="103"/>
    </row>
    <row r="38" spans="1:64" ht="12.75">
      <c r="A38" s="92"/>
      <c r="B38" s="3" t="s">
        <v>158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0.114416497</v>
      </c>
      <c r="I38" s="45">
        <v>227.60602588</v>
      </c>
      <c r="J38" s="45">
        <v>0</v>
      </c>
      <c r="K38" s="45">
        <v>0</v>
      </c>
      <c r="L38" s="54">
        <v>7.819824294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0.029049713</v>
      </c>
      <c r="S38" s="45">
        <v>13.177190972</v>
      </c>
      <c r="T38" s="45">
        <v>0</v>
      </c>
      <c r="U38" s="45">
        <v>0</v>
      </c>
      <c r="V38" s="54">
        <v>0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0.173575513</v>
      </c>
      <c r="AW38" s="45">
        <v>11.925721761</v>
      </c>
      <c r="AX38" s="45">
        <v>0</v>
      </c>
      <c r="AY38" s="45">
        <v>0</v>
      </c>
      <c r="AZ38" s="54">
        <v>18.933049776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</v>
      </c>
      <c r="BG38" s="53">
        <v>0</v>
      </c>
      <c r="BH38" s="45">
        <v>0</v>
      </c>
      <c r="BI38" s="45">
        <v>0</v>
      </c>
      <c r="BJ38" s="56">
        <v>0.116153826</v>
      </c>
      <c r="BK38" s="87">
        <v>279.895008232</v>
      </c>
      <c r="BL38" s="103"/>
    </row>
    <row r="39" spans="1:64" ht="12.75">
      <c r="A39" s="92"/>
      <c r="B39" s="3" t="s">
        <v>159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0.759761358</v>
      </c>
      <c r="I39" s="45">
        <v>100.852217718</v>
      </c>
      <c r="J39" s="45">
        <v>0</v>
      </c>
      <c r="K39" s="45">
        <v>0</v>
      </c>
      <c r="L39" s="54">
        <v>2.541941731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0.145341899</v>
      </c>
      <c r="S39" s="45">
        <v>6.028225805</v>
      </c>
      <c r="T39" s="45">
        <v>0</v>
      </c>
      <c r="U39" s="45">
        <v>0</v>
      </c>
      <c r="V39" s="54">
        <v>4.56939516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0.56205039</v>
      </c>
      <c r="AW39" s="45">
        <v>22.480962595</v>
      </c>
      <c r="AX39" s="45">
        <v>0</v>
      </c>
      <c r="AY39" s="45">
        <v>0</v>
      </c>
      <c r="AZ39" s="54">
        <v>6.127826244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0.089857389</v>
      </c>
      <c r="BG39" s="53">
        <v>0.479431226</v>
      </c>
      <c r="BH39" s="45">
        <v>0</v>
      </c>
      <c r="BI39" s="45">
        <v>0</v>
      </c>
      <c r="BJ39" s="56">
        <v>4.843253344</v>
      </c>
      <c r="BK39" s="87">
        <v>149.480264859</v>
      </c>
      <c r="BL39" s="103"/>
    </row>
    <row r="40" spans="1:64" ht="12.75">
      <c r="A40" s="36"/>
      <c r="B40" s="37" t="s">
        <v>98</v>
      </c>
      <c r="C40" s="90">
        <f aca="true" t="shared" si="3" ref="C40:AH40">SUM(C17:C39)</f>
        <v>0</v>
      </c>
      <c r="D40" s="90">
        <f t="shared" si="3"/>
        <v>85.180862899</v>
      </c>
      <c r="E40" s="90">
        <f t="shared" si="3"/>
        <v>0</v>
      </c>
      <c r="F40" s="90">
        <f t="shared" si="3"/>
        <v>0</v>
      </c>
      <c r="G40" s="90">
        <f t="shared" si="3"/>
        <v>0</v>
      </c>
      <c r="H40" s="90">
        <f t="shared" si="3"/>
        <v>4.842614257999999</v>
      </c>
      <c r="I40" s="90">
        <f t="shared" si="3"/>
        <v>3049.269721795</v>
      </c>
      <c r="J40" s="90">
        <f t="shared" si="3"/>
        <v>0</v>
      </c>
      <c r="K40" s="90">
        <f t="shared" si="3"/>
        <v>0</v>
      </c>
      <c r="L40" s="90">
        <f t="shared" si="3"/>
        <v>471.85009680499996</v>
      </c>
      <c r="M40" s="90">
        <f t="shared" si="3"/>
        <v>0</v>
      </c>
      <c r="N40" s="90">
        <f t="shared" si="3"/>
        <v>0</v>
      </c>
      <c r="O40" s="90">
        <f t="shared" si="3"/>
        <v>0</v>
      </c>
      <c r="P40" s="90">
        <f t="shared" si="3"/>
        <v>0</v>
      </c>
      <c r="Q40" s="90">
        <f t="shared" si="3"/>
        <v>0</v>
      </c>
      <c r="R40" s="90">
        <f t="shared" si="3"/>
        <v>1.098726776</v>
      </c>
      <c r="S40" s="90">
        <f t="shared" si="3"/>
        <v>62.517848004</v>
      </c>
      <c r="T40" s="90">
        <f t="shared" si="3"/>
        <v>1.137951935</v>
      </c>
      <c r="U40" s="90">
        <f t="shared" si="3"/>
        <v>0</v>
      </c>
      <c r="V40" s="90">
        <f t="shared" si="3"/>
        <v>105.997481884</v>
      </c>
      <c r="W40" s="90">
        <f t="shared" si="3"/>
        <v>0</v>
      </c>
      <c r="X40" s="90">
        <f t="shared" si="3"/>
        <v>0</v>
      </c>
      <c r="Y40" s="90">
        <f t="shared" si="3"/>
        <v>0</v>
      </c>
      <c r="Z40" s="90">
        <f t="shared" si="3"/>
        <v>0</v>
      </c>
      <c r="AA40" s="90">
        <f t="shared" si="3"/>
        <v>0</v>
      </c>
      <c r="AB40" s="90">
        <f t="shared" si="3"/>
        <v>0</v>
      </c>
      <c r="AC40" s="90">
        <f t="shared" si="3"/>
        <v>0.046410219</v>
      </c>
      <c r="AD40" s="90">
        <f t="shared" si="3"/>
        <v>0</v>
      </c>
      <c r="AE40" s="90">
        <f t="shared" si="3"/>
        <v>0</v>
      </c>
      <c r="AF40" s="90">
        <f t="shared" si="3"/>
        <v>0</v>
      </c>
      <c r="AG40" s="90">
        <f t="shared" si="3"/>
        <v>0</v>
      </c>
      <c r="AH40" s="90">
        <f t="shared" si="3"/>
        <v>0</v>
      </c>
      <c r="AI40" s="90">
        <f aca="true" t="shared" si="4" ref="AI40:BK40">SUM(AI17:AI39)</f>
        <v>0</v>
      </c>
      <c r="AJ40" s="90">
        <f t="shared" si="4"/>
        <v>0</v>
      </c>
      <c r="AK40" s="90">
        <f t="shared" si="4"/>
        <v>0</v>
      </c>
      <c r="AL40" s="90">
        <f t="shared" si="4"/>
        <v>0</v>
      </c>
      <c r="AM40" s="90">
        <f t="shared" si="4"/>
        <v>0</v>
      </c>
      <c r="AN40" s="90">
        <f t="shared" si="4"/>
        <v>0</v>
      </c>
      <c r="AO40" s="90">
        <f t="shared" si="4"/>
        <v>0</v>
      </c>
      <c r="AP40" s="90">
        <f t="shared" si="4"/>
        <v>0</v>
      </c>
      <c r="AQ40" s="90">
        <f t="shared" si="4"/>
        <v>0</v>
      </c>
      <c r="AR40" s="90">
        <f t="shared" si="4"/>
        <v>0</v>
      </c>
      <c r="AS40" s="90">
        <f t="shared" si="4"/>
        <v>0</v>
      </c>
      <c r="AT40" s="90">
        <f t="shared" si="4"/>
        <v>0</v>
      </c>
      <c r="AU40" s="90">
        <f t="shared" si="4"/>
        <v>0</v>
      </c>
      <c r="AV40" s="90">
        <f t="shared" si="4"/>
        <v>15.59881434</v>
      </c>
      <c r="AW40" s="90">
        <f t="shared" si="4"/>
        <v>471.981081737</v>
      </c>
      <c r="AX40" s="90">
        <f t="shared" si="4"/>
        <v>0</v>
      </c>
      <c r="AY40" s="90">
        <f t="shared" si="4"/>
        <v>0</v>
      </c>
      <c r="AZ40" s="90">
        <f t="shared" si="4"/>
        <v>816.587021824</v>
      </c>
      <c r="BA40" s="90">
        <f t="shared" si="4"/>
        <v>0</v>
      </c>
      <c r="BB40" s="90">
        <f t="shared" si="4"/>
        <v>0</v>
      </c>
      <c r="BC40" s="90">
        <f t="shared" si="4"/>
        <v>0</v>
      </c>
      <c r="BD40" s="90">
        <f t="shared" si="4"/>
        <v>0</v>
      </c>
      <c r="BE40" s="90">
        <f t="shared" si="4"/>
        <v>0</v>
      </c>
      <c r="BF40" s="90">
        <f t="shared" si="4"/>
        <v>2.4657487049999998</v>
      </c>
      <c r="BG40" s="90">
        <f t="shared" si="4"/>
        <v>61.066804514999994</v>
      </c>
      <c r="BH40" s="90">
        <f t="shared" si="4"/>
        <v>3.480766452</v>
      </c>
      <c r="BI40" s="90">
        <f t="shared" si="4"/>
        <v>0</v>
      </c>
      <c r="BJ40" s="90">
        <f t="shared" si="4"/>
        <v>60.59847878799998</v>
      </c>
      <c r="BK40" s="100">
        <f t="shared" si="4"/>
        <v>5213.7204309359995</v>
      </c>
      <c r="BL40" s="103"/>
    </row>
    <row r="41" spans="1:64" ht="12.75">
      <c r="A41" s="11" t="s">
        <v>70</v>
      </c>
      <c r="B41" s="18" t="s">
        <v>13</v>
      </c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35"/>
      <c r="BL41" s="103"/>
    </row>
    <row r="42" spans="1:64" ht="12.75">
      <c r="A42" s="11"/>
      <c r="B42" s="19" t="s">
        <v>31</v>
      </c>
      <c r="C42" s="57"/>
      <c r="D42" s="58"/>
      <c r="E42" s="59"/>
      <c r="F42" s="59"/>
      <c r="G42" s="60"/>
      <c r="H42" s="57"/>
      <c r="I42" s="59"/>
      <c r="J42" s="59"/>
      <c r="K42" s="59"/>
      <c r="L42" s="60"/>
      <c r="M42" s="57"/>
      <c r="N42" s="58"/>
      <c r="O42" s="59"/>
      <c r="P42" s="59"/>
      <c r="Q42" s="60"/>
      <c r="R42" s="57"/>
      <c r="S42" s="59"/>
      <c r="T42" s="59"/>
      <c r="U42" s="59"/>
      <c r="V42" s="60"/>
      <c r="W42" s="57"/>
      <c r="X42" s="59"/>
      <c r="Y42" s="59"/>
      <c r="Z42" s="59"/>
      <c r="AA42" s="60"/>
      <c r="AB42" s="57"/>
      <c r="AC42" s="59"/>
      <c r="AD42" s="59"/>
      <c r="AE42" s="59"/>
      <c r="AF42" s="60"/>
      <c r="AG42" s="57"/>
      <c r="AH42" s="59"/>
      <c r="AI42" s="59"/>
      <c r="AJ42" s="59"/>
      <c r="AK42" s="60"/>
      <c r="AL42" s="57"/>
      <c r="AM42" s="59"/>
      <c r="AN42" s="59"/>
      <c r="AO42" s="59"/>
      <c r="AP42" s="60"/>
      <c r="AQ42" s="57"/>
      <c r="AR42" s="58"/>
      <c r="AS42" s="59"/>
      <c r="AT42" s="59"/>
      <c r="AU42" s="60"/>
      <c r="AV42" s="57"/>
      <c r="AW42" s="59"/>
      <c r="AX42" s="59"/>
      <c r="AY42" s="59"/>
      <c r="AZ42" s="60"/>
      <c r="BA42" s="57"/>
      <c r="BB42" s="58"/>
      <c r="BC42" s="59"/>
      <c r="BD42" s="59"/>
      <c r="BE42" s="60"/>
      <c r="BF42" s="57"/>
      <c r="BG42" s="58"/>
      <c r="BH42" s="59"/>
      <c r="BI42" s="59"/>
      <c r="BJ42" s="60"/>
      <c r="BK42" s="61"/>
      <c r="BL42" s="103"/>
    </row>
    <row r="43" spans="1:64" ht="12.75">
      <c r="A43" s="36"/>
      <c r="B43" s="37" t="s">
        <v>83</v>
      </c>
      <c r="C43" s="62"/>
      <c r="D43" s="63"/>
      <c r="E43" s="63"/>
      <c r="F43" s="63"/>
      <c r="G43" s="64"/>
      <c r="H43" s="62"/>
      <c r="I43" s="63"/>
      <c r="J43" s="63"/>
      <c r="K43" s="63"/>
      <c r="L43" s="64"/>
      <c r="M43" s="62"/>
      <c r="N43" s="63"/>
      <c r="O43" s="63"/>
      <c r="P43" s="63"/>
      <c r="Q43" s="64"/>
      <c r="R43" s="62"/>
      <c r="S43" s="63"/>
      <c r="T43" s="63"/>
      <c r="U43" s="63"/>
      <c r="V43" s="64"/>
      <c r="W43" s="62"/>
      <c r="X43" s="63"/>
      <c r="Y43" s="63"/>
      <c r="Z43" s="63"/>
      <c r="AA43" s="64"/>
      <c r="AB43" s="62"/>
      <c r="AC43" s="63"/>
      <c r="AD43" s="63"/>
      <c r="AE43" s="63"/>
      <c r="AF43" s="64"/>
      <c r="AG43" s="62"/>
      <c r="AH43" s="63"/>
      <c r="AI43" s="63"/>
      <c r="AJ43" s="63"/>
      <c r="AK43" s="64"/>
      <c r="AL43" s="62"/>
      <c r="AM43" s="63"/>
      <c r="AN43" s="63"/>
      <c r="AO43" s="63"/>
      <c r="AP43" s="64"/>
      <c r="AQ43" s="62"/>
      <c r="AR43" s="63"/>
      <c r="AS43" s="63"/>
      <c r="AT43" s="63"/>
      <c r="AU43" s="64"/>
      <c r="AV43" s="62"/>
      <c r="AW43" s="63"/>
      <c r="AX43" s="63"/>
      <c r="AY43" s="63"/>
      <c r="AZ43" s="64"/>
      <c r="BA43" s="62"/>
      <c r="BB43" s="63"/>
      <c r="BC43" s="63"/>
      <c r="BD43" s="63"/>
      <c r="BE43" s="64"/>
      <c r="BF43" s="62"/>
      <c r="BG43" s="63"/>
      <c r="BH43" s="63"/>
      <c r="BI43" s="63"/>
      <c r="BJ43" s="64"/>
      <c r="BK43" s="65"/>
      <c r="BL43" s="103"/>
    </row>
    <row r="44" spans="1:64" ht="12.75">
      <c r="A44" s="11" t="s">
        <v>72</v>
      </c>
      <c r="B44" s="24" t="s">
        <v>87</v>
      </c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4"/>
      <c r="BL44" s="103"/>
    </row>
    <row r="45" spans="1:64" ht="12.75">
      <c r="A45" s="11"/>
      <c r="B45" s="19" t="s">
        <v>31</v>
      </c>
      <c r="C45" s="57"/>
      <c r="D45" s="58"/>
      <c r="E45" s="59"/>
      <c r="F45" s="59"/>
      <c r="G45" s="60"/>
      <c r="H45" s="57"/>
      <c r="I45" s="59"/>
      <c r="J45" s="59"/>
      <c r="K45" s="59"/>
      <c r="L45" s="60"/>
      <c r="M45" s="57"/>
      <c r="N45" s="58"/>
      <c r="O45" s="59"/>
      <c r="P45" s="59"/>
      <c r="Q45" s="60"/>
      <c r="R45" s="57"/>
      <c r="S45" s="59"/>
      <c r="T45" s="59"/>
      <c r="U45" s="59"/>
      <c r="V45" s="60"/>
      <c r="W45" s="57"/>
      <c r="X45" s="59"/>
      <c r="Y45" s="59"/>
      <c r="Z45" s="59"/>
      <c r="AA45" s="60"/>
      <c r="AB45" s="57"/>
      <c r="AC45" s="59"/>
      <c r="AD45" s="59"/>
      <c r="AE45" s="59"/>
      <c r="AF45" s="60"/>
      <c r="AG45" s="57"/>
      <c r="AH45" s="59"/>
      <c r="AI45" s="59"/>
      <c r="AJ45" s="59"/>
      <c r="AK45" s="60"/>
      <c r="AL45" s="57"/>
      <c r="AM45" s="59"/>
      <c r="AN45" s="59"/>
      <c r="AO45" s="59"/>
      <c r="AP45" s="60"/>
      <c r="AQ45" s="57"/>
      <c r="AR45" s="58"/>
      <c r="AS45" s="59"/>
      <c r="AT45" s="59"/>
      <c r="AU45" s="60"/>
      <c r="AV45" s="57"/>
      <c r="AW45" s="59"/>
      <c r="AX45" s="59"/>
      <c r="AY45" s="59"/>
      <c r="AZ45" s="60"/>
      <c r="BA45" s="57"/>
      <c r="BB45" s="58"/>
      <c r="BC45" s="59"/>
      <c r="BD45" s="59"/>
      <c r="BE45" s="60"/>
      <c r="BF45" s="57"/>
      <c r="BG45" s="58"/>
      <c r="BH45" s="59"/>
      <c r="BI45" s="59"/>
      <c r="BJ45" s="60"/>
      <c r="BK45" s="61"/>
      <c r="BL45" s="103"/>
    </row>
    <row r="46" spans="1:64" ht="12.75">
      <c r="A46" s="36"/>
      <c r="B46" s="37" t="s">
        <v>82</v>
      </c>
      <c r="C46" s="62"/>
      <c r="D46" s="63"/>
      <c r="E46" s="63"/>
      <c r="F46" s="63"/>
      <c r="G46" s="64"/>
      <c r="H46" s="62"/>
      <c r="I46" s="63"/>
      <c r="J46" s="63"/>
      <c r="K46" s="63"/>
      <c r="L46" s="64"/>
      <c r="M46" s="62"/>
      <c r="N46" s="63"/>
      <c r="O46" s="63"/>
      <c r="P46" s="63"/>
      <c r="Q46" s="64"/>
      <c r="R46" s="62"/>
      <c r="S46" s="63"/>
      <c r="T46" s="63"/>
      <c r="U46" s="63"/>
      <c r="V46" s="64"/>
      <c r="W46" s="62"/>
      <c r="X46" s="63"/>
      <c r="Y46" s="63"/>
      <c r="Z46" s="63"/>
      <c r="AA46" s="64"/>
      <c r="AB46" s="62"/>
      <c r="AC46" s="63"/>
      <c r="AD46" s="63"/>
      <c r="AE46" s="63"/>
      <c r="AF46" s="64"/>
      <c r="AG46" s="62"/>
      <c r="AH46" s="63"/>
      <c r="AI46" s="63"/>
      <c r="AJ46" s="63"/>
      <c r="AK46" s="64"/>
      <c r="AL46" s="62"/>
      <c r="AM46" s="63"/>
      <c r="AN46" s="63"/>
      <c r="AO46" s="63"/>
      <c r="AP46" s="64"/>
      <c r="AQ46" s="62"/>
      <c r="AR46" s="63"/>
      <c r="AS46" s="63"/>
      <c r="AT46" s="63"/>
      <c r="AU46" s="64"/>
      <c r="AV46" s="62"/>
      <c r="AW46" s="63"/>
      <c r="AX46" s="63"/>
      <c r="AY46" s="63"/>
      <c r="AZ46" s="64"/>
      <c r="BA46" s="62"/>
      <c r="BB46" s="63"/>
      <c r="BC46" s="63"/>
      <c r="BD46" s="63"/>
      <c r="BE46" s="64"/>
      <c r="BF46" s="62"/>
      <c r="BG46" s="63"/>
      <c r="BH46" s="63"/>
      <c r="BI46" s="63"/>
      <c r="BJ46" s="64"/>
      <c r="BK46" s="65"/>
      <c r="BL46" s="103"/>
    </row>
    <row r="47" spans="1:64" ht="12.75">
      <c r="A47" s="11" t="s">
        <v>73</v>
      </c>
      <c r="B47" s="18" t="s">
        <v>14</v>
      </c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4"/>
      <c r="BL47" s="103"/>
    </row>
    <row r="48" spans="1:64" ht="12.75">
      <c r="A48" s="11"/>
      <c r="B48" s="24" t="s">
        <v>169</v>
      </c>
      <c r="C48" s="71">
        <v>0</v>
      </c>
      <c r="D48" s="53">
        <v>780.59793669</v>
      </c>
      <c r="E48" s="45">
        <v>0</v>
      </c>
      <c r="F48" s="45">
        <v>0</v>
      </c>
      <c r="G48" s="54">
        <v>0</v>
      </c>
      <c r="H48" s="71">
        <v>4.51416366</v>
      </c>
      <c r="I48" s="45">
        <v>35.589701959</v>
      </c>
      <c r="J48" s="45">
        <v>0</v>
      </c>
      <c r="K48" s="45">
        <v>0</v>
      </c>
      <c r="L48" s="54">
        <v>376.706680554</v>
      </c>
      <c r="M48" s="71">
        <v>0</v>
      </c>
      <c r="N48" s="53">
        <v>0</v>
      </c>
      <c r="O48" s="45">
        <v>0</v>
      </c>
      <c r="P48" s="45">
        <v>0</v>
      </c>
      <c r="Q48" s="54">
        <v>0</v>
      </c>
      <c r="R48" s="71">
        <v>1.413221702</v>
      </c>
      <c r="S48" s="45">
        <v>0</v>
      </c>
      <c r="T48" s="45">
        <v>0</v>
      </c>
      <c r="U48" s="45">
        <v>0</v>
      </c>
      <c r="V48" s="54">
        <v>1.053594773</v>
      </c>
      <c r="W48" s="71">
        <v>0</v>
      </c>
      <c r="X48" s="45">
        <v>0</v>
      </c>
      <c r="Y48" s="45">
        <v>0</v>
      </c>
      <c r="Z48" s="45">
        <v>0</v>
      </c>
      <c r="AA48" s="54">
        <v>0</v>
      </c>
      <c r="AB48" s="71">
        <v>0.000109628</v>
      </c>
      <c r="AC48" s="45">
        <v>0</v>
      </c>
      <c r="AD48" s="45">
        <v>0</v>
      </c>
      <c r="AE48" s="45">
        <v>0</v>
      </c>
      <c r="AF48" s="54">
        <v>0.09088341</v>
      </c>
      <c r="AG48" s="71">
        <v>0</v>
      </c>
      <c r="AH48" s="45">
        <v>0</v>
      </c>
      <c r="AI48" s="45">
        <v>0</v>
      </c>
      <c r="AJ48" s="45">
        <v>0</v>
      </c>
      <c r="AK48" s="54">
        <v>0</v>
      </c>
      <c r="AL48" s="71">
        <v>0</v>
      </c>
      <c r="AM48" s="45">
        <v>0</v>
      </c>
      <c r="AN48" s="45">
        <v>0</v>
      </c>
      <c r="AO48" s="45">
        <v>0</v>
      </c>
      <c r="AP48" s="54">
        <v>0</v>
      </c>
      <c r="AQ48" s="71">
        <v>0</v>
      </c>
      <c r="AR48" s="53">
        <v>0</v>
      </c>
      <c r="AS48" s="45">
        <v>0</v>
      </c>
      <c r="AT48" s="45">
        <v>0</v>
      </c>
      <c r="AU48" s="54">
        <v>0</v>
      </c>
      <c r="AV48" s="71">
        <v>5.290003513</v>
      </c>
      <c r="AW48" s="45">
        <v>41.710937874</v>
      </c>
      <c r="AX48" s="45">
        <v>8.714477323</v>
      </c>
      <c r="AY48" s="45">
        <v>0</v>
      </c>
      <c r="AZ48" s="54">
        <v>181.34263212</v>
      </c>
      <c r="BA48" s="71">
        <v>0</v>
      </c>
      <c r="BB48" s="53">
        <v>0</v>
      </c>
      <c r="BC48" s="45">
        <v>0</v>
      </c>
      <c r="BD48" s="45">
        <v>0</v>
      </c>
      <c r="BE48" s="54">
        <v>0</v>
      </c>
      <c r="BF48" s="71">
        <v>1.255957629</v>
      </c>
      <c r="BG48" s="53">
        <v>2.352520261</v>
      </c>
      <c r="BH48" s="45">
        <v>0</v>
      </c>
      <c r="BI48" s="45">
        <v>0</v>
      </c>
      <c r="BJ48" s="54">
        <v>2.78678773</v>
      </c>
      <c r="BK48" s="87">
        <v>1443.419608826</v>
      </c>
      <c r="BL48" s="103"/>
    </row>
    <row r="49" spans="1:64" ht="12.75">
      <c r="A49" s="11"/>
      <c r="B49" s="24" t="s">
        <v>166</v>
      </c>
      <c r="C49" s="71">
        <v>0</v>
      </c>
      <c r="D49" s="53">
        <v>155.974550556</v>
      </c>
      <c r="E49" s="45">
        <v>0</v>
      </c>
      <c r="F49" s="45">
        <v>0</v>
      </c>
      <c r="G49" s="54">
        <v>0</v>
      </c>
      <c r="H49" s="71">
        <v>10.50737573</v>
      </c>
      <c r="I49" s="45">
        <v>1948.149411845</v>
      </c>
      <c r="J49" s="45">
        <v>0</v>
      </c>
      <c r="K49" s="45">
        <v>7.296322675</v>
      </c>
      <c r="L49" s="54">
        <v>456.226253019</v>
      </c>
      <c r="M49" s="71">
        <v>0</v>
      </c>
      <c r="N49" s="53">
        <v>0</v>
      </c>
      <c r="O49" s="45">
        <v>0</v>
      </c>
      <c r="P49" s="45">
        <v>0</v>
      </c>
      <c r="Q49" s="54">
        <v>0</v>
      </c>
      <c r="R49" s="71">
        <v>3.958610229</v>
      </c>
      <c r="S49" s="45">
        <v>5.062205258</v>
      </c>
      <c r="T49" s="45">
        <v>0</v>
      </c>
      <c r="U49" s="45">
        <v>0</v>
      </c>
      <c r="V49" s="54">
        <v>8.032278073</v>
      </c>
      <c r="W49" s="71">
        <v>0</v>
      </c>
      <c r="X49" s="45">
        <v>0</v>
      </c>
      <c r="Y49" s="45">
        <v>0</v>
      </c>
      <c r="Z49" s="45">
        <v>0</v>
      </c>
      <c r="AA49" s="54">
        <v>0</v>
      </c>
      <c r="AB49" s="71">
        <v>0</v>
      </c>
      <c r="AC49" s="45">
        <v>0</v>
      </c>
      <c r="AD49" s="45">
        <v>0</v>
      </c>
      <c r="AE49" s="45">
        <v>0</v>
      </c>
      <c r="AF49" s="54">
        <v>0</v>
      </c>
      <c r="AG49" s="71">
        <v>0</v>
      </c>
      <c r="AH49" s="45">
        <v>0</v>
      </c>
      <c r="AI49" s="45">
        <v>0</v>
      </c>
      <c r="AJ49" s="45">
        <v>0</v>
      </c>
      <c r="AK49" s="54">
        <v>0</v>
      </c>
      <c r="AL49" s="71">
        <v>3.1E-08</v>
      </c>
      <c r="AM49" s="45">
        <v>0</v>
      </c>
      <c r="AN49" s="45">
        <v>0</v>
      </c>
      <c r="AO49" s="45">
        <v>0</v>
      </c>
      <c r="AP49" s="54">
        <v>0.017575864</v>
      </c>
      <c r="AQ49" s="71">
        <v>0</v>
      </c>
      <c r="AR49" s="53">
        <v>0</v>
      </c>
      <c r="AS49" s="45">
        <v>0</v>
      </c>
      <c r="AT49" s="45">
        <v>0</v>
      </c>
      <c r="AU49" s="54">
        <v>0</v>
      </c>
      <c r="AV49" s="71">
        <v>24.322773295</v>
      </c>
      <c r="AW49" s="45">
        <v>175.26241692</v>
      </c>
      <c r="AX49" s="45">
        <v>7.453745388</v>
      </c>
      <c r="AY49" s="45">
        <v>0</v>
      </c>
      <c r="AZ49" s="54">
        <v>341.279572287</v>
      </c>
      <c r="BA49" s="71">
        <v>0</v>
      </c>
      <c r="BB49" s="53">
        <v>0</v>
      </c>
      <c r="BC49" s="45">
        <v>0</v>
      </c>
      <c r="BD49" s="45">
        <v>0</v>
      </c>
      <c r="BE49" s="54">
        <v>0</v>
      </c>
      <c r="BF49" s="71">
        <v>6.756545378</v>
      </c>
      <c r="BG49" s="53">
        <v>13.881358429</v>
      </c>
      <c r="BH49" s="45">
        <v>6.210576658</v>
      </c>
      <c r="BI49" s="45">
        <v>0</v>
      </c>
      <c r="BJ49" s="54">
        <v>42.691533964</v>
      </c>
      <c r="BK49" s="87">
        <v>3213.083105599</v>
      </c>
      <c r="BL49" s="103"/>
    </row>
    <row r="50" spans="1:64" ht="12.75">
      <c r="A50" s="11"/>
      <c r="B50" s="24" t="s">
        <v>167</v>
      </c>
      <c r="C50" s="71">
        <v>0</v>
      </c>
      <c r="D50" s="53">
        <v>58.709507434</v>
      </c>
      <c r="E50" s="45">
        <v>0</v>
      </c>
      <c r="F50" s="45">
        <v>0</v>
      </c>
      <c r="G50" s="54">
        <v>0</v>
      </c>
      <c r="H50" s="71">
        <v>4.725639928</v>
      </c>
      <c r="I50" s="45">
        <v>201.073078412</v>
      </c>
      <c r="J50" s="45">
        <v>8.315208285</v>
      </c>
      <c r="K50" s="45">
        <v>0</v>
      </c>
      <c r="L50" s="54">
        <v>136.788005706</v>
      </c>
      <c r="M50" s="71">
        <v>0</v>
      </c>
      <c r="N50" s="53">
        <v>0</v>
      </c>
      <c r="O50" s="45">
        <v>0</v>
      </c>
      <c r="P50" s="45">
        <v>0</v>
      </c>
      <c r="Q50" s="54">
        <v>0</v>
      </c>
      <c r="R50" s="71">
        <v>1.726915454</v>
      </c>
      <c r="S50" s="45">
        <v>6.421123794</v>
      </c>
      <c r="T50" s="45">
        <v>0</v>
      </c>
      <c r="U50" s="45">
        <v>0</v>
      </c>
      <c r="V50" s="54">
        <v>64.711812894</v>
      </c>
      <c r="W50" s="71">
        <v>0</v>
      </c>
      <c r="X50" s="45">
        <v>0</v>
      </c>
      <c r="Y50" s="45">
        <v>0</v>
      </c>
      <c r="Z50" s="45">
        <v>0</v>
      </c>
      <c r="AA50" s="54">
        <v>0</v>
      </c>
      <c r="AB50" s="71">
        <v>0</v>
      </c>
      <c r="AC50" s="45">
        <v>0</v>
      </c>
      <c r="AD50" s="45">
        <v>0</v>
      </c>
      <c r="AE50" s="45">
        <v>0</v>
      </c>
      <c r="AF50" s="54">
        <v>0</v>
      </c>
      <c r="AG50" s="71">
        <v>0</v>
      </c>
      <c r="AH50" s="45">
        <v>0</v>
      </c>
      <c r="AI50" s="45">
        <v>0</v>
      </c>
      <c r="AJ50" s="45">
        <v>0</v>
      </c>
      <c r="AK50" s="54">
        <v>0</v>
      </c>
      <c r="AL50" s="71">
        <v>0</v>
      </c>
      <c r="AM50" s="45">
        <v>0</v>
      </c>
      <c r="AN50" s="45">
        <v>0</v>
      </c>
      <c r="AO50" s="45">
        <v>0</v>
      </c>
      <c r="AP50" s="54">
        <v>0</v>
      </c>
      <c r="AQ50" s="71">
        <v>0</v>
      </c>
      <c r="AR50" s="53">
        <v>0</v>
      </c>
      <c r="AS50" s="45">
        <v>0</v>
      </c>
      <c r="AT50" s="45">
        <v>0</v>
      </c>
      <c r="AU50" s="54">
        <v>0</v>
      </c>
      <c r="AV50" s="71">
        <v>5.940857927</v>
      </c>
      <c r="AW50" s="45">
        <v>148.06697637</v>
      </c>
      <c r="AX50" s="45">
        <v>3.630534777</v>
      </c>
      <c r="AY50" s="45">
        <v>0</v>
      </c>
      <c r="AZ50" s="54">
        <v>291.694563505</v>
      </c>
      <c r="BA50" s="71">
        <v>0</v>
      </c>
      <c r="BB50" s="53">
        <v>0</v>
      </c>
      <c r="BC50" s="45">
        <v>0</v>
      </c>
      <c r="BD50" s="45">
        <v>0</v>
      </c>
      <c r="BE50" s="54">
        <v>0</v>
      </c>
      <c r="BF50" s="71">
        <v>2.112944732</v>
      </c>
      <c r="BG50" s="53">
        <v>14.644537751</v>
      </c>
      <c r="BH50" s="45">
        <v>0</v>
      </c>
      <c r="BI50" s="45">
        <v>0</v>
      </c>
      <c r="BJ50" s="54">
        <v>20.049050921</v>
      </c>
      <c r="BK50" s="87">
        <v>968.61075789</v>
      </c>
      <c r="BL50" s="103"/>
    </row>
    <row r="51" spans="1:64" ht="12.75">
      <c r="A51" s="11"/>
      <c r="B51" s="24" t="s">
        <v>168</v>
      </c>
      <c r="C51" s="71">
        <v>0</v>
      </c>
      <c r="D51" s="53">
        <v>195.673439378</v>
      </c>
      <c r="E51" s="45">
        <v>0</v>
      </c>
      <c r="F51" s="45">
        <v>0</v>
      </c>
      <c r="G51" s="54">
        <v>0</v>
      </c>
      <c r="H51" s="71">
        <v>5.293897002</v>
      </c>
      <c r="I51" s="45">
        <v>1137.871781585</v>
      </c>
      <c r="J51" s="45">
        <v>3.050061717</v>
      </c>
      <c r="K51" s="45">
        <v>0</v>
      </c>
      <c r="L51" s="54">
        <v>471.924278766</v>
      </c>
      <c r="M51" s="71">
        <v>0</v>
      </c>
      <c r="N51" s="53">
        <v>0</v>
      </c>
      <c r="O51" s="45">
        <v>0</v>
      </c>
      <c r="P51" s="45">
        <v>0</v>
      </c>
      <c r="Q51" s="54">
        <v>0</v>
      </c>
      <c r="R51" s="71">
        <v>2.004634577</v>
      </c>
      <c r="S51" s="45">
        <v>6.59053924</v>
      </c>
      <c r="T51" s="45">
        <v>0.454743723</v>
      </c>
      <c r="U51" s="45">
        <v>0</v>
      </c>
      <c r="V51" s="54">
        <v>36.225786001</v>
      </c>
      <c r="W51" s="71">
        <v>0</v>
      </c>
      <c r="X51" s="45">
        <v>0</v>
      </c>
      <c r="Y51" s="45">
        <v>0</v>
      </c>
      <c r="Z51" s="45">
        <v>0</v>
      </c>
      <c r="AA51" s="54">
        <v>0</v>
      </c>
      <c r="AB51" s="71">
        <v>0</v>
      </c>
      <c r="AC51" s="45">
        <v>0</v>
      </c>
      <c r="AD51" s="45">
        <v>0</v>
      </c>
      <c r="AE51" s="45">
        <v>0</v>
      </c>
      <c r="AF51" s="54">
        <v>0</v>
      </c>
      <c r="AG51" s="71">
        <v>0</v>
      </c>
      <c r="AH51" s="45">
        <v>0</v>
      </c>
      <c r="AI51" s="45">
        <v>0</v>
      </c>
      <c r="AJ51" s="45">
        <v>0</v>
      </c>
      <c r="AK51" s="54">
        <v>0</v>
      </c>
      <c r="AL51" s="71">
        <v>0.010488206</v>
      </c>
      <c r="AM51" s="45">
        <v>0</v>
      </c>
      <c r="AN51" s="45">
        <v>0</v>
      </c>
      <c r="AO51" s="45">
        <v>0</v>
      </c>
      <c r="AP51" s="54">
        <v>0</v>
      </c>
      <c r="AQ51" s="71">
        <v>0</v>
      </c>
      <c r="AR51" s="53">
        <v>0</v>
      </c>
      <c r="AS51" s="45">
        <v>0</v>
      </c>
      <c r="AT51" s="45">
        <v>0</v>
      </c>
      <c r="AU51" s="54">
        <v>0</v>
      </c>
      <c r="AV51" s="71">
        <v>15.271810973</v>
      </c>
      <c r="AW51" s="45">
        <v>315.954394699</v>
      </c>
      <c r="AX51" s="45">
        <v>0</v>
      </c>
      <c r="AY51" s="45">
        <v>0</v>
      </c>
      <c r="AZ51" s="54">
        <v>409.297251126</v>
      </c>
      <c r="BA51" s="71">
        <v>0</v>
      </c>
      <c r="BB51" s="53">
        <v>0</v>
      </c>
      <c r="BC51" s="45">
        <v>0</v>
      </c>
      <c r="BD51" s="45">
        <v>0</v>
      </c>
      <c r="BE51" s="54">
        <v>0</v>
      </c>
      <c r="BF51" s="71">
        <v>3.73926285</v>
      </c>
      <c r="BG51" s="53">
        <v>12.505329687</v>
      </c>
      <c r="BH51" s="45">
        <v>2.719745891</v>
      </c>
      <c r="BI51" s="45">
        <v>0</v>
      </c>
      <c r="BJ51" s="54">
        <v>18.403776753</v>
      </c>
      <c r="BK51" s="87">
        <v>2636.991222174</v>
      </c>
      <c r="BL51" s="103"/>
    </row>
    <row r="52" spans="1:64" ht="12.75">
      <c r="A52" s="11"/>
      <c r="B52" s="24" t="s">
        <v>161</v>
      </c>
      <c r="C52" s="71">
        <v>0</v>
      </c>
      <c r="D52" s="53">
        <v>35.128049783</v>
      </c>
      <c r="E52" s="45">
        <v>0</v>
      </c>
      <c r="F52" s="45">
        <v>0</v>
      </c>
      <c r="G52" s="54">
        <v>0</v>
      </c>
      <c r="H52" s="71">
        <v>1.604659599</v>
      </c>
      <c r="I52" s="45">
        <v>10.144991704</v>
      </c>
      <c r="J52" s="45">
        <v>0</v>
      </c>
      <c r="K52" s="45">
        <v>0</v>
      </c>
      <c r="L52" s="54">
        <v>31.603633272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0.487198755</v>
      </c>
      <c r="S52" s="45">
        <v>0.318531448</v>
      </c>
      <c r="T52" s="45">
        <v>0</v>
      </c>
      <c r="U52" s="45">
        <v>0</v>
      </c>
      <c r="V52" s="54">
        <v>0.198661108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10.18152405</v>
      </c>
      <c r="AW52" s="45">
        <v>64.634395384</v>
      </c>
      <c r="AX52" s="45">
        <v>0</v>
      </c>
      <c r="AY52" s="45">
        <v>0</v>
      </c>
      <c r="AZ52" s="54">
        <v>86.36425088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1.680843947</v>
      </c>
      <c r="BG52" s="53">
        <v>0.772739359</v>
      </c>
      <c r="BH52" s="45">
        <v>1.634399028</v>
      </c>
      <c r="BI52" s="45">
        <v>0</v>
      </c>
      <c r="BJ52" s="54">
        <v>9.458484068</v>
      </c>
      <c r="BK52" s="87">
        <v>254.212362385</v>
      </c>
      <c r="BL52" s="103"/>
    </row>
    <row r="53" spans="1:64" ht="12.75">
      <c r="A53" s="11"/>
      <c r="B53" s="24" t="s">
        <v>165</v>
      </c>
      <c r="C53" s="71">
        <v>0</v>
      </c>
      <c r="D53" s="53">
        <v>0.678069818</v>
      </c>
      <c r="E53" s="45">
        <v>0</v>
      </c>
      <c r="F53" s="45">
        <v>0</v>
      </c>
      <c r="G53" s="54">
        <v>0</v>
      </c>
      <c r="H53" s="71">
        <v>1.753710923</v>
      </c>
      <c r="I53" s="45">
        <v>1.235032092</v>
      </c>
      <c r="J53" s="45">
        <v>0</v>
      </c>
      <c r="K53" s="45">
        <v>0</v>
      </c>
      <c r="L53" s="54">
        <v>2.442327862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0.550506052</v>
      </c>
      <c r="S53" s="45">
        <v>0</v>
      </c>
      <c r="T53" s="45">
        <v>0</v>
      </c>
      <c r="U53" s="45">
        <v>0</v>
      </c>
      <c r="V53" s="54">
        <v>0.152973812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0.00114779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30.836191015</v>
      </c>
      <c r="AW53" s="45">
        <v>11.887517373</v>
      </c>
      <c r="AX53" s="45">
        <v>0</v>
      </c>
      <c r="AY53" s="45">
        <v>0</v>
      </c>
      <c r="AZ53" s="54">
        <v>118.760978279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7.434129812</v>
      </c>
      <c r="BG53" s="53">
        <v>0.302226265</v>
      </c>
      <c r="BH53" s="45">
        <v>0</v>
      </c>
      <c r="BI53" s="45">
        <v>0</v>
      </c>
      <c r="BJ53" s="54">
        <v>16.670074793</v>
      </c>
      <c r="BK53" s="87">
        <v>192.704885886</v>
      </c>
      <c r="BL53" s="103"/>
    </row>
    <row r="54" spans="1:64" ht="12.75">
      <c r="A54" s="11"/>
      <c r="B54" s="24" t="s">
        <v>164</v>
      </c>
      <c r="C54" s="71">
        <v>0</v>
      </c>
      <c r="D54" s="53">
        <v>1.837274523</v>
      </c>
      <c r="E54" s="45">
        <v>0</v>
      </c>
      <c r="F54" s="45">
        <v>0</v>
      </c>
      <c r="G54" s="54">
        <v>0</v>
      </c>
      <c r="H54" s="71">
        <v>4.617609826</v>
      </c>
      <c r="I54" s="45">
        <v>18.071700213</v>
      </c>
      <c r="J54" s="45">
        <v>0</v>
      </c>
      <c r="K54" s="45">
        <v>0</v>
      </c>
      <c r="L54" s="54">
        <v>69.947122525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1.869652621</v>
      </c>
      <c r="S54" s="45">
        <v>0</v>
      </c>
      <c r="T54" s="45">
        <v>0</v>
      </c>
      <c r="U54" s="45">
        <v>0</v>
      </c>
      <c r="V54" s="54">
        <v>1.636357639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0.00321691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0.000110335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42.938379557</v>
      </c>
      <c r="AW54" s="45">
        <v>96.984065239</v>
      </c>
      <c r="AX54" s="45">
        <v>0.826969873</v>
      </c>
      <c r="AY54" s="45">
        <v>0</v>
      </c>
      <c r="AZ54" s="54">
        <v>208.836741993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13.188419522</v>
      </c>
      <c r="BG54" s="53">
        <v>9.751136633</v>
      </c>
      <c r="BH54" s="45">
        <v>0</v>
      </c>
      <c r="BI54" s="45">
        <v>0</v>
      </c>
      <c r="BJ54" s="54">
        <v>26.817230227</v>
      </c>
      <c r="BK54" s="87">
        <v>497.325987636</v>
      </c>
      <c r="BL54" s="103"/>
    </row>
    <row r="55" spans="1:64" ht="12.75">
      <c r="A55" s="11"/>
      <c r="B55" s="24" t="s">
        <v>162</v>
      </c>
      <c r="C55" s="71">
        <v>0</v>
      </c>
      <c r="D55" s="53">
        <v>1.142309096</v>
      </c>
      <c r="E55" s="45">
        <v>0</v>
      </c>
      <c r="F55" s="45">
        <v>0</v>
      </c>
      <c r="G55" s="54">
        <v>0</v>
      </c>
      <c r="H55" s="71">
        <v>14.412622342</v>
      </c>
      <c r="I55" s="45">
        <v>539.812335919</v>
      </c>
      <c r="J55" s="45">
        <v>84.161062858</v>
      </c>
      <c r="K55" s="45">
        <v>0</v>
      </c>
      <c r="L55" s="54">
        <v>116.353880005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5.643224243</v>
      </c>
      <c r="S55" s="45">
        <v>85.397151843</v>
      </c>
      <c r="T55" s="45">
        <v>32.751081705</v>
      </c>
      <c r="U55" s="45">
        <v>0</v>
      </c>
      <c r="V55" s="54">
        <v>9.566398986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0.034941224</v>
      </c>
      <c r="AC55" s="45">
        <v>0.002222253</v>
      </c>
      <c r="AD55" s="45">
        <v>0</v>
      </c>
      <c r="AE55" s="45">
        <v>0</v>
      </c>
      <c r="AF55" s="54">
        <v>0.027090432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0.010281594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122.354398353</v>
      </c>
      <c r="AW55" s="45">
        <v>549.922794303</v>
      </c>
      <c r="AX55" s="45">
        <v>0.050447371</v>
      </c>
      <c r="AY55" s="45">
        <v>0.000101823</v>
      </c>
      <c r="AZ55" s="54">
        <v>716.415810416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48.027085604</v>
      </c>
      <c r="BG55" s="53">
        <v>36.711665152</v>
      </c>
      <c r="BH55" s="45">
        <v>28.977360257</v>
      </c>
      <c r="BI55" s="45">
        <v>0</v>
      </c>
      <c r="BJ55" s="54">
        <v>133.33340779</v>
      </c>
      <c r="BK55" s="87">
        <v>2525.107673569</v>
      </c>
      <c r="BL55" s="103"/>
    </row>
    <row r="56" spans="1:64" ht="12.75">
      <c r="A56" s="11"/>
      <c r="B56" s="24" t="s">
        <v>163</v>
      </c>
      <c r="C56" s="71">
        <v>0</v>
      </c>
      <c r="D56" s="53">
        <v>323.163886494</v>
      </c>
      <c r="E56" s="45">
        <v>0</v>
      </c>
      <c r="F56" s="45">
        <v>0</v>
      </c>
      <c r="G56" s="54">
        <v>0</v>
      </c>
      <c r="H56" s="71">
        <v>11.068404185</v>
      </c>
      <c r="I56" s="45">
        <v>570.098566723</v>
      </c>
      <c r="J56" s="45">
        <v>46.370224821</v>
      </c>
      <c r="K56" s="45">
        <v>0</v>
      </c>
      <c r="L56" s="54">
        <v>540.824203264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4.670779305</v>
      </c>
      <c r="S56" s="45">
        <v>10.77222855</v>
      </c>
      <c r="T56" s="45">
        <v>0</v>
      </c>
      <c r="U56" s="45">
        <v>0</v>
      </c>
      <c r="V56" s="54">
        <v>16.308418182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</v>
      </c>
      <c r="AC56" s="45">
        <v>0</v>
      </c>
      <c r="AD56" s="45">
        <v>0</v>
      </c>
      <c r="AE56" s="45">
        <v>0</v>
      </c>
      <c r="AF56" s="54">
        <v>0.03334773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28.239435043</v>
      </c>
      <c r="AW56" s="45">
        <v>713.605593534</v>
      </c>
      <c r="AX56" s="45">
        <v>0</v>
      </c>
      <c r="AY56" s="45">
        <v>0</v>
      </c>
      <c r="AZ56" s="54">
        <v>256.303280088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13.671227707</v>
      </c>
      <c r="BG56" s="53">
        <v>119.950028089</v>
      </c>
      <c r="BH56" s="45">
        <v>0</v>
      </c>
      <c r="BI56" s="45">
        <v>0</v>
      </c>
      <c r="BJ56" s="54">
        <v>20.64837149962034</v>
      </c>
      <c r="BK56" s="87">
        <v>2675.7279952146205</v>
      </c>
      <c r="BL56" s="103"/>
    </row>
    <row r="57" spans="1:64" ht="12.75">
      <c r="A57" s="36"/>
      <c r="B57" s="37" t="s">
        <v>81</v>
      </c>
      <c r="C57" s="80">
        <f aca="true" t="shared" si="5" ref="C57:AH57">SUM(C48:C56)</f>
        <v>0</v>
      </c>
      <c r="D57" s="80">
        <f t="shared" si="5"/>
        <v>1552.905023772</v>
      </c>
      <c r="E57" s="80">
        <f t="shared" si="5"/>
        <v>0</v>
      </c>
      <c r="F57" s="80">
        <f t="shared" si="5"/>
        <v>0</v>
      </c>
      <c r="G57" s="80">
        <f t="shared" si="5"/>
        <v>0</v>
      </c>
      <c r="H57" s="80">
        <f t="shared" si="5"/>
        <v>58.498083195</v>
      </c>
      <c r="I57" s="80">
        <f t="shared" si="5"/>
        <v>4462.046600451999</v>
      </c>
      <c r="J57" s="80">
        <f t="shared" si="5"/>
        <v>141.896557681</v>
      </c>
      <c r="K57" s="80">
        <f t="shared" si="5"/>
        <v>7.296322675</v>
      </c>
      <c r="L57" s="80">
        <f t="shared" si="5"/>
        <v>2202.816384973</v>
      </c>
      <c r="M57" s="80">
        <f t="shared" si="5"/>
        <v>0</v>
      </c>
      <c r="N57" s="80">
        <f t="shared" si="5"/>
        <v>0</v>
      </c>
      <c r="O57" s="80">
        <f t="shared" si="5"/>
        <v>0</v>
      </c>
      <c r="P57" s="80">
        <f t="shared" si="5"/>
        <v>0</v>
      </c>
      <c r="Q57" s="80">
        <f t="shared" si="5"/>
        <v>0</v>
      </c>
      <c r="R57" s="80">
        <f t="shared" si="5"/>
        <v>22.324742938</v>
      </c>
      <c r="S57" s="80">
        <f t="shared" si="5"/>
        <v>114.561780133</v>
      </c>
      <c r="T57" s="80">
        <f t="shared" si="5"/>
        <v>33.205825428</v>
      </c>
      <c r="U57" s="80">
        <f t="shared" si="5"/>
        <v>0</v>
      </c>
      <c r="V57" s="80">
        <f t="shared" si="5"/>
        <v>137.886281468</v>
      </c>
      <c r="W57" s="80">
        <f t="shared" si="5"/>
        <v>0</v>
      </c>
      <c r="X57" s="80">
        <f t="shared" si="5"/>
        <v>0</v>
      </c>
      <c r="Y57" s="80">
        <f t="shared" si="5"/>
        <v>0</v>
      </c>
      <c r="Z57" s="80">
        <f t="shared" si="5"/>
        <v>0</v>
      </c>
      <c r="AA57" s="80">
        <f t="shared" si="5"/>
        <v>0</v>
      </c>
      <c r="AB57" s="80">
        <f t="shared" si="5"/>
        <v>0.038267762</v>
      </c>
      <c r="AC57" s="80">
        <f t="shared" si="5"/>
        <v>0.002222253</v>
      </c>
      <c r="AD57" s="80">
        <f t="shared" si="5"/>
        <v>0</v>
      </c>
      <c r="AE57" s="80">
        <f t="shared" si="5"/>
        <v>0</v>
      </c>
      <c r="AF57" s="80">
        <f t="shared" si="5"/>
        <v>0.151321572</v>
      </c>
      <c r="AG57" s="80">
        <f t="shared" si="5"/>
        <v>0</v>
      </c>
      <c r="AH57" s="80">
        <f t="shared" si="5"/>
        <v>0</v>
      </c>
      <c r="AI57" s="80">
        <f aca="true" t="shared" si="6" ref="AI57:BJ57">SUM(AI48:AI56)</f>
        <v>0</v>
      </c>
      <c r="AJ57" s="80">
        <f t="shared" si="6"/>
        <v>0</v>
      </c>
      <c r="AK57" s="80">
        <f t="shared" si="6"/>
        <v>0</v>
      </c>
      <c r="AL57" s="80">
        <f t="shared" si="6"/>
        <v>0.022027956</v>
      </c>
      <c r="AM57" s="80">
        <f t="shared" si="6"/>
        <v>0</v>
      </c>
      <c r="AN57" s="80">
        <f t="shared" si="6"/>
        <v>0</v>
      </c>
      <c r="AO57" s="80">
        <f t="shared" si="6"/>
        <v>0</v>
      </c>
      <c r="AP57" s="80">
        <f t="shared" si="6"/>
        <v>0.017575864</v>
      </c>
      <c r="AQ57" s="80">
        <f t="shared" si="6"/>
        <v>0</v>
      </c>
      <c r="AR57" s="80">
        <f t="shared" si="6"/>
        <v>0</v>
      </c>
      <c r="AS57" s="80">
        <f t="shared" si="6"/>
        <v>0</v>
      </c>
      <c r="AT57" s="80">
        <f t="shared" si="6"/>
        <v>0</v>
      </c>
      <c r="AU57" s="80">
        <f t="shared" si="6"/>
        <v>0</v>
      </c>
      <c r="AV57" s="80">
        <f t="shared" si="6"/>
        <v>285.375373726</v>
      </c>
      <c r="AW57" s="80">
        <f t="shared" si="6"/>
        <v>2118.0290916960003</v>
      </c>
      <c r="AX57" s="80">
        <f t="shared" si="6"/>
        <v>20.676174732</v>
      </c>
      <c r="AY57" s="80">
        <f t="shared" si="6"/>
        <v>0.000101823</v>
      </c>
      <c r="AZ57" s="80">
        <f t="shared" si="6"/>
        <v>2610.2950806940003</v>
      </c>
      <c r="BA57" s="80">
        <f t="shared" si="6"/>
        <v>0</v>
      </c>
      <c r="BB57" s="80">
        <f t="shared" si="6"/>
        <v>0</v>
      </c>
      <c r="BC57" s="80">
        <f t="shared" si="6"/>
        <v>0</v>
      </c>
      <c r="BD57" s="80">
        <f t="shared" si="6"/>
        <v>0</v>
      </c>
      <c r="BE57" s="80">
        <f t="shared" si="6"/>
        <v>0</v>
      </c>
      <c r="BF57" s="80">
        <f t="shared" si="6"/>
        <v>97.86641718099999</v>
      </c>
      <c r="BG57" s="80">
        <f t="shared" si="6"/>
        <v>210.871541626</v>
      </c>
      <c r="BH57" s="80">
        <f t="shared" si="6"/>
        <v>39.542081834</v>
      </c>
      <c r="BI57" s="80">
        <f t="shared" si="6"/>
        <v>0</v>
      </c>
      <c r="BJ57" s="80">
        <f t="shared" si="6"/>
        <v>290.8587177456203</v>
      </c>
      <c r="BK57" s="66">
        <f>SUM(BK48:BK56)</f>
        <v>14407.183599179622</v>
      </c>
      <c r="BL57" s="103"/>
    </row>
    <row r="58" spans="1:64" ht="12.75">
      <c r="A58" s="36"/>
      <c r="B58" s="38" t="s">
        <v>71</v>
      </c>
      <c r="C58" s="66">
        <f aca="true" t="shared" si="7" ref="C58:AH58">+C57+C40+C15+C11</f>
        <v>0</v>
      </c>
      <c r="D58" s="72">
        <f t="shared" si="7"/>
        <v>3035.31958639</v>
      </c>
      <c r="E58" s="72">
        <f t="shared" si="7"/>
        <v>0</v>
      </c>
      <c r="F58" s="72">
        <f t="shared" si="7"/>
        <v>0</v>
      </c>
      <c r="G58" s="73">
        <f t="shared" si="7"/>
        <v>0</v>
      </c>
      <c r="H58" s="66">
        <f t="shared" si="7"/>
        <v>169.706337733</v>
      </c>
      <c r="I58" s="72">
        <f t="shared" si="7"/>
        <v>14172.40475565</v>
      </c>
      <c r="J58" s="72">
        <f t="shared" si="7"/>
        <v>1339.965092849</v>
      </c>
      <c r="K58" s="72">
        <f t="shared" si="7"/>
        <v>7.296322675</v>
      </c>
      <c r="L58" s="73">
        <f t="shared" si="7"/>
        <v>3921.9790711859996</v>
      </c>
      <c r="M58" s="66">
        <f t="shared" si="7"/>
        <v>0</v>
      </c>
      <c r="N58" s="72">
        <f t="shared" si="7"/>
        <v>0</v>
      </c>
      <c r="O58" s="72">
        <f t="shared" si="7"/>
        <v>0</v>
      </c>
      <c r="P58" s="72">
        <f t="shared" si="7"/>
        <v>0</v>
      </c>
      <c r="Q58" s="73">
        <f t="shared" si="7"/>
        <v>0</v>
      </c>
      <c r="R58" s="66">
        <f t="shared" si="7"/>
        <v>65.288184934</v>
      </c>
      <c r="S58" s="72">
        <f t="shared" si="7"/>
        <v>607.930340978</v>
      </c>
      <c r="T58" s="72">
        <f t="shared" si="7"/>
        <v>79.610584501</v>
      </c>
      <c r="U58" s="72">
        <f t="shared" si="7"/>
        <v>0</v>
      </c>
      <c r="V58" s="73">
        <f t="shared" si="7"/>
        <v>348.88178369900004</v>
      </c>
      <c r="W58" s="66">
        <f t="shared" si="7"/>
        <v>0</v>
      </c>
      <c r="X58" s="66">
        <f t="shared" si="7"/>
        <v>0</v>
      </c>
      <c r="Y58" s="66">
        <f t="shared" si="7"/>
        <v>0</v>
      </c>
      <c r="Z58" s="66">
        <f t="shared" si="7"/>
        <v>0</v>
      </c>
      <c r="AA58" s="66">
        <f t="shared" si="7"/>
        <v>0</v>
      </c>
      <c r="AB58" s="66">
        <f t="shared" si="7"/>
        <v>0.077530744</v>
      </c>
      <c r="AC58" s="72">
        <f t="shared" si="7"/>
        <v>0.048632472</v>
      </c>
      <c r="AD58" s="72">
        <f t="shared" si="7"/>
        <v>0</v>
      </c>
      <c r="AE58" s="72">
        <f t="shared" si="7"/>
        <v>0</v>
      </c>
      <c r="AF58" s="73">
        <f t="shared" si="7"/>
        <v>0.151321572</v>
      </c>
      <c r="AG58" s="66">
        <f t="shared" si="7"/>
        <v>0</v>
      </c>
      <c r="AH58" s="72">
        <f t="shared" si="7"/>
        <v>0</v>
      </c>
      <c r="AI58" s="72">
        <f aca="true" t="shared" si="8" ref="AI58:BK58">+AI57+AI40+AI15+AI11</f>
        <v>0</v>
      </c>
      <c r="AJ58" s="72">
        <f t="shared" si="8"/>
        <v>0</v>
      </c>
      <c r="AK58" s="73">
        <f t="shared" si="8"/>
        <v>0</v>
      </c>
      <c r="AL58" s="66">
        <f t="shared" si="8"/>
        <v>0.033076594</v>
      </c>
      <c r="AM58" s="72">
        <f t="shared" si="8"/>
        <v>0</v>
      </c>
      <c r="AN58" s="72">
        <f t="shared" si="8"/>
        <v>0</v>
      </c>
      <c r="AO58" s="72">
        <f t="shared" si="8"/>
        <v>0</v>
      </c>
      <c r="AP58" s="73">
        <f t="shared" si="8"/>
        <v>0.017575864</v>
      </c>
      <c r="AQ58" s="66">
        <f t="shared" si="8"/>
        <v>0</v>
      </c>
      <c r="AR58" s="72">
        <f t="shared" si="8"/>
        <v>0.113251309</v>
      </c>
      <c r="AS58" s="72">
        <f t="shared" si="8"/>
        <v>0</v>
      </c>
      <c r="AT58" s="72">
        <f t="shared" si="8"/>
        <v>0</v>
      </c>
      <c r="AU58" s="73">
        <f t="shared" si="8"/>
        <v>0</v>
      </c>
      <c r="AV58" s="66">
        <f t="shared" si="8"/>
        <v>419.56260629</v>
      </c>
      <c r="AW58" s="72">
        <f t="shared" si="8"/>
        <v>5192.931652496</v>
      </c>
      <c r="AX58" s="72">
        <f t="shared" si="8"/>
        <v>273.250930482</v>
      </c>
      <c r="AY58" s="72">
        <f t="shared" si="8"/>
        <v>0.000101823</v>
      </c>
      <c r="AZ58" s="73">
        <f t="shared" si="8"/>
        <v>4418.900362456</v>
      </c>
      <c r="BA58" s="66">
        <f t="shared" si="8"/>
        <v>0</v>
      </c>
      <c r="BB58" s="72">
        <f t="shared" si="8"/>
        <v>0</v>
      </c>
      <c r="BC58" s="72">
        <f t="shared" si="8"/>
        <v>0</v>
      </c>
      <c r="BD58" s="72">
        <f t="shared" si="8"/>
        <v>0</v>
      </c>
      <c r="BE58" s="73">
        <f t="shared" si="8"/>
        <v>0</v>
      </c>
      <c r="BF58" s="66">
        <f t="shared" si="8"/>
        <v>143.61189778899998</v>
      </c>
      <c r="BG58" s="72">
        <f t="shared" si="8"/>
        <v>356.764849488</v>
      </c>
      <c r="BH58" s="72">
        <f t="shared" si="8"/>
        <v>60.656841682</v>
      </c>
      <c r="BI58" s="72">
        <f t="shared" si="8"/>
        <v>0</v>
      </c>
      <c r="BJ58" s="73">
        <f t="shared" si="8"/>
        <v>509.43852661162026</v>
      </c>
      <c r="BK58" s="66">
        <f t="shared" si="8"/>
        <v>35123.94121826762</v>
      </c>
      <c r="BL58" s="103"/>
    </row>
    <row r="59" spans="1:64" ht="3.75" customHeight="1">
      <c r="A59" s="11"/>
      <c r="B59" s="20"/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4"/>
      <c r="BL59" s="103"/>
    </row>
    <row r="60" spans="1:64" ht="3.75" customHeight="1">
      <c r="A60" s="11"/>
      <c r="B60" s="20"/>
      <c r="C60" s="25"/>
      <c r="D60" s="33"/>
      <c r="E60" s="26"/>
      <c r="F60" s="26"/>
      <c r="G60" s="26"/>
      <c r="H60" s="26"/>
      <c r="I60" s="26"/>
      <c r="J60" s="26"/>
      <c r="K60" s="26"/>
      <c r="L60" s="26"/>
      <c r="M60" s="26"/>
      <c r="N60" s="3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33"/>
      <c r="AS60" s="26"/>
      <c r="AT60" s="26"/>
      <c r="AU60" s="26"/>
      <c r="AV60" s="26"/>
      <c r="AW60" s="26"/>
      <c r="AX60" s="26"/>
      <c r="AY60" s="26"/>
      <c r="AZ60" s="26"/>
      <c r="BA60" s="26"/>
      <c r="BB60" s="33"/>
      <c r="BC60" s="26"/>
      <c r="BD60" s="26"/>
      <c r="BE60" s="26"/>
      <c r="BF60" s="26"/>
      <c r="BG60" s="33"/>
      <c r="BH60" s="26"/>
      <c r="BI60" s="26"/>
      <c r="BJ60" s="26"/>
      <c r="BK60" s="29"/>
      <c r="BL60" s="103"/>
    </row>
    <row r="61" spans="1:64" ht="12.75">
      <c r="A61" s="11" t="s">
        <v>1</v>
      </c>
      <c r="B61" s="17" t="s">
        <v>7</v>
      </c>
      <c r="C61" s="122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4"/>
      <c r="BL61" s="103"/>
    </row>
    <row r="62" spans="1:252" s="4" customFormat="1" ht="12.75">
      <c r="A62" s="11" t="s">
        <v>67</v>
      </c>
      <c r="B62" s="24" t="s">
        <v>2</v>
      </c>
      <c r="C62" s="119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1"/>
      <c r="BL62" s="103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4" customFormat="1" ht="12.75">
      <c r="A63" s="11"/>
      <c r="B63" s="24" t="s">
        <v>170</v>
      </c>
      <c r="C63" s="75">
        <v>0</v>
      </c>
      <c r="D63" s="53">
        <v>0.714080273</v>
      </c>
      <c r="E63" s="76">
        <v>0</v>
      </c>
      <c r="F63" s="76">
        <v>0</v>
      </c>
      <c r="G63" s="77">
        <v>0</v>
      </c>
      <c r="H63" s="75">
        <v>510.429283915</v>
      </c>
      <c r="I63" s="76">
        <v>0.289100759</v>
      </c>
      <c r="J63" s="76">
        <v>0</v>
      </c>
      <c r="K63" s="76">
        <v>0</v>
      </c>
      <c r="L63" s="77">
        <v>35.479489234</v>
      </c>
      <c r="M63" s="67">
        <v>0</v>
      </c>
      <c r="N63" s="68">
        <v>0</v>
      </c>
      <c r="O63" s="67">
        <v>0</v>
      </c>
      <c r="P63" s="67">
        <v>0</v>
      </c>
      <c r="Q63" s="67">
        <v>0</v>
      </c>
      <c r="R63" s="75">
        <v>299.946994372</v>
      </c>
      <c r="S63" s="76">
        <v>0.003694987</v>
      </c>
      <c r="T63" s="76">
        <v>0</v>
      </c>
      <c r="U63" s="76">
        <v>0</v>
      </c>
      <c r="V63" s="77">
        <v>8.592290621</v>
      </c>
      <c r="W63" s="75">
        <v>0</v>
      </c>
      <c r="X63" s="76">
        <v>0</v>
      </c>
      <c r="Y63" s="76">
        <v>0</v>
      </c>
      <c r="Z63" s="76">
        <v>0</v>
      </c>
      <c r="AA63" s="77">
        <v>0</v>
      </c>
      <c r="AB63" s="75">
        <v>1.792069496</v>
      </c>
      <c r="AC63" s="76">
        <v>0</v>
      </c>
      <c r="AD63" s="76">
        <v>0</v>
      </c>
      <c r="AE63" s="76">
        <v>0</v>
      </c>
      <c r="AF63" s="77">
        <v>0.030594841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75">
        <v>0.763389371</v>
      </c>
      <c r="AM63" s="76">
        <v>0</v>
      </c>
      <c r="AN63" s="76">
        <v>0</v>
      </c>
      <c r="AO63" s="76">
        <v>0</v>
      </c>
      <c r="AP63" s="77">
        <v>0</v>
      </c>
      <c r="AQ63" s="75">
        <v>0</v>
      </c>
      <c r="AR63" s="78">
        <v>0</v>
      </c>
      <c r="AS63" s="76">
        <v>0</v>
      </c>
      <c r="AT63" s="76">
        <v>0</v>
      </c>
      <c r="AU63" s="77">
        <v>0</v>
      </c>
      <c r="AV63" s="75">
        <v>2603.477367187</v>
      </c>
      <c r="AW63" s="76">
        <v>8.000762978</v>
      </c>
      <c r="AX63" s="76">
        <v>1.337085115</v>
      </c>
      <c r="AY63" s="76">
        <v>0</v>
      </c>
      <c r="AZ63" s="77">
        <v>491.324314682</v>
      </c>
      <c r="BA63" s="75">
        <v>0</v>
      </c>
      <c r="BB63" s="78">
        <v>0</v>
      </c>
      <c r="BC63" s="76">
        <v>0</v>
      </c>
      <c r="BD63" s="76">
        <v>0</v>
      </c>
      <c r="BE63" s="77">
        <v>0</v>
      </c>
      <c r="BF63" s="75">
        <v>1103.448080412</v>
      </c>
      <c r="BG63" s="78">
        <v>2.90130713</v>
      </c>
      <c r="BH63" s="76">
        <v>0</v>
      </c>
      <c r="BI63" s="76">
        <v>0</v>
      </c>
      <c r="BJ63" s="77">
        <v>118.78076117092367</v>
      </c>
      <c r="BK63" s="111">
        <v>5187.310666543923</v>
      </c>
      <c r="BL63" s="103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s="4" customFormat="1" ht="12.75">
      <c r="A64" s="36"/>
      <c r="B64" s="37" t="s">
        <v>76</v>
      </c>
      <c r="C64" s="50">
        <f>SUM(C63)</f>
        <v>0</v>
      </c>
      <c r="D64" s="70">
        <f>SUM(D63)</f>
        <v>0.714080273</v>
      </c>
      <c r="E64" s="70">
        <f aca="true" t="shared" si="9" ref="E64:BJ64">SUM(E63)</f>
        <v>0</v>
      </c>
      <c r="F64" s="70">
        <f t="shared" si="9"/>
        <v>0</v>
      </c>
      <c r="G64" s="69">
        <f t="shared" si="9"/>
        <v>0</v>
      </c>
      <c r="H64" s="50">
        <f t="shared" si="9"/>
        <v>510.429283915</v>
      </c>
      <c r="I64" s="70">
        <f t="shared" si="9"/>
        <v>0.289100759</v>
      </c>
      <c r="J64" s="70">
        <f t="shared" si="9"/>
        <v>0</v>
      </c>
      <c r="K64" s="70">
        <f t="shared" si="9"/>
        <v>0</v>
      </c>
      <c r="L64" s="69">
        <f t="shared" si="9"/>
        <v>35.479489234</v>
      </c>
      <c r="M64" s="51">
        <f t="shared" si="9"/>
        <v>0</v>
      </c>
      <c r="N64" s="51">
        <f t="shared" si="9"/>
        <v>0</v>
      </c>
      <c r="O64" s="51">
        <f t="shared" si="9"/>
        <v>0</v>
      </c>
      <c r="P64" s="51">
        <f t="shared" si="9"/>
        <v>0</v>
      </c>
      <c r="Q64" s="74">
        <f t="shared" si="9"/>
        <v>0</v>
      </c>
      <c r="R64" s="50">
        <f t="shared" si="9"/>
        <v>299.946994372</v>
      </c>
      <c r="S64" s="70">
        <f t="shared" si="9"/>
        <v>0.003694987</v>
      </c>
      <c r="T64" s="70">
        <f t="shared" si="9"/>
        <v>0</v>
      </c>
      <c r="U64" s="70">
        <f t="shared" si="9"/>
        <v>0</v>
      </c>
      <c r="V64" s="69">
        <f t="shared" si="9"/>
        <v>8.592290621</v>
      </c>
      <c r="W64" s="50">
        <f t="shared" si="9"/>
        <v>0</v>
      </c>
      <c r="X64" s="70">
        <f t="shared" si="9"/>
        <v>0</v>
      </c>
      <c r="Y64" s="70">
        <f t="shared" si="9"/>
        <v>0</v>
      </c>
      <c r="Z64" s="70">
        <f t="shared" si="9"/>
        <v>0</v>
      </c>
      <c r="AA64" s="69">
        <f t="shared" si="9"/>
        <v>0</v>
      </c>
      <c r="AB64" s="50">
        <f t="shared" si="9"/>
        <v>1.792069496</v>
      </c>
      <c r="AC64" s="70">
        <f t="shared" si="9"/>
        <v>0</v>
      </c>
      <c r="AD64" s="70">
        <f t="shared" si="9"/>
        <v>0</v>
      </c>
      <c r="AE64" s="70">
        <f t="shared" si="9"/>
        <v>0</v>
      </c>
      <c r="AF64" s="69">
        <f t="shared" si="9"/>
        <v>0.030594841</v>
      </c>
      <c r="AG64" s="51">
        <f t="shared" si="9"/>
        <v>0</v>
      </c>
      <c r="AH64" s="51">
        <f t="shared" si="9"/>
        <v>0</v>
      </c>
      <c r="AI64" s="51">
        <f t="shared" si="9"/>
        <v>0</v>
      </c>
      <c r="AJ64" s="51">
        <f t="shared" si="9"/>
        <v>0</v>
      </c>
      <c r="AK64" s="74">
        <f t="shared" si="9"/>
        <v>0</v>
      </c>
      <c r="AL64" s="50">
        <f t="shared" si="9"/>
        <v>0.763389371</v>
      </c>
      <c r="AM64" s="70">
        <f t="shared" si="9"/>
        <v>0</v>
      </c>
      <c r="AN64" s="70">
        <f t="shared" si="9"/>
        <v>0</v>
      </c>
      <c r="AO64" s="70">
        <f t="shared" si="9"/>
        <v>0</v>
      </c>
      <c r="AP64" s="69">
        <f t="shared" si="9"/>
        <v>0</v>
      </c>
      <c r="AQ64" s="50">
        <f t="shared" si="9"/>
        <v>0</v>
      </c>
      <c r="AR64" s="70">
        <f t="shared" si="9"/>
        <v>0</v>
      </c>
      <c r="AS64" s="70">
        <f t="shared" si="9"/>
        <v>0</v>
      </c>
      <c r="AT64" s="70">
        <f t="shared" si="9"/>
        <v>0</v>
      </c>
      <c r="AU64" s="69">
        <f t="shared" si="9"/>
        <v>0</v>
      </c>
      <c r="AV64" s="50">
        <f t="shared" si="9"/>
        <v>2603.477367187</v>
      </c>
      <c r="AW64" s="70">
        <f t="shared" si="9"/>
        <v>8.000762978</v>
      </c>
      <c r="AX64" s="70">
        <f t="shared" si="9"/>
        <v>1.337085115</v>
      </c>
      <c r="AY64" s="70">
        <f t="shared" si="9"/>
        <v>0</v>
      </c>
      <c r="AZ64" s="69">
        <f t="shared" si="9"/>
        <v>491.324314682</v>
      </c>
      <c r="BA64" s="50">
        <f t="shared" si="9"/>
        <v>0</v>
      </c>
      <c r="BB64" s="70">
        <f t="shared" si="9"/>
        <v>0</v>
      </c>
      <c r="BC64" s="70">
        <f t="shared" si="9"/>
        <v>0</v>
      </c>
      <c r="BD64" s="70">
        <f t="shared" si="9"/>
        <v>0</v>
      </c>
      <c r="BE64" s="69">
        <f t="shared" si="9"/>
        <v>0</v>
      </c>
      <c r="BF64" s="50">
        <f t="shared" si="9"/>
        <v>1103.448080412</v>
      </c>
      <c r="BG64" s="70">
        <f t="shared" si="9"/>
        <v>2.90130713</v>
      </c>
      <c r="BH64" s="70">
        <f t="shared" si="9"/>
        <v>0</v>
      </c>
      <c r="BI64" s="70">
        <f t="shared" si="9"/>
        <v>0</v>
      </c>
      <c r="BJ64" s="69">
        <f t="shared" si="9"/>
        <v>118.78076117092367</v>
      </c>
      <c r="BK64" s="52">
        <f>SUM(BK63:BK63)</f>
        <v>5187.310666543923</v>
      </c>
      <c r="BL64" s="103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64" ht="12.75">
      <c r="A65" s="11" t="s">
        <v>68</v>
      </c>
      <c r="B65" s="18" t="s">
        <v>15</v>
      </c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4"/>
      <c r="BL65" s="103"/>
    </row>
    <row r="66" spans="1:64" ht="12.75">
      <c r="A66" s="11"/>
      <c r="B66" s="24" t="s">
        <v>115</v>
      </c>
      <c r="C66" s="71">
        <v>0</v>
      </c>
      <c r="D66" s="53">
        <v>0.62896575</v>
      </c>
      <c r="E66" s="45">
        <v>0</v>
      </c>
      <c r="F66" s="45">
        <v>0</v>
      </c>
      <c r="G66" s="54">
        <v>0</v>
      </c>
      <c r="H66" s="71">
        <v>50.406087023</v>
      </c>
      <c r="I66" s="45">
        <v>44.32435137</v>
      </c>
      <c r="J66" s="45">
        <v>0</v>
      </c>
      <c r="K66" s="45">
        <v>0</v>
      </c>
      <c r="L66" s="54">
        <v>109.452863488</v>
      </c>
      <c r="M66" s="71">
        <v>0</v>
      </c>
      <c r="N66" s="53">
        <v>0</v>
      </c>
      <c r="O66" s="45">
        <v>0</v>
      </c>
      <c r="P66" s="45">
        <v>0</v>
      </c>
      <c r="Q66" s="54">
        <v>0</v>
      </c>
      <c r="R66" s="71">
        <v>15.261610925</v>
      </c>
      <c r="S66" s="45">
        <v>0.405576567</v>
      </c>
      <c r="T66" s="45">
        <v>0</v>
      </c>
      <c r="U66" s="45">
        <v>0</v>
      </c>
      <c r="V66" s="54">
        <v>7.946235113</v>
      </c>
      <c r="W66" s="71">
        <v>0</v>
      </c>
      <c r="X66" s="45">
        <v>0</v>
      </c>
      <c r="Y66" s="45">
        <v>0</v>
      </c>
      <c r="Z66" s="45">
        <v>0</v>
      </c>
      <c r="AA66" s="54">
        <v>0</v>
      </c>
      <c r="AB66" s="71">
        <v>0.098108374</v>
      </c>
      <c r="AC66" s="45">
        <v>0</v>
      </c>
      <c r="AD66" s="45">
        <v>0</v>
      </c>
      <c r="AE66" s="45">
        <v>0</v>
      </c>
      <c r="AF66" s="54">
        <v>0.012711503</v>
      </c>
      <c r="AG66" s="71">
        <v>0</v>
      </c>
      <c r="AH66" s="45">
        <v>0</v>
      </c>
      <c r="AI66" s="45">
        <v>0</v>
      </c>
      <c r="AJ66" s="45">
        <v>0</v>
      </c>
      <c r="AK66" s="54">
        <v>0</v>
      </c>
      <c r="AL66" s="71">
        <v>0.11767415</v>
      </c>
      <c r="AM66" s="45">
        <v>0</v>
      </c>
      <c r="AN66" s="45">
        <v>0</v>
      </c>
      <c r="AO66" s="45">
        <v>0</v>
      </c>
      <c r="AP66" s="54">
        <v>0</v>
      </c>
      <c r="AQ66" s="71">
        <v>0</v>
      </c>
      <c r="AR66" s="53">
        <v>0</v>
      </c>
      <c r="AS66" s="45">
        <v>0</v>
      </c>
      <c r="AT66" s="45">
        <v>0</v>
      </c>
      <c r="AU66" s="54">
        <v>0</v>
      </c>
      <c r="AV66" s="71">
        <v>444.679608084</v>
      </c>
      <c r="AW66" s="45">
        <v>102.768530131</v>
      </c>
      <c r="AX66" s="45">
        <v>0.077599506</v>
      </c>
      <c r="AY66" s="45">
        <v>0</v>
      </c>
      <c r="AZ66" s="54">
        <v>574.344202619</v>
      </c>
      <c r="BA66" s="71">
        <v>0</v>
      </c>
      <c r="BB66" s="53">
        <v>0</v>
      </c>
      <c r="BC66" s="45">
        <v>0</v>
      </c>
      <c r="BD66" s="45">
        <v>0</v>
      </c>
      <c r="BE66" s="54">
        <v>0</v>
      </c>
      <c r="BF66" s="71">
        <v>107.008490876</v>
      </c>
      <c r="BG66" s="53">
        <v>11.630016346</v>
      </c>
      <c r="BH66" s="45">
        <v>0</v>
      </c>
      <c r="BI66" s="45">
        <v>0</v>
      </c>
      <c r="BJ66" s="54">
        <v>76.88776959</v>
      </c>
      <c r="BK66" s="49">
        <v>1546.050401415</v>
      </c>
      <c r="BL66" s="103"/>
    </row>
    <row r="67" spans="1:64" ht="12.75">
      <c r="A67" s="11"/>
      <c r="B67" s="24" t="s">
        <v>118</v>
      </c>
      <c r="C67" s="71">
        <v>0</v>
      </c>
      <c r="D67" s="53">
        <v>0.573916176</v>
      </c>
      <c r="E67" s="45">
        <v>0</v>
      </c>
      <c r="F67" s="45">
        <v>0</v>
      </c>
      <c r="G67" s="54">
        <v>0</v>
      </c>
      <c r="H67" s="71">
        <v>357.940235421</v>
      </c>
      <c r="I67" s="45">
        <v>18.456334663</v>
      </c>
      <c r="J67" s="45">
        <v>0</v>
      </c>
      <c r="K67" s="45">
        <v>0</v>
      </c>
      <c r="L67" s="54">
        <v>127.486318995</v>
      </c>
      <c r="M67" s="71">
        <v>0</v>
      </c>
      <c r="N67" s="53">
        <v>0</v>
      </c>
      <c r="O67" s="45">
        <v>0</v>
      </c>
      <c r="P67" s="45">
        <v>0</v>
      </c>
      <c r="Q67" s="54">
        <v>0</v>
      </c>
      <c r="R67" s="71">
        <v>121.829690991</v>
      </c>
      <c r="S67" s="45">
        <v>0.282113174</v>
      </c>
      <c r="T67" s="45">
        <v>0</v>
      </c>
      <c r="U67" s="45">
        <v>0</v>
      </c>
      <c r="V67" s="54">
        <v>22.105851007</v>
      </c>
      <c r="W67" s="71">
        <v>0</v>
      </c>
      <c r="X67" s="45">
        <v>0</v>
      </c>
      <c r="Y67" s="45">
        <v>0</v>
      </c>
      <c r="Z67" s="45">
        <v>0</v>
      </c>
      <c r="AA67" s="54">
        <v>0</v>
      </c>
      <c r="AB67" s="71">
        <v>1.877282216</v>
      </c>
      <c r="AC67" s="45">
        <v>0</v>
      </c>
      <c r="AD67" s="45">
        <v>0</v>
      </c>
      <c r="AE67" s="45">
        <v>0</v>
      </c>
      <c r="AF67" s="54">
        <v>0.003628551</v>
      </c>
      <c r="AG67" s="71">
        <v>0</v>
      </c>
      <c r="AH67" s="45">
        <v>0</v>
      </c>
      <c r="AI67" s="45">
        <v>0</v>
      </c>
      <c r="AJ67" s="45">
        <v>0</v>
      </c>
      <c r="AK67" s="54">
        <v>0</v>
      </c>
      <c r="AL67" s="71">
        <v>1.311646744</v>
      </c>
      <c r="AM67" s="45">
        <v>0</v>
      </c>
      <c r="AN67" s="45">
        <v>0</v>
      </c>
      <c r="AO67" s="45">
        <v>0</v>
      </c>
      <c r="AP67" s="54">
        <v>0</v>
      </c>
      <c r="AQ67" s="71">
        <v>0.004083447</v>
      </c>
      <c r="AR67" s="53">
        <v>0</v>
      </c>
      <c r="AS67" s="45">
        <v>0</v>
      </c>
      <c r="AT67" s="45">
        <v>0</v>
      </c>
      <c r="AU67" s="54">
        <v>0</v>
      </c>
      <c r="AV67" s="71">
        <v>1834.886941223</v>
      </c>
      <c r="AW67" s="45">
        <v>59.287856127</v>
      </c>
      <c r="AX67" s="45">
        <v>0</v>
      </c>
      <c r="AY67" s="45">
        <v>0</v>
      </c>
      <c r="AZ67" s="54">
        <v>510.931437362</v>
      </c>
      <c r="BA67" s="71">
        <v>0</v>
      </c>
      <c r="BB67" s="53">
        <v>0</v>
      </c>
      <c r="BC67" s="45">
        <v>0</v>
      </c>
      <c r="BD67" s="45">
        <v>0</v>
      </c>
      <c r="BE67" s="54">
        <v>0</v>
      </c>
      <c r="BF67" s="71">
        <v>661.950609255</v>
      </c>
      <c r="BG67" s="53">
        <v>13.585404611</v>
      </c>
      <c r="BH67" s="45">
        <v>0</v>
      </c>
      <c r="BI67" s="45">
        <v>0</v>
      </c>
      <c r="BJ67" s="54">
        <v>71.767984358</v>
      </c>
      <c r="BK67" s="49">
        <v>3804.281334321</v>
      </c>
      <c r="BL67" s="103"/>
    </row>
    <row r="68" spans="1:64" ht="12.75">
      <c r="A68" s="11"/>
      <c r="B68" s="24" t="s">
        <v>116</v>
      </c>
      <c r="C68" s="71">
        <v>0</v>
      </c>
      <c r="D68" s="53">
        <v>0.804733022</v>
      </c>
      <c r="E68" s="45">
        <v>0</v>
      </c>
      <c r="F68" s="45">
        <v>0</v>
      </c>
      <c r="G68" s="54">
        <v>0</v>
      </c>
      <c r="H68" s="71">
        <v>309.706485677</v>
      </c>
      <c r="I68" s="45">
        <v>115.239054654</v>
      </c>
      <c r="J68" s="45">
        <v>0</v>
      </c>
      <c r="K68" s="45">
        <v>0</v>
      </c>
      <c r="L68" s="54">
        <v>378.046876753</v>
      </c>
      <c r="M68" s="71">
        <v>0</v>
      </c>
      <c r="N68" s="53">
        <v>0</v>
      </c>
      <c r="O68" s="45">
        <v>0</v>
      </c>
      <c r="P68" s="45">
        <v>0</v>
      </c>
      <c r="Q68" s="54">
        <v>0</v>
      </c>
      <c r="R68" s="71">
        <v>120.985291149</v>
      </c>
      <c r="S68" s="45">
        <v>12.885317729</v>
      </c>
      <c r="T68" s="45">
        <v>0</v>
      </c>
      <c r="U68" s="45">
        <v>0</v>
      </c>
      <c r="V68" s="54">
        <v>50.384507773</v>
      </c>
      <c r="W68" s="71">
        <v>0</v>
      </c>
      <c r="X68" s="45">
        <v>0</v>
      </c>
      <c r="Y68" s="45">
        <v>0</v>
      </c>
      <c r="Z68" s="45">
        <v>0</v>
      </c>
      <c r="AA68" s="54">
        <v>0</v>
      </c>
      <c r="AB68" s="71">
        <v>1.666358193</v>
      </c>
      <c r="AC68" s="45">
        <v>0</v>
      </c>
      <c r="AD68" s="45">
        <v>0</v>
      </c>
      <c r="AE68" s="45">
        <v>0</v>
      </c>
      <c r="AF68" s="54">
        <v>0.102322557</v>
      </c>
      <c r="AG68" s="71">
        <v>0</v>
      </c>
      <c r="AH68" s="45">
        <v>0</v>
      </c>
      <c r="AI68" s="45">
        <v>0</v>
      </c>
      <c r="AJ68" s="45">
        <v>0</v>
      </c>
      <c r="AK68" s="54">
        <v>0</v>
      </c>
      <c r="AL68" s="71">
        <v>1.18119896</v>
      </c>
      <c r="AM68" s="45">
        <v>0</v>
      </c>
      <c r="AN68" s="45">
        <v>0</v>
      </c>
      <c r="AO68" s="45">
        <v>0</v>
      </c>
      <c r="AP68" s="54">
        <v>0.015193486</v>
      </c>
      <c r="AQ68" s="71">
        <v>0</v>
      </c>
      <c r="AR68" s="53">
        <v>0</v>
      </c>
      <c r="AS68" s="45">
        <v>0</v>
      </c>
      <c r="AT68" s="45">
        <v>0</v>
      </c>
      <c r="AU68" s="54">
        <v>0</v>
      </c>
      <c r="AV68" s="71">
        <v>2359.538939629</v>
      </c>
      <c r="AW68" s="45">
        <v>231.802311385</v>
      </c>
      <c r="AX68" s="45">
        <v>0.318835845</v>
      </c>
      <c r="AY68" s="45">
        <v>0</v>
      </c>
      <c r="AZ68" s="54">
        <v>1619.693407499</v>
      </c>
      <c r="BA68" s="71">
        <v>0</v>
      </c>
      <c r="BB68" s="53">
        <v>0</v>
      </c>
      <c r="BC68" s="45">
        <v>0</v>
      </c>
      <c r="BD68" s="45">
        <v>0</v>
      </c>
      <c r="BE68" s="54">
        <v>0</v>
      </c>
      <c r="BF68" s="71">
        <v>818.95289684</v>
      </c>
      <c r="BG68" s="53">
        <v>40.11508936</v>
      </c>
      <c r="BH68" s="45">
        <v>0</v>
      </c>
      <c r="BI68" s="45">
        <v>0</v>
      </c>
      <c r="BJ68" s="54">
        <v>229.650347354</v>
      </c>
      <c r="BK68" s="49">
        <v>6291.089167865</v>
      </c>
      <c r="BL68" s="103"/>
    </row>
    <row r="69" spans="1:64" ht="12.75">
      <c r="A69" s="11"/>
      <c r="B69" s="98" t="s">
        <v>134</v>
      </c>
      <c r="C69" s="71">
        <v>0</v>
      </c>
      <c r="D69" s="53">
        <v>0.656480645</v>
      </c>
      <c r="E69" s="45">
        <v>0</v>
      </c>
      <c r="F69" s="45">
        <v>0</v>
      </c>
      <c r="G69" s="54">
        <v>0</v>
      </c>
      <c r="H69" s="71">
        <v>13.854255797</v>
      </c>
      <c r="I69" s="45">
        <v>22.06137009</v>
      </c>
      <c r="J69" s="45">
        <v>0</v>
      </c>
      <c r="K69" s="45">
        <v>0</v>
      </c>
      <c r="L69" s="54">
        <v>41.225716648</v>
      </c>
      <c r="M69" s="71">
        <v>0</v>
      </c>
      <c r="N69" s="53">
        <v>0</v>
      </c>
      <c r="O69" s="45">
        <v>0</v>
      </c>
      <c r="P69" s="45">
        <v>0</v>
      </c>
      <c r="Q69" s="54">
        <v>0</v>
      </c>
      <c r="R69" s="71">
        <v>4.491418706</v>
      </c>
      <c r="S69" s="45">
        <v>0.075978937</v>
      </c>
      <c r="T69" s="45">
        <v>0</v>
      </c>
      <c r="U69" s="45">
        <v>0</v>
      </c>
      <c r="V69" s="54">
        <v>14.489256237</v>
      </c>
      <c r="W69" s="71">
        <v>0</v>
      </c>
      <c r="X69" s="45">
        <v>0</v>
      </c>
      <c r="Y69" s="45">
        <v>0</v>
      </c>
      <c r="Z69" s="45">
        <v>0</v>
      </c>
      <c r="AA69" s="54">
        <v>0</v>
      </c>
      <c r="AB69" s="71">
        <v>0.012860355</v>
      </c>
      <c r="AC69" s="45">
        <v>0</v>
      </c>
      <c r="AD69" s="45">
        <v>0</v>
      </c>
      <c r="AE69" s="45">
        <v>0</v>
      </c>
      <c r="AF69" s="54">
        <v>0</v>
      </c>
      <c r="AG69" s="71">
        <v>0</v>
      </c>
      <c r="AH69" s="45">
        <v>0</v>
      </c>
      <c r="AI69" s="45">
        <v>0</v>
      </c>
      <c r="AJ69" s="45">
        <v>0</v>
      </c>
      <c r="AK69" s="54">
        <v>0</v>
      </c>
      <c r="AL69" s="71">
        <v>0.021437561</v>
      </c>
      <c r="AM69" s="45">
        <v>0</v>
      </c>
      <c r="AN69" s="45">
        <v>0</v>
      </c>
      <c r="AO69" s="45">
        <v>0</v>
      </c>
      <c r="AP69" s="54">
        <v>0</v>
      </c>
      <c r="AQ69" s="71">
        <v>0</v>
      </c>
      <c r="AR69" s="53">
        <v>0</v>
      </c>
      <c r="AS69" s="45">
        <v>0</v>
      </c>
      <c r="AT69" s="45">
        <v>0</v>
      </c>
      <c r="AU69" s="54">
        <v>0</v>
      </c>
      <c r="AV69" s="71">
        <v>74.708354081</v>
      </c>
      <c r="AW69" s="45">
        <v>28.281719523</v>
      </c>
      <c r="AX69" s="45">
        <v>0.217321968</v>
      </c>
      <c r="AY69" s="45">
        <v>0</v>
      </c>
      <c r="AZ69" s="54">
        <v>122.450647115</v>
      </c>
      <c r="BA69" s="71">
        <v>0</v>
      </c>
      <c r="BB69" s="53">
        <v>0</v>
      </c>
      <c r="BC69" s="45">
        <v>0</v>
      </c>
      <c r="BD69" s="45">
        <v>0</v>
      </c>
      <c r="BE69" s="54">
        <v>0</v>
      </c>
      <c r="BF69" s="71">
        <v>34.007668418</v>
      </c>
      <c r="BG69" s="53">
        <v>1.987215033</v>
      </c>
      <c r="BH69" s="45">
        <v>0</v>
      </c>
      <c r="BI69" s="45">
        <v>0</v>
      </c>
      <c r="BJ69" s="54">
        <v>31.972850308</v>
      </c>
      <c r="BK69" s="49">
        <v>390.514551422</v>
      </c>
      <c r="BL69" s="103"/>
    </row>
    <row r="70" spans="1:64" ht="12.75">
      <c r="A70" s="11"/>
      <c r="B70" s="24" t="s">
        <v>117</v>
      </c>
      <c r="C70" s="71">
        <v>0</v>
      </c>
      <c r="D70" s="53">
        <v>0.648887233</v>
      </c>
      <c r="E70" s="45">
        <v>0</v>
      </c>
      <c r="F70" s="45">
        <v>0</v>
      </c>
      <c r="G70" s="54">
        <v>0</v>
      </c>
      <c r="H70" s="71">
        <v>48.161458329</v>
      </c>
      <c r="I70" s="45">
        <v>0.889990739</v>
      </c>
      <c r="J70" s="45">
        <v>0</v>
      </c>
      <c r="K70" s="45">
        <v>0</v>
      </c>
      <c r="L70" s="54">
        <v>32.294119665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22.086186665</v>
      </c>
      <c r="S70" s="45">
        <v>0.001396762</v>
      </c>
      <c r="T70" s="45">
        <v>0</v>
      </c>
      <c r="U70" s="45">
        <v>0</v>
      </c>
      <c r="V70" s="54">
        <v>2.510904278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0.071593304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0.03476579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78.317807346</v>
      </c>
      <c r="AW70" s="45">
        <v>5.995489018</v>
      </c>
      <c r="AX70" s="45">
        <v>0</v>
      </c>
      <c r="AY70" s="45">
        <v>0</v>
      </c>
      <c r="AZ70" s="54">
        <v>27.867690857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31.791641645</v>
      </c>
      <c r="BG70" s="53">
        <v>0.524462338</v>
      </c>
      <c r="BH70" s="45">
        <v>0</v>
      </c>
      <c r="BI70" s="45">
        <v>0</v>
      </c>
      <c r="BJ70" s="54">
        <v>6.443619674</v>
      </c>
      <c r="BK70" s="49">
        <v>257.640013643</v>
      </c>
      <c r="BL70" s="103"/>
    </row>
    <row r="71" spans="1:64" ht="12.75">
      <c r="A71" s="11"/>
      <c r="B71" s="24" t="s">
        <v>113</v>
      </c>
      <c r="C71" s="71">
        <v>0</v>
      </c>
      <c r="D71" s="53">
        <v>0.714121354</v>
      </c>
      <c r="E71" s="45">
        <v>0</v>
      </c>
      <c r="F71" s="45">
        <v>0</v>
      </c>
      <c r="G71" s="54">
        <v>0</v>
      </c>
      <c r="H71" s="71">
        <v>133.46042861</v>
      </c>
      <c r="I71" s="45">
        <v>90.285924388</v>
      </c>
      <c r="J71" s="45">
        <v>0</v>
      </c>
      <c r="K71" s="45">
        <v>0</v>
      </c>
      <c r="L71" s="54">
        <v>271.710270177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43.494009592</v>
      </c>
      <c r="S71" s="45">
        <v>49.797084766</v>
      </c>
      <c r="T71" s="45">
        <v>0</v>
      </c>
      <c r="U71" s="45">
        <v>0</v>
      </c>
      <c r="V71" s="54">
        <v>25.605560164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0.372741737</v>
      </c>
      <c r="AC71" s="45">
        <v>0</v>
      </c>
      <c r="AD71" s="45">
        <v>0</v>
      </c>
      <c r="AE71" s="45">
        <v>0</v>
      </c>
      <c r="AF71" s="54">
        <v>0.034863971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0.24643143</v>
      </c>
      <c r="AM71" s="45">
        <v>0</v>
      </c>
      <c r="AN71" s="45">
        <v>0</v>
      </c>
      <c r="AO71" s="45">
        <v>0</v>
      </c>
      <c r="AP71" s="54">
        <v>0.032605885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1209.025646509</v>
      </c>
      <c r="AW71" s="45">
        <v>194.193204272</v>
      </c>
      <c r="AX71" s="45">
        <v>0.031910462</v>
      </c>
      <c r="AY71" s="45">
        <v>0</v>
      </c>
      <c r="AZ71" s="54">
        <v>1564.450339386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400.128553503</v>
      </c>
      <c r="BG71" s="53">
        <v>34.446895439</v>
      </c>
      <c r="BH71" s="45">
        <v>0</v>
      </c>
      <c r="BI71" s="45">
        <v>0</v>
      </c>
      <c r="BJ71" s="54">
        <v>216.568217941</v>
      </c>
      <c r="BK71" s="49">
        <v>4234.598809586</v>
      </c>
      <c r="BL71" s="103"/>
    </row>
    <row r="72" spans="1:64" ht="12.75">
      <c r="A72" s="11"/>
      <c r="B72" s="24" t="s">
        <v>132</v>
      </c>
      <c r="C72" s="71">
        <v>0</v>
      </c>
      <c r="D72" s="53">
        <v>0.432070162</v>
      </c>
      <c r="E72" s="45">
        <v>0</v>
      </c>
      <c r="F72" s="45">
        <v>0</v>
      </c>
      <c r="G72" s="54">
        <v>0</v>
      </c>
      <c r="H72" s="71">
        <v>8.232693416</v>
      </c>
      <c r="I72" s="45">
        <v>1.243060738</v>
      </c>
      <c r="J72" s="45">
        <v>0</v>
      </c>
      <c r="K72" s="45">
        <v>0</v>
      </c>
      <c r="L72" s="54">
        <v>10.105683391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3.211285123</v>
      </c>
      <c r="S72" s="45">
        <v>5.751055802</v>
      </c>
      <c r="T72" s="45">
        <v>7.977201491</v>
      </c>
      <c r="U72" s="45">
        <v>0</v>
      </c>
      <c r="V72" s="54">
        <v>1.246814097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5.635014007</v>
      </c>
      <c r="AW72" s="45">
        <v>1.545907497</v>
      </c>
      <c r="AX72" s="45">
        <v>0</v>
      </c>
      <c r="AY72" s="45">
        <v>0</v>
      </c>
      <c r="AZ72" s="54">
        <v>9.70595008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2.584496743</v>
      </c>
      <c r="BG72" s="53">
        <v>0.137715481</v>
      </c>
      <c r="BH72" s="45">
        <v>0</v>
      </c>
      <c r="BI72" s="45">
        <v>0</v>
      </c>
      <c r="BJ72" s="54">
        <v>1.138033914</v>
      </c>
      <c r="BK72" s="49">
        <v>58.946981942</v>
      </c>
      <c r="BL72" s="103"/>
    </row>
    <row r="73" spans="1:64" ht="12.75">
      <c r="A73" s="11"/>
      <c r="B73" s="24" t="s">
        <v>133</v>
      </c>
      <c r="C73" s="71">
        <v>0</v>
      </c>
      <c r="D73" s="53">
        <v>5.4437987</v>
      </c>
      <c r="E73" s="45">
        <v>0</v>
      </c>
      <c r="F73" s="45">
        <v>0</v>
      </c>
      <c r="G73" s="54">
        <v>0</v>
      </c>
      <c r="H73" s="71">
        <v>6.763509226</v>
      </c>
      <c r="I73" s="45">
        <v>1.385700434</v>
      </c>
      <c r="J73" s="45">
        <v>0</v>
      </c>
      <c r="K73" s="45">
        <v>0</v>
      </c>
      <c r="L73" s="54">
        <v>18.65565468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2.427758682</v>
      </c>
      <c r="S73" s="45">
        <v>0.081181586</v>
      </c>
      <c r="T73" s="45">
        <v>0</v>
      </c>
      <c r="U73" s="45">
        <v>0</v>
      </c>
      <c r="V73" s="54">
        <v>1.453354515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0.000462473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0.000199576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4.151948678</v>
      </c>
      <c r="AW73" s="45">
        <v>1.952372628</v>
      </c>
      <c r="AX73" s="45">
        <v>0</v>
      </c>
      <c r="AY73" s="45">
        <v>0</v>
      </c>
      <c r="AZ73" s="54">
        <v>10.128306018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1.504134635</v>
      </c>
      <c r="BG73" s="53">
        <v>0.53686639</v>
      </c>
      <c r="BH73" s="45">
        <v>0</v>
      </c>
      <c r="BI73" s="45">
        <v>0</v>
      </c>
      <c r="BJ73" s="54">
        <v>0.848859526</v>
      </c>
      <c r="BK73" s="49">
        <v>55.334107747</v>
      </c>
      <c r="BL73" s="103"/>
    </row>
    <row r="74" spans="1:64" ht="12.75">
      <c r="A74" s="11"/>
      <c r="B74" s="24" t="s">
        <v>120</v>
      </c>
      <c r="C74" s="71">
        <v>0</v>
      </c>
      <c r="D74" s="53">
        <v>0.565024768</v>
      </c>
      <c r="E74" s="45">
        <v>0</v>
      </c>
      <c r="F74" s="45">
        <v>0</v>
      </c>
      <c r="G74" s="54">
        <v>0</v>
      </c>
      <c r="H74" s="71">
        <v>83.518368357</v>
      </c>
      <c r="I74" s="45">
        <v>26.173462653</v>
      </c>
      <c r="J74" s="45">
        <v>0</v>
      </c>
      <c r="K74" s="45">
        <v>0</v>
      </c>
      <c r="L74" s="54">
        <v>51.99283866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26.309507547</v>
      </c>
      <c r="S74" s="45">
        <v>2.480407254</v>
      </c>
      <c r="T74" s="45">
        <v>0</v>
      </c>
      <c r="U74" s="45">
        <v>0</v>
      </c>
      <c r="V74" s="54">
        <v>4.237069337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0.603118704</v>
      </c>
      <c r="AC74" s="45">
        <v>0</v>
      </c>
      <c r="AD74" s="45">
        <v>0</v>
      </c>
      <c r="AE74" s="45">
        <v>0</v>
      </c>
      <c r="AF74" s="54">
        <v>0.003439816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0.199828671</v>
      </c>
      <c r="AM74" s="45">
        <v>0</v>
      </c>
      <c r="AN74" s="45">
        <v>0</v>
      </c>
      <c r="AO74" s="45">
        <v>0</v>
      </c>
      <c r="AP74" s="54">
        <v>0.01834583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971.963429921</v>
      </c>
      <c r="AW74" s="45">
        <v>63.079704344</v>
      </c>
      <c r="AX74" s="45">
        <v>0.070795771</v>
      </c>
      <c r="AY74" s="45">
        <v>0</v>
      </c>
      <c r="AZ74" s="54">
        <v>465.557600118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223.348802234</v>
      </c>
      <c r="BG74" s="53">
        <v>6.773886954</v>
      </c>
      <c r="BH74" s="45">
        <v>0</v>
      </c>
      <c r="BI74" s="45">
        <v>0</v>
      </c>
      <c r="BJ74" s="54">
        <v>44.933736121</v>
      </c>
      <c r="BK74" s="49">
        <v>1971.82936706</v>
      </c>
      <c r="BL74" s="103"/>
    </row>
    <row r="75" spans="1:64" ht="12.75">
      <c r="A75" s="11"/>
      <c r="B75" s="24" t="s">
        <v>110</v>
      </c>
      <c r="C75" s="71">
        <v>0</v>
      </c>
      <c r="D75" s="53">
        <v>0.714099511</v>
      </c>
      <c r="E75" s="45">
        <v>0</v>
      </c>
      <c r="F75" s="45">
        <v>0</v>
      </c>
      <c r="G75" s="54">
        <v>0</v>
      </c>
      <c r="H75" s="71">
        <v>9.48260285</v>
      </c>
      <c r="I75" s="45">
        <v>10.984272116</v>
      </c>
      <c r="J75" s="45">
        <v>0</v>
      </c>
      <c r="K75" s="45">
        <v>0</v>
      </c>
      <c r="L75" s="54">
        <v>43.1910146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2.549028458</v>
      </c>
      <c r="S75" s="45">
        <v>3.127215745</v>
      </c>
      <c r="T75" s="45">
        <v>0</v>
      </c>
      <c r="U75" s="45">
        <v>0</v>
      </c>
      <c r="V75" s="54">
        <v>9.877958132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0.001170867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0.002946366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134.701648042</v>
      </c>
      <c r="AW75" s="45">
        <v>156.415891552</v>
      </c>
      <c r="AX75" s="45">
        <v>0</v>
      </c>
      <c r="AY75" s="45">
        <v>0</v>
      </c>
      <c r="AZ75" s="54">
        <v>617.195078513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45.564850569</v>
      </c>
      <c r="BG75" s="53">
        <v>26.36214039</v>
      </c>
      <c r="BH75" s="45">
        <v>0</v>
      </c>
      <c r="BI75" s="45">
        <v>0</v>
      </c>
      <c r="BJ75" s="54">
        <v>148.965730771</v>
      </c>
      <c r="BK75" s="49">
        <v>1209.135648482</v>
      </c>
      <c r="BL75" s="103"/>
    </row>
    <row r="76" spans="1:64" ht="12.75">
      <c r="A76" s="11"/>
      <c r="B76" s="24" t="s">
        <v>109</v>
      </c>
      <c r="C76" s="71">
        <v>0</v>
      </c>
      <c r="D76" s="53">
        <v>29.292143252</v>
      </c>
      <c r="E76" s="45">
        <v>0</v>
      </c>
      <c r="F76" s="45">
        <v>0</v>
      </c>
      <c r="G76" s="54">
        <v>0</v>
      </c>
      <c r="H76" s="71">
        <v>8.476119811</v>
      </c>
      <c r="I76" s="45">
        <v>197.220165407</v>
      </c>
      <c r="J76" s="45">
        <v>0</v>
      </c>
      <c r="K76" s="45">
        <v>0</v>
      </c>
      <c r="L76" s="54">
        <v>264.843712753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2.119729894</v>
      </c>
      <c r="S76" s="45">
        <v>0.056576631</v>
      </c>
      <c r="T76" s="45">
        <v>0</v>
      </c>
      <c r="U76" s="45">
        <v>0</v>
      </c>
      <c r="V76" s="54">
        <v>8.729591618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</v>
      </c>
      <c r="AC76" s="45">
        <v>0</v>
      </c>
      <c r="AD76" s="45">
        <v>0</v>
      </c>
      <c r="AE76" s="45">
        <v>0</v>
      </c>
      <c r="AF76" s="54">
        <v>0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</v>
      </c>
      <c r="AM76" s="45">
        <v>0</v>
      </c>
      <c r="AN76" s="45">
        <v>0</v>
      </c>
      <c r="AO76" s="45">
        <v>0</v>
      </c>
      <c r="AP76" s="54">
        <v>0</v>
      </c>
      <c r="AQ76" s="71">
        <v>0</v>
      </c>
      <c r="AR76" s="53">
        <v>0</v>
      </c>
      <c r="AS76" s="45">
        <v>0</v>
      </c>
      <c r="AT76" s="45">
        <v>0</v>
      </c>
      <c r="AU76" s="54">
        <v>0</v>
      </c>
      <c r="AV76" s="71">
        <v>18.911660417</v>
      </c>
      <c r="AW76" s="45">
        <v>130.149469013</v>
      </c>
      <c r="AX76" s="45">
        <v>0</v>
      </c>
      <c r="AY76" s="45">
        <v>0</v>
      </c>
      <c r="AZ76" s="54">
        <v>266.980344469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4.779773263</v>
      </c>
      <c r="BG76" s="53">
        <v>69.025481813</v>
      </c>
      <c r="BH76" s="45">
        <v>0</v>
      </c>
      <c r="BI76" s="45">
        <v>0</v>
      </c>
      <c r="BJ76" s="54">
        <v>28.761302918</v>
      </c>
      <c r="BK76" s="49">
        <v>1029.346071259</v>
      </c>
      <c r="BL76" s="103"/>
    </row>
    <row r="77" spans="1:64" ht="12.75">
      <c r="A77" s="11"/>
      <c r="B77" s="24" t="s">
        <v>114</v>
      </c>
      <c r="C77" s="71">
        <v>0</v>
      </c>
      <c r="D77" s="53">
        <v>0.617822581</v>
      </c>
      <c r="E77" s="45">
        <v>0</v>
      </c>
      <c r="F77" s="45">
        <v>0</v>
      </c>
      <c r="G77" s="54">
        <v>0</v>
      </c>
      <c r="H77" s="71">
        <v>4.180544881</v>
      </c>
      <c r="I77" s="45">
        <v>14.288432183</v>
      </c>
      <c r="J77" s="45">
        <v>0</v>
      </c>
      <c r="K77" s="45">
        <v>0</v>
      </c>
      <c r="L77" s="54">
        <v>12.774765545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1.919060923</v>
      </c>
      <c r="S77" s="45">
        <v>3.594086469</v>
      </c>
      <c r="T77" s="45">
        <v>0</v>
      </c>
      <c r="U77" s="45">
        <v>0</v>
      </c>
      <c r="V77" s="54">
        <v>1.336811256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0.01599538</v>
      </c>
      <c r="AC77" s="45">
        <v>0</v>
      </c>
      <c r="AD77" s="45">
        <v>0</v>
      </c>
      <c r="AE77" s="45">
        <v>0</v>
      </c>
      <c r="AF77" s="54">
        <v>0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0.002954905</v>
      </c>
      <c r="AM77" s="45">
        <v>0</v>
      </c>
      <c r="AN77" s="45">
        <v>0</v>
      </c>
      <c r="AO77" s="45">
        <v>0</v>
      </c>
      <c r="AP77" s="54">
        <v>0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49.44523887</v>
      </c>
      <c r="AW77" s="45">
        <v>42.571919901</v>
      </c>
      <c r="AX77" s="45">
        <v>0</v>
      </c>
      <c r="AY77" s="45">
        <v>0</v>
      </c>
      <c r="AZ77" s="54">
        <v>233.244661545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15.800949924</v>
      </c>
      <c r="BG77" s="53">
        <v>8.480238793</v>
      </c>
      <c r="BH77" s="45">
        <v>0</v>
      </c>
      <c r="BI77" s="45">
        <v>0</v>
      </c>
      <c r="BJ77" s="54">
        <v>37.696406877</v>
      </c>
      <c r="BK77" s="49">
        <v>425.969890033</v>
      </c>
      <c r="BL77" s="103"/>
    </row>
    <row r="78" spans="1:64" ht="12" customHeight="1">
      <c r="A78" s="11"/>
      <c r="B78" s="24" t="s">
        <v>106</v>
      </c>
      <c r="C78" s="71">
        <v>0</v>
      </c>
      <c r="D78" s="53">
        <v>0</v>
      </c>
      <c r="E78" s="45">
        <v>0</v>
      </c>
      <c r="F78" s="45">
        <v>0</v>
      </c>
      <c r="G78" s="54">
        <v>0</v>
      </c>
      <c r="H78" s="71">
        <v>0.114534543</v>
      </c>
      <c r="I78" s="45">
        <v>0</v>
      </c>
      <c r="J78" s="45">
        <v>0</v>
      </c>
      <c r="K78" s="45">
        <v>0</v>
      </c>
      <c r="L78" s="54">
        <v>0.379563852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0.029653588</v>
      </c>
      <c r="S78" s="45">
        <v>0</v>
      </c>
      <c r="T78" s="45">
        <v>0</v>
      </c>
      <c r="U78" s="45">
        <v>0</v>
      </c>
      <c r="V78" s="54">
        <v>0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3.267840096</v>
      </c>
      <c r="AW78" s="45">
        <v>1.423467718</v>
      </c>
      <c r="AX78" s="45">
        <v>0</v>
      </c>
      <c r="AY78" s="45">
        <v>0</v>
      </c>
      <c r="AZ78" s="54">
        <v>23.552324268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0.49731785</v>
      </c>
      <c r="BG78" s="53">
        <v>0</v>
      </c>
      <c r="BH78" s="45">
        <v>0</v>
      </c>
      <c r="BI78" s="45">
        <v>0</v>
      </c>
      <c r="BJ78" s="54">
        <v>1.125565824</v>
      </c>
      <c r="BK78" s="49">
        <v>30.390267739</v>
      </c>
      <c r="BL78" s="103"/>
    </row>
    <row r="79" spans="1:64" ht="12" customHeight="1">
      <c r="A79" s="11"/>
      <c r="B79" s="24" t="s">
        <v>111</v>
      </c>
      <c r="C79" s="71">
        <v>0</v>
      </c>
      <c r="D79" s="53">
        <v>2.282198709</v>
      </c>
      <c r="E79" s="45">
        <v>0</v>
      </c>
      <c r="F79" s="45">
        <v>0</v>
      </c>
      <c r="G79" s="54">
        <v>0</v>
      </c>
      <c r="H79" s="71">
        <v>17.293322577</v>
      </c>
      <c r="I79" s="45">
        <v>4.814093145</v>
      </c>
      <c r="J79" s="45">
        <v>0</v>
      </c>
      <c r="K79" s="45">
        <v>0</v>
      </c>
      <c r="L79" s="54">
        <v>11.185394208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6.45740772</v>
      </c>
      <c r="S79" s="45">
        <v>0</v>
      </c>
      <c r="T79" s="45">
        <v>0</v>
      </c>
      <c r="U79" s="45">
        <v>0</v>
      </c>
      <c r="V79" s="54">
        <v>1.455462201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0.004304801</v>
      </c>
      <c r="AC79" s="45">
        <v>0</v>
      </c>
      <c r="AD79" s="45">
        <v>0</v>
      </c>
      <c r="AE79" s="45">
        <v>0</v>
      </c>
      <c r="AF79" s="54">
        <v>0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0.033803184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18.773520709</v>
      </c>
      <c r="AW79" s="45">
        <v>4.104307907</v>
      </c>
      <c r="AX79" s="45">
        <v>0</v>
      </c>
      <c r="AY79" s="45">
        <v>0</v>
      </c>
      <c r="AZ79" s="54">
        <v>11.917456309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7.663984288</v>
      </c>
      <c r="BG79" s="53">
        <v>0.07476959</v>
      </c>
      <c r="BH79" s="45">
        <v>0</v>
      </c>
      <c r="BI79" s="45">
        <v>0</v>
      </c>
      <c r="BJ79" s="54">
        <v>2.752069222</v>
      </c>
      <c r="BK79" s="49">
        <v>88.81209457</v>
      </c>
      <c r="BL79" s="103"/>
    </row>
    <row r="80" spans="1:64" ht="12" customHeight="1">
      <c r="A80" s="11"/>
      <c r="B80" s="24" t="s">
        <v>112</v>
      </c>
      <c r="C80" s="71">
        <v>0</v>
      </c>
      <c r="D80" s="53">
        <v>0.691930138</v>
      </c>
      <c r="E80" s="45">
        <v>0</v>
      </c>
      <c r="F80" s="45">
        <v>0</v>
      </c>
      <c r="G80" s="54">
        <v>0</v>
      </c>
      <c r="H80" s="71">
        <v>108.652034337</v>
      </c>
      <c r="I80" s="45">
        <v>50.598894811</v>
      </c>
      <c r="J80" s="45">
        <v>0</v>
      </c>
      <c r="K80" s="45">
        <v>0</v>
      </c>
      <c r="L80" s="54">
        <v>157.715831022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34.115947735</v>
      </c>
      <c r="S80" s="45">
        <v>3.721302796</v>
      </c>
      <c r="T80" s="45">
        <v>0</v>
      </c>
      <c r="U80" s="45">
        <v>0</v>
      </c>
      <c r="V80" s="54">
        <v>15.839336343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0.281792967</v>
      </c>
      <c r="AC80" s="45">
        <v>0</v>
      </c>
      <c r="AD80" s="45">
        <v>0</v>
      </c>
      <c r="AE80" s="45">
        <v>0</v>
      </c>
      <c r="AF80" s="54">
        <v>0.07295728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0.104092703</v>
      </c>
      <c r="AM80" s="45">
        <v>0</v>
      </c>
      <c r="AN80" s="45">
        <v>0</v>
      </c>
      <c r="AO80" s="45">
        <v>0</v>
      </c>
      <c r="AP80" s="54">
        <v>0.057893779</v>
      </c>
      <c r="AQ80" s="71">
        <v>0</v>
      </c>
      <c r="AR80" s="53">
        <v>0.169250323</v>
      </c>
      <c r="AS80" s="45">
        <v>0</v>
      </c>
      <c r="AT80" s="45">
        <v>0</v>
      </c>
      <c r="AU80" s="54">
        <v>0</v>
      </c>
      <c r="AV80" s="71">
        <v>986.834340321</v>
      </c>
      <c r="AW80" s="45">
        <v>191.363146252</v>
      </c>
      <c r="AX80" s="45">
        <v>0.080781731</v>
      </c>
      <c r="AY80" s="45">
        <v>0.049407805</v>
      </c>
      <c r="AZ80" s="54">
        <v>1046.074446068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253.070836917</v>
      </c>
      <c r="BG80" s="53">
        <v>35.028056244</v>
      </c>
      <c r="BH80" s="45">
        <v>0</v>
      </c>
      <c r="BI80" s="45">
        <v>0</v>
      </c>
      <c r="BJ80" s="54">
        <v>133.382134848</v>
      </c>
      <c r="BK80" s="49">
        <v>3017.90441442</v>
      </c>
      <c r="BL80" s="103"/>
    </row>
    <row r="81" spans="1:64" ht="12" customHeight="1">
      <c r="A81" s="11"/>
      <c r="B81" s="24" t="s">
        <v>119</v>
      </c>
      <c r="C81" s="71">
        <v>0</v>
      </c>
      <c r="D81" s="53">
        <v>0.527818659</v>
      </c>
      <c r="E81" s="45">
        <v>0</v>
      </c>
      <c r="F81" s="45">
        <v>0</v>
      </c>
      <c r="G81" s="54">
        <v>0</v>
      </c>
      <c r="H81" s="71">
        <v>21.15614807</v>
      </c>
      <c r="I81" s="45">
        <v>1.636825708</v>
      </c>
      <c r="J81" s="45">
        <v>0</v>
      </c>
      <c r="K81" s="45">
        <v>0</v>
      </c>
      <c r="L81" s="54">
        <v>13.292281695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5.342280337</v>
      </c>
      <c r="S81" s="45">
        <v>0.734986167</v>
      </c>
      <c r="T81" s="45">
        <v>0</v>
      </c>
      <c r="U81" s="45">
        <v>0</v>
      </c>
      <c r="V81" s="54">
        <v>1.576035137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0.528838225</v>
      </c>
      <c r="AC81" s="45">
        <v>0</v>
      </c>
      <c r="AD81" s="45">
        <v>0</v>
      </c>
      <c r="AE81" s="45">
        <v>0</v>
      </c>
      <c r="AF81" s="54">
        <v>0.002641883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0.183201092</v>
      </c>
      <c r="AM81" s="45">
        <v>0</v>
      </c>
      <c r="AN81" s="45">
        <v>0</v>
      </c>
      <c r="AO81" s="45">
        <v>0</v>
      </c>
      <c r="AP81" s="54">
        <v>0.002625866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375.119603065</v>
      </c>
      <c r="AW81" s="45">
        <v>26.031448071</v>
      </c>
      <c r="AX81" s="45">
        <v>0.012881656</v>
      </c>
      <c r="AY81" s="45">
        <v>0</v>
      </c>
      <c r="AZ81" s="54">
        <v>151.026904447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75.438300853</v>
      </c>
      <c r="BG81" s="53">
        <v>2.54026211</v>
      </c>
      <c r="BH81" s="45">
        <v>0</v>
      </c>
      <c r="BI81" s="45">
        <v>0</v>
      </c>
      <c r="BJ81" s="54">
        <v>19.135166839</v>
      </c>
      <c r="BK81" s="49">
        <v>694.28824988</v>
      </c>
      <c r="BL81" s="103"/>
    </row>
    <row r="82" spans="1:64" ht="12.75">
      <c r="A82" s="11"/>
      <c r="B82" s="24" t="s">
        <v>108</v>
      </c>
      <c r="C82" s="71">
        <v>0</v>
      </c>
      <c r="D82" s="53">
        <v>0</v>
      </c>
      <c r="E82" s="45">
        <v>0</v>
      </c>
      <c r="F82" s="45">
        <v>0</v>
      </c>
      <c r="G82" s="54">
        <v>0</v>
      </c>
      <c r="H82" s="71">
        <v>1.871488479</v>
      </c>
      <c r="I82" s="45">
        <v>0.046908121</v>
      </c>
      <c r="J82" s="45">
        <v>0</v>
      </c>
      <c r="K82" s="45">
        <v>0</v>
      </c>
      <c r="L82" s="54">
        <v>2.598288651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0.440440708</v>
      </c>
      <c r="S82" s="45">
        <v>0</v>
      </c>
      <c r="T82" s="45">
        <v>0</v>
      </c>
      <c r="U82" s="45">
        <v>0</v>
      </c>
      <c r="V82" s="54">
        <v>0.636294451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0.001052445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11.207476766</v>
      </c>
      <c r="AW82" s="45">
        <v>7.618184262</v>
      </c>
      <c r="AX82" s="45">
        <v>0</v>
      </c>
      <c r="AY82" s="45">
        <v>0</v>
      </c>
      <c r="AZ82" s="54">
        <v>48.353489407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3.30354164</v>
      </c>
      <c r="BG82" s="53">
        <v>1.078873335</v>
      </c>
      <c r="BH82" s="45">
        <v>0</v>
      </c>
      <c r="BI82" s="45">
        <v>0</v>
      </c>
      <c r="BJ82" s="54">
        <v>5.980201332</v>
      </c>
      <c r="BK82" s="49">
        <v>83.136239597</v>
      </c>
      <c r="BL82" s="103"/>
    </row>
    <row r="83" spans="1:64" ht="12.75">
      <c r="A83" s="11"/>
      <c r="B83" s="24" t="s">
        <v>107</v>
      </c>
      <c r="C83" s="71">
        <v>0</v>
      </c>
      <c r="D83" s="53">
        <v>19.76741936</v>
      </c>
      <c r="E83" s="45">
        <v>0</v>
      </c>
      <c r="F83" s="45">
        <v>0</v>
      </c>
      <c r="G83" s="54">
        <v>0</v>
      </c>
      <c r="H83" s="71">
        <v>7.490401</v>
      </c>
      <c r="I83" s="45">
        <v>12.887640604</v>
      </c>
      <c r="J83" s="45">
        <v>0</v>
      </c>
      <c r="K83" s="45">
        <v>0</v>
      </c>
      <c r="L83" s="54">
        <v>17.212449113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2.616216307</v>
      </c>
      <c r="S83" s="45">
        <v>19.945251266</v>
      </c>
      <c r="T83" s="45">
        <v>0</v>
      </c>
      <c r="U83" s="45">
        <v>0</v>
      </c>
      <c r="V83" s="54">
        <v>3.999170388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69.19372354</v>
      </c>
      <c r="AW83" s="45">
        <v>82.169121276</v>
      </c>
      <c r="AX83" s="45">
        <v>0</v>
      </c>
      <c r="AY83" s="45">
        <v>0</v>
      </c>
      <c r="AZ83" s="54">
        <v>236.29819396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31.738587293</v>
      </c>
      <c r="BG83" s="53">
        <v>3.476857682</v>
      </c>
      <c r="BH83" s="45">
        <v>0</v>
      </c>
      <c r="BI83" s="45">
        <v>0</v>
      </c>
      <c r="BJ83" s="54">
        <v>52.619194447</v>
      </c>
      <c r="BK83" s="49">
        <v>559.414226236</v>
      </c>
      <c r="BL83" s="103"/>
    </row>
    <row r="84" spans="1:64" ht="12.75">
      <c r="A84" s="11"/>
      <c r="B84" s="24" t="s">
        <v>135</v>
      </c>
      <c r="C84" s="71">
        <v>0</v>
      </c>
      <c r="D84" s="53">
        <v>14.798710983</v>
      </c>
      <c r="E84" s="45">
        <v>0</v>
      </c>
      <c r="F84" s="45">
        <v>0</v>
      </c>
      <c r="G84" s="54">
        <v>0</v>
      </c>
      <c r="H84" s="71">
        <v>7.929485017</v>
      </c>
      <c r="I84" s="45">
        <v>49.157000498</v>
      </c>
      <c r="J84" s="45">
        <v>0</v>
      </c>
      <c r="K84" s="45">
        <v>0</v>
      </c>
      <c r="L84" s="54">
        <v>45.304275682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1.847532316</v>
      </c>
      <c r="S84" s="45">
        <v>3.176174181</v>
      </c>
      <c r="T84" s="45">
        <v>0</v>
      </c>
      <c r="U84" s="45">
        <v>0</v>
      </c>
      <c r="V84" s="54">
        <v>5.267427505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0.000353485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15.306913877</v>
      </c>
      <c r="AW84" s="45">
        <v>3.320493148</v>
      </c>
      <c r="AX84" s="45">
        <v>0</v>
      </c>
      <c r="AY84" s="45">
        <v>0</v>
      </c>
      <c r="AZ84" s="54">
        <v>45.349434528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5.420838388</v>
      </c>
      <c r="BG84" s="53">
        <v>0.34918762</v>
      </c>
      <c r="BH84" s="45">
        <v>0</v>
      </c>
      <c r="BI84" s="45">
        <v>0</v>
      </c>
      <c r="BJ84" s="54">
        <v>5.912434071</v>
      </c>
      <c r="BK84" s="49">
        <v>203.140261299</v>
      </c>
      <c r="BL84" s="103"/>
    </row>
    <row r="85" spans="1:64" ht="12.75">
      <c r="A85" s="36"/>
      <c r="B85" s="37" t="s">
        <v>77</v>
      </c>
      <c r="C85" s="79">
        <f>SUM(C66:C84)</f>
        <v>0</v>
      </c>
      <c r="D85" s="79">
        <f>SUM(D66:D84)</f>
        <v>79.160141003</v>
      </c>
      <c r="E85" s="79">
        <f aca="true" t="shared" si="10" ref="E85:BJ85">SUM(E66:E84)</f>
        <v>0</v>
      </c>
      <c r="F85" s="79">
        <f t="shared" si="10"/>
        <v>0</v>
      </c>
      <c r="G85" s="79">
        <f t="shared" si="10"/>
        <v>0</v>
      </c>
      <c r="H85" s="79">
        <f t="shared" si="10"/>
        <v>1198.690203421</v>
      </c>
      <c r="I85" s="79">
        <f t="shared" si="10"/>
        <v>661.693482322</v>
      </c>
      <c r="J85" s="79">
        <f t="shared" si="10"/>
        <v>0</v>
      </c>
      <c r="K85" s="79">
        <f t="shared" si="10"/>
        <v>0</v>
      </c>
      <c r="L85" s="79">
        <f t="shared" si="10"/>
        <v>1609.467919578</v>
      </c>
      <c r="M85" s="79">
        <f t="shared" si="10"/>
        <v>0</v>
      </c>
      <c r="N85" s="79">
        <f t="shared" si="10"/>
        <v>0</v>
      </c>
      <c r="O85" s="79">
        <f t="shared" si="10"/>
        <v>0</v>
      </c>
      <c r="P85" s="79">
        <f t="shared" si="10"/>
        <v>0</v>
      </c>
      <c r="Q85" s="79">
        <f t="shared" si="10"/>
        <v>0</v>
      </c>
      <c r="R85" s="79">
        <f t="shared" si="10"/>
        <v>417.53405736599996</v>
      </c>
      <c r="S85" s="79">
        <f t="shared" si="10"/>
        <v>106.115705832</v>
      </c>
      <c r="T85" s="79">
        <f t="shared" si="10"/>
        <v>7.977201491</v>
      </c>
      <c r="U85" s="79">
        <f t="shared" si="10"/>
        <v>0</v>
      </c>
      <c r="V85" s="79">
        <f t="shared" si="10"/>
        <v>178.69763955200003</v>
      </c>
      <c r="W85" s="79">
        <f t="shared" si="10"/>
        <v>0</v>
      </c>
      <c r="X85" s="79">
        <f t="shared" si="10"/>
        <v>0</v>
      </c>
      <c r="Y85" s="79">
        <f t="shared" si="10"/>
        <v>0</v>
      </c>
      <c r="Z85" s="79">
        <f t="shared" si="10"/>
        <v>0</v>
      </c>
      <c r="AA85" s="79">
        <f t="shared" si="10"/>
        <v>0</v>
      </c>
      <c r="AB85" s="79">
        <f t="shared" si="10"/>
        <v>5.534981080999999</v>
      </c>
      <c r="AC85" s="79">
        <f t="shared" si="10"/>
        <v>0</v>
      </c>
      <c r="AD85" s="79">
        <f t="shared" si="10"/>
        <v>0</v>
      </c>
      <c r="AE85" s="79">
        <f t="shared" si="10"/>
        <v>0</v>
      </c>
      <c r="AF85" s="79">
        <f t="shared" si="10"/>
        <v>0.23256556100000003</v>
      </c>
      <c r="AG85" s="79">
        <f t="shared" si="10"/>
        <v>0</v>
      </c>
      <c r="AH85" s="79">
        <f t="shared" si="10"/>
        <v>0</v>
      </c>
      <c r="AI85" s="79">
        <f t="shared" si="10"/>
        <v>0</v>
      </c>
      <c r="AJ85" s="79">
        <f t="shared" si="10"/>
        <v>0</v>
      </c>
      <c r="AK85" s="79">
        <f t="shared" si="10"/>
        <v>0</v>
      </c>
      <c r="AL85" s="79">
        <f t="shared" si="10"/>
        <v>3.4412335769999998</v>
      </c>
      <c r="AM85" s="79">
        <f t="shared" si="10"/>
        <v>0</v>
      </c>
      <c r="AN85" s="79">
        <f t="shared" si="10"/>
        <v>0</v>
      </c>
      <c r="AO85" s="79">
        <f t="shared" si="10"/>
        <v>0</v>
      </c>
      <c r="AP85" s="79">
        <f t="shared" si="10"/>
        <v>0.126664846</v>
      </c>
      <c r="AQ85" s="79">
        <f t="shared" si="10"/>
        <v>0.004083447</v>
      </c>
      <c r="AR85" s="79">
        <f t="shared" si="10"/>
        <v>0.169250323</v>
      </c>
      <c r="AS85" s="79">
        <f t="shared" si="10"/>
        <v>0</v>
      </c>
      <c r="AT85" s="79">
        <f t="shared" si="10"/>
        <v>0</v>
      </c>
      <c r="AU85" s="79">
        <f t="shared" si="10"/>
        <v>0</v>
      </c>
      <c r="AV85" s="79">
        <f t="shared" si="10"/>
        <v>8665.669655181002</v>
      </c>
      <c r="AW85" s="79">
        <f t="shared" si="10"/>
        <v>1334.074544025</v>
      </c>
      <c r="AX85" s="79">
        <f t="shared" si="10"/>
        <v>0.810126939</v>
      </c>
      <c r="AY85" s="79">
        <f t="shared" si="10"/>
        <v>0.049407805</v>
      </c>
      <c r="AZ85" s="79">
        <f t="shared" si="10"/>
        <v>7585.121914567999</v>
      </c>
      <c r="BA85" s="79">
        <f t="shared" si="10"/>
        <v>0</v>
      </c>
      <c r="BB85" s="79">
        <f t="shared" si="10"/>
        <v>0</v>
      </c>
      <c r="BC85" s="79">
        <f t="shared" si="10"/>
        <v>0</v>
      </c>
      <c r="BD85" s="79">
        <f t="shared" si="10"/>
        <v>0</v>
      </c>
      <c r="BE85" s="79">
        <f t="shared" si="10"/>
        <v>0</v>
      </c>
      <c r="BF85" s="79">
        <f t="shared" si="10"/>
        <v>2724.5562751340003</v>
      </c>
      <c r="BG85" s="79">
        <f t="shared" si="10"/>
        <v>256.153419529</v>
      </c>
      <c r="BH85" s="79">
        <f t="shared" si="10"/>
        <v>0</v>
      </c>
      <c r="BI85" s="79">
        <f t="shared" si="10"/>
        <v>0</v>
      </c>
      <c r="BJ85" s="79">
        <f t="shared" si="10"/>
        <v>1116.541625935</v>
      </c>
      <c r="BK85" s="99">
        <f>SUM(C85:BJ85)</f>
        <v>25951.822098516</v>
      </c>
      <c r="BL85" s="103"/>
    </row>
    <row r="86" spans="1:64" ht="12.75">
      <c r="A86" s="36"/>
      <c r="B86" s="38" t="s">
        <v>75</v>
      </c>
      <c r="C86" s="50">
        <f aca="true" t="shared" si="11" ref="C86:AH86">+C85+C64</f>
        <v>0</v>
      </c>
      <c r="D86" s="70">
        <f t="shared" si="11"/>
        <v>79.874221276</v>
      </c>
      <c r="E86" s="70">
        <f t="shared" si="11"/>
        <v>0</v>
      </c>
      <c r="F86" s="70">
        <f t="shared" si="11"/>
        <v>0</v>
      </c>
      <c r="G86" s="69">
        <f t="shared" si="11"/>
        <v>0</v>
      </c>
      <c r="H86" s="50">
        <f t="shared" si="11"/>
        <v>1709.119487336</v>
      </c>
      <c r="I86" s="70">
        <f t="shared" si="11"/>
        <v>661.982583081</v>
      </c>
      <c r="J86" s="70">
        <f t="shared" si="11"/>
        <v>0</v>
      </c>
      <c r="K86" s="70">
        <f t="shared" si="11"/>
        <v>0</v>
      </c>
      <c r="L86" s="69">
        <f t="shared" si="11"/>
        <v>1644.947408812</v>
      </c>
      <c r="M86" s="50">
        <f t="shared" si="11"/>
        <v>0</v>
      </c>
      <c r="N86" s="70">
        <f t="shared" si="11"/>
        <v>0</v>
      </c>
      <c r="O86" s="70">
        <f t="shared" si="11"/>
        <v>0</v>
      </c>
      <c r="P86" s="70">
        <f t="shared" si="11"/>
        <v>0</v>
      </c>
      <c r="Q86" s="69">
        <f t="shared" si="11"/>
        <v>0</v>
      </c>
      <c r="R86" s="50">
        <f t="shared" si="11"/>
        <v>717.4810517379999</v>
      </c>
      <c r="S86" s="70">
        <f t="shared" si="11"/>
        <v>106.119400819</v>
      </c>
      <c r="T86" s="70">
        <f t="shared" si="11"/>
        <v>7.977201491</v>
      </c>
      <c r="U86" s="70">
        <f t="shared" si="11"/>
        <v>0</v>
      </c>
      <c r="V86" s="69">
        <f t="shared" si="11"/>
        <v>187.28993017300002</v>
      </c>
      <c r="W86" s="50">
        <f t="shared" si="11"/>
        <v>0</v>
      </c>
      <c r="X86" s="70">
        <f t="shared" si="11"/>
        <v>0</v>
      </c>
      <c r="Y86" s="70">
        <f t="shared" si="11"/>
        <v>0</v>
      </c>
      <c r="Z86" s="70">
        <f t="shared" si="11"/>
        <v>0</v>
      </c>
      <c r="AA86" s="69">
        <f t="shared" si="11"/>
        <v>0</v>
      </c>
      <c r="AB86" s="50">
        <f t="shared" si="11"/>
        <v>7.327050576999999</v>
      </c>
      <c r="AC86" s="70">
        <f t="shared" si="11"/>
        <v>0</v>
      </c>
      <c r="AD86" s="70">
        <f t="shared" si="11"/>
        <v>0</v>
      </c>
      <c r="AE86" s="70">
        <f t="shared" si="11"/>
        <v>0</v>
      </c>
      <c r="AF86" s="69">
        <f t="shared" si="11"/>
        <v>0.263160402</v>
      </c>
      <c r="AG86" s="50">
        <f t="shared" si="11"/>
        <v>0</v>
      </c>
      <c r="AH86" s="70">
        <f t="shared" si="11"/>
        <v>0</v>
      </c>
      <c r="AI86" s="70">
        <f aca="true" t="shared" si="12" ref="AI86:BK86">+AI85+AI64</f>
        <v>0</v>
      </c>
      <c r="AJ86" s="70">
        <f t="shared" si="12"/>
        <v>0</v>
      </c>
      <c r="AK86" s="69">
        <f t="shared" si="12"/>
        <v>0</v>
      </c>
      <c r="AL86" s="50">
        <f t="shared" si="12"/>
        <v>4.204622948</v>
      </c>
      <c r="AM86" s="70">
        <f t="shared" si="12"/>
        <v>0</v>
      </c>
      <c r="AN86" s="70">
        <f t="shared" si="12"/>
        <v>0</v>
      </c>
      <c r="AO86" s="70">
        <f t="shared" si="12"/>
        <v>0</v>
      </c>
      <c r="AP86" s="69">
        <f t="shared" si="12"/>
        <v>0.126664846</v>
      </c>
      <c r="AQ86" s="50">
        <f t="shared" si="12"/>
        <v>0.004083447</v>
      </c>
      <c r="AR86" s="70">
        <f t="shared" si="12"/>
        <v>0.169250323</v>
      </c>
      <c r="AS86" s="70">
        <f t="shared" si="12"/>
        <v>0</v>
      </c>
      <c r="AT86" s="70">
        <f t="shared" si="12"/>
        <v>0</v>
      </c>
      <c r="AU86" s="69">
        <f t="shared" si="12"/>
        <v>0</v>
      </c>
      <c r="AV86" s="50">
        <f t="shared" si="12"/>
        <v>11269.147022368</v>
      </c>
      <c r="AW86" s="70">
        <f t="shared" si="12"/>
        <v>1342.075307003</v>
      </c>
      <c r="AX86" s="70">
        <f t="shared" si="12"/>
        <v>2.147212054</v>
      </c>
      <c r="AY86" s="70">
        <f t="shared" si="12"/>
        <v>0.049407805</v>
      </c>
      <c r="AZ86" s="69">
        <f t="shared" si="12"/>
        <v>8076.446229249999</v>
      </c>
      <c r="BA86" s="50">
        <f t="shared" si="12"/>
        <v>0</v>
      </c>
      <c r="BB86" s="70">
        <f t="shared" si="12"/>
        <v>0</v>
      </c>
      <c r="BC86" s="70">
        <f t="shared" si="12"/>
        <v>0</v>
      </c>
      <c r="BD86" s="70">
        <f t="shared" si="12"/>
        <v>0</v>
      </c>
      <c r="BE86" s="69">
        <f t="shared" si="12"/>
        <v>0</v>
      </c>
      <c r="BF86" s="50">
        <f t="shared" si="12"/>
        <v>3828.0043555460006</v>
      </c>
      <c r="BG86" s="70">
        <f t="shared" si="12"/>
        <v>259.05472665900004</v>
      </c>
      <c r="BH86" s="70">
        <f t="shared" si="12"/>
        <v>0</v>
      </c>
      <c r="BI86" s="70">
        <f t="shared" si="12"/>
        <v>0</v>
      </c>
      <c r="BJ86" s="69">
        <f t="shared" si="12"/>
        <v>1235.3223871059236</v>
      </c>
      <c r="BK86" s="52">
        <f t="shared" si="12"/>
        <v>31139.132765059923</v>
      </c>
      <c r="BL86" s="103"/>
    </row>
    <row r="87" spans="1:64" ht="3" customHeight="1">
      <c r="A87" s="11"/>
      <c r="B87" s="18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4"/>
      <c r="BL87" s="103"/>
    </row>
    <row r="88" spans="1:64" ht="12.75">
      <c r="A88" s="11" t="s">
        <v>16</v>
      </c>
      <c r="B88" s="17" t="s">
        <v>8</v>
      </c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4"/>
      <c r="BL88" s="103"/>
    </row>
    <row r="89" spans="1:64" ht="12.75">
      <c r="A89" s="11" t="s">
        <v>67</v>
      </c>
      <c r="B89" s="18" t="s">
        <v>17</v>
      </c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4"/>
      <c r="BL89" s="103"/>
    </row>
    <row r="90" spans="1:64" ht="12.75">
      <c r="A90" s="11"/>
      <c r="B90" s="24" t="s">
        <v>128</v>
      </c>
      <c r="C90" s="71">
        <v>0</v>
      </c>
      <c r="D90" s="53">
        <v>79.371154867</v>
      </c>
      <c r="E90" s="45">
        <v>0</v>
      </c>
      <c r="F90" s="45">
        <v>0</v>
      </c>
      <c r="G90" s="54">
        <v>0</v>
      </c>
      <c r="H90" s="71">
        <v>60.623084546</v>
      </c>
      <c r="I90" s="45">
        <v>68.767706855</v>
      </c>
      <c r="J90" s="45">
        <v>0.020289889</v>
      </c>
      <c r="K90" s="45">
        <v>0</v>
      </c>
      <c r="L90" s="54">
        <v>209.710933917</v>
      </c>
      <c r="M90" s="71">
        <v>0</v>
      </c>
      <c r="N90" s="53">
        <v>0</v>
      </c>
      <c r="O90" s="45">
        <v>0</v>
      </c>
      <c r="P90" s="45">
        <v>0</v>
      </c>
      <c r="Q90" s="54">
        <v>0</v>
      </c>
      <c r="R90" s="71">
        <v>19.096492914</v>
      </c>
      <c r="S90" s="45">
        <v>1.404207772</v>
      </c>
      <c r="T90" s="45">
        <v>0</v>
      </c>
      <c r="U90" s="45">
        <v>0</v>
      </c>
      <c r="V90" s="54">
        <v>20.800376866</v>
      </c>
      <c r="W90" s="71">
        <v>0</v>
      </c>
      <c r="X90" s="45">
        <v>0</v>
      </c>
      <c r="Y90" s="45">
        <v>0</v>
      </c>
      <c r="Z90" s="45">
        <v>0</v>
      </c>
      <c r="AA90" s="54">
        <v>0</v>
      </c>
      <c r="AB90" s="71">
        <v>0.18819108</v>
      </c>
      <c r="AC90" s="45">
        <v>0</v>
      </c>
      <c r="AD90" s="45">
        <v>0</v>
      </c>
      <c r="AE90" s="45">
        <v>0</v>
      </c>
      <c r="AF90" s="54">
        <v>0.774911231</v>
      </c>
      <c r="AG90" s="71">
        <v>0</v>
      </c>
      <c r="AH90" s="45">
        <v>0</v>
      </c>
      <c r="AI90" s="45">
        <v>0</v>
      </c>
      <c r="AJ90" s="45">
        <v>0</v>
      </c>
      <c r="AK90" s="54">
        <v>0</v>
      </c>
      <c r="AL90" s="71">
        <v>0.035676252</v>
      </c>
      <c r="AM90" s="45">
        <v>0</v>
      </c>
      <c r="AN90" s="45">
        <v>0</v>
      </c>
      <c r="AO90" s="45">
        <v>0</v>
      </c>
      <c r="AP90" s="54">
        <v>0.056067193</v>
      </c>
      <c r="AQ90" s="71">
        <v>0</v>
      </c>
      <c r="AR90" s="53">
        <v>0</v>
      </c>
      <c r="AS90" s="45">
        <v>0</v>
      </c>
      <c r="AT90" s="45">
        <v>0</v>
      </c>
      <c r="AU90" s="54">
        <v>0</v>
      </c>
      <c r="AV90" s="71">
        <v>880.42447591</v>
      </c>
      <c r="AW90" s="45">
        <v>300.401947497</v>
      </c>
      <c r="AX90" s="45">
        <v>0</v>
      </c>
      <c r="AY90" s="45">
        <v>0</v>
      </c>
      <c r="AZ90" s="54">
        <v>2822.371543909</v>
      </c>
      <c r="BA90" s="71">
        <v>0</v>
      </c>
      <c r="BB90" s="53">
        <v>0</v>
      </c>
      <c r="BC90" s="45">
        <v>0</v>
      </c>
      <c r="BD90" s="45">
        <v>0</v>
      </c>
      <c r="BE90" s="54">
        <v>0</v>
      </c>
      <c r="BF90" s="71">
        <v>308.597079442</v>
      </c>
      <c r="BG90" s="53">
        <v>26.853431045</v>
      </c>
      <c r="BH90" s="45">
        <v>4.136541602</v>
      </c>
      <c r="BI90" s="45">
        <v>0</v>
      </c>
      <c r="BJ90" s="54">
        <v>526.6166233002201</v>
      </c>
      <c r="BK90" s="61">
        <v>5330.2507360872205</v>
      </c>
      <c r="BL90" s="103"/>
    </row>
    <row r="91" spans="1:64" ht="12.75">
      <c r="A91" s="36"/>
      <c r="B91" s="38" t="s">
        <v>74</v>
      </c>
      <c r="C91" s="50">
        <f aca="true" t="shared" si="13" ref="C91:AH91">SUM(C90:C90)</f>
        <v>0</v>
      </c>
      <c r="D91" s="70">
        <f t="shared" si="13"/>
        <v>79.371154867</v>
      </c>
      <c r="E91" s="70">
        <f t="shared" si="13"/>
        <v>0</v>
      </c>
      <c r="F91" s="70">
        <f t="shared" si="13"/>
        <v>0</v>
      </c>
      <c r="G91" s="69">
        <f t="shared" si="13"/>
        <v>0</v>
      </c>
      <c r="H91" s="50">
        <f t="shared" si="13"/>
        <v>60.623084546</v>
      </c>
      <c r="I91" s="70">
        <f t="shared" si="13"/>
        <v>68.767706855</v>
      </c>
      <c r="J91" s="70">
        <f t="shared" si="13"/>
        <v>0.020289889</v>
      </c>
      <c r="K91" s="70">
        <f t="shared" si="13"/>
        <v>0</v>
      </c>
      <c r="L91" s="69">
        <f t="shared" si="13"/>
        <v>209.710933917</v>
      </c>
      <c r="M91" s="50">
        <f t="shared" si="13"/>
        <v>0</v>
      </c>
      <c r="N91" s="70">
        <f t="shared" si="13"/>
        <v>0</v>
      </c>
      <c r="O91" s="70">
        <f t="shared" si="13"/>
        <v>0</v>
      </c>
      <c r="P91" s="70">
        <f t="shared" si="13"/>
        <v>0</v>
      </c>
      <c r="Q91" s="69">
        <f t="shared" si="13"/>
        <v>0</v>
      </c>
      <c r="R91" s="50">
        <f t="shared" si="13"/>
        <v>19.096492914</v>
      </c>
      <c r="S91" s="70">
        <f t="shared" si="13"/>
        <v>1.404207772</v>
      </c>
      <c r="T91" s="70">
        <f t="shared" si="13"/>
        <v>0</v>
      </c>
      <c r="U91" s="70">
        <f t="shared" si="13"/>
        <v>0</v>
      </c>
      <c r="V91" s="69">
        <f t="shared" si="13"/>
        <v>20.800376866</v>
      </c>
      <c r="W91" s="50">
        <f t="shared" si="13"/>
        <v>0</v>
      </c>
      <c r="X91" s="70">
        <f t="shared" si="13"/>
        <v>0</v>
      </c>
      <c r="Y91" s="70">
        <f t="shared" si="13"/>
        <v>0</v>
      </c>
      <c r="Z91" s="70">
        <f t="shared" si="13"/>
        <v>0</v>
      </c>
      <c r="AA91" s="69">
        <f t="shared" si="13"/>
        <v>0</v>
      </c>
      <c r="AB91" s="50">
        <f t="shared" si="13"/>
        <v>0.18819108</v>
      </c>
      <c r="AC91" s="70">
        <f t="shared" si="13"/>
        <v>0</v>
      </c>
      <c r="AD91" s="70">
        <f t="shared" si="13"/>
        <v>0</v>
      </c>
      <c r="AE91" s="70">
        <f t="shared" si="13"/>
        <v>0</v>
      </c>
      <c r="AF91" s="69">
        <f t="shared" si="13"/>
        <v>0.774911231</v>
      </c>
      <c r="AG91" s="50">
        <f t="shared" si="13"/>
        <v>0</v>
      </c>
      <c r="AH91" s="70">
        <f t="shared" si="13"/>
        <v>0</v>
      </c>
      <c r="AI91" s="70">
        <f aca="true" t="shared" si="14" ref="AI91:BJ91">SUM(AI90:AI90)</f>
        <v>0</v>
      </c>
      <c r="AJ91" s="70">
        <f t="shared" si="14"/>
        <v>0</v>
      </c>
      <c r="AK91" s="69">
        <f t="shared" si="14"/>
        <v>0</v>
      </c>
      <c r="AL91" s="50">
        <f t="shared" si="14"/>
        <v>0.035676252</v>
      </c>
      <c r="AM91" s="70">
        <f t="shared" si="14"/>
        <v>0</v>
      </c>
      <c r="AN91" s="70">
        <f t="shared" si="14"/>
        <v>0</v>
      </c>
      <c r="AO91" s="70">
        <f t="shared" si="14"/>
        <v>0</v>
      </c>
      <c r="AP91" s="69">
        <f t="shared" si="14"/>
        <v>0.056067193</v>
      </c>
      <c r="AQ91" s="50">
        <f t="shared" si="14"/>
        <v>0</v>
      </c>
      <c r="AR91" s="70">
        <f>SUM(AR90:AR90)</f>
        <v>0</v>
      </c>
      <c r="AS91" s="70">
        <f t="shared" si="14"/>
        <v>0</v>
      </c>
      <c r="AT91" s="70">
        <f t="shared" si="14"/>
        <v>0</v>
      </c>
      <c r="AU91" s="69">
        <f t="shared" si="14"/>
        <v>0</v>
      </c>
      <c r="AV91" s="50">
        <f t="shared" si="14"/>
        <v>880.42447591</v>
      </c>
      <c r="AW91" s="70">
        <f t="shared" si="14"/>
        <v>300.401947497</v>
      </c>
      <c r="AX91" s="70">
        <f t="shared" si="14"/>
        <v>0</v>
      </c>
      <c r="AY91" s="70">
        <f t="shared" si="14"/>
        <v>0</v>
      </c>
      <c r="AZ91" s="69">
        <f t="shared" si="14"/>
        <v>2822.371543909</v>
      </c>
      <c r="BA91" s="50">
        <f t="shared" si="14"/>
        <v>0</v>
      </c>
      <c r="BB91" s="70">
        <f t="shared" si="14"/>
        <v>0</v>
      </c>
      <c r="BC91" s="70">
        <f t="shared" si="14"/>
        <v>0</v>
      </c>
      <c r="BD91" s="70">
        <f t="shared" si="14"/>
        <v>0</v>
      </c>
      <c r="BE91" s="69">
        <f t="shared" si="14"/>
        <v>0</v>
      </c>
      <c r="BF91" s="50">
        <f t="shared" si="14"/>
        <v>308.597079442</v>
      </c>
      <c r="BG91" s="70">
        <f t="shared" si="14"/>
        <v>26.853431045</v>
      </c>
      <c r="BH91" s="70">
        <f t="shared" si="14"/>
        <v>4.136541602</v>
      </c>
      <c r="BI91" s="70">
        <f t="shared" si="14"/>
        <v>0</v>
      </c>
      <c r="BJ91" s="69">
        <f t="shared" si="14"/>
        <v>526.6166233002201</v>
      </c>
      <c r="BK91" s="96">
        <f>SUM(BK90:BK90)</f>
        <v>5330.2507360872205</v>
      </c>
      <c r="BL91" s="103"/>
    </row>
    <row r="92" spans="1:64" ht="2.25" customHeight="1">
      <c r="A92" s="11"/>
      <c r="B92" s="18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4"/>
      <c r="BL92" s="103"/>
    </row>
    <row r="93" spans="1:64" ht="12.75">
      <c r="A93" s="11" t="s">
        <v>4</v>
      </c>
      <c r="B93" s="17" t="s">
        <v>9</v>
      </c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4"/>
      <c r="BL93" s="103"/>
    </row>
    <row r="94" spans="1:64" ht="12.75">
      <c r="A94" s="11" t="s">
        <v>67</v>
      </c>
      <c r="B94" s="18" t="s">
        <v>18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4"/>
      <c r="BL94" s="103"/>
    </row>
    <row r="95" spans="1:64" ht="12.75">
      <c r="A95" s="11"/>
      <c r="B95" s="19" t="s">
        <v>31</v>
      </c>
      <c r="C95" s="57"/>
      <c r="D95" s="58"/>
      <c r="E95" s="59"/>
      <c r="F95" s="59"/>
      <c r="G95" s="60"/>
      <c r="H95" s="57"/>
      <c r="I95" s="59"/>
      <c r="J95" s="59"/>
      <c r="K95" s="59"/>
      <c r="L95" s="60"/>
      <c r="M95" s="57"/>
      <c r="N95" s="58"/>
      <c r="O95" s="59"/>
      <c r="P95" s="59"/>
      <c r="Q95" s="60"/>
      <c r="R95" s="57"/>
      <c r="S95" s="59"/>
      <c r="T95" s="59"/>
      <c r="U95" s="59"/>
      <c r="V95" s="60"/>
      <c r="W95" s="57"/>
      <c r="X95" s="59"/>
      <c r="Y95" s="59"/>
      <c r="Z95" s="59"/>
      <c r="AA95" s="60"/>
      <c r="AB95" s="57"/>
      <c r="AC95" s="59"/>
      <c r="AD95" s="59"/>
      <c r="AE95" s="59"/>
      <c r="AF95" s="60"/>
      <c r="AG95" s="57"/>
      <c r="AH95" s="59"/>
      <c r="AI95" s="59"/>
      <c r="AJ95" s="59"/>
      <c r="AK95" s="60"/>
      <c r="AL95" s="57"/>
      <c r="AM95" s="59"/>
      <c r="AN95" s="59"/>
      <c r="AO95" s="59"/>
      <c r="AP95" s="60"/>
      <c r="AQ95" s="57"/>
      <c r="AR95" s="58"/>
      <c r="AS95" s="59"/>
      <c r="AT95" s="59"/>
      <c r="AU95" s="60"/>
      <c r="AV95" s="57"/>
      <c r="AW95" s="59"/>
      <c r="AX95" s="59"/>
      <c r="AY95" s="59"/>
      <c r="AZ95" s="60"/>
      <c r="BA95" s="57"/>
      <c r="BB95" s="58"/>
      <c r="BC95" s="59"/>
      <c r="BD95" s="59"/>
      <c r="BE95" s="60"/>
      <c r="BF95" s="57"/>
      <c r="BG95" s="58"/>
      <c r="BH95" s="59"/>
      <c r="BI95" s="59"/>
      <c r="BJ95" s="60"/>
      <c r="BK95" s="61"/>
      <c r="BL95" s="103"/>
    </row>
    <row r="96" spans="1:252" s="39" customFormat="1" ht="12.75">
      <c r="A96" s="36"/>
      <c r="B96" s="37" t="s">
        <v>76</v>
      </c>
      <c r="C96" s="62"/>
      <c r="D96" s="63"/>
      <c r="E96" s="63"/>
      <c r="F96" s="63"/>
      <c r="G96" s="64"/>
      <c r="H96" s="62"/>
      <c r="I96" s="63"/>
      <c r="J96" s="63"/>
      <c r="K96" s="63"/>
      <c r="L96" s="64"/>
      <c r="M96" s="62"/>
      <c r="N96" s="63"/>
      <c r="O96" s="63"/>
      <c r="P96" s="63"/>
      <c r="Q96" s="64"/>
      <c r="R96" s="62"/>
      <c r="S96" s="63"/>
      <c r="T96" s="63"/>
      <c r="U96" s="63"/>
      <c r="V96" s="64"/>
      <c r="W96" s="62"/>
      <c r="X96" s="63"/>
      <c r="Y96" s="63"/>
      <c r="Z96" s="63"/>
      <c r="AA96" s="64"/>
      <c r="AB96" s="62"/>
      <c r="AC96" s="63"/>
      <c r="AD96" s="63"/>
      <c r="AE96" s="63"/>
      <c r="AF96" s="64"/>
      <c r="AG96" s="62"/>
      <c r="AH96" s="63"/>
      <c r="AI96" s="63"/>
      <c r="AJ96" s="63"/>
      <c r="AK96" s="64"/>
      <c r="AL96" s="62"/>
      <c r="AM96" s="63"/>
      <c r="AN96" s="63"/>
      <c r="AO96" s="63"/>
      <c r="AP96" s="64"/>
      <c r="AQ96" s="62"/>
      <c r="AR96" s="63"/>
      <c r="AS96" s="63"/>
      <c r="AT96" s="63"/>
      <c r="AU96" s="64"/>
      <c r="AV96" s="62"/>
      <c r="AW96" s="63"/>
      <c r="AX96" s="63"/>
      <c r="AY96" s="63"/>
      <c r="AZ96" s="64"/>
      <c r="BA96" s="62"/>
      <c r="BB96" s="63"/>
      <c r="BC96" s="63"/>
      <c r="BD96" s="63"/>
      <c r="BE96" s="64"/>
      <c r="BF96" s="62"/>
      <c r="BG96" s="63"/>
      <c r="BH96" s="63"/>
      <c r="BI96" s="63"/>
      <c r="BJ96" s="64"/>
      <c r="BK96" s="65"/>
      <c r="BL96" s="103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64" ht="12.75">
      <c r="A97" s="11" t="s">
        <v>68</v>
      </c>
      <c r="B97" s="18" t="s">
        <v>19</v>
      </c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4"/>
      <c r="BL97" s="103"/>
    </row>
    <row r="98" spans="1:64" ht="12.75">
      <c r="A98" s="11"/>
      <c r="B98" s="108" t="s">
        <v>129</v>
      </c>
      <c r="C98" s="57">
        <v>0</v>
      </c>
      <c r="D98" s="58">
        <v>0</v>
      </c>
      <c r="E98" s="59">
        <v>0</v>
      </c>
      <c r="F98" s="59">
        <v>0</v>
      </c>
      <c r="G98" s="60">
        <v>0</v>
      </c>
      <c r="H98" s="57">
        <v>0</v>
      </c>
      <c r="I98" s="59">
        <v>21.489254026</v>
      </c>
      <c r="J98" s="59">
        <v>0</v>
      </c>
      <c r="K98" s="59">
        <v>0</v>
      </c>
      <c r="L98" s="60">
        <v>72.176655893</v>
      </c>
      <c r="M98" s="57">
        <v>0</v>
      </c>
      <c r="N98" s="58">
        <v>0</v>
      </c>
      <c r="O98" s="59">
        <v>0</v>
      </c>
      <c r="P98" s="59">
        <v>0</v>
      </c>
      <c r="Q98" s="60">
        <v>0</v>
      </c>
      <c r="R98" s="57">
        <v>0</v>
      </c>
      <c r="S98" s="59">
        <v>0</v>
      </c>
      <c r="T98" s="59">
        <v>0</v>
      </c>
      <c r="U98" s="59">
        <v>0</v>
      </c>
      <c r="V98" s="60">
        <v>0</v>
      </c>
      <c r="W98" s="57">
        <v>0</v>
      </c>
      <c r="X98" s="59">
        <v>0</v>
      </c>
      <c r="Y98" s="59">
        <v>0</v>
      </c>
      <c r="Z98" s="59">
        <v>0</v>
      </c>
      <c r="AA98" s="60">
        <v>0</v>
      </c>
      <c r="AB98" s="57">
        <v>0</v>
      </c>
      <c r="AC98" s="59">
        <v>0</v>
      </c>
      <c r="AD98" s="59">
        <v>0</v>
      </c>
      <c r="AE98" s="59">
        <v>0</v>
      </c>
      <c r="AF98" s="60">
        <v>0</v>
      </c>
      <c r="AG98" s="57">
        <v>0</v>
      </c>
      <c r="AH98" s="59">
        <v>0</v>
      </c>
      <c r="AI98" s="59">
        <v>0</v>
      </c>
      <c r="AJ98" s="59">
        <v>0</v>
      </c>
      <c r="AK98" s="60">
        <v>0</v>
      </c>
      <c r="AL98" s="57">
        <v>0</v>
      </c>
      <c r="AM98" s="59">
        <v>0</v>
      </c>
      <c r="AN98" s="59">
        <v>0</v>
      </c>
      <c r="AO98" s="59">
        <v>0</v>
      </c>
      <c r="AP98" s="60">
        <v>0</v>
      </c>
      <c r="AQ98" s="57">
        <v>0</v>
      </c>
      <c r="AR98" s="58">
        <v>0</v>
      </c>
      <c r="AS98" s="59">
        <v>0</v>
      </c>
      <c r="AT98" s="59">
        <v>0</v>
      </c>
      <c r="AU98" s="60">
        <v>0</v>
      </c>
      <c r="AV98" s="57">
        <v>0</v>
      </c>
      <c r="AW98" s="59">
        <v>0</v>
      </c>
      <c r="AX98" s="59">
        <v>0</v>
      </c>
      <c r="AY98" s="59">
        <v>0</v>
      </c>
      <c r="AZ98" s="60">
        <v>0</v>
      </c>
      <c r="BA98" s="57">
        <v>0</v>
      </c>
      <c r="BB98" s="58">
        <v>0</v>
      </c>
      <c r="BC98" s="59">
        <v>0</v>
      </c>
      <c r="BD98" s="59">
        <v>0</v>
      </c>
      <c r="BE98" s="60">
        <v>0</v>
      </c>
      <c r="BF98" s="57">
        <v>0</v>
      </c>
      <c r="BG98" s="58">
        <v>0</v>
      </c>
      <c r="BH98" s="59">
        <v>0</v>
      </c>
      <c r="BI98" s="59">
        <v>0</v>
      </c>
      <c r="BJ98" s="60">
        <v>0</v>
      </c>
      <c r="BK98" s="61">
        <v>93.665909919</v>
      </c>
      <c r="BL98" s="103"/>
    </row>
    <row r="99" spans="1:252" s="39" customFormat="1" ht="12.75">
      <c r="A99" s="36"/>
      <c r="B99" s="38" t="s">
        <v>77</v>
      </c>
      <c r="C99" s="50">
        <f aca="true" t="shared" si="15" ref="C99:BJ99">SUM(C98:C98)</f>
        <v>0</v>
      </c>
      <c r="D99" s="70">
        <f t="shared" si="15"/>
        <v>0</v>
      </c>
      <c r="E99" s="70">
        <f t="shared" si="15"/>
        <v>0</v>
      </c>
      <c r="F99" s="70">
        <f t="shared" si="15"/>
        <v>0</v>
      </c>
      <c r="G99" s="69">
        <f t="shared" si="15"/>
        <v>0</v>
      </c>
      <c r="H99" s="50">
        <f t="shared" si="15"/>
        <v>0</v>
      </c>
      <c r="I99" s="70">
        <f t="shared" si="15"/>
        <v>21.489254026</v>
      </c>
      <c r="J99" s="70">
        <f t="shared" si="15"/>
        <v>0</v>
      </c>
      <c r="K99" s="70">
        <f t="shared" si="15"/>
        <v>0</v>
      </c>
      <c r="L99" s="69">
        <f t="shared" si="15"/>
        <v>72.176655893</v>
      </c>
      <c r="M99" s="50">
        <f t="shared" si="15"/>
        <v>0</v>
      </c>
      <c r="N99" s="70">
        <f t="shared" si="15"/>
        <v>0</v>
      </c>
      <c r="O99" s="70">
        <f t="shared" si="15"/>
        <v>0</v>
      </c>
      <c r="P99" s="70">
        <f t="shared" si="15"/>
        <v>0</v>
      </c>
      <c r="Q99" s="69">
        <f t="shared" si="15"/>
        <v>0</v>
      </c>
      <c r="R99" s="50">
        <f t="shared" si="15"/>
        <v>0</v>
      </c>
      <c r="S99" s="70">
        <f t="shared" si="15"/>
        <v>0</v>
      </c>
      <c r="T99" s="70">
        <f t="shared" si="15"/>
        <v>0</v>
      </c>
      <c r="U99" s="70">
        <f t="shared" si="15"/>
        <v>0</v>
      </c>
      <c r="V99" s="69">
        <f t="shared" si="15"/>
        <v>0</v>
      </c>
      <c r="W99" s="50">
        <f t="shared" si="15"/>
        <v>0</v>
      </c>
      <c r="X99" s="70">
        <f t="shared" si="15"/>
        <v>0</v>
      </c>
      <c r="Y99" s="70">
        <f t="shared" si="15"/>
        <v>0</v>
      </c>
      <c r="Z99" s="70">
        <f t="shared" si="15"/>
        <v>0</v>
      </c>
      <c r="AA99" s="69">
        <f t="shared" si="15"/>
        <v>0</v>
      </c>
      <c r="AB99" s="50">
        <f t="shared" si="15"/>
        <v>0</v>
      </c>
      <c r="AC99" s="70">
        <f t="shared" si="15"/>
        <v>0</v>
      </c>
      <c r="AD99" s="70">
        <f t="shared" si="15"/>
        <v>0</v>
      </c>
      <c r="AE99" s="70">
        <f t="shared" si="15"/>
        <v>0</v>
      </c>
      <c r="AF99" s="69">
        <f t="shared" si="15"/>
        <v>0</v>
      </c>
      <c r="AG99" s="50">
        <f t="shared" si="15"/>
        <v>0</v>
      </c>
      <c r="AH99" s="70">
        <f t="shared" si="15"/>
        <v>0</v>
      </c>
      <c r="AI99" s="70">
        <f t="shared" si="15"/>
        <v>0</v>
      </c>
      <c r="AJ99" s="70">
        <f t="shared" si="15"/>
        <v>0</v>
      </c>
      <c r="AK99" s="69">
        <f t="shared" si="15"/>
        <v>0</v>
      </c>
      <c r="AL99" s="50">
        <f t="shared" si="15"/>
        <v>0</v>
      </c>
      <c r="AM99" s="70">
        <f t="shared" si="15"/>
        <v>0</v>
      </c>
      <c r="AN99" s="70">
        <f t="shared" si="15"/>
        <v>0</v>
      </c>
      <c r="AO99" s="70">
        <f t="shared" si="15"/>
        <v>0</v>
      </c>
      <c r="AP99" s="69">
        <f t="shared" si="15"/>
        <v>0</v>
      </c>
      <c r="AQ99" s="50">
        <f t="shared" si="15"/>
        <v>0</v>
      </c>
      <c r="AR99" s="70">
        <f>SUM(AR98:AR98)</f>
        <v>0</v>
      </c>
      <c r="AS99" s="70">
        <f t="shared" si="15"/>
        <v>0</v>
      </c>
      <c r="AT99" s="70">
        <f t="shared" si="15"/>
        <v>0</v>
      </c>
      <c r="AU99" s="69">
        <f t="shared" si="15"/>
        <v>0</v>
      </c>
      <c r="AV99" s="50">
        <f t="shared" si="15"/>
        <v>0</v>
      </c>
      <c r="AW99" s="70">
        <f t="shared" si="15"/>
        <v>0</v>
      </c>
      <c r="AX99" s="70">
        <f t="shared" si="15"/>
        <v>0</v>
      </c>
      <c r="AY99" s="70">
        <f t="shared" si="15"/>
        <v>0</v>
      </c>
      <c r="AZ99" s="69">
        <f t="shared" si="15"/>
        <v>0</v>
      </c>
      <c r="BA99" s="50">
        <f t="shared" si="15"/>
        <v>0</v>
      </c>
      <c r="BB99" s="70">
        <f t="shared" si="15"/>
        <v>0</v>
      </c>
      <c r="BC99" s="70">
        <f t="shared" si="15"/>
        <v>0</v>
      </c>
      <c r="BD99" s="70">
        <f t="shared" si="15"/>
        <v>0</v>
      </c>
      <c r="BE99" s="69">
        <f t="shared" si="15"/>
        <v>0</v>
      </c>
      <c r="BF99" s="50">
        <f t="shared" si="15"/>
        <v>0</v>
      </c>
      <c r="BG99" s="70">
        <f t="shared" si="15"/>
        <v>0</v>
      </c>
      <c r="BH99" s="70">
        <f t="shared" si="15"/>
        <v>0</v>
      </c>
      <c r="BI99" s="70">
        <f t="shared" si="15"/>
        <v>0</v>
      </c>
      <c r="BJ99" s="69">
        <f t="shared" si="15"/>
        <v>0</v>
      </c>
      <c r="BK99" s="96">
        <f>SUM(BK98:BK98)</f>
        <v>93.665909919</v>
      </c>
      <c r="BL99" s="103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252" s="39" customFormat="1" ht="12.75">
      <c r="A100" s="36"/>
      <c r="B100" s="38" t="s">
        <v>75</v>
      </c>
      <c r="C100" s="50">
        <f aca="true" t="shared" si="16" ref="C100:AR100">SUM(C99,C96)</f>
        <v>0</v>
      </c>
      <c r="D100" s="70">
        <f t="shared" si="16"/>
        <v>0</v>
      </c>
      <c r="E100" s="70">
        <f t="shared" si="16"/>
        <v>0</v>
      </c>
      <c r="F100" s="70">
        <f t="shared" si="16"/>
        <v>0</v>
      </c>
      <c r="G100" s="69">
        <f t="shared" si="16"/>
        <v>0</v>
      </c>
      <c r="H100" s="50">
        <f t="shared" si="16"/>
        <v>0</v>
      </c>
      <c r="I100" s="70">
        <f t="shared" si="16"/>
        <v>21.489254026</v>
      </c>
      <c r="J100" s="70">
        <f t="shared" si="16"/>
        <v>0</v>
      </c>
      <c r="K100" s="70">
        <f t="shared" si="16"/>
        <v>0</v>
      </c>
      <c r="L100" s="69">
        <f t="shared" si="16"/>
        <v>72.176655893</v>
      </c>
      <c r="M100" s="50">
        <f t="shared" si="16"/>
        <v>0</v>
      </c>
      <c r="N100" s="70">
        <f t="shared" si="16"/>
        <v>0</v>
      </c>
      <c r="O100" s="70">
        <f t="shared" si="16"/>
        <v>0</v>
      </c>
      <c r="P100" s="70">
        <f t="shared" si="16"/>
        <v>0</v>
      </c>
      <c r="Q100" s="69">
        <f t="shared" si="16"/>
        <v>0</v>
      </c>
      <c r="R100" s="50">
        <f t="shared" si="16"/>
        <v>0</v>
      </c>
      <c r="S100" s="70">
        <f t="shared" si="16"/>
        <v>0</v>
      </c>
      <c r="T100" s="70">
        <f t="shared" si="16"/>
        <v>0</v>
      </c>
      <c r="U100" s="70">
        <f t="shared" si="16"/>
        <v>0</v>
      </c>
      <c r="V100" s="69">
        <f t="shared" si="16"/>
        <v>0</v>
      </c>
      <c r="W100" s="50">
        <f t="shared" si="16"/>
        <v>0</v>
      </c>
      <c r="X100" s="70">
        <f t="shared" si="16"/>
        <v>0</v>
      </c>
      <c r="Y100" s="70">
        <f t="shared" si="16"/>
        <v>0</v>
      </c>
      <c r="Z100" s="70">
        <f t="shared" si="16"/>
        <v>0</v>
      </c>
      <c r="AA100" s="69">
        <f t="shared" si="16"/>
        <v>0</v>
      </c>
      <c r="AB100" s="50">
        <f t="shared" si="16"/>
        <v>0</v>
      </c>
      <c r="AC100" s="70">
        <f t="shared" si="16"/>
        <v>0</v>
      </c>
      <c r="AD100" s="70">
        <f t="shared" si="16"/>
        <v>0</v>
      </c>
      <c r="AE100" s="70">
        <f t="shared" si="16"/>
        <v>0</v>
      </c>
      <c r="AF100" s="69">
        <f t="shared" si="16"/>
        <v>0</v>
      </c>
      <c r="AG100" s="50">
        <f t="shared" si="16"/>
        <v>0</v>
      </c>
      <c r="AH100" s="70">
        <f t="shared" si="16"/>
        <v>0</v>
      </c>
      <c r="AI100" s="70">
        <f t="shared" si="16"/>
        <v>0</v>
      </c>
      <c r="AJ100" s="70">
        <f t="shared" si="16"/>
        <v>0</v>
      </c>
      <c r="AK100" s="69">
        <f t="shared" si="16"/>
        <v>0</v>
      </c>
      <c r="AL100" s="50">
        <f t="shared" si="16"/>
        <v>0</v>
      </c>
      <c r="AM100" s="70">
        <f t="shared" si="16"/>
        <v>0</v>
      </c>
      <c r="AN100" s="70">
        <f t="shared" si="16"/>
        <v>0</v>
      </c>
      <c r="AO100" s="70">
        <f t="shared" si="16"/>
        <v>0</v>
      </c>
      <c r="AP100" s="69">
        <f t="shared" si="16"/>
        <v>0</v>
      </c>
      <c r="AQ100" s="50">
        <f t="shared" si="16"/>
        <v>0</v>
      </c>
      <c r="AR100" s="70">
        <f t="shared" si="16"/>
        <v>0</v>
      </c>
      <c r="AS100" s="70">
        <f aca="true" t="shared" si="17" ref="AS100:BK100">SUM(AS99,AS96)</f>
        <v>0</v>
      </c>
      <c r="AT100" s="70">
        <f t="shared" si="17"/>
        <v>0</v>
      </c>
      <c r="AU100" s="69">
        <f t="shared" si="17"/>
        <v>0</v>
      </c>
      <c r="AV100" s="50">
        <f t="shared" si="17"/>
        <v>0</v>
      </c>
      <c r="AW100" s="70">
        <f t="shared" si="17"/>
        <v>0</v>
      </c>
      <c r="AX100" s="70">
        <f t="shared" si="17"/>
        <v>0</v>
      </c>
      <c r="AY100" s="70">
        <f t="shared" si="17"/>
        <v>0</v>
      </c>
      <c r="AZ100" s="69">
        <f t="shared" si="17"/>
        <v>0</v>
      </c>
      <c r="BA100" s="50">
        <f t="shared" si="17"/>
        <v>0</v>
      </c>
      <c r="BB100" s="70">
        <f t="shared" si="17"/>
        <v>0</v>
      </c>
      <c r="BC100" s="70">
        <f t="shared" si="17"/>
        <v>0</v>
      </c>
      <c r="BD100" s="70">
        <f t="shared" si="17"/>
        <v>0</v>
      </c>
      <c r="BE100" s="69">
        <f t="shared" si="17"/>
        <v>0</v>
      </c>
      <c r="BF100" s="50">
        <f t="shared" si="17"/>
        <v>0</v>
      </c>
      <c r="BG100" s="70">
        <f t="shared" si="17"/>
        <v>0</v>
      </c>
      <c r="BH100" s="70">
        <f t="shared" si="17"/>
        <v>0</v>
      </c>
      <c r="BI100" s="70">
        <f t="shared" si="17"/>
        <v>0</v>
      </c>
      <c r="BJ100" s="69">
        <f t="shared" si="17"/>
        <v>0</v>
      </c>
      <c r="BK100" s="96">
        <f t="shared" si="17"/>
        <v>93.665909919</v>
      </c>
      <c r="BL100" s="103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</row>
    <row r="101" spans="1:64" ht="4.5" customHeight="1">
      <c r="A101" s="11"/>
      <c r="B101" s="18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4"/>
      <c r="BL101" s="103"/>
    </row>
    <row r="102" spans="1:64" ht="12.75">
      <c r="A102" s="11" t="s">
        <v>20</v>
      </c>
      <c r="B102" s="17" t="s">
        <v>21</v>
      </c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4"/>
      <c r="BL102" s="103"/>
    </row>
    <row r="103" spans="1:64" ht="12.75">
      <c r="A103" s="11" t="s">
        <v>67</v>
      </c>
      <c r="B103" s="18" t="s">
        <v>22</v>
      </c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4"/>
      <c r="BL103" s="103"/>
    </row>
    <row r="104" spans="1:64" ht="12.75">
      <c r="A104" s="11"/>
      <c r="B104" s="24" t="s">
        <v>122</v>
      </c>
      <c r="C104" s="71">
        <v>0</v>
      </c>
      <c r="D104" s="53">
        <v>0.432558367</v>
      </c>
      <c r="E104" s="45">
        <v>0</v>
      </c>
      <c r="F104" s="45">
        <v>0</v>
      </c>
      <c r="G104" s="54">
        <v>0</v>
      </c>
      <c r="H104" s="71">
        <v>0.34900785</v>
      </c>
      <c r="I104" s="45">
        <v>1.247221365</v>
      </c>
      <c r="J104" s="45">
        <v>0</v>
      </c>
      <c r="K104" s="45">
        <v>0</v>
      </c>
      <c r="L104" s="54">
        <v>0.293995304</v>
      </c>
      <c r="M104" s="71">
        <v>0</v>
      </c>
      <c r="N104" s="53">
        <v>0</v>
      </c>
      <c r="O104" s="45">
        <v>0</v>
      </c>
      <c r="P104" s="45">
        <v>0</v>
      </c>
      <c r="Q104" s="54">
        <v>0</v>
      </c>
      <c r="R104" s="71">
        <v>0.146982255</v>
      </c>
      <c r="S104" s="45">
        <v>0</v>
      </c>
      <c r="T104" s="45">
        <v>0</v>
      </c>
      <c r="U104" s="45">
        <v>0</v>
      </c>
      <c r="V104" s="54">
        <v>0.009402199</v>
      </c>
      <c r="W104" s="71">
        <v>0</v>
      </c>
      <c r="X104" s="45">
        <v>0</v>
      </c>
      <c r="Y104" s="45">
        <v>0</v>
      </c>
      <c r="Z104" s="45">
        <v>0</v>
      </c>
      <c r="AA104" s="54">
        <v>0</v>
      </c>
      <c r="AB104" s="71">
        <v>0</v>
      </c>
      <c r="AC104" s="45">
        <v>0</v>
      </c>
      <c r="AD104" s="45">
        <v>0</v>
      </c>
      <c r="AE104" s="45">
        <v>0</v>
      </c>
      <c r="AF104" s="54">
        <v>0</v>
      </c>
      <c r="AG104" s="71">
        <v>0</v>
      </c>
      <c r="AH104" s="45">
        <v>0</v>
      </c>
      <c r="AI104" s="45">
        <v>0</v>
      </c>
      <c r="AJ104" s="45">
        <v>0</v>
      </c>
      <c r="AK104" s="54">
        <v>0</v>
      </c>
      <c r="AL104" s="71">
        <v>0</v>
      </c>
      <c r="AM104" s="45">
        <v>0</v>
      </c>
      <c r="AN104" s="45">
        <v>0</v>
      </c>
      <c r="AO104" s="45">
        <v>0</v>
      </c>
      <c r="AP104" s="54">
        <v>0</v>
      </c>
      <c r="AQ104" s="71">
        <v>0</v>
      </c>
      <c r="AR104" s="53">
        <v>12.4074</v>
      </c>
      <c r="AS104" s="45">
        <v>0</v>
      </c>
      <c r="AT104" s="45">
        <v>0</v>
      </c>
      <c r="AU104" s="54">
        <v>0</v>
      </c>
      <c r="AV104" s="71">
        <v>1.330627081</v>
      </c>
      <c r="AW104" s="45">
        <v>0.189785437</v>
      </c>
      <c r="AX104" s="45">
        <v>0</v>
      </c>
      <c r="AY104" s="45">
        <v>0</v>
      </c>
      <c r="AZ104" s="54">
        <v>9.484596317</v>
      </c>
      <c r="BA104" s="71">
        <v>0</v>
      </c>
      <c r="BB104" s="53">
        <v>0</v>
      </c>
      <c r="BC104" s="45">
        <v>0</v>
      </c>
      <c r="BD104" s="45">
        <v>0</v>
      </c>
      <c r="BE104" s="54">
        <v>0</v>
      </c>
      <c r="BF104" s="71">
        <v>0.416969513</v>
      </c>
      <c r="BG104" s="53">
        <v>0.08638155</v>
      </c>
      <c r="BH104" s="45">
        <v>0</v>
      </c>
      <c r="BI104" s="45">
        <v>0</v>
      </c>
      <c r="BJ104" s="54">
        <v>0.019188171</v>
      </c>
      <c r="BK104" s="61">
        <v>26.414115409</v>
      </c>
      <c r="BL104" s="103"/>
    </row>
    <row r="105" spans="1:64" ht="12.75">
      <c r="A105" s="11"/>
      <c r="B105" s="24" t="s">
        <v>123</v>
      </c>
      <c r="C105" s="71">
        <v>0</v>
      </c>
      <c r="D105" s="53">
        <v>0.40552674</v>
      </c>
      <c r="E105" s="45">
        <v>0</v>
      </c>
      <c r="F105" s="45">
        <v>0</v>
      </c>
      <c r="G105" s="54">
        <v>0</v>
      </c>
      <c r="H105" s="71">
        <v>1.569733863</v>
      </c>
      <c r="I105" s="45">
        <v>0.008921105</v>
      </c>
      <c r="J105" s="45">
        <v>0</v>
      </c>
      <c r="K105" s="45">
        <v>0</v>
      </c>
      <c r="L105" s="54">
        <v>4.1160343</v>
      </c>
      <c r="M105" s="71">
        <v>0</v>
      </c>
      <c r="N105" s="53">
        <v>0</v>
      </c>
      <c r="O105" s="45">
        <v>0</v>
      </c>
      <c r="P105" s="45">
        <v>0</v>
      </c>
      <c r="Q105" s="54">
        <v>0</v>
      </c>
      <c r="R105" s="71">
        <v>0.400923001</v>
      </c>
      <c r="S105" s="45">
        <v>0</v>
      </c>
      <c r="T105" s="45">
        <v>0</v>
      </c>
      <c r="U105" s="45">
        <v>0</v>
      </c>
      <c r="V105" s="54">
        <v>0.196804692</v>
      </c>
      <c r="W105" s="71">
        <v>0</v>
      </c>
      <c r="X105" s="45">
        <v>0</v>
      </c>
      <c r="Y105" s="45">
        <v>0</v>
      </c>
      <c r="Z105" s="45">
        <v>0</v>
      </c>
      <c r="AA105" s="54">
        <v>0</v>
      </c>
      <c r="AB105" s="71">
        <v>0</v>
      </c>
      <c r="AC105" s="45">
        <v>0</v>
      </c>
      <c r="AD105" s="45">
        <v>0</v>
      </c>
      <c r="AE105" s="45">
        <v>0</v>
      </c>
      <c r="AF105" s="54">
        <v>0</v>
      </c>
      <c r="AG105" s="71">
        <v>0</v>
      </c>
      <c r="AH105" s="45">
        <v>0</v>
      </c>
      <c r="AI105" s="45">
        <v>0</v>
      </c>
      <c r="AJ105" s="45">
        <v>0</v>
      </c>
      <c r="AK105" s="54">
        <v>0</v>
      </c>
      <c r="AL105" s="71">
        <v>0.000529428</v>
      </c>
      <c r="AM105" s="45">
        <v>0</v>
      </c>
      <c r="AN105" s="45">
        <v>0</v>
      </c>
      <c r="AO105" s="45">
        <v>0</v>
      </c>
      <c r="AP105" s="54">
        <v>0</v>
      </c>
      <c r="AQ105" s="71">
        <v>0</v>
      </c>
      <c r="AR105" s="53">
        <v>0</v>
      </c>
      <c r="AS105" s="45">
        <v>0</v>
      </c>
      <c r="AT105" s="45">
        <v>0</v>
      </c>
      <c r="AU105" s="54">
        <v>0</v>
      </c>
      <c r="AV105" s="71">
        <v>4.590791364</v>
      </c>
      <c r="AW105" s="45">
        <v>2.572738407</v>
      </c>
      <c r="AX105" s="45">
        <v>0</v>
      </c>
      <c r="AY105" s="45">
        <v>0</v>
      </c>
      <c r="AZ105" s="54">
        <v>9.770526021</v>
      </c>
      <c r="BA105" s="71">
        <v>0</v>
      </c>
      <c r="BB105" s="53">
        <v>0</v>
      </c>
      <c r="BC105" s="45">
        <v>0</v>
      </c>
      <c r="BD105" s="45">
        <v>0</v>
      </c>
      <c r="BE105" s="54">
        <v>0</v>
      </c>
      <c r="BF105" s="71">
        <v>1.237896099</v>
      </c>
      <c r="BG105" s="53">
        <v>0.010577568</v>
      </c>
      <c r="BH105" s="45">
        <v>0</v>
      </c>
      <c r="BI105" s="45">
        <v>0</v>
      </c>
      <c r="BJ105" s="54">
        <v>3.352387463</v>
      </c>
      <c r="BK105" s="61">
        <v>28.233390051</v>
      </c>
      <c r="BL105" s="103"/>
    </row>
    <row r="106" spans="1:64" ht="12.75">
      <c r="A106" s="11"/>
      <c r="B106" s="24" t="s">
        <v>124</v>
      </c>
      <c r="C106" s="71">
        <v>0</v>
      </c>
      <c r="D106" s="53">
        <v>55.665878135</v>
      </c>
      <c r="E106" s="45">
        <v>0</v>
      </c>
      <c r="F106" s="45">
        <v>0</v>
      </c>
      <c r="G106" s="54">
        <v>0</v>
      </c>
      <c r="H106" s="71">
        <v>14.982614078</v>
      </c>
      <c r="I106" s="45">
        <v>18.025555907</v>
      </c>
      <c r="J106" s="45">
        <v>0</v>
      </c>
      <c r="K106" s="45">
        <v>0</v>
      </c>
      <c r="L106" s="54">
        <v>124.128290419</v>
      </c>
      <c r="M106" s="71">
        <v>0</v>
      </c>
      <c r="N106" s="53">
        <v>0</v>
      </c>
      <c r="O106" s="45">
        <v>0</v>
      </c>
      <c r="P106" s="45">
        <v>0</v>
      </c>
      <c r="Q106" s="54">
        <v>0</v>
      </c>
      <c r="R106" s="71">
        <v>6.980144477</v>
      </c>
      <c r="S106" s="45">
        <v>0.006278662</v>
      </c>
      <c r="T106" s="45">
        <v>0</v>
      </c>
      <c r="U106" s="45">
        <v>0</v>
      </c>
      <c r="V106" s="54">
        <v>4.967554299</v>
      </c>
      <c r="W106" s="71">
        <v>0</v>
      </c>
      <c r="X106" s="45">
        <v>0</v>
      </c>
      <c r="Y106" s="45">
        <v>0</v>
      </c>
      <c r="Z106" s="45">
        <v>0</v>
      </c>
      <c r="AA106" s="54">
        <v>0</v>
      </c>
      <c r="AB106" s="71">
        <v>0.094413554</v>
      </c>
      <c r="AC106" s="45">
        <v>0</v>
      </c>
      <c r="AD106" s="45">
        <v>0</v>
      </c>
      <c r="AE106" s="45">
        <v>0</v>
      </c>
      <c r="AF106" s="54">
        <v>0</v>
      </c>
      <c r="AG106" s="71">
        <v>0</v>
      </c>
      <c r="AH106" s="45">
        <v>0</v>
      </c>
      <c r="AI106" s="45">
        <v>0</v>
      </c>
      <c r="AJ106" s="45">
        <v>0</v>
      </c>
      <c r="AK106" s="54">
        <v>0</v>
      </c>
      <c r="AL106" s="71">
        <v>0.058879941</v>
      </c>
      <c r="AM106" s="45">
        <v>0</v>
      </c>
      <c r="AN106" s="45">
        <v>0</v>
      </c>
      <c r="AO106" s="45">
        <v>0</v>
      </c>
      <c r="AP106" s="54">
        <v>0</v>
      </c>
      <c r="AQ106" s="71">
        <v>0</v>
      </c>
      <c r="AR106" s="53">
        <v>0</v>
      </c>
      <c r="AS106" s="45">
        <v>0</v>
      </c>
      <c r="AT106" s="45">
        <v>0</v>
      </c>
      <c r="AU106" s="54">
        <v>0</v>
      </c>
      <c r="AV106" s="71">
        <v>75.596849719</v>
      </c>
      <c r="AW106" s="45">
        <v>6.624382421</v>
      </c>
      <c r="AX106" s="45">
        <v>0</v>
      </c>
      <c r="AY106" s="45">
        <v>0</v>
      </c>
      <c r="AZ106" s="54">
        <v>158.814403618</v>
      </c>
      <c r="BA106" s="71">
        <v>0</v>
      </c>
      <c r="BB106" s="53">
        <v>0</v>
      </c>
      <c r="BC106" s="45">
        <v>0</v>
      </c>
      <c r="BD106" s="45">
        <v>0</v>
      </c>
      <c r="BE106" s="54">
        <v>0</v>
      </c>
      <c r="BF106" s="71">
        <v>16.214877617</v>
      </c>
      <c r="BG106" s="53">
        <v>1.884799354</v>
      </c>
      <c r="BH106" s="45">
        <v>0</v>
      </c>
      <c r="BI106" s="45">
        <v>0</v>
      </c>
      <c r="BJ106" s="54">
        <v>6.898324857</v>
      </c>
      <c r="BK106" s="61">
        <v>490.943247058</v>
      </c>
      <c r="BL106" s="103"/>
    </row>
    <row r="107" spans="1:64" ht="12.75">
      <c r="A107" s="11"/>
      <c r="B107" s="24" t="s">
        <v>125</v>
      </c>
      <c r="C107" s="71">
        <v>0</v>
      </c>
      <c r="D107" s="53">
        <v>8.803455815</v>
      </c>
      <c r="E107" s="45">
        <v>0</v>
      </c>
      <c r="F107" s="45">
        <v>0</v>
      </c>
      <c r="G107" s="54">
        <v>0</v>
      </c>
      <c r="H107" s="71">
        <v>1.78909519</v>
      </c>
      <c r="I107" s="45">
        <v>0.01362647</v>
      </c>
      <c r="J107" s="45">
        <v>0</v>
      </c>
      <c r="K107" s="45">
        <v>0</v>
      </c>
      <c r="L107" s="54">
        <v>7.334016998</v>
      </c>
      <c r="M107" s="71">
        <v>0</v>
      </c>
      <c r="N107" s="53">
        <v>0</v>
      </c>
      <c r="O107" s="45">
        <v>0</v>
      </c>
      <c r="P107" s="45">
        <v>0</v>
      </c>
      <c r="Q107" s="54">
        <v>0</v>
      </c>
      <c r="R107" s="71">
        <v>0.831802006</v>
      </c>
      <c r="S107" s="45">
        <v>0</v>
      </c>
      <c r="T107" s="45">
        <v>0</v>
      </c>
      <c r="U107" s="45">
        <v>0</v>
      </c>
      <c r="V107" s="54">
        <v>0.093844858</v>
      </c>
      <c r="W107" s="71">
        <v>0</v>
      </c>
      <c r="X107" s="45">
        <v>0</v>
      </c>
      <c r="Y107" s="45">
        <v>0</v>
      </c>
      <c r="Z107" s="45">
        <v>0</v>
      </c>
      <c r="AA107" s="54">
        <v>0</v>
      </c>
      <c r="AB107" s="71">
        <v>0</v>
      </c>
      <c r="AC107" s="45">
        <v>0</v>
      </c>
      <c r="AD107" s="45">
        <v>0</v>
      </c>
      <c r="AE107" s="45">
        <v>0</v>
      </c>
      <c r="AF107" s="54">
        <v>0</v>
      </c>
      <c r="AG107" s="71">
        <v>0</v>
      </c>
      <c r="AH107" s="45">
        <v>0</v>
      </c>
      <c r="AI107" s="45">
        <v>0</v>
      </c>
      <c r="AJ107" s="45">
        <v>0</v>
      </c>
      <c r="AK107" s="54">
        <v>0</v>
      </c>
      <c r="AL107" s="71">
        <v>0</v>
      </c>
      <c r="AM107" s="45">
        <v>0</v>
      </c>
      <c r="AN107" s="45">
        <v>0</v>
      </c>
      <c r="AO107" s="45">
        <v>0</v>
      </c>
      <c r="AP107" s="54">
        <v>0</v>
      </c>
      <c r="AQ107" s="71">
        <v>0</v>
      </c>
      <c r="AR107" s="53">
        <v>0</v>
      </c>
      <c r="AS107" s="45">
        <v>0</v>
      </c>
      <c r="AT107" s="45">
        <v>0</v>
      </c>
      <c r="AU107" s="54">
        <v>0</v>
      </c>
      <c r="AV107" s="71">
        <v>4.575383478</v>
      </c>
      <c r="AW107" s="45">
        <v>0.038009495</v>
      </c>
      <c r="AX107" s="45">
        <v>0</v>
      </c>
      <c r="AY107" s="45">
        <v>0</v>
      </c>
      <c r="AZ107" s="54">
        <v>5.919193865</v>
      </c>
      <c r="BA107" s="71">
        <v>0</v>
      </c>
      <c r="BB107" s="53">
        <v>0</v>
      </c>
      <c r="BC107" s="45">
        <v>0</v>
      </c>
      <c r="BD107" s="45">
        <v>0</v>
      </c>
      <c r="BE107" s="54">
        <v>0</v>
      </c>
      <c r="BF107" s="71">
        <v>1.401469486</v>
      </c>
      <c r="BG107" s="53">
        <v>0.000861244</v>
      </c>
      <c r="BH107" s="45">
        <v>0</v>
      </c>
      <c r="BI107" s="45">
        <v>0</v>
      </c>
      <c r="BJ107" s="54">
        <v>0.215335384</v>
      </c>
      <c r="BK107" s="61">
        <v>31.016094289</v>
      </c>
      <c r="BL107" s="103"/>
    </row>
    <row r="108" spans="1:64" ht="12.75">
      <c r="A108" s="11"/>
      <c r="B108" s="24" t="s">
        <v>121</v>
      </c>
      <c r="C108" s="71">
        <v>0</v>
      </c>
      <c r="D108" s="53">
        <v>37.044491109</v>
      </c>
      <c r="E108" s="45">
        <v>0</v>
      </c>
      <c r="F108" s="45">
        <v>0</v>
      </c>
      <c r="G108" s="54">
        <v>0</v>
      </c>
      <c r="H108" s="71">
        <v>14.143517341</v>
      </c>
      <c r="I108" s="45">
        <v>5.646042056</v>
      </c>
      <c r="J108" s="45">
        <v>0</v>
      </c>
      <c r="K108" s="45">
        <v>0</v>
      </c>
      <c r="L108" s="54">
        <v>27.279333402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4.716269984</v>
      </c>
      <c r="S108" s="45">
        <v>0</v>
      </c>
      <c r="T108" s="45">
        <v>0</v>
      </c>
      <c r="U108" s="45">
        <v>0</v>
      </c>
      <c r="V108" s="54">
        <v>1.696633445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0.000237987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21.241204653</v>
      </c>
      <c r="AW108" s="45">
        <v>30.914866542</v>
      </c>
      <c r="AX108" s="45">
        <v>0</v>
      </c>
      <c r="AY108" s="45">
        <v>0</v>
      </c>
      <c r="AZ108" s="54">
        <v>48.46849626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4.139351492</v>
      </c>
      <c r="BG108" s="53">
        <v>1.636663843</v>
      </c>
      <c r="BH108" s="45">
        <v>0</v>
      </c>
      <c r="BI108" s="45">
        <v>0</v>
      </c>
      <c r="BJ108" s="54">
        <v>3.038242915</v>
      </c>
      <c r="BK108" s="61">
        <v>199.965351029</v>
      </c>
      <c r="BL108" s="103"/>
    </row>
    <row r="109" spans="1:64" ht="12.75">
      <c r="A109" s="11"/>
      <c r="B109" s="24" t="s">
        <v>126</v>
      </c>
      <c r="C109" s="71">
        <v>0</v>
      </c>
      <c r="D109" s="53">
        <v>7.628262257</v>
      </c>
      <c r="E109" s="45">
        <v>0</v>
      </c>
      <c r="F109" s="45">
        <v>0</v>
      </c>
      <c r="G109" s="54">
        <v>0</v>
      </c>
      <c r="H109" s="71">
        <v>1.241706083</v>
      </c>
      <c r="I109" s="45">
        <v>1.00624035</v>
      </c>
      <c r="J109" s="45">
        <v>0</v>
      </c>
      <c r="K109" s="45">
        <v>0</v>
      </c>
      <c r="L109" s="54">
        <v>2.048625046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0.255646363</v>
      </c>
      <c r="S109" s="45">
        <v>0</v>
      </c>
      <c r="T109" s="45">
        <v>0</v>
      </c>
      <c r="U109" s="45">
        <v>0</v>
      </c>
      <c r="V109" s="54">
        <v>0.289469718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0</v>
      </c>
      <c r="AS109" s="45">
        <v>0</v>
      </c>
      <c r="AT109" s="45">
        <v>0</v>
      </c>
      <c r="AU109" s="54">
        <v>0</v>
      </c>
      <c r="AV109" s="71">
        <v>2.826925265</v>
      </c>
      <c r="AW109" s="45">
        <v>0.269554109</v>
      </c>
      <c r="AX109" s="45">
        <v>0</v>
      </c>
      <c r="AY109" s="45">
        <v>0</v>
      </c>
      <c r="AZ109" s="54">
        <v>14.764673998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0.326067923</v>
      </c>
      <c r="BG109" s="53">
        <v>0</v>
      </c>
      <c r="BH109" s="45">
        <v>0</v>
      </c>
      <c r="BI109" s="45">
        <v>0</v>
      </c>
      <c r="BJ109" s="54">
        <v>0.17967221503668698</v>
      </c>
      <c r="BK109" s="61">
        <v>30.836843327036682</v>
      </c>
      <c r="BL109" s="103"/>
    </row>
    <row r="110" spans="1:64" ht="12.75">
      <c r="A110" s="36"/>
      <c r="B110" s="38" t="s">
        <v>74</v>
      </c>
      <c r="C110" s="79">
        <f aca="true" t="shared" si="18" ref="C110:AH110">SUM(C104:C109)</f>
        <v>0</v>
      </c>
      <c r="D110" s="79">
        <f t="shared" si="18"/>
        <v>109.98017242300001</v>
      </c>
      <c r="E110" s="79">
        <f t="shared" si="18"/>
        <v>0</v>
      </c>
      <c r="F110" s="79">
        <f t="shared" si="18"/>
        <v>0</v>
      </c>
      <c r="G110" s="79">
        <f t="shared" si="18"/>
        <v>0</v>
      </c>
      <c r="H110" s="79">
        <f t="shared" si="18"/>
        <v>34.075674405</v>
      </c>
      <c r="I110" s="79">
        <f t="shared" si="18"/>
        <v>25.947607252999997</v>
      </c>
      <c r="J110" s="79">
        <f t="shared" si="18"/>
        <v>0</v>
      </c>
      <c r="K110" s="79">
        <f t="shared" si="18"/>
        <v>0</v>
      </c>
      <c r="L110" s="79">
        <f t="shared" si="18"/>
        <v>165.200295469</v>
      </c>
      <c r="M110" s="79">
        <f t="shared" si="18"/>
        <v>0</v>
      </c>
      <c r="N110" s="79">
        <f t="shared" si="18"/>
        <v>0</v>
      </c>
      <c r="O110" s="79">
        <f t="shared" si="18"/>
        <v>0</v>
      </c>
      <c r="P110" s="79">
        <f t="shared" si="18"/>
        <v>0</v>
      </c>
      <c r="Q110" s="79">
        <f t="shared" si="18"/>
        <v>0</v>
      </c>
      <c r="R110" s="79">
        <f t="shared" si="18"/>
        <v>13.331768086</v>
      </c>
      <c r="S110" s="79">
        <f t="shared" si="18"/>
        <v>0.006278662</v>
      </c>
      <c r="T110" s="79">
        <f t="shared" si="18"/>
        <v>0</v>
      </c>
      <c r="U110" s="79">
        <f t="shared" si="18"/>
        <v>0</v>
      </c>
      <c r="V110" s="79">
        <f t="shared" si="18"/>
        <v>7.253709210999999</v>
      </c>
      <c r="W110" s="79">
        <f t="shared" si="18"/>
        <v>0</v>
      </c>
      <c r="X110" s="79">
        <f t="shared" si="18"/>
        <v>0</v>
      </c>
      <c r="Y110" s="79">
        <f t="shared" si="18"/>
        <v>0</v>
      </c>
      <c r="Z110" s="79">
        <f t="shared" si="18"/>
        <v>0</v>
      </c>
      <c r="AA110" s="79">
        <f t="shared" si="18"/>
        <v>0</v>
      </c>
      <c r="AB110" s="79">
        <f t="shared" si="18"/>
        <v>0.094413554</v>
      </c>
      <c r="AC110" s="79">
        <f t="shared" si="18"/>
        <v>0</v>
      </c>
      <c r="AD110" s="79">
        <f t="shared" si="18"/>
        <v>0</v>
      </c>
      <c r="AE110" s="79">
        <f t="shared" si="18"/>
        <v>0</v>
      </c>
      <c r="AF110" s="79">
        <f t="shared" si="18"/>
        <v>0</v>
      </c>
      <c r="AG110" s="79">
        <f t="shared" si="18"/>
        <v>0</v>
      </c>
      <c r="AH110" s="79">
        <f t="shared" si="18"/>
        <v>0</v>
      </c>
      <c r="AI110" s="79">
        <f aca="true" t="shared" si="19" ref="AI110:BK110">SUM(AI104:AI109)</f>
        <v>0</v>
      </c>
      <c r="AJ110" s="79">
        <f t="shared" si="19"/>
        <v>0</v>
      </c>
      <c r="AK110" s="79">
        <f t="shared" si="19"/>
        <v>0</v>
      </c>
      <c r="AL110" s="79">
        <f t="shared" si="19"/>
        <v>0.059647356</v>
      </c>
      <c r="AM110" s="79">
        <f t="shared" si="19"/>
        <v>0</v>
      </c>
      <c r="AN110" s="79">
        <f t="shared" si="19"/>
        <v>0</v>
      </c>
      <c r="AO110" s="79">
        <f t="shared" si="19"/>
        <v>0</v>
      </c>
      <c r="AP110" s="79">
        <f t="shared" si="19"/>
        <v>0</v>
      </c>
      <c r="AQ110" s="79">
        <f t="shared" si="19"/>
        <v>0</v>
      </c>
      <c r="AR110" s="79">
        <f t="shared" si="19"/>
        <v>12.4074</v>
      </c>
      <c r="AS110" s="79">
        <f t="shared" si="19"/>
        <v>0</v>
      </c>
      <c r="AT110" s="79">
        <f t="shared" si="19"/>
        <v>0</v>
      </c>
      <c r="AU110" s="79">
        <f t="shared" si="19"/>
        <v>0</v>
      </c>
      <c r="AV110" s="79">
        <f t="shared" si="19"/>
        <v>110.16178156000001</v>
      </c>
      <c r="AW110" s="79">
        <f t="shared" si="19"/>
        <v>40.609336411</v>
      </c>
      <c r="AX110" s="79">
        <f t="shared" si="19"/>
        <v>0</v>
      </c>
      <c r="AY110" s="79">
        <f t="shared" si="19"/>
        <v>0</v>
      </c>
      <c r="AZ110" s="79">
        <f t="shared" si="19"/>
        <v>247.22189007900002</v>
      </c>
      <c r="BA110" s="79">
        <f t="shared" si="19"/>
        <v>0</v>
      </c>
      <c r="BB110" s="79">
        <f t="shared" si="19"/>
        <v>0</v>
      </c>
      <c r="BC110" s="79">
        <f t="shared" si="19"/>
        <v>0</v>
      </c>
      <c r="BD110" s="79">
        <f t="shared" si="19"/>
        <v>0</v>
      </c>
      <c r="BE110" s="79">
        <f t="shared" si="19"/>
        <v>0</v>
      </c>
      <c r="BF110" s="79">
        <f t="shared" si="19"/>
        <v>23.73663213</v>
      </c>
      <c r="BG110" s="79">
        <f t="shared" si="19"/>
        <v>3.6192835590000003</v>
      </c>
      <c r="BH110" s="79">
        <f t="shared" si="19"/>
        <v>0</v>
      </c>
      <c r="BI110" s="79">
        <f t="shared" si="19"/>
        <v>0</v>
      </c>
      <c r="BJ110" s="79">
        <f t="shared" si="19"/>
        <v>13.703151005036688</v>
      </c>
      <c r="BK110" s="93">
        <f t="shared" si="19"/>
        <v>807.4090411630367</v>
      </c>
      <c r="BL110" s="103"/>
    </row>
    <row r="111" spans="1:64" ht="4.5" customHeight="1">
      <c r="A111" s="11"/>
      <c r="B111" s="21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4"/>
      <c r="BL111" s="103"/>
    </row>
    <row r="112" spans="1:64" ht="12.75">
      <c r="A112" s="36"/>
      <c r="B112" s="81" t="s">
        <v>88</v>
      </c>
      <c r="C112" s="82">
        <f aca="true" t="shared" si="20" ref="C112:AH112">+C110++C91+C86+C58+C100</f>
        <v>0</v>
      </c>
      <c r="D112" s="82">
        <f t="shared" si="20"/>
        <v>3304.545134956</v>
      </c>
      <c r="E112" s="82">
        <f t="shared" si="20"/>
        <v>0</v>
      </c>
      <c r="F112" s="82">
        <f t="shared" si="20"/>
        <v>0</v>
      </c>
      <c r="G112" s="82">
        <f t="shared" si="20"/>
        <v>0</v>
      </c>
      <c r="H112" s="82">
        <f t="shared" si="20"/>
        <v>1973.52458402</v>
      </c>
      <c r="I112" s="82">
        <f t="shared" si="20"/>
        <v>14950.591906865002</v>
      </c>
      <c r="J112" s="82">
        <f t="shared" si="20"/>
        <v>1339.985382738</v>
      </c>
      <c r="K112" s="82">
        <f t="shared" si="20"/>
        <v>7.296322675</v>
      </c>
      <c r="L112" s="82">
        <f t="shared" si="20"/>
        <v>6014.014365277</v>
      </c>
      <c r="M112" s="82">
        <f t="shared" si="20"/>
        <v>0</v>
      </c>
      <c r="N112" s="82">
        <f t="shared" si="20"/>
        <v>0</v>
      </c>
      <c r="O112" s="82">
        <f t="shared" si="20"/>
        <v>0</v>
      </c>
      <c r="P112" s="82">
        <f t="shared" si="20"/>
        <v>0</v>
      </c>
      <c r="Q112" s="82">
        <f t="shared" si="20"/>
        <v>0</v>
      </c>
      <c r="R112" s="82">
        <f t="shared" si="20"/>
        <v>815.1974976719999</v>
      </c>
      <c r="S112" s="82">
        <f t="shared" si="20"/>
        <v>715.460228231</v>
      </c>
      <c r="T112" s="82">
        <f t="shared" si="20"/>
        <v>87.58778599200001</v>
      </c>
      <c r="U112" s="82">
        <f t="shared" si="20"/>
        <v>0</v>
      </c>
      <c r="V112" s="82">
        <f t="shared" si="20"/>
        <v>564.225799949</v>
      </c>
      <c r="W112" s="82">
        <f t="shared" si="20"/>
        <v>0</v>
      </c>
      <c r="X112" s="82">
        <f t="shared" si="20"/>
        <v>0</v>
      </c>
      <c r="Y112" s="82">
        <f t="shared" si="20"/>
        <v>0</v>
      </c>
      <c r="Z112" s="82">
        <f t="shared" si="20"/>
        <v>0</v>
      </c>
      <c r="AA112" s="82">
        <f t="shared" si="20"/>
        <v>0</v>
      </c>
      <c r="AB112" s="82">
        <f t="shared" si="20"/>
        <v>7.687185954999999</v>
      </c>
      <c r="AC112" s="82">
        <f t="shared" si="20"/>
        <v>0.048632472</v>
      </c>
      <c r="AD112" s="82">
        <f t="shared" si="20"/>
        <v>0</v>
      </c>
      <c r="AE112" s="82">
        <f t="shared" si="20"/>
        <v>0</v>
      </c>
      <c r="AF112" s="82">
        <f t="shared" si="20"/>
        <v>1.189393205</v>
      </c>
      <c r="AG112" s="82">
        <f t="shared" si="20"/>
        <v>0</v>
      </c>
      <c r="AH112" s="82">
        <f t="shared" si="20"/>
        <v>0</v>
      </c>
      <c r="AI112" s="82">
        <f aca="true" t="shared" si="21" ref="AI112:BK112">+AI110++AI91+AI86+AI58+AI100</f>
        <v>0</v>
      </c>
      <c r="AJ112" s="82">
        <f t="shared" si="21"/>
        <v>0</v>
      </c>
      <c r="AK112" s="82">
        <f t="shared" si="21"/>
        <v>0</v>
      </c>
      <c r="AL112" s="82">
        <f t="shared" si="21"/>
        <v>4.33302315</v>
      </c>
      <c r="AM112" s="82">
        <f t="shared" si="21"/>
        <v>0</v>
      </c>
      <c r="AN112" s="82">
        <f t="shared" si="21"/>
        <v>0</v>
      </c>
      <c r="AO112" s="82">
        <f t="shared" si="21"/>
        <v>0</v>
      </c>
      <c r="AP112" s="82">
        <f t="shared" si="21"/>
        <v>0.200307903</v>
      </c>
      <c r="AQ112" s="82">
        <f t="shared" si="21"/>
        <v>0.004083447</v>
      </c>
      <c r="AR112" s="82">
        <f t="shared" si="21"/>
        <v>12.689901632000002</v>
      </c>
      <c r="AS112" s="82">
        <f t="shared" si="21"/>
        <v>0</v>
      </c>
      <c r="AT112" s="82">
        <f t="shared" si="21"/>
        <v>0</v>
      </c>
      <c r="AU112" s="82">
        <f t="shared" si="21"/>
        <v>0</v>
      </c>
      <c r="AV112" s="82">
        <f t="shared" si="21"/>
        <v>12679.295886128</v>
      </c>
      <c r="AW112" s="82">
        <f t="shared" si="21"/>
        <v>6876.018243407</v>
      </c>
      <c r="AX112" s="82">
        <f t="shared" si="21"/>
        <v>275.398142536</v>
      </c>
      <c r="AY112" s="82">
        <f t="shared" si="21"/>
        <v>0.049509628</v>
      </c>
      <c r="AZ112" s="82">
        <f t="shared" si="21"/>
        <v>15564.940025693999</v>
      </c>
      <c r="BA112" s="82">
        <f t="shared" si="21"/>
        <v>0</v>
      </c>
      <c r="BB112" s="82">
        <f t="shared" si="21"/>
        <v>0</v>
      </c>
      <c r="BC112" s="82">
        <f t="shared" si="21"/>
        <v>0</v>
      </c>
      <c r="BD112" s="82">
        <f t="shared" si="21"/>
        <v>0</v>
      </c>
      <c r="BE112" s="82">
        <f t="shared" si="21"/>
        <v>0</v>
      </c>
      <c r="BF112" s="82">
        <f t="shared" si="21"/>
        <v>4303.949964907</v>
      </c>
      <c r="BG112" s="82">
        <f t="shared" si="21"/>
        <v>646.292290751</v>
      </c>
      <c r="BH112" s="82">
        <f t="shared" si="21"/>
        <v>64.793383284</v>
      </c>
      <c r="BI112" s="82">
        <f t="shared" si="21"/>
        <v>0</v>
      </c>
      <c r="BJ112" s="82">
        <f t="shared" si="21"/>
        <v>2285.0806880228006</v>
      </c>
      <c r="BK112" s="82">
        <f t="shared" si="21"/>
        <v>72494.3996704968</v>
      </c>
      <c r="BL112" s="103"/>
    </row>
    <row r="113" spans="1:63" ht="4.5" customHeight="1">
      <c r="A113" s="11"/>
      <c r="B113" s="22"/>
      <c r="C113" s="117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8"/>
    </row>
    <row r="114" spans="1:63" ht="14.25" customHeight="1">
      <c r="A114" s="11" t="s">
        <v>5</v>
      </c>
      <c r="B114" s="23" t="s">
        <v>24</v>
      </c>
      <c r="C114" s="117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8"/>
    </row>
    <row r="115" spans="1:63" ht="14.25" customHeight="1">
      <c r="A115" s="32"/>
      <c r="B115" s="28"/>
      <c r="C115" s="71">
        <v>0</v>
      </c>
      <c r="D115" s="53">
        <v>0</v>
      </c>
      <c r="E115" s="45">
        <v>0</v>
      </c>
      <c r="F115" s="45">
        <v>0</v>
      </c>
      <c r="G115" s="54">
        <v>0</v>
      </c>
      <c r="H115" s="71">
        <v>0</v>
      </c>
      <c r="I115" s="45">
        <v>0</v>
      </c>
      <c r="J115" s="45">
        <v>0</v>
      </c>
      <c r="K115" s="45">
        <v>0</v>
      </c>
      <c r="L115" s="54">
        <v>0</v>
      </c>
      <c r="M115" s="71">
        <v>0</v>
      </c>
      <c r="N115" s="53">
        <v>0</v>
      </c>
      <c r="O115" s="45">
        <v>0</v>
      </c>
      <c r="P115" s="45">
        <v>0</v>
      </c>
      <c r="Q115" s="54">
        <v>0</v>
      </c>
      <c r="R115" s="71">
        <v>0</v>
      </c>
      <c r="S115" s="45">
        <v>0</v>
      </c>
      <c r="T115" s="45">
        <v>0</v>
      </c>
      <c r="U115" s="45">
        <v>0</v>
      </c>
      <c r="V115" s="54">
        <v>0</v>
      </c>
      <c r="W115" s="71">
        <v>0</v>
      </c>
      <c r="X115" s="45">
        <v>0</v>
      </c>
      <c r="Y115" s="45">
        <v>0</v>
      </c>
      <c r="Z115" s="45">
        <v>0</v>
      </c>
      <c r="AA115" s="54">
        <v>0</v>
      </c>
      <c r="AB115" s="71">
        <v>0</v>
      </c>
      <c r="AC115" s="45">
        <v>0</v>
      </c>
      <c r="AD115" s="45">
        <v>0</v>
      </c>
      <c r="AE115" s="45">
        <v>0</v>
      </c>
      <c r="AF115" s="54">
        <v>0</v>
      </c>
      <c r="AG115" s="71">
        <v>0</v>
      </c>
      <c r="AH115" s="45">
        <v>0</v>
      </c>
      <c r="AI115" s="45">
        <v>0</v>
      </c>
      <c r="AJ115" s="45">
        <v>0</v>
      </c>
      <c r="AK115" s="54">
        <v>0</v>
      </c>
      <c r="AL115" s="71">
        <v>0</v>
      </c>
      <c r="AM115" s="45">
        <v>0</v>
      </c>
      <c r="AN115" s="45">
        <v>0</v>
      </c>
      <c r="AO115" s="45">
        <v>0</v>
      </c>
      <c r="AP115" s="54">
        <v>0</v>
      </c>
      <c r="AQ115" s="71">
        <v>0</v>
      </c>
      <c r="AR115" s="53">
        <v>0</v>
      </c>
      <c r="AS115" s="45">
        <v>0</v>
      </c>
      <c r="AT115" s="45">
        <v>0</v>
      </c>
      <c r="AU115" s="54">
        <v>0</v>
      </c>
      <c r="AV115" s="71">
        <v>0</v>
      </c>
      <c r="AW115" s="45">
        <v>0</v>
      </c>
      <c r="AX115" s="45">
        <v>0</v>
      </c>
      <c r="AY115" s="45">
        <v>0</v>
      </c>
      <c r="AZ115" s="54">
        <v>0</v>
      </c>
      <c r="BA115" s="43">
        <v>0</v>
      </c>
      <c r="BB115" s="44">
        <v>0</v>
      </c>
      <c r="BC115" s="43">
        <v>0</v>
      </c>
      <c r="BD115" s="43">
        <v>0</v>
      </c>
      <c r="BE115" s="48">
        <v>0</v>
      </c>
      <c r="BF115" s="43">
        <v>0</v>
      </c>
      <c r="BG115" s="44">
        <v>0</v>
      </c>
      <c r="BH115" s="43">
        <v>0</v>
      </c>
      <c r="BI115" s="43">
        <v>0</v>
      </c>
      <c r="BJ115" s="48">
        <v>0</v>
      </c>
      <c r="BK115" s="94">
        <f>SUM(C115:BJ115)</f>
        <v>0</v>
      </c>
    </row>
    <row r="116" spans="1:63" ht="13.5" thickBot="1">
      <c r="A116" s="40"/>
      <c r="B116" s="83" t="s">
        <v>74</v>
      </c>
      <c r="C116" s="50">
        <f>SUM(C115)</f>
        <v>0</v>
      </c>
      <c r="D116" s="70">
        <f aca="true" t="shared" si="22" ref="D116:BK116">SUM(D115)</f>
        <v>0</v>
      </c>
      <c r="E116" s="70">
        <f t="shared" si="22"/>
        <v>0</v>
      </c>
      <c r="F116" s="70">
        <f t="shared" si="22"/>
        <v>0</v>
      </c>
      <c r="G116" s="69">
        <f t="shared" si="22"/>
        <v>0</v>
      </c>
      <c r="H116" s="50">
        <f t="shared" si="22"/>
        <v>0</v>
      </c>
      <c r="I116" s="70">
        <f t="shared" si="22"/>
        <v>0</v>
      </c>
      <c r="J116" s="70">
        <f t="shared" si="22"/>
        <v>0</v>
      </c>
      <c r="K116" s="70">
        <f t="shared" si="22"/>
        <v>0</v>
      </c>
      <c r="L116" s="69">
        <f t="shared" si="22"/>
        <v>0</v>
      </c>
      <c r="M116" s="50">
        <f t="shared" si="22"/>
        <v>0</v>
      </c>
      <c r="N116" s="70">
        <f t="shared" si="22"/>
        <v>0</v>
      </c>
      <c r="O116" s="70">
        <f t="shared" si="22"/>
        <v>0</v>
      </c>
      <c r="P116" s="70">
        <f t="shared" si="22"/>
        <v>0</v>
      </c>
      <c r="Q116" s="69">
        <f t="shared" si="22"/>
        <v>0</v>
      </c>
      <c r="R116" s="50">
        <f t="shared" si="22"/>
        <v>0</v>
      </c>
      <c r="S116" s="70">
        <f t="shared" si="22"/>
        <v>0</v>
      </c>
      <c r="T116" s="70">
        <f t="shared" si="22"/>
        <v>0</v>
      </c>
      <c r="U116" s="70">
        <f t="shared" si="22"/>
        <v>0</v>
      </c>
      <c r="V116" s="69">
        <f t="shared" si="22"/>
        <v>0</v>
      </c>
      <c r="W116" s="50">
        <f t="shared" si="22"/>
        <v>0</v>
      </c>
      <c r="X116" s="70">
        <f t="shared" si="22"/>
        <v>0</v>
      </c>
      <c r="Y116" s="70">
        <f t="shared" si="22"/>
        <v>0</v>
      </c>
      <c r="Z116" s="70">
        <f t="shared" si="22"/>
        <v>0</v>
      </c>
      <c r="AA116" s="69">
        <f t="shared" si="22"/>
        <v>0</v>
      </c>
      <c r="AB116" s="50">
        <f t="shared" si="22"/>
        <v>0</v>
      </c>
      <c r="AC116" s="70">
        <f t="shared" si="22"/>
        <v>0</v>
      </c>
      <c r="AD116" s="70">
        <f t="shared" si="22"/>
        <v>0</v>
      </c>
      <c r="AE116" s="70">
        <f t="shared" si="22"/>
        <v>0</v>
      </c>
      <c r="AF116" s="69">
        <f t="shared" si="22"/>
        <v>0</v>
      </c>
      <c r="AG116" s="50">
        <f t="shared" si="22"/>
        <v>0</v>
      </c>
      <c r="AH116" s="70">
        <f t="shared" si="22"/>
        <v>0</v>
      </c>
      <c r="AI116" s="70">
        <f t="shared" si="22"/>
        <v>0</v>
      </c>
      <c r="AJ116" s="70">
        <f t="shared" si="22"/>
        <v>0</v>
      </c>
      <c r="AK116" s="69">
        <f t="shared" si="22"/>
        <v>0</v>
      </c>
      <c r="AL116" s="50">
        <f t="shared" si="22"/>
        <v>0</v>
      </c>
      <c r="AM116" s="70">
        <f t="shared" si="22"/>
        <v>0</v>
      </c>
      <c r="AN116" s="70">
        <f t="shared" si="22"/>
        <v>0</v>
      </c>
      <c r="AO116" s="70">
        <f t="shared" si="22"/>
        <v>0</v>
      </c>
      <c r="AP116" s="69">
        <f t="shared" si="22"/>
        <v>0</v>
      </c>
      <c r="AQ116" s="50">
        <f t="shared" si="22"/>
        <v>0</v>
      </c>
      <c r="AR116" s="70">
        <f t="shared" si="22"/>
        <v>0</v>
      </c>
      <c r="AS116" s="70">
        <f t="shared" si="22"/>
        <v>0</v>
      </c>
      <c r="AT116" s="70">
        <f t="shared" si="22"/>
        <v>0</v>
      </c>
      <c r="AU116" s="69">
        <f t="shared" si="22"/>
        <v>0</v>
      </c>
      <c r="AV116" s="50">
        <f t="shared" si="22"/>
        <v>0</v>
      </c>
      <c r="AW116" s="70">
        <f t="shared" si="22"/>
        <v>0</v>
      </c>
      <c r="AX116" s="70">
        <f t="shared" si="22"/>
        <v>0</v>
      </c>
      <c r="AY116" s="70">
        <f t="shared" si="22"/>
        <v>0</v>
      </c>
      <c r="AZ116" s="69">
        <f t="shared" si="22"/>
        <v>0</v>
      </c>
      <c r="BA116" s="51">
        <f t="shared" si="22"/>
        <v>0</v>
      </c>
      <c r="BB116" s="70">
        <f t="shared" si="22"/>
        <v>0</v>
      </c>
      <c r="BC116" s="70">
        <f t="shared" si="22"/>
        <v>0</v>
      </c>
      <c r="BD116" s="70">
        <f t="shared" si="22"/>
        <v>0</v>
      </c>
      <c r="BE116" s="84">
        <f t="shared" si="22"/>
        <v>0</v>
      </c>
      <c r="BF116" s="50">
        <f t="shared" si="22"/>
        <v>0</v>
      </c>
      <c r="BG116" s="70">
        <f t="shared" si="22"/>
        <v>0</v>
      </c>
      <c r="BH116" s="70">
        <f t="shared" si="22"/>
        <v>0</v>
      </c>
      <c r="BI116" s="70">
        <f t="shared" si="22"/>
        <v>0</v>
      </c>
      <c r="BJ116" s="69">
        <f t="shared" si="22"/>
        <v>0</v>
      </c>
      <c r="BK116" s="95">
        <f t="shared" si="22"/>
        <v>0</v>
      </c>
    </row>
    <row r="117" spans="1:63" ht="6" customHeight="1">
      <c r="A117" s="4"/>
      <c r="B117" s="16"/>
      <c r="C117" s="27"/>
      <c r="D117" s="34"/>
      <c r="E117" s="27"/>
      <c r="F117" s="27"/>
      <c r="G117" s="27"/>
      <c r="H117" s="27"/>
      <c r="I117" s="27"/>
      <c r="J117" s="27"/>
      <c r="K117" s="27"/>
      <c r="L117" s="27"/>
      <c r="M117" s="27"/>
      <c r="N117" s="34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34"/>
      <c r="AS117" s="27"/>
      <c r="AT117" s="27"/>
      <c r="AU117" s="27"/>
      <c r="AV117" s="27"/>
      <c r="AW117" s="27"/>
      <c r="AX117" s="27"/>
      <c r="AY117" s="27"/>
      <c r="AZ117" s="27"/>
      <c r="BA117" s="27"/>
      <c r="BB117" s="34"/>
      <c r="BC117" s="27"/>
      <c r="BD117" s="27"/>
      <c r="BE117" s="27"/>
      <c r="BF117" s="27"/>
      <c r="BG117" s="34"/>
      <c r="BH117" s="27"/>
      <c r="BI117" s="27"/>
      <c r="BJ117" s="27"/>
      <c r="BK117" s="30"/>
    </row>
    <row r="118" spans="1:63" ht="12.75">
      <c r="A118" s="4"/>
      <c r="B118" s="4" t="s">
        <v>104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1" t="s">
        <v>89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1:63" ht="12.75">
      <c r="A119" s="4"/>
      <c r="B119" s="4" t="s">
        <v>105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90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3:63" ht="12.75"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91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2:63" ht="12.75">
      <c r="B121" s="4" t="s">
        <v>96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92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2:63" ht="12.75">
      <c r="B122" s="4" t="s">
        <v>97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93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2:63" ht="12.75">
      <c r="B123" s="4"/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94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7" spans="3:63" ht="12.75"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3:63" ht="12.75"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31" spans="3:63" ht="12.75"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4:BK44"/>
    <mergeCell ref="C47:BK47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1:BK61"/>
    <mergeCell ref="M3:V3"/>
    <mergeCell ref="C12:BK12"/>
    <mergeCell ref="C16:BK16"/>
    <mergeCell ref="C41:BK41"/>
    <mergeCell ref="C103:BK103"/>
    <mergeCell ref="C62:BK62"/>
    <mergeCell ref="C59:BK59"/>
    <mergeCell ref="C65:BK65"/>
    <mergeCell ref="C87:BK87"/>
    <mergeCell ref="C88:BK88"/>
    <mergeCell ref="C92:BK92"/>
    <mergeCell ref="C111:BK111"/>
    <mergeCell ref="A1:A5"/>
    <mergeCell ref="C89:BK89"/>
    <mergeCell ref="C113:BK113"/>
    <mergeCell ref="C114:BK114"/>
    <mergeCell ref="C93:BK93"/>
    <mergeCell ref="C94:BK94"/>
    <mergeCell ref="C97:BK97"/>
    <mergeCell ref="C101:BK101"/>
    <mergeCell ref="C102:BK102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C41" sqref="C5:C4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0" t="s">
        <v>172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130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7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6">
        <v>0.041121375</v>
      </c>
      <c r="E5" s="101">
        <v>0.01081301</v>
      </c>
      <c r="F5" s="101">
        <v>2.866485875</v>
      </c>
      <c r="G5" s="101">
        <v>0.15553044</v>
      </c>
      <c r="H5" s="101">
        <v>0.014940208</v>
      </c>
      <c r="I5" s="101">
        <v>0</v>
      </c>
      <c r="J5" s="85">
        <v>0</v>
      </c>
      <c r="K5" s="91">
        <v>3.088890908</v>
      </c>
      <c r="L5" s="101">
        <v>0</v>
      </c>
    </row>
    <row r="6" spans="2:12" ht="12.75">
      <c r="B6" s="12">
        <v>2</v>
      </c>
      <c r="C6" s="14" t="s">
        <v>34</v>
      </c>
      <c r="D6" s="101">
        <v>53.489148102</v>
      </c>
      <c r="E6" s="101">
        <v>93.619796765</v>
      </c>
      <c r="F6" s="101">
        <v>677.958158509</v>
      </c>
      <c r="G6" s="101">
        <v>81.358389657</v>
      </c>
      <c r="H6" s="101">
        <v>6.955735048</v>
      </c>
      <c r="I6" s="101">
        <v>0</v>
      </c>
      <c r="J6" s="85">
        <v>0.20424270161231092</v>
      </c>
      <c r="K6" s="91">
        <v>913.5854707826122</v>
      </c>
      <c r="L6" s="101">
        <v>0</v>
      </c>
    </row>
    <row r="7" spans="2:12" ht="12.75">
      <c r="B7" s="12">
        <v>3</v>
      </c>
      <c r="C7" s="13" t="s">
        <v>35</v>
      </c>
      <c r="D7" s="101">
        <v>0.146302052</v>
      </c>
      <c r="E7" s="101">
        <v>0.58747329</v>
      </c>
      <c r="F7" s="101">
        <v>4.233204586</v>
      </c>
      <c r="G7" s="101">
        <v>0.170649339</v>
      </c>
      <c r="H7" s="101">
        <v>0.156869267</v>
      </c>
      <c r="I7" s="101">
        <v>0</v>
      </c>
      <c r="J7" s="85">
        <v>0</v>
      </c>
      <c r="K7" s="91">
        <v>5.294498534000001</v>
      </c>
      <c r="L7" s="101">
        <v>0</v>
      </c>
    </row>
    <row r="8" spans="2:12" ht="12.75">
      <c r="B8" s="12">
        <v>4</v>
      </c>
      <c r="C8" s="14" t="s">
        <v>36</v>
      </c>
      <c r="D8" s="101">
        <v>90.429463372</v>
      </c>
      <c r="E8" s="101">
        <v>41.70738034</v>
      </c>
      <c r="F8" s="101">
        <v>228.011798986</v>
      </c>
      <c r="G8" s="101">
        <v>19.116143515</v>
      </c>
      <c r="H8" s="101">
        <v>1.386451785</v>
      </c>
      <c r="I8" s="101">
        <v>0</v>
      </c>
      <c r="J8" s="85">
        <v>0.12542183915189675</v>
      </c>
      <c r="K8" s="91">
        <v>380.7766598371519</v>
      </c>
      <c r="L8" s="101">
        <v>0</v>
      </c>
    </row>
    <row r="9" spans="2:12" ht="12.75">
      <c r="B9" s="12">
        <v>5</v>
      </c>
      <c r="C9" s="14" t="s">
        <v>37</v>
      </c>
      <c r="D9" s="101">
        <v>20.266465816</v>
      </c>
      <c r="E9" s="101">
        <v>69.808627252</v>
      </c>
      <c r="F9" s="101">
        <v>330.584933014</v>
      </c>
      <c r="G9" s="101">
        <v>40.93822576</v>
      </c>
      <c r="H9" s="101">
        <v>1.764908811</v>
      </c>
      <c r="I9" s="101">
        <v>0</v>
      </c>
      <c r="J9" s="85">
        <v>0.05117949257574769</v>
      </c>
      <c r="K9" s="91">
        <v>463.41434014557575</v>
      </c>
      <c r="L9" s="101">
        <v>0</v>
      </c>
    </row>
    <row r="10" spans="2:12" ht="12.75">
      <c r="B10" s="12">
        <v>6</v>
      </c>
      <c r="C10" s="14" t="s">
        <v>38</v>
      </c>
      <c r="D10" s="101">
        <v>9.120728684</v>
      </c>
      <c r="E10" s="101">
        <v>18.850161836</v>
      </c>
      <c r="F10" s="101">
        <v>147.685499559</v>
      </c>
      <c r="G10" s="101">
        <v>20.275381458</v>
      </c>
      <c r="H10" s="101">
        <v>2.259197619</v>
      </c>
      <c r="I10" s="101">
        <v>0</v>
      </c>
      <c r="J10" s="85">
        <v>0.00036607086279453403</v>
      </c>
      <c r="K10" s="91">
        <v>198.19133522686278</v>
      </c>
      <c r="L10" s="101">
        <v>0</v>
      </c>
    </row>
    <row r="11" spans="2:12" ht="12.75">
      <c r="B11" s="12">
        <v>7</v>
      </c>
      <c r="C11" s="14" t="s">
        <v>39</v>
      </c>
      <c r="D11" s="101">
        <v>28.326670661</v>
      </c>
      <c r="E11" s="101">
        <v>52.088453655</v>
      </c>
      <c r="F11" s="101">
        <v>228.578193901</v>
      </c>
      <c r="G11" s="101">
        <v>38.816546769</v>
      </c>
      <c r="H11" s="101">
        <v>1.164434558</v>
      </c>
      <c r="I11" s="101">
        <v>0</v>
      </c>
      <c r="J11" s="85">
        <v>0.005493011163646561</v>
      </c>
      <c r="K11" s="91">
        <v>348.97979255516367</v>
      </c>
      <c r="L11" s="101">
        <v>0</v>
      </c>
    </row>
    <row r="12" spans="2:12" ht="12.75">
      <c r="B12" s="12">
        <v>8</v>
      </c>
      <c r="C12" s="13" t="s">
        <v>40</v>
      </c>
      <c r="D12" s="101">
        <v>0.025876337</v>
      </c>
      <c r="E12" s="101">
        <v>0.384094372</v>
      </c>
      <c r="F12" s="101">
        <v>11.799416959</v>
      </c>
      <c r="G12" s="101">
        <v>0.981604601</v>
      </c>
      <c r="H12" s="101">
        <v>0.010229647</v>
      </c>
      <c r="I12" s="101">
        <v>0</v>
      </c>
      <c r="J12" s="85">
        <v>2.33786607425993E-06</v>
      </c>
      <c r="K12" s="91">
        <v>13.201224253866075</v>
      </c>
      <c r="L12" s="101">
        <v>0</v>
      </c>
    </row>
    <row r="13" spans="2:12" ht="12.75">
      <c r="B13" s="12">
        <v>9</v>
      </c>
      <c r="C13" s="13" t="s">
        <v>41</v>
      </c>
      <c r="D13" s="101">
        <v>0.095359229</v>
      </c>
      <c r="E13" s="101">
        <v>0.419687664</v>
      </c>
      <c r="F13" s="101">
        <v>6.788793883</v>
      </c>
      <c r="G13" s="101">
        <v>0.549686047</v>
      </c>
      <c r="H13" s="101">
        <v>0.023978769</v>
      </c>
      <c r="I13" s="101">
        <v>0</v>
      </c>
      <c r="J13" s="85">
        <v>0</v>
      </c>
      <c r="K13" s="91">
        <v>7.877505592</v>
      </c>
      <c r="L13" s="101">
        <v>0</v>
      </c>
    </row>
    <row r="14" spans="2:12" ht="12.75">
      <c r="B14" s="12">
        <v>10</v>
      </c>
      <c r="C14" s="14" t="s">
        <v>42</v>
      </c>
      <c r="D14" s="101">
        <v>18.177889211</v>
      </c>
      <c r="E14" s="101">
        <v>162.470487704</v>
      </c>
      <c r="F14" s="101">
        <v>377.023752901</v>
      </c>
      <c r="G14" s="101">
        <v>72.452165512</v>
      </c>
      <c r="H14" s="101">
        <v>2.419512085</v>
      </c>
      <c r="I14" s="101">
        <v>0</v>
      </c>
      <c r="J14" s="85">
        <v>0.0036108341516944624</v>
      </c>
      <c r="K14" s="91">
        <v>632.5474182471517</v>
      </c>
      <c r="L14" s="101">
        <v>0</v>
      </c>
    </row>
    <row r="15" spans="2:12" ht="12.75">
      <c r="B15" s="12">
        <v>11</v>
      </c>
      <c r="C15" s="14" t="s">
        <v>43</v>
      </c>
      <c r="D15" s="101">
        <v>345.674475434</v>
      </c>
      <c r="E15" s="101">
        <v>633.240367295</v>
      </c>
      <c r="F15" s="101">
        <v>3024.886763785</v>
      </c>
      <c r="G15" s="101">
        <v>552.109858602</v>
      </c>
      <c r="H15" s="101">
        <v>23.095951957</v>
      </c>
      <c r="I15" s="101">
        <v>0</v>
      </c>
      <c r="J15" s="85">
        <v>2.6890459965055533</v>
      </c>
      <c r="K15" s="91">
        <v>4581.696463069505</v>
      </c>
      <c r="L15" s="101">
        <v>0</v>
      </c>
    </row>
    <row r="16" spans="2:12" ht="12.75">
      <c r="B16" s="12">
        <v>12</v>
      </c>
      <c r="C16" s="14" t="s">
        <v>44</v>
      </c>
      <c r="D16" s="101">
        <v>391.314412268</v>
      </c>
      <c r="E16" s="101">
        <v>1396.219720418</v>
      </c>
      <c r="F16" s="101">
        <v>868.082306029</v>
      </c>
      <c r="G16" s="101">
        <v>87.538201001</v>
      </c>
      <c r="H16" s="101">
        <v>17.529712242</v>
      </c>
      <c r="I16" s="101">
        <v>0</v>
      </c>
      <c r="J16" s="85">
        <v>0.9344876385264628</v>
      </c>
      <c r="K16" s="91">
        <v>2761.618839596527</v>
      </c>
      <c r="L16" s="101">
        <v>0</v>
      </c>
    </row>
    <row r="17" spans="2:12" ht="12.75">
      <c r="B17" s="12">
        <v>13</v>
      </c>
      <c r="C17" s="14" t="s">
        <v>45</v>
      </c>
      <c r="D17" s="101">
        <v>2.613570536</v>
      </c>
      <c r="E17" s="101">
        <v>2.503188603</v>
      </c>
      <c r="F17" s="101">
        <v>47.621208663</v>
      </c>
      <c r="G17" s="101">
        <v>5.282928574</v>
      </c>
      <c r="H17" s="101">
        <v>0.372384437</v>
      </c>
      <c r="I17" s="101">
        <v>0</v>
      </c>
      <c r="J17" s="85">
        <v>6.828517158567545E-05</v>
      </c>
      <c r="K17" s="91">
        <v>58.39334909817158</v>
      </c>
      <c r="L17" s="101">
        <v>0</v>
      </c>
    </row>
    <row r="18" spans="2:12" ht="12.75">
      <c r="B18" s="12">
        <v>14</v>
      </c>
      <c r="C18" s="14" t="s">
        <v>46</v>
      </c>
      <c r="D18" s="101">
        <v>0.817572479</v>
      </c>
      <c r="E18" s="101">
        <v>1.189587427</v>
      </c>
      <c r="F18" s="101">
        <v>24.719527632</v>
      </c>
      <c r="G18" s="101">
        <v>1.118928866</v>
      </c>
      <c r="H18" s="101">
        <v>0.41504078</v>
      </c>
      <c r="I18" s="101">
        <v>0</v>
      </c>
      <c r="J18" s="85">
        <v>0.001209261226910949</v>
      </c>
      <c r="K18" s="91">
        <v>28.261866445226914</v>
      </c>
      <c r="L18" s="101">
        <v>0</v>
      </c>
    </row>
    <row r="19" spans="2:12" ht="12.75">
      <c r="B19" s="12">
        <v>15</v>
      </c>
      <c r="C19" s="14" t="s">
        <v>47</v>
      </c>
      <c r="D19" s="101">
        <v>10.79193216</v>
      </c>
      <c r="E19" s="101">
        <v>51.086249105</v>
      </c>
      <c r="F19" s="101">
        <v>395.440590418</v>
      </c>
      <c r="G19" s="101">
        <v>86.048522966</v>
      </c>
      <c r="H19" s="101">
        <v>1.744447776</v>
      </c>
      <c r="I19" s="101">
        <v>0</v>
      </c>
      <c r="J19" s="85">
        <v>0.0033100287168063513</v>
      </c>
      <c r="K19" s="91">
        <v>545.1150524537168</v>
      </c>
      <c r="L19" s="101">
        <v>0</v>
      </c>
    </row>
    <row r="20" spans="2:12" ht="12.75">
      <c r="B20" s="12">
        <v>16</v>
      </c>
      <c r="C20" s="14" t="s">
        <v>48</v>
      </c>
      <c r="D20" s="101">
        <v>917.170343672</v>
      </c>
      <c r="E20" s="101">
        <v>1524.161149201</v>
      </c>
      <c r="F20" s="101">
        <v>2265.068327823</v>
      </c>
      <c r="G20" s="101">
        <v>249.636644349</v>
      </c>
      <c r="H20" s="101">
        <v>52.834694111</v>
      </c>
      <c r="I20" s="101">
        <v>0</v>
      </c>
      <c r="J20" s="85">
        <v>2.5411063183818157</v>
      </c>
      <c r="K20" s="91">
        <v>5011.4122654743815</v>
      </c>
      <c r="L20" s="101">
        <v>0</v>
      </c>
    </row>
    <row r="21" spans="2:12" ht="12.75">
      <c r="B21" s="12">
        <v>17</v>
      </c>
      <c r="C21" s="13" t="s">
        <v>49</v>
      </c>
      <c r="D21" s="101">
        <v>336.718419378</v>
      </c>
      <c r="E21" s="101">
        <v>102.794805591</v>
      </c>
      <c r="F21" s="101">
        <v>565.711619169</v>
      </c>
      <c r="G21" s="101">
        <v>74.742755988</v>
      </c>
      <c r="H21" s="101">
        <v>6.911743241</v>
      </c>
      <c r="I21" s="101">
        <v>0</v>
      </c>
      <c r="J21" s="85">
        <v>0.03239581019101986</v>
      </c>
      <c r="K21" s="91">
        <v>1086.911739177191</v>
      </c>
      <c r="L21" s="101">
        <v>0</v>
      </c>
    </row>
    <row r="22" spans="2:12" ht="12.75">
      <c r="B22" s="12">
        <v>18</v>
      </c>
      <c r="C22" s="14" t="s">
        <v>50</v>
      </c>
      <c r="D22" s="101">
        <v>0.000103159</v>
      </c>
      <c r="E22" s="101">
        <v>0</v>
      </c>
      <c r="F22" s="101">
        <v>0.238813292</v>
      </c>
      <c r="G22" s="101">
        <v>0</v>
      </c>
      <c r="H22" s="101">
        <v>0</v>
      </c>
      <c r="I22" s="101">
        <v>0</v>
      </c>
      <c r="J22" s="85">
        <v>0</v>
      </c>
      <c r="K22" s="91">
        <v>0.238916451</v>
      </c>
      <c r="L22" s="101">
        <v>0</v>
      </c>
    </row>
    <row r="23" spans="2:12" ht="12.75">
      <c r="B23" s="12">
        <v>19</v>
      </c>
      <c r="C23" s="14" t="s">
        <v>51</v>
      </c>
      <c r="D23" s="101">
        <v>31.315132573</v>
      </c>
      <c r="E23" s="101">
        <v>106.868961547</v>
      </c>
      <c r="F23" s="101">
        <v>645.152045153</v>
      </c>
      <c r="G23" s="101">
        <v>93.173903801</v>
      </c>
      <c r="H23" s="101">
        <v>4.597957649</v>
      </c>
      <c r="I23" s="101">
        <v>0</v>
      </c>
      <c r="J23" s="85">
        <v>0.3264609823648667</v>
      </c>
      <c r="K23" s="91">
        <v>881.434461705365</v>
      </c>
      <c r="L23" s="101">
        <v>0</v>
      </c>
    </row>
    <row r="24" spans="2:12" ht="12.75">
      <c r="B24" s="12">
        <v>20</v>
      </c>
      <c r="C24" s="13" t="s">
        <v>52</v>
      </c>
      <c r="D24" s="101">
        <v>7881.433977818</v>
      </c>
      <c r="E24" s="101">
        <v>11883.17268329102</v>
      </c>
      <c r="F24" s="101">
        <v>10018.24086951466</v>
      </c>
      <c r="G24" s="101">
        <v>2249.66945686822</v>
      </c>
      <c r="H24" s="101">
        <v>482.9514127880367</v>
      </c>
      <c r="I24" s="101">
        <v>0</v>
      </c>
      <c r="J24" s="85">
        <v>82.90712700519194</v>
      </c>
      <c r="K24" s="91">
        <v>32598.37552728513</v>
      </c>
      <c r="L24" s="101">
        <v>0</v>
      </c>
    </row>
    <row r="25" spans="2:12" ht="12.75">
      <c r="B25" s="12">
        <v>21</v>
      </c>
      <c r="C25" s="14" t="s">
        <v>53</v>
      </c>
      <c r="D25" s="101">
        <v>0.271420982</v>
      </c>
      <c r="E25" s="101">
        <v>0.185918049</v>
      </c>
      <c r="F25" s="101">
        <v>4.03868173</v>
      </c>
      <c r="G25" s="101">
        <v>0.246197162</v>
      </c>
      <c r="H25" s="101">
        <v>0.08295899</v>
      </c>
      <c r="I25" s="101">
        <v>0</v>
      </c>
      <c r="J25" s="85">
        <v>0.02437605285653045</v>
      </c>
      <c r="K25" s="91">
        <v>4.849552965856531</v>
      </c>
      <c r="L25" s="101">
        <v>0</v>
      </c>
    </row>
    <row r="26" spans="2:12" ht="12.75">
      <c r="B26" s="12">
        <v>22</v>
      </c>
      <c r="C26" s="13" t="s">
        <v>54</v>
      </c>
      <c r="D26" s="101">
        <v>0.498518567</v>
      </c>
      <c r="E26" s="101">
        <v>5.486614715</v>
      </c>
      <c r="F26" s="101">
        <v>11.547110172</v>
      </c>
      <c r="G26" s="101">
        <v>0.435253035</v>
      </c>
      <c r="H26" s="101">
        <v>0.205099469</v>
      </c>
      <c r="I26" s="101">
        <v>0</v>
      </c>
      <c r="J26" s="85">
        <v>5.221234232513845E-05</v>
      </c>
      <c r="K26" s="91">
        <v>18.172648170342324</v>
      </c>
      <c r="L26" s="101">
        <v>0</v>
      </c>
    </row>
    <row r="27" spans="2:12" ht="12.75">
      <c r="B27" s="12">
        <v>23</v>
      </c>
      <c r="C27" s="13" t="s">
        <v>55</v>
      </c>
      <c r="D27" s="101">
        <v>0.251307163</v>
      </c>
      <c r="E27" s="101">
        <v>0.285798755</v>
      </c>
      <c r="F27" s="101">
        <v>1.214736656</v>
      </c>
      <c r="G27" s="101">
        <v>0.161541435</v>
      </c>
      <c r="H27" s="101">
        <v>0.000646645</v>
      </c>
      <c r="I27" s="101">
        <v>0</v>
      </c>
      <c r="J27" s="85">
        <v>0</v>
      </c>
      <c r="K27" s="91">
        <v>1.9140306539999998</v>
      </c>
      <c r="L27" s="101">
        <v>0</v>
      </c>
    </row>
    <row r="28" spans="2:12" ht="12.75">
      <c r="B28" s="12">
        <v>24</v>
      </c>
      <c r="C28" s="14" t="s">
        <v>56</v>
      </c>
      <c r="D28" s="101">
        <v>0.044655986</v>
      </c>
      <c r="E28" s="101">
        <v>0.238847705</v>
      </c>
      <c r="F28" s="101">
        <v>8.380142174</v>
      </c>
      <c r="G28" s="101">
        <v>0.115070993</v>
      </c>
      <c r="H28" s="101">
        <v>0.063174156</v>
      </c>
      <c r="I28" s="101">
        <v>0</v>
      </c>
      <c r="J28" s="85">
        <v>0.15426818417567145</v>
      </c>
      <c r="K28" s="91">
        <v>8.996159198175672</v>
      </c>
      <c r="L28" s="101">
        <v>0</v>
      </c>
    </row>
    <row r="29" spans="2:12" ht="12.75">
      <c r="B29" s="12">
        <v>25</v>
      </c>
      <c r="C29" s="14" t="s">
        <v>99</v>
      </c>
      <c r="D29" s="101">
        <v>1658.445120748</v>
      </c>
      <c r="E29" s="101">
        <v>1472.446657371</v>
      </c>
      <c r="F29" s="101">
        <v>2227.906867775</v>
      </c>
      <c r="G29" s="101">
        <v>303.230894087</v>
      </c>
      <c r="H29" s="101">
        <v>47.382715562</v>
      </c>
      <c r="I29" s="101">
        <v>0</v>
      </c>
      <c r="J29" s="85">
        <v>0.4712528212306984</v>
      </c>
      <c r="K29" s="91">
        <v>5709.88350836423</v>
      </c>
      <c r="L29" s="101">
        <v>0</v>
      </c>
    </row>
    <row r="30" spans="2:12" ht="12.75">
      <c r="B30" s="12">
        <v>26</v>
      </c>
      <c r="C30" s="14" t="s">
        <v>100</v>
      </c>
      <c r="D30" s="101">
        <v>10.007876091</v>
      </c>
      <c r="E30" s="101">
        <v>43.29429384</v>
      </c>
      <c r="F30" s="101">
        <v>283.90520493</v>
      </c>
      <c r="G30" s="101">
        <v>54.107909144</v>
      </c>
      <c r="H30" s="101">
        <v>2.879761277</v>
      </c>
      <c r="I30" s="101">
        <v>0</v>
      </c>
      <c r="J30" s="85">
        <v>0.003882513671740752</v>
      </c>
      <c r="K30" s="91">
        <v>394.19892779567175</v>
      </c>
      <c r="L30" s="101">
        <v>0</v>
      </c>
    </row>
    <row r="31" spans="2:12" ht="12.75">
      <c r="B31" s="12">
        <v>27</v>
      </c>
      <c r="C31" s="14" t="s">
        <v>15</v>
      </c>
      <c r="D31" s="101">
        <v>448.101852733</v>
      </c>
      <c r="E31" s="101">
        <v>475.351266232</v>
      </c>
      <c r="F31" s="101">
        <v>1956.755944002</v>
      </c>
      <c r="G31" s="101">
        <v>277.091240342</v>
      </c>
      <c r="H31" s="101">
        <v>31.386897294</v>
      </c>
      <c r="I31" s="101">
        <v>0</v>
      </c>
      <c r="J31" s="85">
        <v>0</v>
      </c>
      <c r="K31" s="91">
        <v>3188.687200603</v>
      </c>
      <c r="L31" s="101">
        <v>0</v>
      </c>
    </row>
    <row r="32" spans="2:12" ht="12.75">
      <c r="B32" s="12">
        <v>28</v>
      </c>
      <c r="C32" s="14" t="s">
        <v>101</v>
      </c>
      <c r="D32" s="101">
        <v>1.914907978</v>
      </c>
      <c r="E32" s="101">
        <v>4.241876301</v>
      </c>
      <c r="F32" s="101">
        <v>16.274690844</v>
      </c>
      <c r="G32" s="101">
        <v>1.898327719</v>
      </c>
      <c r="H32" s="101">
        <v>1.414180061</v>
      </c>
      <c r="I32" s="101">
        <v>0</v>
      </c>
      <c r="J32" s="85">
        <v>0.00011552954850301156</v>
      </c>
      <c r="K32" s="91">
        <v>25.7440984325485</v>
      </c>
      <c r="L32" s="101">
        <v>0</v>
      </c>
    </row>
    <row r="33" spans="2:12" ht="12.75">
      <c r="B33" s="12">
        <v>29</v>
      </c>
      <c r="C33" s="14" t="s">
        <v>57</v>
      </c>
      <c r="D33" s="101">
        <v>43.0551851</v>
      </c>
      <c r="E33" s="101">
        <v>108.828534272</v>
      </c>
      <c r="F33" s="101">
        <v>562.32199252</v>
      </c>
      <c r="G33" s="101">
        <v>46.83135066</v>
      </c>
      <c r="H33" s="101">
        <v>5.860868488</v>
      </c>
      <c r="I33" s="101">
        <v>0</v>
      </c>
      <c r="J33" s="85">
        <v>0.016021006562557595</v>
      </c>
      <c r="K33" s="91">
        <v>766.9139520465626</v>
      </c>
      <c r="L33" s="101">
        <v>0</v>
      </c>
    </row>
    <row r="34" spans="2:12" ht="12.75">
      <c r="B34" s="12">
        <v>30</v>
      </c>
      <c r="C34" s="14" t="s">
        <v>58</v>
      </c>
      <c r="D34" s="101">
        <v>52.750378339</v>
      </c>
      <c r="E34" s="101">
        <v>476.92395418</v>
      </c>
      <c r="F34" s="101">
        <v>908.039760195</v>
      </c>
      <c r="G34" s="101">
        <v>87.050977519</v>
      </c>
      <c r="H34" s="101">
        <v>5.588074058</v>
      </c>
      <c r="I34" s="101">
        <v>0</v>
      </c>
      <c r="J34" s="85">
        <v>0.11305443020797527</v>
      </c>
      <c r="K34" s="91">
        <v>1530.466198721208</v>
      </c>
      <c r="L34" s="101">
        <v>0</v>
      </c>
    </row>
    <row r="35" spans="2:12" ht="12.75">
      <c r="B35" s="12">
        <v>31</v>
      </c>
      <c r="C35" s="13" t="s">
        <v>59</v>
      </c>
      <c r="D35" s="101">
        <v>0.878342635</v>
      </c>
      <c r="E35" s="101">
        <v>0.073267174</v>
      </c>
      <c r="F35" s="101">
        <v>19.851910757</v>
      </c>
      <c r="G35" s="101">
        <v>1.637996813</v>
      </c>
      <c r="H35" s="101">
        <v>0.030557815</v>
      </c>
      <c r="I35" s="101">
        <v>0</v>
      </c>
      <c r="J35" s="85">
        <v>9.74110864274971E-08</v>
      </c>
      <c r="K35" s="91">
        <v>22.472075291411088</v>
      </c>
      <c r="L35" s="101">
        <v>0</v>
      </c>
    </row>
    <row r="36" spans="2:12" ht="12.75">
      <c r="B36" s="12">
        <v>32</v>
      </c>
      <c r="C36" s="14" t="s">
        <v>60</v>
      </c>
      <c r="D36" s="101">
        <v>482.917385591</v>
      </c>
      <c r="E36" s="101">
        <v>543.483814114</v>
      </c>
      <c r="F36" s="101">
        <v>1521.136653921</v>
      </c>
      <c r="G36" s="101">
        <v>294.90351042</v>
      </c>
      <c r="H36" s="101">
        <v>47.015542937</v>
      </c>
      <c r="I36" s="101">
        <v>0</v>
      </c>
      <c r="J36" s="85">
        <v>2.0140381135612</v>
      </c>
      <c r="K36" s="91">
        <v>2891.470945096561</v>
      </c>
      <c r="L36" s="101">
        <v>0</v>
      </c>
    </row>
    <row r="37" spans="2:12" ht="12.75">
      <c r="B37" s="12">
        <v>33</v>
      </c>
      <c r="C37" s="14" t="s">
        <v>95</v>
      </c>
      <c r="D37" s="101">
        <v>3.543604393</v>
      </c>
      <c r="E37" s="101">
        <v>2.492233819</v>
      </c>
      <c r="F37" s="101">
        <v>50.833545335</v>
      </c>
      <c r="G37" s="102">
        <v>4.015696574</v>
      </c>
      <c r="H37" s="102">
        <v>0.637313403</v>
      </c>
      <c r="I37" s="101">
        <v>0</v>
      </c>
      <c r="J37" s="85">
        <v>0.5132351486703072</v>
      </c>
      <c r="K37" s="91">
        <v>62.035628672670306</v>
      </c>
      <c r="L37" s="101">
        <v>0</v>
      </c>
    </row>
    <row r="38" spans="2:12" ht="12.75">
      <c r="B38" s="12">
        <v>34</v>
      </c>
      <c r="C38" s="14" t="s">
        <v>61</v>
      </c>
      <c r="D38" s="101">
        <v>0.123465216</v>
      </c>
      <c r="E38" s="101">
        <v>0.012321491</v>
      </c>
      <c r="F38" s="101">
        <v>4.061431525</v>
      </c>
      <c r="G38" s="101">
        <v>0.114068403</v>
      </c>
      <c r="H38" s="101">
        <v>0.023236324</v>
      </c>
      <c r="I38" s="101">
        <v>0</v>
      </c>
      <c r="J38" s="85">
        <v>5.844665185649826E-05</v>
      </c>
      <c r="K38" s="91">
        <v>4.334581405651856</v>
      </c>
      <c r="L38" s="101">
        <v>0</v>
      </c>
    </row>
    <row r="39" spans="2:12" ht="12.75">
      <c r="B39" s="12">
        <v>35</v>
      </c>
      <c r="C39" s="14" t="s">
        <v>62</v>
      </c>
      <c r="D39" s="101">
        <v>533.291495623</v>
      </c>
      <c r="E39" s="101">
        <v>330.938014818</v>
      </c>
      <c r="F39" s="101">
        <v>1709.866253168</v>
      </c>
      <c r="G39" s="101">
        <v>273.678630282</v>
      </c>
      <c r="H39" s="101">
        <v>15.362301327</v>
      </c>
      <c r="I39" s="101">
        <v>0</v>
      </c>
      <c r="J39" s="85">
        <v>0.42100516310771596</v>
      </c>
      <c r="K39" s="91">
        <v>2863.557700381107</v>
      </c>
      <c r="L39" s="101">
        <v>0</v>
      </c>
    </row>
    <row r="40" spans="2:12" ht="12.75">
      <c r="B40" s="12">
        <v>36</v>
      </c>
      <c r="C40" s="14" t="s">
        <v>63</v>
      </c>
      <c r="D40" s="101">
        <v>14.83372032</v>
      </c>
      <c r="E40" s="101">
        <v>19.912028158</v>
      </c>
      <c r="F40" s="101">
        <v>234.817982941</v>
      </c>
      <c r="G40" s="101">
        <v>23.593708406</v>
      </c>
      <c r="H40" s="101">
        <v>1.670768315</v>
      </c>
      <c r="I40" s="101">
        <v>0</v>
      </c>
      <c r="J40" s="85">
        <v>0.0013765160623069614</v>
      </c>
      <c r="K40" s="91">
        <v>294.82958465606225</v>
      </c>
      <c r="L40" s="101">
        <v>0</v>
      </c>
    </row>
    <row r="41" spans="2:12" ht="12.75">
      <c r="B41" s="12">
        <v>37</v>
      </c>
      <c r="C41" s="14" t="s">
        <v>64</v>
      </c>
      <c r="D41" s="101">
        <v>964.39407769</v>
      </c>
      <c r="E41" s="101">
        <v>1145.269809387</v>
      </c>
      <c r="F41" s="101">
        <v>1747.487546307</v>
      </c>
      <c r="G41" s="101">
        <v>287.00283898</v>
      </c>
      <c r="H41" s="101">
        <v>41.195342264</v>
      </c>
      <c r="I41" s="101">
        <v>0</v>
      </c>
      <c r="J41" s="85">
        <v>0.10764606927843422</v>
      </c>
      <c r="K41" s="91">
        <v>4185.457260697278</v>
      </c>
      <c r="L41" s="101">
        <v>0</v>
      </c>
    </row>
    <row r="42" spans="2:12" ht="15">
      <c r="B42" s="15" t="s">
        <v>11</v>
      </c>
      <c r="C42" s="86"/>
      <c r="D42" s="104">
        <f aca="true" t="shared" si="0" ref="D42:L42">SUM(D5:D41)</f>
        <v>14353.292279471</v>
      </c>
      <c r="E42" s="104">
        <f t="shared" si="0"/>
        <v>20770.648938747025</v>
      </c>
      <c r="F42" s="104">
        <f t="shared" si="0"/>
        <v>31139.13276460365</v>
      </c>
      <c r="G42" s="104">
        <f t="shared" si="0"/>
        <v>5330.2507360872205</v>
      </c>
      <c r="H42" s="104">
        <f t="shared" si="0"/>
        <v>807.4090411630365</v>
      </c>
      <c r="I42" s="104">
        <f t="shared" si="0"/>
        <v>0</v>
      </c>
      <c r="J42" s="104">
        <f t="shared" si="0"/>
        <v>93.66590991900004</v>
      </c>
      <c r="K42" s="104">
        <f t="shared" si="0"/>
        <v>72494.39966999095</v>
      </c>
      <c r="L42" s="104">
        <f t="shared" si="0"/>
        <v>0</v>
      </c>
    </row>
    <row r="43" spans="2:6" ht="12.75">
      <c r="B43" t="s">
        <v>80</v>
      </c>
      <c r="E43" s="2"/>
      <c r="F43" s="97"/>
    </row>
    <row r="44" spans="4:12" ht="12.75">
      <c r="D44" s="105"/>
      <c r="E44" s="105"/>
      <c r="F44" s="105"/>
      <c r="G44" s="105"/>
      <c r="H44" s="105"/>
      <c r="I44" s="105"/>
      <c r="J44" s="105"/>
      <c r="K44" s="105"/>
      <c r="L44" s="105"/>
    </row>
    <row r="47" spans="4:10" ht="12.75">
      <c r="D47" s="110"/>
      <c r="E47" s="110"/>
      <c r="F47" s="110"/>
      <c r="G47" s="110"/>
      <c r="H47" s="110"/>
      <c r="I47" s="110"/>
      <c r="J47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2020-06-08T12:45:26Z</dcterms:modified>
  <cp:category/>
  <cp:version/>
  <cp:contentType/>
  <cp:contentStatus/>
</cp:coreProperties>
</file>