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<sst xmlns="http://schemas.openxmlformats.org/spreadsheetml/2006/main" count="212" uniqueCount="178">
  <si>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</si>
  <si>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</si>
  <si>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</si>
  <si>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</si>
  <si>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</si>
  <si>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</si>
  <si>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</si>
  <si>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</si>
  <si>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</si>
  <si>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</si>
  <si>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</si>
  <si>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</si>
  <si>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</si>
  <si>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</si>
  <si>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</si>
  <si>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</si>
  <si>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</si>
  <si>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</si>
  <si>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</si>
  <si>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</si>
  <si>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</si>
  <si>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</si>
  <si>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</si>
  <si>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</si>
  <si>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</si>
  <si>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</si>
  <si>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</si>
  <si>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</si>
  <si>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</si>
  <si>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</si>
  <si>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</si>
  <si>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</si>
  <si>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</si>
  <si>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</si>
  <si>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</si>
  <si>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</si>
  <si>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</si>
  <si>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</si>
  <si>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</si>
  <si>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</si>
  <si>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</si>
  <si>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</si>
  <si>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</si>
  <si>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</si>
  <si>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</si>
  <si>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</si>
  <si>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</si>
  <si>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</si>
  <si>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</si>
  <si>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</si>
  <si>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</si>
  <si>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</si>
  <si>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</si>
  <si>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</si>
  <si>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</si>
  <si>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</si>
  <si>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</si>
  <si>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</si>
  <si>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</si>
  <si>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</si>
  <si>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</si>
  <si>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</si>
  <si>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</si>
  <si>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</si>
  <si>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</si>
  <si>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</si>
  <si>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</si>
  <si>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</si>
  <si>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</si>
  <si>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</si>
  <si>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</si>
  <si>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</si>
  <si>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</si>
  <si>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</si>
  <si>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</si>
  <si>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</si>
  <si>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</si>
  <si>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</si>
  <si>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</si>
  <si>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</si>
  <si>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</si>
  <si>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</si>
  <si>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</si>
  <si>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</si>
  <si>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</si>
  <si>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</si>
  <si>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</si>
  <si>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</si>
  <si>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</si>
  <si>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</si>
  <si>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</si>
  <si>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</si>
  <si>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</si>
  <si>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</si>
  <si>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</si>
  <si>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</si>
  <si>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</si>
  <si>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</si>
  <si>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</si>
  <si>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</si>
  <si>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</si>
  <si>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</si>
  <si>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</si>
  <si>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</si>
  <si>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</si>
  <si>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</si>
  <si>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</si>
  <si>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</si>
  <si>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</si>
  <si>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</si>
  <si>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</si>
  <si>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</si>
  <si>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</si>
  <si>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</si>
  <si>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</si>
  <si>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</si>
  <si>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</si>
  <si>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</si>
  <si>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</si>
  <si>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</si>
  <si>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</si>
  <si>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</si>
  <si>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</si>
  <si>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</si>
  <si>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</si>
  <si>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</si>
  <si>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</si>
  <si>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S49 - 42M</t>
  </si>
  <si>
    <t>FMP - Series 241-36M</t>
  </si>
  <si>
    <t>FMP - Series 243-36M</t>
  </si>
  <si>
    <t>FMP - Series 244-36M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</si>
  <si>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</si>
  <si>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</si>
  <si>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</si>
  <si>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</si>
  <si>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</si>
  <si>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</si>
  <si>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</si>
  <si>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</si>
  <si>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</si>
  <si>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</si>
  <si>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</si>
  <si>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</si>
  <si>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</si>
  <si>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</si>
  <si>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</si>
  <si>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</si>
  <si>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</si>
  <si>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</si>
  <si>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</si>
  <si>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</si>
  <si>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</si>
  <si>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</si>
  <si>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</si>
  <si>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</si>
  <si>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</si>
  <si>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</si>
  <si>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</si>
  <si>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</si>
  <si>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</si>
  <si>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</si>
  <si>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</si>
  <si>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</si>
  <si>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</si>
  <si>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</si>
  <si>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Quant Fund</t>
  </si>
  <si>
    <t>Banking and PSU Fund</t>
  </si>
  <si>
    <t>Bond Fund</t>
  </si>
  <si>
    <t>Credit Risk Fund</t>
  </si>
  <si>
    <t>Low Duration Fund</t>
  </si>
  <si>
    <t>Ultra Short Fund</t>
  </si>
  <si>
    <t>Regular Savings Fund</t>
  </si>
  <si>
    <t>Short Term Fund</t>
  </si>
  <si>
    <t>Corporate Bond Fund</t>
  </si>
  <si>
    <t>Strategic Bond Fund</t>
  </si>
  <si>
    <t>Tax Saver Fund</t>
  </si>
  <si>
    <t>DSP Mutual Fund: Average Assets Under Management (AAUM) as on 30.11.2019 (All figures in Rs. Crore)</t>
  </si>
  <si>
    <t>Table showing State wise /Union Territory wise contribution to AAUM of category of schemes as on 30.11.2019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</si>
</sst>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38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5" width="10.28125" style="2" bestFit="1" customWidth="1"/>
    <col min="66" max="16384" width="9.140625" style="2" customWidth="1"/>
  </cols>
  <sheetData>
    <row r="1" spans="1:254" s="1" customFormat="1" ht="19.5" thickBot="1">
      <c r="A1" s="145" t="s">
        <v>66</v>
      </c>
      <c r="B1" s="126" t="s">
        <v>28</v>
      </c>
      <c r="C1" s="131" t="s">
        <v>176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6" customFormat="1" ht="18.75" customHeight="1" thickBot="1">
      <c r="A2" s="146"/>
      <c r="B2" s="127"/>
      <c r="C2" s="117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25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26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7" customFormat="1" ht="18.75" thickBot="1">
      <c r="A3" s="146"/>
      <c r="B3" s="127"/>
      <c r="C3" s="120" t="s">
        <v>102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103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102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103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102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103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7" customFormat="1" ht="18">
      <c r="A4" s="146"/>
      <c r="B4" s="127"/>
      <c r="C4" s="111" t="s">
        <v>29</v>
      </c>
      <c r="D4" s="112"/>
      <c r="E4" s="112"/>
      <c r="F4" s="112"/>
      <c r="G4" s="113"/>
      <c r="H4" s="114" t="s">
        <v>30</v>
      </c>
      <c r="I4" s="115"/>
      <c r="J4" s="115"/>
      <c r="K4" s="115"/>
      <c r="L4" s="116"/>
      <c r="M4" s="111" t="s">
        <v>29</v>
      </c>
      <c r="N4" s="112"/>
      <c r="O4" s="112"/>
      <c r="P4" s="112"/>
      <c r="Q4" s="113"/>
      <c r="R4" s="114" t="s">
        <v>30</v>
      </c>
      <c r="S4" s="115"/>
      <c r="T4" s="115"/>
      <c r="U4" s="115"/>
      <c r="V4" s="116"/>
      <c r="W4" s="111" t="s">
        <v>29</v>
      </c>
      <c r="X4" s="112"/>
      <c r="Y4" s="112"/>
      <c r="Z4" s="112"/>
      <c r="AA4" s="113"/>
      <c r="AB4" s="114" t="s">
        <v>30</v>
      </c>
      <c r="AC4" s="115"/>
      <c r="AD4" s="115"/>
      <c r="AE4" s="115"/>
      <c r="AF4" s="116"/>
      <c r="AG4" s="111" t="s">
        <v>29</v>
      </c>
      <c r="AH4" s="112"/>
      <c r="AI4" s="112"/>
      <c r="AJ4" s="112"/>
      <c r="AK4" s="113"/>
      <c r="AL4" s="114" t="s">
        <v>30</v>
      </c>
      <c r="AM4" s="115"/>
      <c r="AN4" s="115"/>
      <c r="AO4" s="115"/>
      <c r="AP4" s="116"/>
      <c r="AQ4" s="111" t="s">
        <v>29</v>
      </c>
      <c r="AR4" s="112"/>
      <c r="AS4" s="112"/>
      <c r="AT4" s="112"/>
      <c r="AU4" s="113"/>
      <c r="AV4" s="114" t="s">
        <v>30</v>
      </c>
      <c r="AW4" s="115"/>
      <c r="AX4" s="115"/>
      <c r="AY4" s="115"/>
      <c r="AZ4" s="116"/>
      <c r="BA4" s="111" t="s">
        <v>29</v>
      </c>
      <c r="BB4" s="112"/>
      <c r="BC4" s="112"/>
      <c r="BD4" s="112"/>
      <c r="BE4" s="113"/>
      <c r="BF4" s="114" t="s">
        <v>30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67</v>
      </c>
      <c r="B7" s="18" t="s">
        <v>12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152</v>
      </c>
      <c r="C8" s="45">
        <v>0</v>
      </c>
      <c r="D8" s="53">
        <v>564.446453956</v>
      </c>
      <c r="E8" s="45">
        <v>0</v>
      </c>
      <c r="F8" s="45">
        <v>0</v>
      </c>
      <c r="G8" s="45">
        <v>0</v>
      </c>
      <c r="H8" s="45">
        <v>68.115866263</v>
      </c>
      <c r="I8" s="45">
        <v>5607.665965927</v>
      </c>
      <c r="J8" s="45">
        <v>574.109007334</v>
      </c>
      <c r="K8" s="45">
        <v>0</v>
      </c>
      <c r="L8" s="45">
        <v>1048.2672193039998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29.883966408000003</v>
      </c>
      <c r="S8" s="45">
        <v>56.451476488</v>
      </c>
      <c r="T8" s="45">
        <v>90.62678382200001</v>
      </c>
      <c r="U8" s="45">
        <v>0</v>
      </c>
      <c r="V8" s="45">
        <v>47.30172953500001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0.018451848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0.051719522000000004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69.973572081</v>
      </c>
      <c r="AW8" s="45">
        <v>1988.4073424459998</v>
      </c>
      <c r="AX8" s="45">
        <v>134.651744563</v>
      </c>
      <c r="AY8" s="45">
        <v>0</v>
      </c>
      <c r="AZ8" s="45">
        <v>538.047503971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26.864018135000002</v>
      </c>
      <c r="BG8" s="53">
        <v>32.680647882</v>
      </c>
      <c r="BH8" s="45">
        <v>14.635947853</v>
      </c>
      <c r="BI8" s="45">
        <v>0</v>
      </c>
      <c r="BJ8" s="45">
        <v>94.43758133200001</v>
      </c>
      <c r="BK8" s="87">
        <v>10986.63699867</v>
      </c>
    </row>
    <row r="9" spans="1:63" ht="12.75">
      <c r="A9" s="11"/>
      <c r="B9" s="47" t="s">
        <v>159</v>
      </c>
      <c r="C9" s="45">
        <v>0</v>
      </c>
      <c r="D9" s="53">
        <v>10.256643894000002</v>
      </c>
      <c r="E9" s="45">
        <v>0</v>
      </c>
      <c r="F9" s="45">
        <v>0</v>
      </c>
      <c r="G9" s="56">
        <v>0</v>
      </c>
      <c r="H9" s="55">
        <v>0.608286535</v>
      </c>
      <c r="I9" s="45">
        <v>590.336126054</v>
      </c>
      <c r="J9" s="45">
        <v>6.043986749</v>
      </c>
      <c r="K9" s="56">
        <v>0</v>
      </c>
      <c r="L9" s="56">
        <v>55.990992117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0.045620814999999995</v>
      </c>
      <c r="S9" s="45">
        <v>6.558786640999999</v>
      </c>
      <c r="T9" s="45">
        <v>10.000900765999999</v>
      </c>
      <c r="U9" s="45">
        <v>0</v>
      </c>
      <c r="V9" s="56">
        <v>9.241E-06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1.1173043360000001</v>
      </c>
      <c r="AW9" s="45">
        <v>42.664347408000005</v>
      </c>
      <c r="AX9" s="45">
        <v>5.438589513</v>
      </c>
      <c r="AY9" s="56">
        <v>0</v>
      </c>
      <c r="AZ9" s="56">
        <v>29.707677964000002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0.39845227499999997</v>
      </c>
      <c r="BG9" s="53">
        <v>9.811546759999999</v>
      </c>
      <c r="BH9" s="45">
        <v>0.07600384</v>
      </c>
      <c r="BI9" s="45">
        <v>0</v>
      </c>
      <c r="BJ9" s="45">
        <v>3.512303358</v>
      </c>
      <c r="BK9" s="87">
        <v>772.5675782660002</v>
      </c>
    </row>
    <row r="10" spans="1:63" ht="12.75">
      <c r="A10" s="11"/>
      <c r="B10" s="47" t="s">
        <v>153</v>
      </c>
      <c r="C10" s="45">
        <v>0</v>
      </c>
      <c r="D10" s="53">
        <v>268.92913349699995</v>
      </c>
      <c r="E10" s="45">
        <v>0</v>
      </c>
      <c r="F10" s="45">
        <v>0</v>
      </c>
      <c r="G10" s="54">
        <v>0</v>
      </c>
      <c r="H10" s="55">
        <v>16.201624022</v>
      </c>
      <c r="I10" s="45">
        <v>395.65829439000004</v>
      </c>
      <c r="J10" s="45">
        <v>68.88439055399999</v>
      </c>
      <c r="K10" s="56">
        <v>0</v>
      </c>
      <c r="L10" s="54">
        <v>105.70036976300001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4.054288806000001</v>
      </c>
      <c r="S10" s="45">
        <v>6.395329209999999</v>
      </c>
      <c r="T10" s="45">
        <v>5.069093397</v>
      </c>
      <c r="U10" s="45">
        <v>0</v>
      </c>
      <c r="V10" s="54">
        <v>28.137515857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0.09226279899999999</v>
      </c>
      <c r="AS10" s="45">
        <v>0</v>
      </c>
      <c r="AT10" s="56">
        <v>0</v>
      </c>
      <c r="AU10" s="54">
        <v>0</v>
      </c>
      <c r="AV10" s="55">
        <v>6.757139425999999</v>
      </c>
      <c r="AW10" s="45">
        <v>310.937401702</v>
      </c>
      <c r="AX10" s="45">
        <v>15.729691330000001</v>
      </c>
      <c r="AY10" s="56">
        <v>0</v>
      </c>
      <c r="AZ10" s="54">
        <v>197.279190223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3.638269235</v>
      </c>
      <c r="BG10" s="53">
        <v>8.276316095999999</v>
      </c>
      <c r="BH10" s="45">
        <v>0</v>
      </c>
      <c r="BI10" s="45">
        <v>0</v>
      </c>
      <c r="BJ10" s="45">
        <v>20.924190049</v>
      </c>
      <c r="BK10" s="87">
        <v>1462.664500356</v>
      </c>
    </row>
    <row r="11" spans="1:64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843.632231347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84.92577682000001</v>
      </c>
      <c r="I11" s="88">
        <f t="shared" si="0"/>
        <v>6593.660386371</v>
      </c>
      <c r="J11" s="88">
        <f t="shared" si="0"/>
        <v>649.0373846370001</v>
      </c>
      <c r="K11" s="88">
        <f t="shared" si="0"/>
        <v>0</v>
      </c>
      <c r="L11" s="88">
        <f t="shared" si="0"/>
        <v>1209.9585811839997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33.983876029</v>
      </c>
      <c r="S11" s="88">
        <f t="shared" si="0"/>
        <v>69.405592339</v>
      </c>
      <c r="T11" s="88">
        <f t="shared" si="0"/>
        <v>105.69677798500001</v>
      </c>
      <c r="U11" s="88">
        <f t="shared" si="0"/>
        <v>0</v>
      </c>
      <c r="V11" s="88">
        <f t="shared" si="0"/>
        <v>75.439254633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0.018451848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0.051719522000000004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0.09226279899999999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77.848015843</v>
      </c>
      <c r="AW11" s="88">
        <f t="shared" si="0"/>
        <v>2342.0090915559995</v>
      </c>
      <c r="AX11" s="88">
        <f t="shared" si="0"/>
        <v>155.820025406</v>
      </c>
      <c r="AY11" s="88">
        <f t="shared" si="0"/>
        <v>0</v>
      </c>
      <c r="AZ11" s="88">
        <f t="shared" si="0"/>
        <v>765.034372158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30.900739645</v>
      </c>
      <c r="BG11" s="88">
        <f t="shared" si="0"/>
        <v>50.768510738</v>
      </c>
      <c r="BH11" s="88">
        <f t="shared" si="0"/>
        <v>14.711951693</v>
      </c>
      <c r="BI11" s="88">
        <f t="shared" si="0"/>
        <v>0</v>
      </c>
      <c r="BJ11" s="88">
        <f t="shared" si="0"/>
        <v>118.87407473900001</v>
      </c>
      <c r="BK11" s="88">
        <f>SUM(BK8:BK10)</f>
        <v>13221.869077292</v>
      </c>
      <c r="BL11" s="104"/>
    </row>
    <row r="12" spans="1:64" ht="12.75">
      <c r="A12" s="11" t="s">
        <v>68</v>
      </c>
      <c r="B12" s="18" t="s">
        <v>3</v>
      </c>
      <c r="C12" s="123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5"/>
      <c r="BL12" s="104"/>
    </row>
    <row r="13" spans="1:64" ht="12.75">
      <c r="A13" s="11"/>
      <c r="B13" s="46" t="s">
        <v>154</v>
      </c>
      <c r="C13" s="45">
        <v>0</v>
      </c>
      <c r="D13" s="53">
        <v>328.96974759200003</v>
      </c>
      <c r="E13" s="45">
        <v>0</v>
      </c>
      <c r="F13" s="45">
        <v>0</v>
      </c>
      <c r="G13" s="54">
        <v>0</v>
      </c>
      <c r="H13" s="55">
        <v>7.424204845000001</v>
      </c>
      <c r="I13" s="45">
        <v>26.593282228</v>
      </c>
      <c r="J13" s="45">
        <v>0</v>
      </c>
      <c r="K13" s="56">
        <v>0</v>
      </c>
      <c r="L13" s="54">
        <v>114.303123121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3.265385588</v>
      </c>
      <c r="S13" s="45">
        <v>1.703254089</v>
      </c>
      <c r="T13" s="45">
        <v>0</v>
      </c>
      <c r="U13" s="45">
        <v>0</v>
      </c>
      <c r="V13" s="54">
        <v>2.192790017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5.283083799</v>
      </c>
      <c r="AW13" s="45">
        <v>13.645983356999999</v>
      </c>
      <c r="AX13" s="45">
        <v>3.248222336</v>
      </c>
      <c r="AY13" s="56">
        <v>0</v>
      </c>
      <c r="AZ13" s="54">
        <v>24.143508339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1.097898592</v>
      </c>
      <c r="BG13" s="53">
        <v>0.120217183</v>
      </c>
      <c r="BH13" s="45">
        <v>0</v>
      </c>
      <c r="BI13" s="45">
        <v>0</v>
      </c>
      <c r="BJ13" s="45">
        <v>0.58135777</v>
      </c>
      <c r="BK13" s="87">
        <v>532.572058856</v>
      </c>
      <c r="BL13" s="104"/>
    </row>
    <row r="14" spans="1:64" ht="12.75">
      <c r="A14" s="11"/>
      <c r="B14" s="47" t="s">
        <v>155</v>
      </c>
      <c r="C14" s="45">
        <v>0</v>
      </c>
      <c r="D14" s="53">
        <v>20.541195985</v>
      </c>
      <c r="E14" s="45">
        <v>0</v>
      </c>
      <c r="F14" s="45">
        <v>0</v>
      </c>
      <c r="G14" s="54">
        <v>0</v>
      </c>
      <c r="H14" s="55">
        <v>3.614253953</v>
      </c>
      <c r="I14" s="45">
        <v>0</v>
      </c>
      <c r="J14" s="45">
        <v>0</v>
      </c>
      <c r="K14" s="56">
        <v>0</v>
      </c>
      <c r="L14" s="54">
        <v>8.520801797999999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1.0871447229999998</v>
      </c>
      <c r="S14" s="45">
        <v>0</v>
      </c>
      <c r="T14" s="45">
        <v>0</v>
      </c>
      <c r="U14" s="45">
        <v>0</v>
      </c>
      <c r="V14" s="54">
        <v>0.364939375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0.6615747869999999</v>
      </c>
      <c r="AW14" s="45">
        <v>1.545080069</v>
      </c>
      <c r="AX14" s="45">
        <v>0</v>
      </c>
      <c r="AY14" s="56">
        <v>0</v>
      </c>
      <c r="AZ14" s="54">
        <v>7.386354390999999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0.164969442</v>
      </c>
      <c r="BG14" s="53">
        <v>2.0022999999999998E-05</v>
      </c>
      <c r="BH14" s="45">
        <v>0</v>
      </c>
      <c r="BI14" s="45">
        <v>0</v>
      </c>
      <c r="BJ14" s="45">
        <v>0.26125559</v>
      </c>
      <c r="BK14" s="87">
        <v>44.14759013599999</v>
      </c>
      <c r="BL14" s="104"/>
    </row>
    <row r="15" spans="1:64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349.51094357700003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11.038458798</v>
      </c>
      <c r="I15" s="89">
        <f t="shared" si="1"/>
        <v>26.593282228</v>
      </c>
      <c r="J15" s="89">
        <f t="shared" si="1"/>
        <v>0</v>
      </c>
      <c r="K15" s="89">
        <f t="shared" si="1"/>
        <v>0</v>
      </c>
      <c r="L15" s="89">
        <f t="shared" si="1"/>
        <v>122.82392491899999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4.352530311</v>
      </c>
      <c r="S15" s="89">
        <f t="shared" si="1"/>
        <v>1.703254089</v>
      </c>
      <c r="T15" s="89">
        <f t="shared" si="1"/>
        <v>0</v>
      </c>
      <c r="U15" s="89">
        <f t="shared" si="1"/>
        <v>0</v>
      </c>
      <c r="V15" s="89">
        <f t="shared" si="1"/>
        <v>2.557729392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5.944658586</v>
      </c>
      <c r="AW15" s="89">
        <f t="shared" si="2"/>
        <v>15.191063426</v>
      </c>
      <c r="AX15" s="89">
        <f t="shared" si="2"/>
        <v>3.248222336</v>
      </c>
      <c r="AY15" s="89">
        <f t="shared" si="2"/>
        <v>0</v>
      </c>
      <c r="AZ15" s="89">
        <f t="shared" si="2"/>
        <v>31.529862729999998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1.262868034</v>
      </c>
      <c r="BG15" s="89">
        <f t="shared" si="2"/>
        <v>0.120237206</v>
      </c>
      <c r="BH15" s="89">
        <f t="shared" si="2"/>
        <v>0</v>
      </c>
      <c r="BI15" s="89">
        <f t="shared" si="2"/>
        <v>0</v>
      </c>
      <c r="BJ15" s="89">
        <f t="shared" si="2"/>
        <v>0.84261336</v>
      </c>
      <c r="BK15" s="89">
        <f>SUM(BK13:BK14)</f>
        <v>576.719648992</v>
      </c>
      <c r="BL15" s="104"/>
    </row>
    <row r="16" spans="1:64" ht="12.75">
      <c r="A16" s="11" t="s">
        <v>69</v>
      </c>
      <c r="B16" s="18" t="s">
        <v>10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40"/>
      <c r="BL16" s="104"/>
    </row>
    <row r="17" spans="1:64" ht="12.75">
      <c r="A17" s="92"/>
      <c r="B17" s="3" t="s">
        <v>127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0.08965835600000001</v>
      </c>
      <c r="I17" s="45">
        <v>0.620699</v>
      </c>
      <c r="J17" s="45">
        <v>0</v>
      </c>
      <c r="K17" s="45">
        <v>0</v>
      </c>
      <c r="L17" s="54">
        <v>0.339522353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0.027310756</v>
      </c>
      <c r="S17" s="45">
        <v>0</v>
      </c>
      <c r="T17" s="45">
        <v>0</v>
      </c>
      <c r="U17" s="45">
        <v>0</v>
      </c>
      <c r="V17" s="54">
        <v>0.0620699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4.391849055</v>
      </c>
      <c r="AW17" s="45">
        <v>5.234007536999999</v>
      </c>
      <c r="AX17" s="45">
        <v>0</v>
      </c>
      <c r="AY17" s="45">
        <v>0</v>
      </c>
      <c r="AZ17" s="54">
        <v>38.71761105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0.518813075</v>
      </c>
      <c r="BG17" s="53">
        <v>0</v>
      </c>
      <c r="BH17" s="45">
        <v>0</v>
      </c>
      <c r="BI17" s="45">
        <v>0</v>
      </c>
      <c r="BJ17" s="56">
        <v>3.1089020460000003</v>
      </c>
      <c r="BK17" s="61">
        <v>53.110443128</v>
      </c>
      <c r="BL17" s="104"/>
    </row>
    <row r="18" spans="1:64" ht="12.75">
      <c r="A18" s="92"/>
      <c r="B18" s="3" t="s">
        <v>106</v>
      </c>
      <c r="C18" s="55">
        <v>0</v>
      </c>
      <c r="D18" s="53">
        <v>24.29489334</v>
      </c>
      <c r="E18" s="45">
        <v>0</v>
      </c>
      <c r="F18" s="45">
        <v>0</v>
      </c>
      <c r="G18" s="54">
        <v>0</v>
      </c>
      <c r="H18" s="71">
        <v>0.11281705700000001</v>
      </c>
      <c r="I18" s="45">
        <v>131.79979637</v>
      </c>
      <c r="J18" s="45">
        <v>0</v>
      </c>
      <c r="K18" s="45">
        <v>0</v>
      </c>
      <c r="L18" s="54">
        <v>3.217533575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0.003947921</v>
      </c>
      <c r="S18" s="45">
        <v>0</v>
      </c>
      <c r="T18" s="45">
        <v>0</v>
      </c>
      <c r="U18" s="45">
        <v>0</v>
      </c>
      <c r="V18" s="54">
        <v>0.832139572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0.177240658</v>
      </c>
      <c r="AW18" s="45">
        <v>19.585520619999997</v>
      </c>
      <c r="AX18" s="45">
        <v>0</v>
      </c>
      <c r="AY18" s="45">
        <v>0</v>
      </c>
      <c r="AZ18" s="54">
        <v>0.393732025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0.02120104</v>
      </c>
      <c r="BG18" s="53">
        <v>0</v>
      </c>
      <c r="BH18" s="45">
        <v>0</v>
      </c>
      <c r="BI18" s="45">
        <v>0</v>
      </c>
      <c r="BJ18" s="56">
        <v>0</v>
      </c>
      <c r="BK18" s="61">
        <v>180.43882217799992</v>
      </c>
      <c r="BL18" s="104"/>
    </row>
    <row r="19" spans="1:64" ht="12.75">
      <c r="A19" s="92"/>
      <c r="B19" s="3" t="s">
        <v>107</v>
      </c>
      <c r="C19" s="55">
        <v>0</v>
      </c>
      <c r="D19" s="53">
        <v>20.660893338999998</v>
      </c>
      <c r="E19" s="45">
        <v>0</v>
      </c>
      <c r="F19" s="45">
        <v>0</v>
      </c>
      <c r="G19" s="54">
        <v>0</v>
      </c>
      <c r="H19" s="71">
        <v>0.010451925</v>
      </c>
      <c r="I19" s="45">
        <v>77.174513355</v>
      </c>
      <c r="J19" s="45">
        <v>0</v>
      </c>
      <c r="K19" s="45">
        <v>0</v>
      </c>
      <c r="L19" s="54">
        <v>1.398256341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</v>
      </c>
      <c r="S19" s="45">
        <v>6.076733335</v>
      </c>
      <c r="T19" s="45">
        <v>0</v>
      </c>
      <c r="U19" s="45">
        <v>0</v>
      </c>
      <c r="V19" s="54">
        <v>1.9445546679999999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0.070628611</v>
      </c>
      <c r="AW19" s="45">
        <v>4.348537115999999</v>
      </c>
      <c r="AX19" s="45">
        <v>0</v>
      </c>
      <c r="AY19" s="45">
        <v>0</v>
      </c>
      <c r="AZ19" s="54">
        <v>11.798575706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0.023542831</v>
      </c>
      <c r="BG19" s="53">
        <v>0</v>
      </c>
      <c r="BH19" s="45">
        <v>0</v>
      </c>
      <c r="BI19" s="45">
        <v>0</v>
      </c>
      <c r="BJ19" s="56">
        <v>0</v>
      </c>
      <c r="BK19" s="61">
        <v>123.506687227</v>
      </c>
      <c r="BL19" s="104"/>
    </row>
    <row r="20" spans="1:64" ht="12.75">
      <c r="A20" s="92"/>
      <c r="B20" s="3" t="s">
        <v>108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0.248713426</v>
      </c>
      <c r="I20" s="45">
        <v>38.485928789</v>
      </c>
      <c r="J20" s="45">
        <v>0</v>
      </c>
      <c r="K20" s="45">
        <v>0</v>
      </c>
      <c r="L20" s="54">
        <v>14.316521028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0.007866621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0.294629002</v>
      </c>
      <c r="AW20" s="45">
        <v>12.008190975</v>
      </c>
      <c r="AX20" s="45">
        <v>0</v>
      </c>
      <c r="AY20" s="45">
        <v>0</v>
      </c>
      <c r="AZ20" s="54">
        <v>20.887940056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0.019237152</v>
      </c>
      <c r="BG20" s="53">
        <v>0</v>
      </c>
      <c r="BH20" s="45">
        <v>0</v>
      </c>
      <c r="BI20" s="45">
        <v>0</v>
      </c>
      <c r="BJ20" s="56">
        <v>0.09618576</v>
      </c>
      <c r="BK20" s="61">
        <v>86.36521280900001</v>
      </c>
      <c r="BL20" s="104"/>
    </row>
    <row r="21" spans="1:64" ht="12.75">
      <c r="A21" s="92"/>
      <c r="B21" s="3" t="s">
        <v>109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0.214332503</v>
      </c>
      <c r="I21" s="45">
        <v>53.933863796000004</v>
      </c>
      <c r="J21" s="45">
        <v>0</v>
      </c>
      <c r="K21" s="45">
        <v>0</v>
      </c>
      <c r="L21" s="54">
        <v>0.798583632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0.059115952</v>
      </c>
      <c r="S21" s="45">
        <v>0</v>
      </c>
      <c r="T21" s="45">
        <v>0</v>
      </c>
      <c r="U21" s="45">
        <v>0</v>
      </c>
      <c r="V21" s="54">
        <v>0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0.483668624</v>
      </c>
      <c r="AW21" s="45">
        <v>3.109966184</v>
      </c>
      <c r="AX21" s="45">
        <v>0</v>
      </c>
      <c r="AY21" s="45">
        <v>0</v>
      </c>
      <c r="AZ21" s="54">
        <v>7.128417497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0.09092841299999999</v>
      </c>
      <c r="BG21" s="53">
        <v>0</v>
      </c>
      <c r="BH21" s="45">
        <v>0</v>
      </c>
      <c r="BI21" s="45">
        <v>0</v>
      </c>
      <c r="BJ21" s="56">
        <v>0.025176088</v>
      </c>
      <c r="BK21" s="61">
        <v>65.84405268900001</v>
      </c>
      <c r="BL21" s="104"/>
    </row>
    <row r="22" spans="1:64" ht="12.75">
      <c r="A22" s="92"/>
      <c r="B22" s="3" t="s">
        <v>110</v>
      </c>
      <c r="C22" s="55">
        <v>0</v>
      </c>
      <c r="D22" s="53">
        <v>6.027826665</v>
      </c>
      <c r="E22" s="45">
        <v>0</v>
      </c>
      <c r="F22" s="45">
        <v>0</v>
      </c>
      <c r="G22" s="54">
        <v>0</v>
      </c>
      <c r="H22" s="71">
        <v>0.22803974999999999</v>
      </c>
      <c r="I22" s="45">
        <v>6.027826665</v>
      </c>
      <c r="J22" s="45">
        <v>0</v>
      </c>
      <c r="K22" s="45">
        <v>0</v>
      </c>
      <c r="L22" s="54">
        <v>8.346792852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0.031947482</v>
      </c>
      <c r="S22" s="45">
        <v>0</v>
      </c>
      <c r="T22" s="45">
        <v>0</v>
      </c>
      <c r="U22" s="45">
        <v>0</v>
      </c>
      <c r="V22" s="54">
        <v>0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0.256446455</v>
      </c>
      <c r="AW22" s="45">
        <v>3.5271153429999993</v>
      </c>
      <c r="AX22" s="45">
        <v>0</v>
      </c>
      <c r="AY22" s="45">
        <v>0</v>
      </c>
      <c r="AZ22" s="54">
        <v>6.072698344000001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0.008086144</v>
      </c>
      <c r="BG22" s="53">
        <v>0</v>
      </c>
      <c r="BH22" s="45">
        <v>0</v>
      </c>
      <c r="BI22" s="45">
        <v>0</v>
      </c>
      <c r="BJ22" s="56">
        <v>0</v>
      </c>
      <c r="BK22" s="61">
        <v>30.526779699999995</v>
      </c>
      <c r="BL22" s="104"/>
    </row>
    <row r="23" spans="1:64" ht="12.75">
      <c r="A23" s="92"/>
      <c r="B23" s="3" t="s">
        <v>111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1">
        <v>0.740346408</v>
      </c>
      <c r="I23" s="45">
        <v>97.195388705</v>
      </c>
      <c r="J23" s="45">
        <v>0</v>
      </c>
      <c r="K23" s="45">
        <v>0</v>
      </c>
      <c r="L23" s="54">
        <v>2.449191769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0.131938385</v>
      </c>
      <c r="S23" s="45">
        <v>5.809646665</v>
      </c>
      <c r="T23" s="45">
        <v>0</v>
      </c>
      <c r="U23" s="45">
        <v>0</v>
      </c>
      <c r="V23" s="54">
        <v>4.404293137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0.5463940059999999</v>
      </c>
      <c r="AW23" s="45">
        <v>21.69282534</v>
      </c>
      <c r="AX23" s="45">
        <v>0</v>
      </c>
      <c r="AY23" s="45">
        <v>0</v>
      </c>
      <c r="AZ23" s="54">
        <v>5.912997003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0.082659226</v>
      </c>
      <c r="BG23" s="53">
        <v>0.462623333</v>
      </c>
      <c r="BH23" s="45">
        <v>0</v>
      </c>
      <c r="BI23" s="45">
        <v>0</v>
      </c>
      <c r="BJ23" s="56">
        <v>4.67345864</v>
      </c>
      <c r="BK23" s="61">
        <v>144.101762617</v>
      </c>
      <c r="BL23" s="104"/>
    </row>
    <row r="24" spans="1:64" ht="12.75">
      <c r="A24" s="92"/>
      <c r="B24" s="3" t="s">
        <v>112</v>
      </c>
      <c r="C24" s="55">
        <v>0</v>
      </c>
      <c r="D24" s="53">
        <v>3.479226999</v>
      </c>
      <c r="E24" s="45">
        <v>0</v>
      </c>
      <c r="F24" s="45">
        <v>0</v>
      </c>
      <c r="G24" s="54">
        <v>0</v>
      </c>
      <c r="H24" s="71">
        <v>0.201250091</v>
      </c>
      <c r="I24" s="45">
        <v>1.7396135</v>
      </c>
      <c r="J24" s="45">
        <v>0</v>
      </c>
      <c r="K24" s="45">
        <v>0</v>
      </c>
      <c r="L24" s="54">
        <v>11.713397563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0.0344571</v>
      </c>
      <c r="S24" s="45">
        <v>0</v>
      </c>
      <c r="T24" s="45">
        <v>0</v>
      </c>
      <c r="U24" s="45">
        <v>0</v>
      </c>
      <c r="V24" s="54">
        <v>0.3479227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0.39515795</v>
      </c>
      <c r="AW24" s="45">
        <v>3.496955603</v>
      </c>
      <c r="AX24" s="45">
        <v>0</v>
      </c>
      <c r="AY24" s="45">
        <v>0</v>
      </c>
      <c r="AZ24" s="54">
        <v>9.960614716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0.062340499</v>
      </c>
      <c r="BG24" s="53">
        <v>0</v>
      </c>
      <c r="BH24" s="45">
        <v>0</v>
      </c>
      <c r="BI24" s="45">
        <v>0</v>
      </c>
      <c r="BJ24" s="56">
        <v>0.150078976</v>
      </c>
      <c r="BK24" s="61">
        <v>31.581015697</v>
      </c>
      <c r="BL24" s="104"/>
    </row>
    <row r="25" spans="1:64" ht="12.75">
      <c r="A25" s="92"/>
      <c r="B25" s="3" t="s">
        <v>113</v>
      </c>
      <c r="C25" s="55">
        <v>0</v>
      </c>
      <c r="D25" s="53">
        <v>11.57718333</v>
      </c>
      <c r="E25" s="45">
        <v>0</v>
      </c>
      <c r="F25" s="45">
        <v>0</v>
      </c>
      <c r="G25" s="54">
        <v>0</v>
      </c>
      <c r="H25" s="71">
        <v>0.21229074199999998</v>
      </c>
      <c r="I25" s="45">
        <v>177.067972632</v>
      </c>
      <c r="J25" s="45">
        <v>0</v>
      </c>
      <c r="K25" s="45">
        <v>0</v>
      </c>
      <c r="L25" s="54">
        <v>20.403153769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0.036468073999999996</v>
      </c>
      <c r="S25" s="45">
        <v>5.788591665</v>
      </c>
      <c r="T25" s="45">
        <v>0</v>
      </c>
      <c r="U25" s="45">
        <v>0</v>
      </c>
      <c r="V25" s="54">
        <v>0.347894359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0.41536643100000004</v>
      </c>
      <c r="AW25" s="45">
        <v>28.938533848000002</v>
      </c>
      <c r="AX25" s="45">
        <v>0</v>
      </c>
      <c r="AY25" s="45">
        <v>0</v>
      </c>
      <c r="AZ25" s="54">
        <v>17.705885504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0.073174725</v>
      </c>
      <c r="BG25" s="53">
        <v>0</v>
      </c>
      <c r="BH25" s="45">
        <v>0</v>
      </c>
      <c r="BI25" s="45">
        <v>0</v>
      </c>
      <c r="BJ25" s="56">
        <v>0.057626967</v>
      </c>
      <c r="BK25" s="61">
        <v>262.624142046</v>
      </c>
      <c r="BL25" s="104"/>
    </row>
    <row r="26" spans="1:64" ht="12.75">
      <c r="A26" s="92"/>
      <c r="B26" s="3" t="s">
        <v>114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1">
        <v>0.154650156</v>
      </c>
      <c r="I26" s="45">
        <v>211.219020145</v>
      </c>
      <c r="J26" s="45">
        <v>0</v>
      </c>
      <c r="K26" s="45">
        <v>0</v>
      </c>
      <c r="L26" s="54">
        <v>10.424923411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0.0075828169999999995</v>
      </c>
      <c r="S26" s="45">
        <v>5.788408335</v>
      </c>
      <c r="T26" s="45">
        <v>0</v>
      </c>
      <c r="U26" s="45">
        <v>0</v>
      </c>
      <c r="V26" s="54">
        <v>0.12734498400000002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0.12333651200000001</v>
      </c>
      <c r="AW26" s="45">
        <v>7.173089019</v>
      </c>
      <c r="AX26" s="45">
        <v>0</v>
      </c>
      <c r="AY26" s="45">
        <v>0</v>
      </c>
      <c r="AZ26" s="54">
        <v>32.070948926999996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0.070313362</v>
      </c>
      <c r="BG26" s="53">
        <v>0</v>
      </c>
      <c r="BH26" s="45">
        <v>0</v>
      </c>
      <c r="BI26" s="45">
        <v>0</v>
      </c>
      <c r="BJ26" s="56">
        <v>0.40343718300000003</v>
      </c>
      <c r="BK26" s="61">
        <v>267.563054851</v>
      </c>
      <c r="BL26" s="104"/>
    </row>
    <row r="27" spans="1:64" ht="12.75">
      <c r="A27" s="92"/>
      <c r="B27" s="3" t="s">
        <v>115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0.110372682</v>
      </c>
      <c r="I27" s="45">
        <v>219.561783271</v>
      </c>
      <c r="J27" s="45">
        <v>0</v>
      </c>
      <c r="K27" s="45">
        <v>0</v>
      </c>
      <c r="L27" s="54">
        <v>7.543449519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0.028023015999999998</v>
      </c>
      <c r="S27" s="45">
        <v>12.711471663</v>
      </c>
      <c r="T27" s="45">
        <v>0</v>
      </c>
      <c r="U27" s="45">
        <v>0</v>
      </c>
      <c r="V27" s="54">
        <v>0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0.16764946199999997</v>
      </c>
      <c r="AW27" s="45">
        <v>11.518565133</v>
      </c>
      <c r="AX27" s="45">
        <v>0</v>
      </c>
      <c r="AY27" s="45">
        <v>0</v>
      </c>
      <c r="AZ27" s="54">
        <v>18.286655788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</v>
      </c>
      <c r="BG27" s="53">
        <v>0</v>
      </c>
      <c r="BH27" s="45">
        <v>0</v>
      </c>
      <c r="BI27" s="45">
        <v>0</v>
      </c>
      <c r="BJ27" s="56">
        <v>0.11218821200000001</v>
      </c>
      <c r="BK27" s="61">
        <v>270.040158746</v>
      </c>
      <c r="BL27" s="104"/>
    </row>
    <row r="28" spans="1:64" ht="12.75">
      <c r="A28" s="92"/>
      <c r="B28" s="3" t="s">
        <v>116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1">
        <v>0.155975896</v>
      </c>
      <c r="I28" s="45">
        <v>289.987746417</v>
      </c>
      <c r="J28" s="45">
        <v>0</v>
      </c>
      <c r="K28" s="45">
        <v>0</v>
      </c>
      <c r="L28" s="54">
        <v>8.569657805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0.000750964</v>
      </c>
      <c r="S28" s="45">
        <v>5.776648335</v>
      </c>
      <c r="T28" s="45">
        <v>0</v>
      </c>
      <c r="U28" s="45">
        <v>0</v>
      </c>
      <c r="V28" s="54">
        <v>0.18485274699999998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0.11204732099999999</v>
      </c>
      <c r="AW28" s="45">
        <v>10.146822850000001</v>
      </c>
      <c r="AX28" s="45">
        <v>0</v>
      </c>
      <c r="AY28" s="45">
        <v>0</v>
      </c>
      <c r="AZ28" s="54">
        <v>16.807071785999998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0.044179252</v>
      </c>
      <c r="BG28" s="53">
        <v>0</v>
      </c>
      <c r="BH28" s="45">
        <v>0</v>
      </c>
      <c r="BI28" s="45">
        <v>0</v>
      </c>
      <c r="BJ28" s="56">
        <v>0.005752506</v>
      </c>
      <c r="BK28" s="61">
        <v>331.79150587899994</v>
      </c>
      <c r="BL28" s="104"/>
    </row>
    <row r="29" spans="1:64" ht="12.75">
      <c r="A29" s="92"/>
      <c r="B29" s="3" t="s">
        <v>117</v>
      </c>
      <c r="C29" s="55">
        <v>0</v>
      </c>
      <c r="D29" s="53">
        <v>22.97734666</v>
      </c>
      <c r="E29" s="45">
        <v>0</v>
      </c>
      <c r="F29" s="45">
        <v>0</v>
      </c>
      <c r="G29" s="54">
        <v>0</v>
      </c>
      <c r="H29" s="71">
        <v>0.055030747</v>
      </c>
      <c r="I29" s="45">
        <v>226.15453450100003</v>
      </c>
      <c r="J29" s="45">
        <v>0</v>
      </c>
      <c r="K29" s="45">
        <v>0</v>
      </c>
      <c r="L29" s="54">
        <v>9.965849681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0.012063075</v>
      </c>
      <c r="S29" s="45">
        <v>0</v>
      </c>
      <c r="T29" s="45">
        <v>0</v>
      </c>
      <c r="U29" s="45">
        <v>0</v>
      </c>
      <c r="V29" s="54">
        <v>0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0.11892911</v>
      </c>
      <c r="AW29" s="45">
        <v>15.772797394</v>
      </c>
      <c r="AX29" s="45">
        <v>0</v>
      </c>
      <c r="AY29" s="45">
        <v>0</v>
      </c>
      <c r="AZ29" s="54">
        <v>13.821615065000001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0.018763043</v>
      </c>
      <c r="BG29" s="53">
        <v>0</v>
      </c>
      <c r="BH29" s="45">
        <v>0</v>
      </c>
      <c r="BI29" s="45">
        <v>0</v>
      </c>
      <c r="BJ29" s="56">
        <v>0.061780752</v>
      </c>
      <c r="BK29" s="61">
        <v>288.95871002800004</v>
      </c>
      <c r="BL29" s="104"/>
    </row>
    <row r="30" spans="1:64" ht="12.75">
      <c r="A30" s="92"/>
      <c r="B30" s="3" t="s">
        <v>118</v>
      </c>
      <c r="C30" s="55">
        <v>0</v>
      </c>
      <c r="D30" s="53">
        <v>5.7411</v>
      </c>
      <c r="E30" s="45">
        <v>0</v>
      </c>
      <c r="F30" s="45">
        <v>0</v>
      </c>
      <c r="G30" s="54">
        <v>0</v>
      </c>
      <c r="H30" s="71">
        <v>0.14223292299999998</v>
      </c>
      <c r="I30" s="45">
        <v>377.477325</v>
      </c>
      <c r="J30" s="45">
        <v>0</v>
      </c>
      <c r="K30" s="45">
        <v>0</v>
      </c>
      <c r="L30" s="54">
        <v>27.980824682999998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0.027557284</v>
      </c>
      <c r="S30" s="45">
        <v>6.88932</v>
      </c>
      <c r="T30" s="45">
        <v>0</v>
      </c>
      <c r="U30" s="45">
        <v>0</v>
      </c>
      <c r="V30" s="54">
        <v>0.0005741100000000001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0.578470585</v>
      </c>
      <c r="AW30" s="45">
        <v>13.448390810000001</v>
      </c>
      <c r="AX30" s="45">
        <v>0</v>
      </c>
      <c r="AY30" s="45">
        <v>0</v>
      </c>
      <c r="AZ30" s="54">
        <v>56.057736362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0.08599293000000001</v>
      </c>
      <c r="BG30" s="53">
        <v>0</v>
      </c>
      <c r="BH30" s="45">
        <v>0</v>
      </c>
      <c r="BI30" s="45">
        <v>0</v>
      </c>
      <c r="BJ30" s="56">
        <v>0.805040192</v>
      </c>
      <c r="BK30" s="61">
        <v>489.23456487899995</v>
      </c>
      <c r="BL30" s="104"/>
    </row>
    <row r="31" spans="1:64" ht="12.75">
      <c r="A31" s="92"/>
      <c r="B31" s="3" t="s">
        <v>119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0.243149679</v>
      </c>
      <c r="I31" s="45">
        <v>95.986179502</v>
      </c>
      <c r="J31" s="45">
        <v>0</v>
      </c>
      <c r="K31" s="45">
        <v>0</v>
      </c>
      <c r="L31" s="54">
        <v>35.140852168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0.07091969599999999</v>
      </c>
      <c r="S31" s="45">
        <v>0</v>
      </c>
      <c r="T31" s="45">
        <v>0</v>
      </c>
      <c r="U31" s="45">
        <v>0</v>
      </c>
      <c r="V31" s="54">
        <v>0.228588866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0.655481928</v>
      </c>
      <c r="AW31" s="45">
        <v>5.989091789</v>
      </c>
      <c r="AX31" s="45">
        <v>0</v>
      </c>
      <c r="AY31" s="45">
        <v>0</v>
      </c>
      <c r="AZ31" s="54">
        <v>23.614167116999997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0.02925395</v>
      </c>
      <c r="BG31" s="53">
        <v>0</v>
      </c>
      <c r="BH31" s="45">
        <v>0</v>
      </c>
      <c r="BI31" s="45">
        <v>0</v>
      </c>
      <c r="BJ31" s="56">
        <v>1.646309897</v>
      </c>
      <c r="BK31" s="61">
        <v>163.603994592</v>
      </c>
      <c r="BL31" s="104"/>
    </row>
    <row r="32" spans="1:64" ht="12.75">
      <c r="A32" s="92"/>
      <c r="B32" s="3" t="s">
        <v>120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0.573912334</v>
      </c>
      <c r="I32" s="45">
        <v>207.1299025</v>
      </c>
      <c r="J32" s="45">
        <v>0</v>
      </c>
      <c r="K32" s="45">
        <v>0</v>
      </c>
      <c r="L32" s="54">
        <v>21.730740247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0.025287408</v>
      </c>
      <c r="S32" s="45">
        <v>0</v>
      </c>
      <c r="T32" s="45">
        <v>0</v>
      </c>
      <c r="U32" s="45">
        <v>0</v>
      </c>
      <c r="V32" s="54">
        <v>12.32189675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0.353599853</v>
      </c>
      <c r="AW32" s="45">
        <v>34.709278784</v>
      </c>
      <c r="AX32" s="45">
        <v>0</v>
      </c>
      <c r="AY32" s="45">
        <v>0</v>
      </c>
      <c r="AZ32" s="54">
        <v>42.11797712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0.047073122999999994</v>
      </c>
      <c r="BG32" s="53">
        <v>1.7179965</v>
      </c>
      <c r="BH32" s="45">
        <v>0</v>
      </c>
      <c r="BI32" s="45">
        <v>0</v>
      </c>
      <c r="BJ32" s="56">
        <v>0.6986519099999999</v>
      </c>
      <c r="BK32" s="61">
        <v>321.426316529</v>
      </c>
      <c r="BL32" s="104"/>
    </row>
    <row r="33" spans="1:64" ht="12.75">
      <c r="A33" s="92"/>
      <c r="B33" s="3" t="s">
        <v>121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1">
        <v>0.12061125800000001</v>
      </c>
      <c r="I33" s="45">
        <v>192.956283295</v>
      </c>
      <c r="J33" s="45">
        <v>0</v>
      </c>
      <c r="K33" s="45">
        <v>0</v>
      </c>
      <c r="L33" s="54">
        <v>30.556437385000002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0.046344933000000005</v>
      </c>
      <c r="S33" s="45">
        <v>11.44319333</v>
      </c>
      <c r="T33" s="45">
        <v>0</v>
      </c>
      <c r="U33" s="45">
        <v>0</v>
      </c>
      <c r="V33" s="54">
        <v>12.873592497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0.334667038</v>
      </c>
      <c r="AW33" s="45">
        <v>5.169328033</v>
      </c>
      <c r="AX33" s="45">
        <v>0</v>
      </c>
      <c r="AY33" s="45">
        <v>0</v>
      </c>
      <c r="AZ33" s="54">
        <v>20.667247916999997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0.24274306700000003</v>
      </c>
      <c r="BG33" s="53">
        <v>34.237423351</v>
      </c>
      <c r="BH33" s="45">
        <v>0</v>
      </c>
      <c r="BI33" s="45">
        <v>0</v>
      </c>
      <c r="BJ33" s="56">
        <v>1.020569644</v>
      </c>
      <c r="BK33" s="61">
        <v>309.66844174799996</v>
      </c>
      <c r="BL33" s="104"/>
    </row>
    <row r="34" spans="1:64" ht="12.75">
      <c r="A34" s="92"/>
      <c r="B34" s="3" t="s">
        <v>122</v>
      </c>
      <c r="C34" s="55">
        <v>0</v>
      </c>
      <c r="D34" s="53">
        <v>11.429906670000001</v>
      </c>
      <c r="E34" s="45">
        <v>0</v>
      </c>
      <c r="F34" s="45">
        <v>0</v>
      </c>
      <c r="G34" s="54">
        <v>0</v>
      </c>
      <c r="H34" s="71">
        <v>0.046176822</v>
      </c>
      <c r="I34" s="45">
        <v>343.974232527</v>
      </c>
      <c r="J34" s="45">
        <v>0</v>
      </c>
      <c r="K34" s="45">
        <v>0</v>
      </c>
      <c r="L34" s="54">
        <v>7.108180862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0.060007009</v>
      </c>
      <c r="S34" s="45">
        <v>0</v>
      </c>
      <c r="T34" s="45">
        <v>0</v>
      </c>
      <c r="U34" s="45">
        <v>0</v>
      </c>
      <c r="V34" s="54">
        <v>0.702939261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0.209126203</v>
      </c>
      <c r="AW34" s="45">
        <v>1.7467050530000001</v>
      </c>
      <c r="AX34" s="45">
        <v>0</v>
      </c>
      <c r="AY34" s="45">
        <v>0</v>
      </c>
      <c r="AZ34" s="54">
        <v>22.886743501999998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0.003417093</v>
      </c>
      <c r="BG34" s="53">
        <v>0.034933122999999996</v>
      </c>
      <c r="BH34" s="45">
        <v>0</v>
      </c>
      <c r="BI34" s="45">
        <v>0</v>
      </c>
      <c r="BJ34" s="56">
        <v>1.150422611</v>
      </c>
      <c r="BK34" s="61">
        <v>389.352790736</v>
      </c>
      <c r="BL34" s="104"/>
    </row>
    <row r="35" spans="1:64" ht="12.75">
      <c r="A35" s="92"/>
      <c r="B35" s="3" t="s">
        <v>123</v>
      </c>
      <c r="C35" s="55">
        <v>0</v>
      </c>
      <c r="D35" s="53">
        <v>4.565638668</v>
      </c>
      <c r="E35" s="45">
        <v>0</v>
      </c>
      <c r="F35" s="45">
        <v>0</v>
      </c>
      <c r="G35" s="54">
        <v>0</v>
      </c>
      <c r="H35" s="71">
        <v>0.170070023</v>
      </c>
      <c r="I35" s="45">
        <v>115.98915241099999</v>
      </c>
      <c r="J35" s="45">
        <v>0</v>
      </c>
      <c r="K35" s="45">
        <v>0</v>
      </c>
      <c r="L35" s="54">
        <v>77.57271207000001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0.014267619</v>
      </c>
      <c r="S35" s="45">
        <v>0</v>
      </c>
      <c r="T35" s="45">
        <v>0</v>
      </c>
      <c r="U35" s="45">
        <v>0</v>
      </c>
      <c r="V35" s="54">
        <v>0.33100880299999996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0.44238547699999997</v>
      </c>
      <c r="AW35" s="45">
        <v>10.601882348999998</v>
      </c>
      <c r="AX35" s="45">
        <v>0</v>
      </c>
      <c r="AY35" s="45">
        <v>0</v>
      </c>
      <c r="AZ35" s="54">
        <v>20.599049252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0.092369819</v>
      </c>
      <c r="BG35" s="53">
        <v>0.295765427</v>
      </c>
      <c r="BH35" s="45">
        <v>0</v>
      </c>
      <c r="BI35" s="45">
        <v>0</v>
      </c>
      <c r="BJ35" s="56">
        <v>4.2570185490000005</v>
      </c>
      <c r="BK35" s="61">
        <v>234.93132046699998</v>
      </c>
      <c r="BL35" s="104"/>
    </row>
    <row r="36" spans="1:64" ht="12.75">
      <c r="A36" s="92"/>
      <c r="B36" s="3" t="s">
        <v>124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0.21162330699999998</v>
      </c>
      <c r="I36" s="45">
        <v>97.305263137</v>
      </c>
      <c r="J36" s="45">
        <v>0</v>
      </c>
      <c r="K36" s="45">
        <v>0</v>
      </c>
      <c r="L36" s="54">
        <v>5.636078124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0.0068302300000000005</v>
      </c>
      <c r="S36" s="45">
        <v>0</v>
      </c>
      <c r="T36" s="45">
        <v>0</v>
      </c>
      <c r="U36" s="45">
        <v>0</v>
      </c>
      <c r="V36" s="54">
        <v>0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0.15146407800000003</v>
      </c>
      <c r="AW36" s="45">
        <v>8.668994765999999</v>
      </c>
      <c r="AX36" s="45">
        <v>0</v>
      </c>
      <c r="AY36" s="45">
        <v>0</v>
      </c>
      <c r="AZ36" s="54">
        <v>11.96314162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0.002836404</v>
      </c>
      <c r="BG36" s="53">
        <v>0.3403686</v>
      </c>
      <c r="BH36" s="45">
        <v>0</v>
      </c>
      <c r="BI36" s="45">
        <v>0</v>
      </c>
      <c r="BJ36" s="56">
        <v>0.05105529</v>
      </c>
      <c r="BK36" s="61">
        <v>124.337655556</v>
      </c>
      <c r="BL36" s="104"/>
    </row>
    <row r="37" spans="1:64" ht="12.75">
      <c r="A37" s="92"/>
      <c r="B37" s="3" t="s">
        <v>125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0.358133606</v>
      </c>
      <c r="I37" s="45">
        <v>60.028571122</v>
      </c>
      <c r="J37" s="45">
        <v>0</v>
      </c>
      <c r="K37" s="45">
        <v>0</v>
      </c>
      <c r="L37" s="54">
        <v>35.688712856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0.039705859999999996</v>
      </c>
      <c r="S37" s="45">
        <v>5.592376665</v>
      </c>
      <c r="T37" s="45">
        <v>0</v>
      </c>
      <c r="U37" s="45">
        <v>0</v>
      </c>
      <c r="V37" s="54">
        <v>4.383752221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0.044529559999999996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6.221051388</v>
      </c>
      <c r="AW37" s="45">
        <v>83.962414753</v>
      </c>
      <c r="AX37" s="45">
        <v>0</v>
      </c>
      <c r="AY37" s="45">
        <v>0</v>
      </c>
      <c r="AZ37" s="54">
        <v>180.29541112799998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0.716205321</v>
      </c>
      <c r="BG37" s="53">
        <v>16.50365202</v>
      </c>
      <c r="BH37" s="45">
        <v>3.339717</v>
      </c>
      <c r="BI37" s="45">
        <v>0</v>
      </c>
      <c r="BJ37" s="56">
        <v>12.47500904</v>
      </c>
      <c r="BK37" s="61">
        <v>409.64924254</v>
      </c>
      <c r="BL37" s="104"/>
    </row>
    <row r="38" spans="1:64" ht="12.75">
      <c r="A38" s="92"/>
      <c r="B38" s="3" t="s">
        <v>126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1">
        <v>0.14625318899999998</v>
      </c>
      <c r="I38" s="45">
        <v>10.579482964</v>
      </c>
      <c r="J38" s="45">
        <v>0</v>
      </c>
      <c r="K38" s="45">
        <v>0</v>
      </c>
      <c r="L38" s="54">
        <v>24.940121057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0.023458854999999997</v>
      </c>
      <c r="S38" s="45">
        <v>0</v>
      </c>
      <c r="T38" s="45">
        <v>0</v>
      </c>
      <c r="U38" s="45">
        <v>0</v>
      </c>
      <c r="V38" s="54">
        <v>3.4492561189999997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0.5581403690000001</v>
      </c>
      <c r="AW38" s="45">
        <v>9.07671614</v>
      </c>
      <c r="AX38" s="45">
        <v>0</v>
      </c>
      <c r="AY38" s="45">
        <v>0</v>
      </c>
      <c r="AZ38" s="54">
        <v>54.292198514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0.142031745</v>
      </c>
      <c r="BG38" s="53">
        <v>0</v>
      </c>
      <c r="BH38" s="45">
        <v>0</v>
      </c>
      <c r="BI38" s="45">
        <v>0</v>
      </c>
      <c r="BJ38" s="56">
        <v>4.7935713600000005</v>
      </c>
      <c r="BK38" s="61">
        <v>108.001230312</v>
      </c>
      <c r="BL38" s="104"/>
    </row>
    <row r="39" spans="1:64" ht="12.75">
      <c r="A39" s="92"/>
      <c r="B39" s="3" t="s">
        <v>128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1">
        <v>0.163800455</v>
      </c>
      <c r="I39" s="45">
        <v>81.87038520499999</v>
      </c>
      <c r="J39" s="45">
        <v>0</v>
      </c>
      <c r="K39" s="45">
        <v>0</v>
      </c>
      <c r="L39" s="54">
        <v>65.046959938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0.016639001</v>
      </c>
      <c r="S39" s="45">
        <v>0.38567223300000003</v>
      </c>
      <c r="T39" s="45">
        <v>0</v>
      </c>
      <c r="U39" s="45">
        <v>0</v>
      </c>
      <c r="V39" s="54">
        <v>0.52782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0.16017233700000003</v>
      </c>
      <c r="AW39" s="45">
        <v>121.33711066400001</v>
      </c>
      <c r="AX39" s="45">
        <v>0</v>
      </c>
      <c r="AY39" s="45">
        <v>0</v>
      </c>
      <c r="AZ39" s="54">
        <v>155.31277744300002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0.004382581</v>
      </c>
      <c r="BG39" s="53">
        <v>2.0269438670000004</v>
      </c>
      <c r="BH39" s="45">
        <v>0</v>
      </c>
      <c r="BI39" s="45">
        <v>0</v>
      </c>
      <c r="BJ39" s="56">
        <v>1.05181952</v>
      </c>
      <c r="BK39" s="61">
        <v>427.904483244</v>
      </c>
      <c r="BL39" s="104"/>
    </row>
    <row r="40" spans="1:64" ht="12.75">
      <c r="A40" s="92"/>
      <c r="B40" s="3" t="s">
        <v>129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0.35080947599999995</v>
      </c>
      <c r="I40" s="45">
        <v>62.02996411</v>
      </c>
      <c r="J40" s="45">
        <v>0</v>
      </c>
      <c r="K40" s="45">
        <v>0</v>
      </c>
      <c r="L40" s="54">
        <v>76.222921274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0.329716839</v>
      </c>
      <c r="S40" s="45">
        <v>0</v>
      </c>
      <c r="T40" s="45">
        <v>1.104374667</v>
      </c>
      <c r="U40" s="45">
        <v>0</v>
      </c>
      <c r="V40" s="54">
        <v>3.3738720229999997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1.208056042</v>
      </c>
      <c r="AW40" s="45">
        <v>22.881414869</v>
      </c>
      <c r="AX40" s="45">
        <v>0</v>
      </c>
      <c r="AY40" s="45">
        <v>0</v>
      </c>
      <c r="AZ40" s="54">
        <v>49.772089777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0.30551935900000005</v>
      </c>
      <c r="BG40" s="53">
        <v>2.6407656</v>
      </c>
      <c r="BH40" s="45">
        <v>0</v>
      </c>
      <c r="BI40" s="45">
        <v>0</v>
      </c>
      <c r="BJ40" s="56">
        <v>7.008522616</v>
      </c>
      <c r="BK40" s="61">
        <v>227.228026652</v>
      </c>
      <c r="BL40" s="104"/>
    </row>
    <row r="41" spans="1:64" ht="12.75">
      <c r="A41" s="92"/>
      <c r="B41" s="3" t="s">
        <v>130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0.126106574</v>
      </c>
      <c r="I41" s="45">
        <v>35.28722081</v>
      </c>
      <c r="J41" s="45">
        <v>0</v>
      </c>
      <c r="K41" s="45">
        <v>0</v>
      </c>
      <c r="L41" s="54">
        <v>16.309029618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0.006786077</v>
      </c>
      <c r="S41" s="45">
        <v>0</v>
      </c>
      <c r="T41" s="45">
        <v>0</v>
      </c>
      <c r="U41" s="45">
        <v>0</v>
      </c>
      <c r="V41" s="54">
        <v>0.028275017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0.085674461</v>
      </c>
      <c r="AW41" s="45">
        <v>26.746743797</v>
      </c>
      <c r="AX41" s="45">
        <v>0</v>
      </c>
      <c r="AY41" s="45">
        <v>0</v>
      </c>
      <c r="AZ41" s="54">
        <v>11.683420851000001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0.006765553999999999</v>
      </c>
      <c r="BG41" s="53">
        <v>0</v>
      </c>
      <c r="BH41" s="45">
        <v>0</v>
      </c>
      <c r="BI41" s="45">
        <v>0</v>
      </c>
      <c r="BJ41" s="56">
        <v>1.011450323</v>
      </c>
      <c r="BK41" s="61">
        <v>91.291473082</v>
      </c>
      <c r="BL41" s="104"/>
    </row>
    <row r="42" spans="1:64" ht="12.75">
      <c r="A42" s="92"/>
      <c r="B42" s="3" t="s">
        <v>160</v>
      </c>
      <c r="C42" s="55">
        <v>0</v>
      </c>
      <c r="D42" s="53">
        <v>10.88916667</v>
      </c>
      <c r="E42" s="45">
        <v>0</v>
      </c>
      <c r="F42" s="45">
        <v>0</v>
      </c>
      <c r="G42" s="54">
        <v>0</v>
      </c>
      <c r="H42" s="71">
        <v>0.12412545500000001</v>
      </c>
      <c r="I42" s="45">
        <v>25.491988769</v>
      </c>
      <c r="J42" s="45">
        <v>0</v>
      </c>
      <c r="K42" s="45">
        <v>0</v>
      </c>
      <c r="L42" s="54">
        <v>2.827734623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0.032122983</v>
      </c>
      <c r="S42" s="45">
        <v>0</v>
      </c>
      <c r="T42" s="45">
        <v>0</v>
      </c>
      <c r="U42" s="45">
        <v>0</v>
      </c>
      <c r="V42" s="54">
        <v>2.035294142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0.13918531300000003</v>
      </c>
      <c r="AW42" s="45">
        <v>2.681888807</v>
      </c>
      <c r="AX42" s="45">
        <v>0</v>
      </c>
      <c r="AY42" s="45">
        <v>0</v>
      </c>
      <c r="AZ42" s="54">
        <v>8.201123419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0.05654996500000001</v>
      </c>
      <c r="BG42" s="53">
        <v>0</v>
      </c>
      <c r="BH42" s="45">
        <v>0</v>
      </c>
      <c r="BI42" s="45">
        <v>0</v>
      </c>
      <c r="BJ42" s="56">
        <v>0.108696067</v>
      </c>
      <c r="BK42" s="61">
        <v>52.58787621299999</v>
      </c>
      <c r="BL42" s="104"/>
    </row>
    <row r="43" spans="1:64" ht="12.75">
      <c r="A43" s="92"/>
      <c r="B43" s="3" t="s">
        <v>163</v>
      </c>
      <c r="C43" s="55">
        <v>0</v>
      </c>
      <c r="D43" s="53">
        <v>5.382925</v>
      </c>
      <c r="E43" s="45">
        <v>0</v>
      </c>
      <c r="F43" s="45">
        <v>0</v>
      </c>
      <c r="G43" s="54">
        <v>0</v>
      </c>
      <c r="H43" s="71">
        <v>0.076114562</v>
      </c>
      <c r="I43" s="45">
        <v>0.5382925</v>
      </c>
      <c r="J43" s="45">
        <v>0</v>
      </c>
      <c r="K43" s="45">
        <v>0</v>
      </c>
      <c r="L43" s="54">
        <v>2.6516288550000002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0.034450792</v>
      </c>
      <c r="S43" s="45">
        <v>0</v>
      </c>
      <c r="T43" s="45">
        <v>0</v>
      </c>
      <c r="U43" s="45">
        <v>0</v>
      </c>
      <c r="V43" s="54">
        <v>1.722536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0.1956897</v>
      </c>
      <c r="AW43" s="45">
        <v>3.8102200369999997</v>
      </c>
      <c r="AX43" s="45">
        <v>0</v>
      </c>
      <c r="AY43" s="45">
        <v>0</v>
      </c>
      <c r="AZ43" s="54">
        <v>8.449559943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0.001397194</v>
      </c>
      <c r="BG43" s="53">
        <v>0</v>
      </c>
      <c r="BH43" s="45">
        <v>0</v>
      </c>
      <c r="BI43" s="45">
        <v>0</v>
      </c>
      <c r="BJ43" s="56">
        <v>0.075237026</v>
      </c>
      <c r="BK43" s="61">
        <v>22.938051609</v>
      </c>
      <c r="BL43" s="104"/>
    </row>
    <row r="44" spans="1:64" ht="12.75">
      <c r="A44" s="36"/>
      <c r="B44" s="37" t="s">
        <v>98</v>
      </c>
      <c r="C44" s="90">
        <f aca="true" t="shared" si="3" ref="C44:AH44">SUM(C17:C43)</f>
        <v>0</v>
      </c>
      <c r="D44" s="90">
        <f t="shared" si="3"/>
        <v>127.026107341</v>
      </c>
      <c r="E44" s="90">
        <f t="shared" si="3"/>
        <v>0</v>
      </c>
      <c r="F44" s="90">
        <f t="shared" si="3"/>
        <v>0</v>
      </c>
      <c r="G44" s="90">
        <f t="shared" si="3"/>
        <v>0</v>
      </c>
      <c r="H44" s="90">
        <f t="shared" si="3"/>
        <v>5.387049402</v>
      </c>
      <c r="I44" s="90">
        <f t="shared" si="3"/>
        <v>3237.612930997999</v>
      </c>
      <c r="J44" s="90">
        <f t="shared" si="3"/>
        <v>0</v>
      </c>
      <c r="K44" s="90">
        <f t="shared" si="3"/>
        <v>0</v>
      </c>
      <c r="L44" s="90">
        <f t="shared" si="3"/>
        <v>528.899767058</v>
      </c>
      <c r="M44" s="90">
        <f t="shared" si="3"/>
        <v>0</v>
      </c>
      <c r="N44" s="90">
        <f t="shared" si="3"/>
        <v>0</v>
      </c>
      <c r="O44" s="90">
        <f t="shared" si="3"/>
        <v>0</v>
      </c>
      <c r="P44" s="90">
        <f t="shared" si="3"/>
        <v>0</v>
      </c>
      <c r="Q44" s="90">
        <f t="shared" si="3"/>
        <v>0</v>
      </c>
      <c r="R44" s="90">
        <f t="shared" si="3"/>
        <v>1.1155667489999999</v>
      </c>
      <c r="S44" s="90">
        <f t="shared" si="3"/>
        <v>66.26206222599998</v>
      </c>
      <c r="T44" s="90">
        <f t="shared" si="3"/>
        <v>1.104374667</v>
      </c>
      <c r="U44" s="90">
        <f t="shared" si="3"/>
        <v>0</v>
      </c>
      <c r="V44" s="90">
        <f t="shared" si="3"/>
        <v>50.230477875999995</v>
      </c>
      <c r="W44" s="90">
        <f t="shared" si="3"/>
        <v>0</v>
      </c>
      <c r="X44" s="90">
        <f t="shared" si="3"/>
        <v>0</v>
      </c>
      <c r="Y44" s="90">
        <f t="shared" si="3"/>
        <v>0</v>
      </c>
      <c r="Z44" s="90">
        <f t="shared" si="3"/>
        <v>0</v>
      </c>
      <c r="AA44" s="90">
        <f t="shared" si="3"/>
        <v>0</v>
      </c>
      <c r="AB44" s="90">
        <f t="shared" si="3"/>
        <v>0</v>
      </c>
      <c r="AC44" s="90">
        <f t="shared" si="3"/>
        <v>0.044529559999999996</v>
      </c>
      <c r="AD44" s="90">
        <f t="shared" si="3"/>
        <v>0</v>
      </c>
      <c r="AE44" s="90">
        <f t="shared" si="3"/>
        <v>0</v>
      </c>
      <c r="AF44" s="90">
        <f t="shared" si="3"/>
        <v>0</v>
      </c>
      <c r="AG44" s="90">
        <f t="shared" si="3"/>
        <v>0</v>
      </c>
      <c r="AH44" s="90">
        <f t="shared" si="3"/>
        <v>0</v>
      </c>
      <c r="AI44" s="90">
        <f aca="true" t="shared" si="4" ref="AI44:BK44">SUM(AI17:AI43)</f>
        <v>0</v>
      </c>
      <c r="AJ44" s="90">
        <f t="shared" si="4"/>
        <v>0</v>
      </c>
      <c r="AK44" s="90">
        <f t="shared" si="4"/>
        <v>0</v>
      </c>
      <c r="AL44" s="90">
        <f t="shared" si="4"/>
        <v>0</v>
      </c>
      <c r="AM44" s="90">
        <f t="shared" si="4"/>
        <v>0</v>
      </c>
      <c r="AN44" s="90">
        <f t="shared" si="4"/>
        <v>0</v>
      </c>
      <c r="AO44" s="90">
        <f t="shared" si="4"/>
        <v>0</v>
      </c>
      <c r="AP44" s="90">
        <f t="shared" si="4"/>
        <v>0</v>
      </c>
      <c r="AQ44" s="90">
        <f t="shared" si="4"/>
        <v>0</v>
      </c>
      <c r="AR44" s="90">
        <f t="shared" si="4"/>
        <v>0</v>
      </c>
      <c r="AS44" s="90">
        <f t="shared" si="4"/>
        <v>0</v>
      </c>
      <c r="AT44" s="90">
        <f t="shared" si="4"/>
        <v>0</v>
      </c>
      <c r="AU44" s="90">
        <f t="shared" si="4"/>
        <v>0</v>
      </c>
      <c r="AV44" s="90">
        <f t="shared" si="4"/>
        <v>18.846507968999994</v>
      </c>
      <c r="AW44" s="90">
        <f t="shared" si="4"/>
        <v>497.3831076130001</v>
      </c>
      <c r="AX44" s="90">
        <f t="shared" si="4"/>
        <v>0</v>
      </c>
      <c r="AY44" s="90">
        <f t="shared" si="4"/>
        <v>0</v>
      </c>
      <c r="AZ44" s="90">
        <f t="shared" si="4"/>
        <v>865.4774074320002</v>
      </c>
      <c r="BA44" s="90">
        <f t="shared" si="4"/>
        <v>0</v>
      </c>
      <c r="BB44" s="90">
        <f t="shared" si="4"/>
        <v>0</v>
      </c>
      <c r="BC44" s="90">
        <f t="shared" si="4"/>
        <v>0</v>
      </c>
      <c r="BD44" s="90">
        <f t="shared" si="4"/>
        <v>0</v>
      </c>
      <c r="BE44" s="90">
        <f t="shared" si="4"/>
        <v>0</v>
      </c>
      <c r="BF44" s="90">
        <f t="shared" si="4"/>
        <v>2.769776867</v>
      </c>
      <c r="BG44" s="90">
        <f t="shared" si="4"/>
        <v>58.260471821</v>
      </c>
      <c r="BH44" s="90">
        <f t="shared" si="4"/>
        <v>3.339717</v>
      </c>
      <c r="BI44" s="90">
        <f t="shared" si="4"/>
        <v>0</v>
      </c>
      <c r="BJ44" s="90">
        <f t="shared" si="4"/>
        <v>44.847961175</v>
      </c>
      <c r="BK44" s="101">
        <f t="shared" si="4"/>
        <v>5508.6078157540005</v>
      </c>
      <c r="BL44" s="104"/>
    </row>
    <row r="45" spans="1:64" ht="12.75">
      <c r="A45" s="11" t="s">
        <v>70</v>
      </c>
      <c r="B45" s="18" t="s">
        <v>13</v>
      </c>
      <c r="C45" s="123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41"/>
      <c r="BL45" s="104"/>
    </row>
    <row r="46" spans="1:64" ht="12.75">
      <c r="A46" s="11"/>
      <c r="B46" s="19" t="s">
        <v>31</v>
      </c>
      <c r="C46" s="57"/>
      <c r="D46" s="58"/>
      <c r="E46" s="59"/>
      <c r="F46" s="59"/>
      <c r="G46" s="60"/>
      <c r="H46" s="57"/>
      <c r="I46" s="59"/>
      <c r="J46" s="59"/>
      <c r="K46" s="59"/>
      <c r="L46" s="60"/>
      <c r="M46" s="57"/>
      <c r="N46" s="58"/>
      <c r="O46" s="59"/>
      <c r="P46" s="59"/>
      <c r="Q46" s="60"/>
      <c r="R46" s="57"/>
      <c r="S46" s="59"/>
      <c r="T46" s="59"/>
      <c r="U46" s="59"/>
      <c r="V46" s="60"/>
      <c r="W46" s="57"/>
      <c r="X46" s="59"/>
      <c r="Y46" s="59"/>
      <c r="Z46" s="59"/>
      <c r="AA46" s="60"/>
      <c r="AB46" s="57"/>
      <c r="AC46" s="59"/>
      <c r="AD46" s="59"/>
      <c r="AE46" s="59"/>
      <c r="AF46" s="60"/>
      <c r="AG46" s="57"/>
      <c r="AH46" s="59"/>
      <c r="AI46" s="59"/>
      <c r="AJ46" s="59"/>
      <c r="AK46" s="60"/>
      <c r="AL46" s="57"/>
      <c r="AM46" s="59"/>
      <c r="AN46" s="59"/>
      <c r="AO46" s="59"/>
      <c r="AP46" s="60"/>
      <c r="AQ46" s="57"/>
      <c r="AR46" s="58"/>
      <c r="AS46" s="59"/>
      <c r="AT46" s="59"/>
      <c r="AU46" s="60"/>
      <c r="AV46" s="57"/>
      <c r="AW46" s="59"/>
      <c r="AX46" s="59"/>
      <c r="AY46" s="59"/>
      <c r="AZ46" s="60"/>
      <c r="BA46" s="57"/>
      <c r="BB46" s="58"/>
      <c r="BC46" s="59"/>
      <c r="BD46" s="59"/>
      <c r="BE46" s="60"/>
      <c r="BF46" s="57"/>
      <c r="BG46" s="58"/>
      <c r="BH46" s="59"/>
      <c r="BI46" s="59"/>
      <c r="BJ46" s="60"/>
      <c r="BK46" s="61"/>
      <c r="BL46" s="104"/>
    </row>
    <row r="47" spans="1:64" ht="12.75">
      <c r="A47" s="36"/>
      <c r="B47" s="37" t="s">
        <v>83</v>
      </c>
      <c r="C47" s="62"/>
      <c r="D47" s="63"/>
      <c r="E47" s="63"/>
      <c r="F47" s="63"/>
      <c r="G47" s="64"/>
      <c r="H47" s="62"/>
      <c r="I47" s="63"/>
      <c r="J47" s="63"/>
      <c r="K47" s="63"/>
      <c r="L47" s="64"/>
      <c r="M47" s="62"/>
      <c r="N47" s="63"/>
      <c r="O47" s="63"/>
      <c r="P47" s="63"/>
      <c r="Q47" s="64"/>
      <c r="R47" s="62"/>
      <c r="S47" s="63"/>
      <c r="T47" s="63"/>
      <c r="U47" s="63"/>
      <c r="V47" s="64"/>
      <c r="W47" s="62"/>
      <c r="X47" s="63"/>
      <c r="Y47" s="63"/>
      <c r="Z47" s="63"/>
      <c r="AA47" s="64"/>
      <c r="AB47" s="62"/>
      <c r="AC47" s="63"/>
      <c r="AD47" s="63"/>
      <c r="AE47" s="63"/>
      <c r="AF47" s="64"/>
      <c r="AG47" s="62"/>
      <c r="AH47" s="63"/>
      <c r="AI47" s="63"/>
      <c r="AJ47" s="63"/>
      <c r="AK47" s="64"/>
      <c r="AL47" s="62"/>
      <c r="AM47" s="63"/>
      <c r="AN47" s="63"/>
      <c r="AO47" s="63"/>
      <c r="AP47" s="64"/>
      <c r="AQ47" s="62"/>
      <c r="AR47" s="63"/>
      <c r="AS47" s="63"/>
      <c r="AT47" s="63"/>
      <c r="AU47" s="64"/>
      <c r="AV47" s="62"/>
      <c r="AW47" s="63"/>
      <c r="AX47" s="63"/>
      <c r="AY47" s="63"/>
      <c r="AZ47" s="64"/>
      <c r="BA47" s="62"/>
      <c r="BB47" s="63"/>
      <c r="BC47" s="63"/>
      <c r="BD47" s="63"/>
      <c r="BE47" s="64"/>
      <c r="BF47" s="62"/>
      <c r="BG47" s="63"/>
      <c r="BH47" s="63"/>
      <c r="BI47" s="63"/>
      <c r="BJ47" s="64"/>
      <c r="BK47" s="65"/>
      <c r="BL47" s="104"/>
    </row>
    <row r="48" spans="1:64" ht="12.75">
      <c r="A48" s="11" t="s">
        <v>72</v>
      </c>
      <c r="B48" s="24" t="s">
        <v>87</v>
      </c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5"/>
      <c r="BL48" s="104"/>
    </row>
    <row r="49" spans="1:64" ht="12.75">
      <c r="A49" s="11"/>
      <c r="B49" s="19" t="s">
        <v>31</v>
      </c>
      <c r="C49" s="57"/>
      <c r="D49" s="58"/>
      <c r="E49" s="59"/>
      <c r="F49" s="59"/>
      <c r="G49" s="60"/>
      <c r="H49" s="57"/>
      <c r="I49" s="59"/>
      <c r="J49" s="59"/>
      <c r="K49" s="59"/>
      <c r="L49" s="60"/>
      <c r="M49" s="57"/>
      <c r="N49" s="58"/>
      <c r="O49" s="59"/>
      <c r="P49" s="59"/>
      <c r="Q49" s="60"/>
      <c r="R49" s="57"/>
      <c r="S49" s="59"/>
      <c r="T49" s="59"/>
      <c r="U49" s="59"/>
      <c r="V49" s="60"/>
      <c r="W49" s="57"/>
      <c r="X49" s="59"/>
      <c r="Y49" s="59"/>
      <c r="Z49" s="59"/>
      <c r="AA49" s="60"/>
      <c r="AB49" s="57"/>
      <c r="AC49" s="59"/>
      <c r="AD49" s="59"/>
      <c r="AE49" s="59"/>
      <c r="AF49" s="60"/>
      <c r="AG49" s="57"/>
      <c r="AH49" s="59"/>
      <c r="AI49" s="59"/>
      <c r="AJ49" s="59"/>
      <c r="AK49" s="60"/>
      <c r="AL49" s="57"/>
      <c r="AM49" s="59"/>
      <c r="AN49" s="59"/>
      <c r="AO49" s="59"/>
      <c r="AP49" s="60"/>
      <c r="AQ49" s="57"/>
      <c r="AR49" s="58"/>
      <c r="AS49" s="59"/>
      <c r="AT49" s="59"/>
      <c r="AU49" s="60"/>
      <c r="AV49" s="57"/>
      <c r="AW49" s="59"/>
      <c r="AX49" s="59"/>
      <c r="AY49" s="59"/>
      <c r="AZ49" s="60"/>
      <c r="BA49" s="57"/>
      <c r="BB49" s="58"/>
      <c r="BC49" s="59"/>
      <c r="BD49" s="59"/>
      <c r="BE49" s="60"/>
      <c r="BF49" s="57"/>
      <c r="BG49" s="58"/>
      <c r="BH49" s="59"/>
      <c r="BI49" s="59"/>
      <c r="BJ49" s="60"/>
      <c r="BK49" s="61"/>
      <c r="BL49" s="104"/>
    </row>
    <row r="50" spans="1:64" ht="12.75">
      <c r="A50" s="36"/>
      <c r="B50" s="37" t="s">
        <v>82</v>
      </c>
      <c r="C50" s="62"/>
      <c r="D50" s="63"/>
      <c r="E50" s="63"/>
      <c r="F50" s="63"/>
      <c r="G50" s="64"/>
      <c r="H50" s="62"/>
      <c r="I50" s="63"/>
      <c r="J50" s="63"/>
      <c r="K50" s="63"/>
      <c r="L50" s="64"/>
      <c r="M50" s="62"/>
      <c r="N50" s="63"/>
      <c r="O50" s="63"/>
      <c r="P50" s="63"/>
      <c r="Q50" s="64"/>
      <c r="R50" s="62"/>
      <c r="S50" s="63"/>
      <c r="T50" s="63"/>
      <c r="U50" s="63"/>
      <c r="V50" s="64"/>
      <c r="W50" s="62"/>
      <c r="X50" s="63"/>
      <c r="Y50" s="63"/>
      <c r="Z50" s="63"/>
      <c r="AA50" s="64"/>
      <c r="AB50" s="62"/>
      <c r="AC50" s="63"/>
      <c r="AD50" s="63"/>
      <c r="AE50" s="63"/>
      <c r="AF50" s="64"/>
      <c r="AG50" s="62"/>
      <c r="AH50" s="63"/>
      <c r="AI50" s="63"/>
      <c r="AJ50" s="63"/>
      <c r="AK50" s="64"/>
      <c r="AL50" s="62"/>
      <c r="AM50" s="63"/>
      <c r="AN50" s="63"/>
      <c r="AO50" s="63"/>
      <c r="AP50" s="64"/>
      <c r="AQ50" s="62"/>
      <c r="AR50" s="63"/>
      <c r="AS50" s="63"/>
      <c r="AT50" s="63"/>
      <c r="AU50" s="64"/>
      <c r="AV50" s="62"/>
      <c r="AW50" s="63"/>
      <c r="AX50" s="63"/>
      <c r="AY50" s="63"/>
      <c r="AZ50" s="64"/>
      <c r="BA50" s="62"/>
      <c r="BB50" s="63"/>
      <c r="BC50" s="63"/>
      <c r="BD50" s="63"/>
      <c r="BE50" s="64"/>
      <c r="BF50" s="62"/>
      <c r="BG50" s="63"/>
      <c r="BH50" s="63"/>
      <c r="BI50" s="63"/>
      <c r="BJ50" s="64"/>
      <c r="BK50" s="65"/>
      <c r="BL50" s="104"/>
    </row>
    <row r="51" spans="1:64" ht="12.75">
      <c r="A51" s="11" t="s">
        <v>73</v>
      </c>
      <c r="B51" s="18" t="s">
        <v>14</v>
      </c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5"/>
      <c r="BL51" s="104"/>
    </row>
    <row r="52" spans="1:64" ht="12.75">
      <c r="A52" s="11"/>
      <c r="B52" s="24" t="s">
        <v>166</v>
      </c>
      <c r="C52" s="71">
        <v>0</v>
      </c>
      <c r="D52" s="53">
        <v>191.475182266</v>
      </c>
      <c r="E52" s="45">
        <v>0</v>
      </c>
      <c r="F52" s="45">
        <v>0</v>
      </c>
      <c r="G52" s="54">
        <v>0</v>
      </c>
      <c r="H52" s="71">
        <v>3.6005339830000005</v>
      </c>
      <c r="I52" s="45">
        <v>1127.161726902</v>
      </c>
      <c r="J52" s="45">
        <v>0.010244573</v>
      </c>
      <c r="K52" s="45">
        <v>0</v>
      </c>
      <c r="L52" s="54">
        <v>329.629573176</v>
      </c>
      <c r="M52" s="71">
        <v>0</v>
      </c>
      <c r="N52" s="53">
        <v>0</v>
      </c>
      <c r="O52" s="45">
        <v>0</v>
      </c>
      <c r="P52" s="45">
        <v>0</v>
      </c>
      <c r="Q52" s="54">
        <v>0</v>
      </c>
      <c r="R52" s="71">
        <v>1.037989509</v>
      </c>
      <c r="S52" s="45">
        <v>0.043911942</v>
      </c>
      <c r="T52" s="45">
        <v>2.047322354</v>
      </c>
      <c r="U52" s="45">
        <v>0</v>
      </c>
      <c r="V52" s="54">
        <v>27.395890983999994</v>
      </c>
      <c r="W52" s="71">
        <v>0</v>
      </c>
      <c r="X52" s="45">
        <v>0</v>
      </c>
      <c r="Y52" s="45">
        <v>0</v>
      </c>
      <c r="Z52" s="45">
        <v>0</v>
      </c>
      <c r="AA52" s="54">
        <v>0</v>
      </c>
      <c r="AB52" s="71">
        <v>0</v>
      </c>
      <c r="AC52" s="45">
        <v>0</v>
      </c>
      <c r="AD52" s="45">
        <v>0</v>
      </c>
      <c r="AE52" s="45">
        <v>0</v>
      </c>
      <c r="AF52" s="54">
        <v>0</v>
      </c>
      <c r="AG52" s="71">
        <v>0</v>
      </c>
      <c r="AH52" s="45">
        <v>0</v>
      </c>
      <c r="AI52" s="45">
        <v>0</v>
      </c>
      <c r="AJ52" s="45">
        <v>0</v>
      </c>
      <c r="AK52" s="54">
        <v>0</v>
      </c>
      <c r="AL52" s="71">
        <v>0</v>
      </c>
      <c r="AM52" s="45">
        <v>0</v>
      </c>
      <c r="AN52" s="45">
        <v>0</v>
      </c>
      <c r="AO52" s="45">
        <v>0</v>
      </c>
      <c r="AP52" s="54">
        <v>0</v>
      </c>
      <c r="AQ52" s="71">
        <v>0</v>
      </c>
      <c r="AR52" s="53">
        <v>0</v>
      </c>
      <c r="AS52" s="45">
        <v>0</v>
      </c>
      <c r="AT52" s="45">
        <v>0</v>
      </c>
      <c r="AU52" s="54">
        <v>0</v>
      </c>
      <c r="AV52" s="71">
        <v>7.767877844999999</v>
      </c>
      <c r="AW52" s="45">
        <v>162.832180891</v>
      </c>
      <c r="AX52" s="45">
        <v>0</v>
      </c>
      <c r="AY52" s="45">
        <v>0</v>
      </c>
      <c r="AZ52" s="54">
        <v>262.08701637900003</v>
      </c>
      <c r="BA52" s="71">
        <v>0</v>
      </c>
      <c r="BB52" s="53">
        <v>0</v>
      </c>
      <c r="BC52" s="45">
        <v>0</v>
      </c>
      <c r="BD52" s="45">
        <v>0</v>
      </c>
      <c r="BE52" s="54">
        <v>0</v>
      </c>
      <c r="BF52" s="71">
        <v>2.1687258980000004</v>
      </c>
      <c r="BG52" s="53">
        <v>5.73990236</v>
      </c>
      <c r="BH52" s="45">
        <v>1.644219226</v>
      </c>
      <c r="BI52" s="45">
        <v>0</v>
      </c>
      <c r="BJ52" s="54">
        <v>10.550200543</v>
      </c>
      <c r="BK52" s="49">
        <v>2135.192498831</v>
      </c>
      <c r="BL52" s="104"/>
    </row>
    <row r="53" spans="1:64" ht="12.75">
      <c r="A53" s="11"/>
      <c r="B53" s="24" t="s">
        <v>167</v>
      </c>
      <c r="C53" s="71">
        <v>0</v>
      </c>
      <c r="D53" s="53">
        <v>33.579615082</v>
      </c>
      <c r="E53" s="45">
        <v>0</v>
      </c>
      <c r="F53" s="45">
        <v>0</v>
      </c>
      <c r="G53" s="54">
        <v>0</v>
      </c>
      <c r="H53" s="71">
        <v>1.5609314539999999</v>
      </c>
      <c r="I53" s="45">
        <v>9.209832141</v>
      </c>
      <c r="J53" s="45">
        <v>0</v>
      </c>
      <c r="K53" s="45">
        <v>0</v>
      </c>
      <c r="L53" s="54">
        <v>27.724630312</v>
      </c>
      <c r="M53" s="71">
        <v>0</v>
      </c>
      <c r="N53" s="53">
        <v>0</v>
      </c>
      <c r="O53" s="45">
        <v>0</v>
      </c>
      <c r="P53" s="45">
        <v>0</v>
      </c>
      <c r="Q53" s="54">
        <v>0</v>
      </c>
      <c r="R53" s="71">
        <v>0.413609582</v>
      </c>
      <c r="S53" s="45">
        <v>0</v>
      </c>
      <c r="T53" s="45">
        <v>0</v>
      </c>
      <c r="U53" s="45">
        <v>0</v>
      </c>
      <c r="V53" s="54">
        <v>0.500505159</v>
      </c>
      <c r="W53" s="71">
        <v>0</v>
      </c>
      <c r="X53" s="45">
        <v>0</v>
      </c>
      <c r="Y53" s="45">
        <v>0</v>
      </c>
      <c r="Z53" s="45">
        <v>0</v>
      </c>
      <c r="AA53" s="54">
        <v>0</v>
      </c>
      <c r="AB53" s="71">
        <v>0</v>
      </c>
      <c r="AC53" s="45">
        <v>0</v>
      </c>
      <c r="AD53" s="45">
        <v>0</v>
      </c>
      <c r="AE53" s="45">
        <v>0</v>
      </c>
      <c r="AF53" s="54">
        <v>0</v>
      </c>
      <c r="AG53" s="71">
        <v>0</v>
      </c>
      <c r="AH53" s="45">
        <v>0</v>
      </c>
      <c r="AI53" s="45">
        <v>0</v>
      </c>
      <c r="AJ53" s="45">
        <v>0</v>
      </c>
      <c r="AK53" s="54">
        <v>0</v>
      </c>
      <c r="AL53" s="71">
        <v>0</v>
      </c>
      <c r="AM53" s="45">
        <v>0</v>
      </c>
      <c r="AN53" s="45">
        <v>0</v>
      </c>
      <c r="AO53" s="45">
        <v>0</v>
      </c>
      <c r="AP53" s="54">
        <v>0</v>
      </c>
      <c r="AQ53" s="71">
        <v>0</v>
      </c>
      <c r="AR53" s="53">
        <v>0</v>
      </c>
      <c r="AS53" s="45">
        <v>0</v>
      </c>
      <c r="AT53" s="45">
        <v>0</v>
      </c>
      <c r="AU53" s="54">
        <v>0</v>
      </c>
      <c r="AV53" s="71">
        <v>10.286387876000001</v>
      </c>
      <c r="AW53" s="45">
        <v>43.579431719000006</v>
      </c>
      <c r="AX53" s="45">
        <v>0</v>
      </c>
      <c r="AY53" s="45">
        <v>0</v>
      </c>
      <c r="AZ53" s="54">
        <v>83.28445685199999</v>
      </c>
      <c r="BA53" s="71">
        <v>0</v>
      </c>
      <c r="BB53" s="53">
        <v>0</v>
      </c>
      <c r="BC53" s="45">
        <v>0</v>
      </c>
      <c r="BD53" s="45">
        <v>0</v>
      </c>
      <c r="BE53" s="54">
        <v>0</v>
      </c>
      <c r="BF53" s="71">
        <v>1.879679029</v>
      </c>
      <c r="BG53" s="53">
        <v>24.150821845</v>
      </c>
      <c r="BH53" s="45">
        <v>1.565425214</v>
      </c>
      <c r="BI53" s="45">
        <v>0</v>
      </c>
      <c r="BJ53" s="54">
        <v>5.928721165</v>
      </c>
      <c r="BK53" s="49">
        <v>243.66404743</v>
      </c>
      <c r="BL53" s="104"/>
    </row>
    <row r="54" spans="1:64" ht="12.75">
      <c r="A54" s="11"/>
      <c r="B54" s="24" t="s">
        <v>168</v>
      </c>
      <c r="C54" s="71">
        <v>0</v>
      </c>
      <c r="D54" s="53">
        <v>1.8235314239999998</v>
      </c>
      <c r="E54" s="45">
        <v>0</v>
      </c>
      <c r="F54" s="45">
        <v>0</v>
      </c>
      <c r="G54" s="54">
        <v>0</v>
      </c>
      <c r="H54" s="71">
        <v>8.602004333</v>
      </c>
      <c r="I54" s="45">
        <v>51.736936166999996</v>
      </c>
      <c r="J54" s="45">
        <v>0</v>
      </c>
      <c r="K54" s="45">
        <v>0</v>
      </c>
      <c r="L54" s="54">
        <v>138.627454987</v>
      </c>
      <c r="M54" s="71">
        <v>0</v>
      </c>
      <c r="N54" s="53">
        <v>0</v>
      </c>
      <c r="O54" s="45">
        <v>0</v>
      </c>
      <c r="P54" s="45">
        <v>0</v>
      </c>
      <c r="Q54" s="54">
        <v>0</v>
      </c>
      <c r="R54" s="71">
        <v>2.4291558429999998</v>
      </c>
      <c r="S54" s="45">
        <v>5.806468075</v>
      </c>
      <c r="T54" s="45">
        <v>0</v>
      </c>
      <c r="U54" s="45">
        <v>0</v>
      </c>
      <c r="V54" s="54">
        <v>9.417005993</v>
      </c>
      <c r="W54" s="71">
        <v>0</v>
      </c>
      <c r="X54" s="45">
        <v>0</v>
      </c>
      <c r="Y54" s="45">
        <v>0</v>
      </c>
      <c r="Z54" s="45">
        <v>0</v>
      </c>
      <c r="AA54" s="54">
        <v>0</v>
      </c>
      <c r="AB54" s="71">
        <v>0.003203065</v>
      </c>
      <c r="AC54" s="45">
        <v>0</v>
      </c>
      <c r="AD54" s="45">
        <v>0</v>
      </c>
      <c r="AE54" s="45">
        <v>0</v>
      </c>
      <c r="AF54" s="54">
        <v>0</v>
      </c>
      <c r="AG54" s="71">
        <v>0</v>
      </c>
      <c r="AH54" s="45">
        <v>0</v>
      </c>
      <c r="AI54" s="45">
        <v>0</v>
      </c>
      <c r="AJ54" s="45">
        <v>0</v>
      </c>
      <c r="AK54" s="54">
        <v>0</v>
      </c>
      <c r="AL54" s="71">
        <v>0.00010986099999999998</v>
      </c>
      <c r="AM54" s="45">
        <v>0</v>
      </c>
      <c r="AN54" s="45">
        <v>0</v>
      </c>
      <c r="AO54" s="45">
        <v>0</v>
      </c>
      <c r="AP54" s="54">
        <v>0</v>
      </c>
      <c r="AQ54" s="71">
        <v>0</v>
      </c>
      <c r="AR54" s="53">
        <v>0</v>
      </c>
      <c r="AS54" s="45">
        <v>0</v>
      </c>
      <c r="AT54" s="45">
        <v>0</v>
      </c>
      <c r="AU54" s="54">
        <v>0</v>
      </c>
      <c r="AV54" s="71">
        <v>82.87280517399999</v>
      </c>
      <c r="AW54" s="45">
        <v>300.364106812</v>
      </c>
      <c r="AX54" s="45">
        <v>0.7411232099999999</v>
      </c>
      <c r="AY54" s="45">
        <v>0</v>
      </c>
      <c r="AZ54" s="54">
        <v>795.4334427239999</v>
      </c>
      <c r="BA54" s="71">
        <v>0</v>
      </c>
      <c r="BB54" s="53">
        <v>0</v>
      </c>
      <c r="BC54" s="45">
        <v>0</v>
      </c>
      <c r="BD54" s="45">
        <v>0</v>
      </c>
      <c r="BE54" s="54">
        <v>0</v>
      </c>
      <c r="BF54" s="71">
        <v>21.634142178000005</v>
      </c>
      <c r="BG54" s="53">
        <v>51.063246402</v>
      </c>
      <c r="BH54" s="45">
        <v>18.74818878</v>
      </c>
      <c r="BI54" s="45">
        <v>0</v>
      </c>
      <c r="BJ54" s="54">
        <v>94.19434820000001</v>
      </c>
      <c r="BK54" s="49">
        <v>1583.4972732279998</v>
      </c>
      <c r="BL54" s="104"/>
    </row>
    <row r="55" spans="1:64" ht="12.75">
      <c r="A55" s="11"/>
      <c r="B55" s="24" t="s">
        <v>169</v>
      </c>
      <c r="C55" s="71">
        <v>0</v>
      </c>
      <c r="D55" s="53">
        <v>540.606074978</v>
      </c>
      <c r="E55" s="45">
        <v>0</v>
      </c>
      <c r="F55" s="45">
        <v>0</v>
      </c>
      <c r="G55" s="54">
        <v>0</v>
      </c>
      <c r="H55" s="71">
        <v>12.088923362000001</v>
      </c>
      <c r="I55" s="45">
        <v>662.1520411419999</v>
      </c>
      <c r="J55" s="45">
        <v>87.493586199</v>
      </c>
      <c r="K55" s="45">
        <v>0</v>
      </c>
      <c r="L55" s="54">
        <v>791.086878279</v>
      </c>
      <c r="M55" s="71">
        <v>0</v>
      </c>
      <c r="N55" s="53">
        <v>0</v>
      </c>
      <c r="O55" s="45">
        <v>0</v>
      </c>
      <c r="P55" s="45">
        <v>0</v>
      </c>
      <c r="Q55" s="54">
        <v>0</v>
      </c>
      <c r="R55" s="71">
        <v>4.994784827999999</v>
      </c>
      <c r="S55" s="45">
        <v>4.0554697509999995</v>
      </c>
      <c r="T55" s="45">
        <v>3.6182005380000004</v>
      </c>
      <c r="U55" s="45">
        <v>0</v>
      </c>
      <c r="V55" s="54">
        <v>18.911171549000002</v>
      </c>
      <c r="W55" s="71">
        <v>0</v>
      </c>
      <c r="X55" s="45">
        <v>0</v>
      </c>
      <c r="Y55" s="45">
        <v>0</v>
      </c>
      <c r="Z55" s="45">
        <v>0</v>
      </c>
      <c r="AA55" s="54">
        <v>0</v>
      </c>
      <c r="AB55" s="71">
        <v>0.030850303000000003</v>
      </c>
      <c r="AC55" s="45">
        <v>0</v>
      </c>
      <c r="AD55" s="45">
        <v>0</v>
      </c>
      <c r="AE55" s="45">
        <v>0</v>
      </c>
      <c r="AF55" s="54">
        <v>0.315653608</v>
      </c>
      <c r="AG55" s="71">
        <v>0</v>
      </c>
      <c r="AH55" s="45">
        <v>0</v>
      </c>
      <c r="AI55" s="45">
        <v>0</v>
      </c>
      <c r="AJ55" s="45">
        <v>0</v>
      </c>
      <c r="AK55" s="54">
        <v>0</v>
      </c>
      <c r="AL55" s="71">
        <v>0</v>
      </c>
      <c r="AM55" s="45">
        <v>0</v>
      </c>
      <c r="AN55" s="45">
        <v>0</v>
      </c>
      <c r="AO55" s="45">
        <v>0</v>
      </c>
      <c r="AP55" s="54">
        <v>0</v>
      </c>
      <c r="AQ55" s="71">
        <v>0</v>
      </c>
      <c r="AR55" s="53">
        <v>0</v>
      </c>
      <c r="AS55" s="45">
        <v>0</v>
      </c>
      <c r="AT55" s="45">
        <v>0</v>
      </c>
      <c r="AU55" s="54">
        <v>0</v>
      </c>
      <c r="AV55" s="71">
        <v>27.516939341000004</v>
      </c>
      <c r="AW55" s="45">
        <v>450.517999265</v>
      </c>
      <c r="AX55" s="45">
        <v>0</v>
      </c>
      <c r="AY55" s="45">
        <v>0</v>
      </c>
      <c r="AZ55" s="54">
        <v>197.62492978499998</v>
      </c>
      <c r="BA55" s="71">
        <v>0</v>
      </c>
      <c r="BB55" s="53">
        <v>0</v>
      </c>
      <c r="BC55" s="45">
        <v>0</v>
      </c>
      <c r="BD55" s="45">
        <v>0</v>
      </c>
      <c r="BE55" s="54">
        <v>0</v>
      </c>
      <c r="BF55" s="71">
        <v>11.893000529</v>
      </c>
      <c r="BG55" s="53">
        <v>94.784345533</v>
      </c>
      <c r="BH55" s="45">
        <v>4.041168008</v>
      </c>
      <c r="BI55" s="45">
        <v>0</v>
      </c>
      <c r="BJ55" s="54">
        <v>20.976284315999997</v>
      </c>
      <c r="BK55" s="49">
        <v>2932.708301314</v>
      </c>
      <c r="BL55" s="104"/>
    </row>
    <row r="56" spans="1:64" ht="12.75">
      <c r="A56" s="11"/>
      <c r="B56" s="24" t="s">
        <v>170</v>
      </c>
      <c r="C56" s="71">
        <v>0</v>
      </c>
      <c r="D56" s="53">
        <v>16.241438791</v>
      </c>
      <c r="E56" s="45">
        <v>0</v>
      </c>
      <c r="F56" s="45">
        <v>0</v>
      </c>
      <c r="G56" s="54">
        <v>0</v>
      </c>
      <c r="H56" s="71">
        <v>16.321470238</v>
      </c>
      <c r="I56" s="45">
        <v>624.4308294379999</v>
      </c>
      <c r="J56" s="45">
        <v>22.759138511</v>
      </c>
      <c r="K56" s="45">
        <v>0</v>
      </c>
      <c r="L56" s="54">
        <v>172.254927717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6.431895087999999</v>
      </c>
      <c r="S56" s="45">
        <v>2.354857491</v>
      </c>
      <c r="T56" s="45">
        <v>191.978762508</v>
      </c>
      <c r="U56" s="45">
        <v>0</v>
      </c>
      <c r="V56" s="54">
        <v>9.481655972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0.041371181</v>
      </c>
      <c r="AC56" s="45">
        <v>0.002160099</v>
      </c>
      <c r="AD56" s="45">
        <v>0</v>
      </c>
      <c r="AE56" s="45">
        <v>0</v>
      </c>
      <c r="AF56" s="54">
        <v>0.032253995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0.011016417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132.464899704</v>
      </c>
      <c r="AW56" s="45">
        <v>527.269852764</v>
      </c>
      <c r="AX56" s="45">
        <v>13.210854662000001</v>
      </c>
      <c r="AY56" s="45">
        <v>0</v>
      </c>
      <c r="AZ56" s="54">
        <v>740.2741975439999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48.359095668</v>
      </c>
      <c r="BG56" s="53">
        <v>45.650289054</v>
      </c>
      <c r="BH56" s="45">
        <v>38.665965457999995</v>
      </c>
      <c r="BI56" s="45">
        <v>0</v>
      </c>
      <c r="BJ56" s="54">
        <v>106.711439613</v>
      </c>
      <c r="BK56" s="49">
        <v>2714.948371913</v>
      </c>
      <c r="BL56" s="104"/>
    </row>
    <row r="57" spans="1:64" ht="12.75">
      <c r="A57" s="11"/>
      <c r="B57" s="24" t="s">
        <v>171</v>
      </c>
      <c r="C57" s="71">
        <v>0</v>
      </c>
      <c r="D57" s="53">
        <v>0.700237466</v>
      </c>
      <c r="E57" s="45">
        <v>0</v>
      </c>
      <c r="F57" s="45">
        <v>0</v>
      </c>
      <c r="G57" s="54">
        <v>0</v>
      </c>
      <c r="H57" s="71">
        <v>2.041145026</v>
      </c>
      <c r="I57" s="45">
        <v>1.277813962</v>
      </c>
      <c r="J57" s="45">
        <v>0</v>
      </c>
      <c r="K57" s="45">
        <v>0</v>
      </c>
      <c r="L57" s="54">
        <v>3.136488382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0.655722693</v>
      </c>
      <c r="S57" s="45">
        <v>0</v>
      </c>
      <c r="T57" s="45">
        <v>0</v>
      </c>
      <c r="U57" s="45">
        <v>0</v>
      </c>
      <c r="V57" s="54">
        <v>0.152909948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38.241938515</v>
      </c>
      <c r="AW57" s="45">
        <v>22.418634072</v>
      </c>
      <c r="AX57" s="45">
        <v>0</v>
      </c>
      <c r="AY57" s="45">
        <v>0</v>
      </c>
      <c r="AZ57" s="54">
        <v>145.98460407200002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8.624710338</v>
      </c>
      <c r="BG57" s="53">
        <v>0.314604886</v>
      </c>
      <c r="BH57" s="45">
        <v>0</v>
      </c>
      <c r="BI57" s="45">
        <v>0</v>
      </c>
      <c r="BJ57" s="54">
        <v>18.297750943</v>
      </c>
      <c r="BK57" s="49">
        <v>241.84656030300005</v>
      </c>
      <c r="BL57" s="104"/>
    </row>
    <row r="58" spans="1:64" ht="12.75">
      <c r="A58" s="11"/>
      <c r="B58" s="24" t="s">
        <v>172</v>
      </c>
      <c r="C58" s="71">
        <v>0</v>
      </c>
      <c r="D58" s="53">
        <v>253.43998871999997</v>
      </c>
      <c r="E58" s="45">
        <v>0</v>
      </c>
      <c r="F58" s="45">
        <v>0</v>
      </c>
      <c r="G58" s="54">
        <v>0</v>
      </c>
      <c r="H58" s="71">
        <v>10.665473573</v>
      </c>
      <c r="I58" s="45">
        <v>1727.8027718309063</v>
      </c>
      <c r="J58" s="45">
        <v>0</v>
      </c>
      <c r="K58" s="45">
        <v>3.605692492</v>
      </c>
      <c r="L58" s="54">
        <v>315.22673013800005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2.237674446</v>
      </c>
      <c r="S58" s="45">
        <v>3.835898292</v>
      </c>
      <c r="T58" s="45">
        <v>0</v>
      </c>
      <c r="U58" s="45">
        <v>0</v>
      </c>
      <c r="V58" s="54">
        <v>10.657488727999999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3E-08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21.744914020000007</v>
      </c>
      <c r="AW58" s="45">
        <v>255.705465465</v>
      </c>
      <c r="AX58" s="45">
        <v>10.876859028</v>
      </c>
      <c r="AY58" s="45">
        <v>0</v>
      </c>
      <c r="AZ58" s="54">
        <v>337.38501448399995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5.400523369</v>
      </c>
      <c r="BG58" s="53">
        <v>2.781323377</v>
      </c>
      <c r="BH58" s="45">
        <v>4.305007035</v>
      </c>
      <c r="BI58" s="45">
        <v>0</v>
      </c>
      <c r="BJ58" s="54">
        <v>41.553127884</v>
      </c>
      <c r="BK58" s="49">
        <v>3007.223952911906</v>
      </c>
      <c r="BL58" s="104"/>
    </row>
    <row r="59" spans="1:64" ht="12.75">
      <c r="A59" s="11"/>
      <c r="B59" s="24" t="s">
        <v>173</v>
      </c>
      <c r="C59" s="71">
        <v>0</v>
      </c>
      <c r="D59" s="53">
        <v>75.421782291</v>
      </c>
      <c r="E59" s="45">
        <v>0</v>
      </c>
      <c r="F59" s="45">
        <v>0</v>
      </c>
      <c r="G59" s="54">
        <v>0</v>
      </c>
      <c r="H59" s="71">
        <v>2.60897454</v>
      </c>
      <c r="I59" s="45">
        <v>225.66028028999997</v>
      </c>
      <c r="J59" s="45">
        <v>0</v>
      </c>
      <c r="K59" s="45">
        <v>0</v>
      </c>
      <c r="L59" s="54">
        <v>50.616620782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0.88590744</v>
      </c>
      <c r="S59" s="45">
        <v>0.557843394</v>
      </c>
      <c r="T59" s="45">
        <v>0</v>
      </c>
      <c r="U59" s="45">
        <v>0</v>
      </c>
      <c r="V59" s="54">
        <v>55.88886733699999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</v>
      </c>
      <c r="AC59" s="45">
        <v>0</v>
      </c>
      <c r="AD59" s="45">
        <v>0</v>
      </c>
      <c r="AE59" s="45">
        <v>0</v>
      </c>
      <c r="AF59" s="54">
        <v>0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3.9978364680000005</v>
      </c>
      <c r="AW59" s="45">
        <v>116.547253072</v>
      </c>
      <c r="AX59" s="45">
        <v>3.486398443</v>
      </c>
      <c r="AY59" s="45">
        <v>0</v>
      </c>
      <c r="AZ59" s="54">
        <v>237.54321124400002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1.289465644</v>
      </c>
      <c r="BG59" s="53">
        <v>10.679062852</v>
      </c>
      <c r="BH59" s="45">
        <v>0</v>
      </c>
      <c r="BI59" s="45">
        <v>0</v>
      </c>
      <c r="BJ59" s="54">
        <v>10.410815505</v>
      </c>
      <c r="BK59" s="49">
        <v>795.5943193019998</v>
      </c>
      <c r="BL59" s="104"/>
    </row>
    <row r="60" spans="1:64" ht="12.75">
      <c r="A60" s="11"/>
      <c r="B60" s="24" t="s">
        <v>174</v>
      </c>
      <c r="C60" s="71">
        <v>0</v>
      </c>
      <c r="D60" s="53">
        <v>371.38824871500003</v>
      </c>
      <c r="E60" s="45">
        <v>0</v>
      </c>
      <c r="F60" s="45">
        <v>0</v>
      </c>
      <c r="G60" s="54">
        <v>0</v>
      </c>
      <c r="H60" s="71">
        <v>3.649643833</v>
      </c>
      <c r="I60" s="45">
        <v>40.548931734</v>
      </c>
      <c r="J60" s="45">
        <v>0</v>
      </c>
      <c r="K60" s="45">
        <v>0</v>
      </c>
      <c r="L60" s="54">
        <v>232.89272566300002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1.012067857</v>
      </c>
      <c r="S60" s="45">
        <v>0</v>
      </c>
      <c r="T60" s="45">
        <v>0</v>
      </c>
      <c r="U60" s="45">
        <v>0</v>
      </c>
      <c r="V60" s="54">
        <v>0.45430176699999997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0.001760257</v>
      </c>
      <c r="AC60" s="45">
        <v>0</v>
      </c>
      <c r="AD60" s="45">
        <v>0</v>
      </c>
      <c r="AE60" s="45">
        <v>0</v>
      </c>
      <c r="AF60" s="54">
        <v>0.085406431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5.113299053</v>
      </c>
      <c r="AW60" s="45">
        <v>44.6094507</v>
      </c>
      <c r="AX60" s="45">
        <v>8.043131725</v>
      </c>
      <c r="AY60" s="45">
        <v>0</v>
      </c>
      <c r="AZ60" s="54">
        <v>187.178707787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1.344035958</v>
      </c>
      <c r="BG60" s="53">
        <v>2.119272557</v>
      </c>
      <c r="BH60" s="45">
        <v>0</v>
      </c>
      <c r="BI60" s="45">
        <v>0</v>
      </c>
      <c r="BJ60" s="54">
        <v>2.4308652430000004</v>
      </c>
      <c r="BK60" s="49">
        <v>900.8718492800001</v>
      </c>
      <c r="BL60" s="104"/>
    </row>
    <row r="61" spans="1:65" ht="12.75">
      <c r="A61" s="36"/>
      <c r="B61" s="37" t="s">
        <v>81</v>
      </c>
      <c r="C61" s="80">
        <f aca="true" t="shared" si="5" ref="C61:AH61">SUM(C52:C60)</f>
        <v>0</v>
      </c>
      <c r="D61" s="80">
        <f t="shared" si="5"/>
        <v>1484.6760997329998</v>
      </c>
      <c r="E61" s="80">
        <f t="shared" si="5"/>
        <v>0</v>
      </c>
      <c r="F61" s="80">
        <f t="shared" si="5"/>
        <v>0</v>
      </c>
      <c r="G61" s="80">
        <f t="shared" si="5"/>
        <v>0</v>
      </c>
      <c r="H61" s="80">
        <f t="shared" si="5"/>
        <v>61.139100342000006</v>
      </c>
      <c r="I61" s="80">
        <f t="shared" si="5"/>
        <v>4469.981163606906</v>
      </c>
      <c r="J61" s="80">
        <f t="shared" si="5"/>
        <v>110.262969283</v>
      </c>
      <c r="K61" s="80">
        <f t="shared" si="5"/>
        <v>3.605692492</v>
      </c>
      <c r="L61" s="80">
        <f t="shared" si="5"/>
        <v>2061.196029436</v>
      </c>
      <c r="M61" s="80">
        <f t="shared" si="5"/>
        <v>0</v>
      </c>
      <c r="N61" s="80">
        <f t="shared" si="5"/>
        <v>0</v>
      </c>
      <c r="O61" s="80">
        <f t="shared" si="5"/>
        <v>0</v>
      </c>
      <c r="P61" s="80">
        <f t="shared" si="5"/>
        <v>0</v>
      </c>
      <c r="Q61" s="80">
        <f t="shared" si="5"/>
        <v>0</v>
      </c>
      <c r="R61" s="80">
        <f t="shared" si="5"/>
        <v>20.098807285999996</v>
      </c>
      <c r="S61" s="80">
        <f t="shared" si="5"/>
        <v>16.654448945</v>
      </c>
      <c r="T61" s="80">
        <f t="shared" si="5"/>
        <v>197.6442854</v>
      </c>
      <c r="U61" s="80">
        <f t="shared" si="5"/>
        <v>0</v>
      </c>
      <c r="V61" s="80">
        <f t="shared" si="5"/>
        <v>132.859797437</v>
      </c>
      <c r="W61" s="80">
        <f t="shared" si="5"/>
        <v>0</v>
      </c>
      <c r="X61" s="80">
        <f t="shared" si="5"/>
        <v>0</v>
      </c>
      <c r="Y61" s="80">
        <f t="shared" si="5"/>
        <v>0</v>
      </c>
      <c r="Z61" s="80">
        <f t="shared" si="5"/>
        <v>0</v>
      </c>
      <c r="AA61" s="80">
        <f t="shared" si="5"/>
        <v>0</v>
      </c>
      <c r="AB61" s="80">
        <f t="shared" si="5"/>
        <v>0.07718480600000001</v>
      </c>
      <c r="AC61" s="80">
        <f t="shared" si="5"/>
        <v>0.002160099</v>
      </c>
      <c r="AD61" s="80">
        <f t="shared" si="5"/>
        <v>0</v>
      </c>
      <c r="AE61" s="80">
        <f t="shared" si="5"/>
        <v>0</v>
      </c>
      <c r="AF61" s="80">
        <f t="shared" si="5"/>
        <v>0.43331403399999996</v>
      </c>
      <c r="AG61" s="80">
        <f t="shared" si="5"/>
        <v>0</v>
      </c>
      <c r="AH61" s="80">
        <f t="shared" si="5"/>
        <v>0</v>
      </c>
      <c r="AI61" s="80">
        <f aca="true" t="shared" si="6" ref="AI61:BJ61">SUM(AI52:AI60)</f>
        <v>0</v>
      </c>
      <c r="AJ61" s="80">
        <f t="shared" si="6"/>
        <v>0</v>
      </c>
      <c r="AK61" s="80">
        <f t="shared" si="6"/>
        <v>0</v>
      </c>
      <c r="AL61" s="80">
        <f t="shared" si="6"/>
        <v>0.011126308</v>
      </c>
      <c r="AM61" s="80">
        <f t="shared" si="6"/>
        <v>0</v>
      </c>
      <c r="AN61" s="80">
        <f t="shared" si="6"/>
        <v>0</v>
      </c>
      <c r="AO61" s="80">
        <f t="shared" si="6"/>
        <v>0</v>
      </c>
      <c r="AP61" s="80">
        <f t="shared" si="6"/>
        <v>0</v>
      </c>
      <c r="AQ61" s="80">
        <f t="shared" si="6"/>
        <v>0</v>
      </c>
      <c r="AR61" s="80">
        <f t="shared" si="6"/>
        <v>0</v>
      </c>
      <c r="AS61" s="80">
        <f t="shared" si="6"/>
        <v>0</v>
      </c>
      <c r="AT61" s="80">
        <f t="shared" si="6"/>
        <v>0</v>
      </c>
      <c r="AU61" s="80">
        <f t="shared" si="6"/>
        <v>0</v>
      </c>
      <c r="AV61" s="80">
        <f t="shared" si="6"/>
        <v>330.006897996</v>
      </c>
      <c r="AW61" s="80">
        <f t="shared" si="6"/>
        <v>1923.8443747600002</v>
      </c>
      <c r="AX61" s="80">
        <f t="shared" si="6"/>
        <v>36.358367068</v>
      </c>
      <c r="AY61" s="80">
        <f t="shared" si="6"/>
        <v>0</v>
      </c>
      <c r="AZ61" s="80">
        <f t="shared" si="6"/>
        <v>2986.795580870999</v>
      </c>
      <c r="BA61" s="80">
        <f t="shared" si="6"/>
        <v>0</v>
      </c>
      <c r="BB61" s="80">
        <f t="shared" si="6"/>
        <v>0</v>
      </c>
      <c r="BC61" s="80">
        <f t="shared" si="6"/>
        <v>0</v>
      </c>
      <c r="BD61" s="80">
        <f t="shared" si="6"/>
        <v>0</v>
      </c>
      <c r="BE61" s="80">
        <f t="shared" si="6"/>
        <v>0</v>
      </c>
      <c r="BF61" s="80">
        <f t="shared" si="6"/>
        <v>102.59337861100002</v>
      </c>
      <c r="BG61" s="80">
        <f t="shared" si="6"/>
        <v>237.28286886599997</v>
      </c>
      <c r="BH61" s="80">
        <f t="shared" si="6"/>
        <v>68.96997372099999</v>
      </c>
      <c r="BI61" s="80">
        <f t="shared" si="6"/>
        <v>0</v>
      </c>
      <c r="BJ61" s="80">
        <f t="shared" si="6"/>
        <v>311.05355341200004</v>
      </c>
      <c r="BK61" s="66">
        <f>SUM(BK52:BK60)</f>
        <v>14555.547174512907</v>
      </c>
      <c r="BL61" s="104"/>
      <c r="BM61" s="104"/>
    </row>
    <row r="62" spans="1:64" ht="12.75">
      <c r="A62" s="36"/>
      <c r="B62" s="38" t="s">
        <v>71</v>
      </c>
      <c r="C62" s="66">
        <f aca="true" t="shared" si="7" ref="C62:AH62">+C61+C44+C15+C11</f>
        <v>0</v>
      </c>
      <c r="D62" s="72">
        <f t="shared" si="7"/>
        <v>2804.8453819979995</v>
      </c>
      <c r="E62" s="72">
        <f t="shared" si="7"/>
        <v>0</v>
      </c>
      <c r="F62" s="72">
        <f t="shared" si="7"/>
        <v>0</v>
      </c>
      <c r="G62" s="73">
        <f t="shared" si="7"/>
        <v>0</v>
      </c>
      <c r="H62" s="66">
        <f t="shared" si="7"/>
        <v>162.490385362</v>
      </c>
      <c r="I62" s="72">
        <f t="shared" si="7"/>
        <v>14327.847763203905</v>
      </c>
      <c r="J62" s="72">
        <f t="shared" si="7"/>
        <v>759.30035392</v>
      </c>
      <c r="K62" s="72">
        <f t="shared" si="7"/>
        <v>3.605692492</v>
      </c>
      <c r="L62" s="73">
        <f t="shared" si="7"/>
        <v>3922.8783025969997</v>
      </c>
      <c r="M62" s="66">
        <f t="shared" si="7"/>
        <v>0</v>
      </c>
      <c r="N62" s="72">
        <f t="shared" si="7"/>
        <v>0</v>
      </c>
      <c r="O62" s="72">
        <f t="shared" si="7"/>
        <v>0</v>
      </c>
      <c r="P62" s="72">
        <f t="shared" si="7"/>
        <v>0</v>
      </c>
      <c r="Q62" s="73">
        <f t="shared" si="7"/>
        <v>0</v>
      </c>
      <c r="R62" s="66">
        <f t="shared" si="7"/>
        <v>59.550780374999995</v>
      </c>
      <c r="S62" s="72">
        <f t="shared" si="7"/>
        <v>154.02535759899996</v>
      </c>
      <c r="T62" s="72">
        <f t="shared" si="7"/>
        <v>304.445438052</v>
      </c>
      <c r="U62" s="72">
        <f t="shared" si="7"/>
        <v>0</v>
      </c>
      <c r="V62" s="73">
        <f t="shared" si="7"/>
        <v>261.087259338</v>
      </c>
      <c r="W62" s="66">
        <f t="shared" si="7"/>
        <v>0</v>
      </c>
      <c r="X62" s="66">
        <f t="shared" si="7"/>
        <v>0</v>
      </c>
      <c r="Y62" s="66">
        <f t="shared" si="7"/>
        <v>0</v>
      </c>
      <c r="Z62" s="66">
        <f t="shared" si="7"/>
        <v>0</v>
      </c>
      <c r="AA62" s="66">
        <f t="shared" si="7"/>
        <v>0</v>
      </c>
      <c r="AB62" s="66">
        <f t="shared" si="7"/>
        <v>0.09563665400000002</v>
      </c>
      <c r="AC62" s="72">
        <f t="shared" si="7"/>
        <v>0.046689658999999994</v>
      </c>
      <c r="AD62" s="72">
        <f t="shared" si="7"/>
        <v>0</v>
      </c>
      <c r="AE62" s="72">
        <f t="shared" si="7"/>
        <v>0</v>
      </c>
      <c r="AF62" s="73">
        <f t="shared" si="7"/>
        <v>0.43331403399999996</v>
      </c>
      <c r="AG62" s="66">
        <f t="shared" si="7"/>
        <v>0</v>
      </c>
      <c r="AH62" s="72">
        <f t="shared" si="7"/>
        <v>0</v>
      </c>
      <c r="AI62" s="72">
        <f aca="true" t="shared" si="8" ref="AI62:BK62">+AI61+AI44+AI15+AI11</f>
        <v>0</v>
      </c>
      <c r="AJ62" s="72">
        <f t="shared" si="8"/>
        <v>0</v>
      </c>
      <c r="AK62" s="73">
        <f t="shared" si="8"/>
        <v>0</v>
      </c>
      <c r="AL62" s="66">
        <f t="shared" si="8"/>
        <v>0.06284583</v>
      </c>
      <c r="AM62" s="72">
        <f t="shared" si="8"/>
        <v>0</v>
      </c>
      <c r="AN62" s="72">
        <f t="shared" si="8"/>
        <v>0</v>
      </c>
      <c r="AO62" s="72">
        <f t="shared" si="8"/>
        <v>0</v>
      </c>
      <c r="AP62" s="73">
        <f t="shared" si="8"/>
        <v>0</v>
      </c>
      <c r="AQ62" s="66">
        <f t="shared" si="8"/>
        <v>0</v>
      </c>
      <c r="AR62" s="72">
        <f t="shared" si="8"/>
        <v>0.09226279899999999</v>
      </c>
      <c r="AS62" s="72">
        <f t="shared" si="8"/>
        <v>0</v>
      </c>
      <c r="AT62" s="72">
        <f t="shared" si="8"/>
        <v>0</v>
      </c>
      <c r="AU62" s="73">
        <f t="shared" si="8"/>
        <v>0</v>
      </c>
      <c r="AV62" s="66">
        <f t="shared" si="8"/>
        <v>432.646080394</v>
      </c>
      <c r="AW62" s="72">
        <f t="shared" si="8"/>
        <v>4778.427637355</v>
      </c>
      <c r="AX62" s="72">
        <f t="shared" si="8"/>
        <v>195.42661481000002</v>
      </c>
      <c r="AY62" s="72">
        <f t="shared" si="8"/>
        <v>0</v>
      </c>
      <c r="AZ62" s="73">
        <f t="shared" si="8"/>
        <v>4648.837223190999</v>
      </c>
      <c r="BA62" s="66">
        <f t="shared" si="8"/>
        <v>0</v>
      </c>
      <c r="BB62" s="72">
        <f t="shared" si="8"/>
        <v>0</v>
      </c>
      <c r="BC62" s="72">
        <f t="shared" si="8"/>
        <v>0</v>
      </c>
      <c r="BD62" s="72">
        <f t="shared" si="8"/>
        <v>0</v>
      </c>
      <c r="BE62" s="73">
        <f t="shared" si="8"/>
        <v>0</v>
      </c>
      <c r="BF62" s="66">
        <f t="shared" si="8"/>
        <v>137.526763157</v>
      </c>
      <c r="BG62" s="72">
        <f t="shared" si="8"/>
        <v>346.43208863099994</v>
      </c>
      <c r="BH62" s="72">
        <f t="shared" si="8"/>
        <v>87.02164241399998</v>
      </c>
      <c r="BI62" s="72">
        <f t="shared" si="8"/>
        <v>0</v>
      </c>
      <c r="BJ62" s="73">
        <f t="shared" si="8"/>
        <v>475.618202686</v>
      </c>
      <c r="BK62" s="66">
        <f t="shared" si="8"/>
        <v>33862.7437165509</v>
      </c>
      <c r="BL62" s="104"/>
    </row>
    <row r="63" spans="1:64" ht="3.75" customHeight="1">
      <c r="A63" s="11"/>
      <c r="B63" s="20"/>
      <c r="C63" s="137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9"/>
      <c r="BL63" s="104"/>
    </row>
    <row r="64" spans="1:64" ht="3.75" customHeight="1">
      <c r="A64" s="11"/>
      <c r="B64" s="20"/>
      <c r="C64" s="25"/>
      <c r="D64" s="33"/>
      <c r="E64" s="26"/>
      <c r="F64" s="26"/>
      <c r="G64" s="26"/>
      <c r="H64" s="26"/>
      <c r="I64" s="26"/>
      <c r="J64" s="26"/>
      <c r="K64" s="26"/>
      <c r="L64" s="26"/>
      <c r="M64" s="26"/>
      <c r="N64" s="3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33"/>
      <c r="AS64" s="26"/>
      <c r="AT64" s="26"/>
      <c r="AU64" s="26"/>
      <c r="AV64" s="26"/>
      <c r="AW64" s="26"/>
      <c r="AX64" s="26"/>
      <c r="AY64" s="26"/>
      <c r="AZ64" s="26"/>
      <c r="BA64" s="26"/>
      <c r="BB64" s="33"/>
      <c r="BC64" s="26"/>
      <c r="BD64" s="26"/>
      <c r="BE64" s="26"/>
      <c r="BF64" s="26"/>
      <c r="BG64" s="33"/>
      <c r="BH64" s="26"/>
      <c r="BI64" s="26"/>
      <c r="BJ64" s="26"/>
      <c r="BK64" s="29"/>
      <c r="BL64" s="104"/>
    </row>
    <row r="65" spans="1:64" ht="12.75">
      <c r="A65" s="11" t="s">
        <v>1</v>
      </c>
      <c r="B65" s="17" t="s">
        <v>7</v>
      </c>
      <c r="C65" s="137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9"/>
      <c r="BL65" s="104"/>
    </row>
    <row r="66" spans="1:254" s="4" customFormat="1" ht="12.75">
      <c r="A66" s="11" t="s">
        <v>67</v>
      </c>
      <c r="B66" s="24" t="s">
        <v>2</v>
      </c>
      <c r="C66" s="142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4"/>
      <c r="BL66" s="104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2.75">
      <c r="A67" s="11"/>
      <c r="B67" s="24" t="s">
        <v>175</v>
      </c>
      <c r="C67" s="75">
        <v>0</v>
      </c>
      <c r="D67" s="53">
        <v>0.900265065</v>
      </c>
      <c r="E67" s="76">
        <v>0</v>
      </c>
      <c r="F67" s="76">
        <v>0</v>
      </c>
      <c r="G67" s="77">
        <v>0</v>
      </c>
      <c r="H67" s="75">
        <v>570.489922164</v>
      </c>
      <c r="I67" s="76">
        <v>0.355917334</v>
      </c>
      <c r="J67" s="76">
        <v>0</v>
      </c>
      <c r="K67" s="76">
        <v>0</v>
      </c>
      <c r="L67" s="77">
        <v>41.292046286</v>
      </c>
      <c r="M67" s="67">
        <v>0</v>
      </c>
      <c r="N67" s="68">
        <v>0</v>
      </c>
      <c r="O67" s="67">
        <v>0</v>
      </c>
      <c r="P67" s="67">
        <v>0</v>
      </c>
      <c r="Q67" s="67">
        <v>0</v>
      </c>
      <c r="R67" s="75">
        <v>316.676976408</v>
      </c>
      <c r="S67" s="76">
        <v>0.004658394000000001</v>
      </c>
      <c r="T67" s="76">
        <v>0</v>
      </c>
      <c r="U67" s="76">
        <v>0</v>
      </c>
      <c r="V67" s="77">
        <v>8.722872724</v>
      </c>
      <c r="W67" s="75">
        <v>0</v>
      </c>
      <c r="X67" s="76">
        <v>0</v>
      </c>
      <c r="Y67" s="76">
        <v>0</v>
      </c>
      <c r="Z67" s="76">
        <v>0</v>
      </c>
      <c r="AA67" s="77">
        <v>0</v>
      </c>
      <c r="AB67" s="75">
        <v>2.167815033</v>
      </c>
      <c r="AC67" s="76">
        <v>0</v>
      </c>
      <c r="AD67" s="76">
        <v>0</v>
      </c>
      <c r="AE67" s="76">
        <v>0</v>
      </c>
      <c r="AF67" s="77">
        <v>0.029393756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75">
        <v>0.919971385</v>
      </c>
      <c r="AM67" s="76">
        <v>0</v>
      </c>
      <c r="AN67" s="76">
        <v>0</v>
      </c>
      <c r="AO67" s="76">
        <v>0</v>
      </c>
      <c r="AP67" s="77">
        <v>0.001710976</v>
      </c>
      <c r="AQ67" s="75">
        <v>0</v>
      </c>
      <c r="AR67" s="78">
        <v>0</v>
      </c>
      <c r="AS67" s="76">
        <v>0</v>
      </c>
      <c r="AT67" s="76">
        <v>0</v>
      </c>
      <c r="AU67" s="77">
        <v>0</v>
      </c>
      <c r="AV67" s="75">
        <v>3128.7956622335155</v>
      </c>
      <c r="AW67" s="76">
        <v>12.528332767</v>
      </c>
      <c r="AX67" s="76">
        <v>1.763269709</v>
      </c>
      <c r="AY67" s="76">
        <v>0</v>
      </c>
      <c r="AZ67" s="77">
        <v>637.6210574050001</v>
      </c>
      <c r="BA67" s="75">
        <v>0</v>
      </c>
      <c r="BB67" s="78">
        <v>0</v>
      </c>
      <c r="BC67" s="76">
        <v>0</v>
      </c>
      <c r="BD67" s="76">
        <v>0</v>
      </c>
      <c r="BE67" s="77">
        <v>0</v>
      </c>
      <c r="BF67" s="75">
        <v>1258.4812493430002</v>
      </c>
      <c r="BG67" s="78">
        <v>3.6446376450000004</v>
      </c>
      <c r="BH67" s="76">
        <v>0</v>
      </c>
      <c r="BI67" s="76">
        <v>0</v>
      </c>
      <c r="BJ67" s="77">
        <v>139.868789996</v>
      </c>
      <c r="BK67" s="93">
        <v>6124.264548623515</v>
      </c>
      <c r="BL67" s="104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2.75">
      <c r="A68" s="36"/>
      <c r="B68" s="37" t="s">
        <v>76</v>
      </c>
      <c r="C68" s="50">
        <f>SUM(C67)</f>
        <v>0</v>
      </c>
      <c r="D68" s="70">
        <f>SUM(D67)</f>
        <v>0.900265065</v>
      </c>
      <c r="E68" s="70">
        <f aca="true" t="shared" si="9" ref="E68:BJ68">SUM(E67)</f>
        <v>0</v>
      </c>
      <c r="F68" s="70">
        <f t="shared" si="9"/>
        <v>0</v>
      </c>
      <c r="G68" s="69">
        <f t="shared" si="9"/>
        <v>0</v>
      </c>
      <c r="H68" s="50">
        <f t="shared" si="9"/>
        <v>570.489922164</v>
      </c>
      <c r="I68" s="70">
        <f t="shared" si="9"/>
        <v>0.355917334</v>
      </c>
      <c r="J68" s="70">
        <f t="shared" si="9"/>
        <v>0</v>
      </c>
      <c r="K68" s="70">
        <f t="shared" si="9"/>
        <v>0</v>
      </c>
      <c r="L68" s="69">
        <f t="shared" si="9"/>
        <v>41.292046286</v>
      </c>
      <c r="M68" s="51">
        <f t="shared" si="9"/>
        <v>0</v>
      </c>
      <c r="N68" s="51">
        <f t="shared" si="9"/>
        <v>0</v>
      </c>
      <c r="O68" s="51">
        <f t="shared" si="9"/>
        <v>0</v>
      </c>
      <c r="P68" s="51">
        <f t="shared" si="9"/>
        <v>0</v>
      </c>
      <c r="Q68" s="74">
        <f t="shared" si="9"/>
        <v>0</v>
      </c>
      <c r="R68" s="50">
        <f t="shared" si="9"/>
        <v>316.676976408</v>
      </c>
      <c r="S68" s="70">
        <f t="shared" si="9"/>
        <v>0.004658394000000001</v>
      </c>
      <c r="T68" s="70">
        <f t="shared" si="9"/>
        <v>0</v>
      </c>
      <c r="U68" s="70">
        <f t="shared" si="9"/>
        <v>0</v>
      </c>
      <c r="V68" s="69">
        <f t="shared" si="9"/>
        <v>8.722872724</v>
      </c>
      <c r="W68" s="50">
        <f t="shared" si="9"/>
        <v>0</v>
      </c>
      <c r="X68" s="70">
        <f t="shared" si="9"/>
        <v>0</v>
      </c>
      <c r="Y68" s="70">
        <f t="shared" si="9"/>
        <v>0</v>
      </c>
      <c r="Z68" s="70">
        <f t="shared" si="9"/>
        <v>0</v>
      </c>
      <c r="AA68" s="69">
        <f t="shared" si="9"/>
        <v>0</v>
      </c>
      <c r="AB68" s="50">
        <f t="shared" si="9"/>
        <v>2.167815033</v>
      </c>
      <c r="AC68" s="70">
        <f t="shared" si="9"/>
        <v>0</v>
      </c>
      <c r="AD68" s="70">
        <f t="shared" si="9"/>
        <v>0</v>
      </c>
      <c r="AE68" s="70">
        <f t="shared" si="9"/>
        <v>0</v>
      </c>
      <c r="AF68" s="69">
        <f t="shared" si="9"/>
        <v>0.029393756</v>
      </c>
      <c r="AG68" s="51">
        <f t="shared" si="9"/>
        <v>0</v>
      </c>
      <c r="AH68" s="51">
        <f t="shared" si="9"/>
        <v>0</v>
      </c>
      <c r="AI68" s="51">
        <f t="shared" si="9"/>
        <v>0</v>
      </c>
      <c r="AJ68" s="51">
        <f t="shared" si="9"/>
        <v>0</v>
      </c>
      <c r="AK68" s="74">
        <f t="shared" si="9"/>
        <v>0</v>
      </c>
      <c r="AL68" s="50">
        <f t="shared" si="9"/>
        <v>0.919971385</v>
      </c>
      <c r="AM68" s="70">
        <f t="shared" si="9"/>
        <v>0</v>
      </c>
      <c r="AN68" s="70">
        <f t="shared" si="9"/>
        <v>0</v>
      </c>
      <c r="AO68" s="70">
        <f t="shared" si="9"/>
        <v>0</v>
      </c>
      <c r="AP68" s="69">
        <f t="shared" si="9"/>
        <v>0.001710976</v>
      </c>
      <c r="AQ68" s="50">
        <f t="shared" si="9"/>
        <v>0</v>
      </c>
      <c r="AR68" s="70">
        <f t="shared" si="9"/>
        <v>0</v>
      </c>
      <c r="AS68" s="70">
        <f t="shared" si="9"/>
        <v>0</v>
      </c>
      <c r="AT68" s="70">
        <f t="shared" si="9"/>
        <v>0</v>
      </c>
      <c r="AU68" s="69">
        <f t="shared" si="9"/>
        <v>0</v>
      </c>
      <c r="AV68" s="50">
        <f t="shared" si="9"/>
        <v>3128.7956622335155</v>
      </c>
      <c r="AW68" s="70">
        <f t="shared" si="9"/>
        <v>12.528332767</v>
      </c>
      <c r="AX68" s="70">
        <f t="shared" si="9"/>
        <v>1.763269709</v>
      </c>
      <c r="AY68" s="70">
        <f t="shared" si="9"/>
        <v>0</v>
      </c>
      <c r="AZ68" s="69">
        <f t="shared" si="9"/>
        <v>637.6210574050001</v>
      </c>
      <c r="BA68" s="50">
        <f t="shared" si="9"/>
        <v>0</v>
      </c>
      <c r="BB68" s="70">
        <f t="shared" si="9"/>
        <v>0</v>
      </c>
      <c r="BC68" s="70">
        <f t="shared" si="9"/>
        <v>0</v>
      </c>
      <c r="BD68" s="70">
        <f t="shared" si="9"/>
        <v>0</v>
      </c>
      <c r="BE68" s="69">
        <f t="shared" si="9"/>
        <v>0</v>
      </c>
      <c r="BF68" s="50">
        <f t="shared" si="9"/>
        <v>1258.4812493430002</v>
      </c>
      <c r="BG68" s="70">
        <f t="shared" si="9"/>
        <v>3.6446376450000004</v>
      </c>
      <c r="BH68" s="70">
        <f t="shared" si="9"/>
        <v>0</v>
      </c>
      <c r="BI68" s="70">
        <f t="shared" si="9"/>
        <v>0</v>
      </c>
      <c r="BJ68" s="69">
        <f t="shared" si="9"/>
        <v>139.868789996</v>
      </c>
      <c r="BK68" s="52">
        <f>SUM(BK67:BK67)</f>
        <v>6124.264548623515</v>
      </c>
      <c r="BL68" s="104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64" ht="12.75">
      <c r="A69" s="11" t="s">
        <v>68</v>
      </c>
      <c r="B69" s="18" t="s">
        <v>15</v>
      </c>
      <c r="C69" s="123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5"/>
      <c r="BL69" s="104"/>
    </row>
    <row r="70" spans="1:64" ht="12.75">
      <c r="A70" s="11"/>
      <c r="B70" s="24" t="s">
        <v>131</v>
      </c>
      <c r="C70" s="71">
        <v>0</v>
      </c>
      <c r="D70" s="53">
        <v>0</v>
      </c>
      <c r="E70" s="45">
        <v>0</v>
      </c>
      <c r="F70" s="45">
        <v>0</v>
      </c>
      <c r="G70" s="54">
        <v>0</v>
      </c>
      <c r="H70" s="71">
        <v>0.125539936</v>
      </c>
      <c r="I70" s="45">
        <v>0</v>
      </c>
      <c r="J70" s="45">
        <v>0</v>
      </c>
      <c r="K70" s="45">
        <v>0</v>
      </c>
      <c r="L70" s="54">
        <v>0.416035785</v>
      </c>
      <c r="M70" s="71">
        <v>0</v>
      </c>
      <c r="N70" s="53">
        <v>0</v>
      </c>
      <c r="O70" s="45">
        <v>0</v>
      </c>
      <c r="P70" s="45">
        <v>0</v>
      </c>
      <c r="Q70" s="54">
        <v>0</v>
      </c>
      <c r="R70" s="71">
        <v>0.032502968</v>
      </c>
      <c r="S70" s="45">
        <v>0</v>
      </c>
      <c r="T70" s="45">
        <v>0</v>
      </c>
      <c r="U70" s="45">
        <v>0</v>
      </c>
      <c r="V70" s="54">
        <v>0</v>
      </c>
      <c r="W70" s="71">
        <v>0</v>
      </c>
      <c r="X70" s="45">
        <v>0</v>
      </c>
      <c r="Y70" s="45">
        <v>0</v>
      </c>
      <c r="Z70" s="45">
        <v>0</v>
      </c>
      <c r="AA70" s="54">
        <v>0</v>
      </c>
      <c r="AB70" s="71">
        <v>0</v>
      </c>
      <c r="AC70" s="45">
        <v>0</v>
      </c>
      <c r="AD70" s="45">
        <v>0</v>
      </c>
      <c r="AE70" s="45">
        <v>0</v>
      </c>
      <c r="AF70" s="54">
        <v>0</v>
      </c>
      <c r="AG70" s="71">
        <v>0</v>
      </c>
      <c r="AH70" s="45">
        <v>0</v>
      </c>
      <c r="AI70" s="45">
        <v>0</v>
      </c>
      <c r="AJ70" s="45">
        <v>0</v>
      </c>
      <c r="AK70" s="54">
        <v>0</v>
      </c>
      <c r="AL70" s="71">
        <v>0</v>
      </c>
      <c r="AM70" s="45">
        <v>0</v>
      </c>
      <c r="AN70" s="45">
        <v>0</v>
      </c>
      <c r="AO70" s="45">
        <v>0</v>
      </c>
      <c r="AP70" s="54">
        <v>0</v>
      </c>
      <c r="AQ70" s="71">
        <v>0</v>
      </c>
      <c r="AR70" s="53">
        <v>0</v>
      </c>
      <c r="AS70" s="45">
        <v>0</v>
      </c>
      <c r="AT70" s="45">
        <v>0</v>
      </c>
      <c r="AU70" s="54">
        <v>0</v>
      </c>
      <c r="AV70" s="71">
        <v>3.582848621</v>
      </c>
      <c r="AW70" s="45">
        <v>1.562894157</v>
      </c>
      <c r="AX70" s="45">
        <v>0</v>
      </c>
      <c r="AY70" s="45">
        <v>0</v>
      </c>
      <c r="AZ70" s="54">
        <v>26.09467094</v>
      </c>
      <c r="BA70" s="71">
        <v>0</v>
      </c>
      <c r="BB70" s="53">
        <v>0</v>
      </c>
      <c r="BC70" s="45">
        <v>0</v>
      </c>
      <c r="BD70" s="45">
        <v>0</v>
      </c>
      <c r="BE70" s="54">
        <v>0</v>
      </c>
      <c r="BF70" s="71">
        <v>0.55110063</v>
      </c>
      <c r="BG70" s="53">
        <v>0</v>
      </c>
      <c r="BH70" s="45">
        <v>0</v>
      </c>
      <c r="BI70" s="45">
        <v>0</v>
      </c>
      <c r="BJ70" s="54">
        <v>1.0003676449999999</v>
      </c>
      <c r="BK70" s="49">
        <v>33.365960681999994</v>
      </c>
      <c r="BL70" s="104"/>
    </row>
    <row r="71" spans="1:64" ht="12.75">
      <c r="A71" s="11"/>
      <c r="B71" s="24" t="s">
        <v>132</v>
      </c>
      <c r="C71" s="71">
        <v>0</v>
      </c>
      <c r="D71" s="53">
        <v>21.70213334</v>
      </c>
      <c r="E71" s="45">
        <v>0</v>
      </c>
      <c r="F71" s="45">
        <v>0</v>
      </c>
      <c r="G71" s="54">
        <v>0</v>
      </c>
      <c r="H71" s="71">
        <v>8.353511366</v>
      </c>
      <c r="I71" s="45">
        <v>14.040493295000001</v>
      </c>
      <c r="J71" s="45">
        <v>0</v>
      </c>
      <c r="K71" s="45">
        <v>0</v>
      </c>
      <c r="L71" s="54">
        <v>18.779581198000002</v>
      </c>
      <c r="M71" s="71">
        <v>0</v>
      </c>
      <c r="N71" s="53">
        <v>0</v>
      </c>
      <c r="O71" s="45">
        <v>0</v>
      </c>
      <c r="P71" s="45">
        <v>0</v>
      </c>
      <c r="Q71" s="54">
        <v>0</v>
      </c>
      <c r="R71" s="71">
        <v>2.8370095789999996</v>
      </c>
      <c r="S71" s="45">
        <v>22.005881011000003</v>
      </c>
      <c r="T71" s="45">
        <v>0</v>
      </c>
      <c r="U71" s="45">
        <v>0</v>
      </c>
      <c r="V71" s="54">
        <v>4.413371942</v>
      </c>
      <c r="W71" s="71">
        <v>0</v>
      </c>
      <c r="X71" s="45">
        <v>0</v>
      </c>
      <c r="Y71" s="45">
        <v>0</v>
      </c>
      <c r="Z71" s="45">
        <v>0</v>
      </c>
      <c r="AA71" s="54">
        <v>0</v>
      </c>
      <c r="AB71" s="71">
        <v>0</v>
      </c>
      <c r="AC71" s="45">
        <v>0</v>
      </c>
      <c r="AD71" s="45">
        <v>0</v>
      </c>
      <c r="AE71" s="45">
        <v>0</v>
      </c>
      <c r="AF71" s="54">
        <v>0</v>
      </c>
      <c r="AG71" s="71">
        <v>0</v>
      </c>
      <c r="AH71" s="45">
        <v>0</v>
      </c>
      <c r="AI71" s="45">
        <v>0</v>
      </c>
      <c r="AJ71" s="45">
        <v>0</v>
      </c>
      <c r="AK71" s="54">
        <v>0</v>
      </c>
      <c r="AL71" s="71">
        <v>0</v>
      </c>
      <c r="AM71" s="45">
        <v>0</v>
      </c>
      <c r="AN71" s="45">
        <v>0</v>
      </c>
      <c r="AO71" s="45">
        <v>0</v>
      </c>
      <c r="AP71" s="54">
        <v>0</v>
      </c>
      <c r="AQ71" s="71">
        <v>0</v>
      </c>
      <c r="AR71" s="53">
        <v>0</v>
      </c>
      <c r="AS71" s="45">
        <v>0</v>
      </c>
      <c r="AT71" s="45">
        <v>0</v>
      </c>
      <c r="AU71" s="54">
        <v>0</v>
      </c>
      <c r="AV71" s="71">
        <v>76.64177135399999</v>
      </c>
      <c r="AW71" s="45">
        <v>87.47249783</v>
      </c>
      <c r="AX71" s="45">
        <v>0</v>
      </c>
      <c r="AY71" s="45">
        <v>0</v>
      </c>
      <c r="AZ71" s="54">
        <v>262.56568337</v>
      </c>
      <c r="BA71" s="71">
        <v>0</v>
      </c>
      <c r="BB71" s="53">
        <v>0</v>
      </c>
      <c r="BC71" s="45">
        <v>0</v>
      </c>
      <c r="BD71" s="45">
        <v>0</v>
      </c>
      <c r="BE71" s="54">
        <v>0</v>
      </c>
      <c r="BF71" s="71">
        <v>34.816113602</v>
      </c>
      <c r="BG71" s="53">
        <v>6.755998523</v>
      </c>
      <c r="BH71" s="45">
        <v>0</v>
      </c>
      <c r="BI71" s="45">
        <v>0</v>
      </c>
      <c r="BJ71" s="54">
        <v>55.45397111</v>
      </c>
      <c r="BK71" s="49">
        <v>615.83801752</v>
      </c>
      <c r="BL71" s="104"/>
    </row>
    <row r="72" spans="1:64" ht="12.75">
      <c r="A72" s="11"/>
      <c r="B72" s="24" t="s">
        <v>133</v>
      </c>
      <c r="C72" s="71">
        <v>0</v>
      </c>
      <c r="D72" s="53">
        <v>0</v>
      </c>
      <c r="E72" s="45">
        <v>0</v>
      </c>
      <c r="F72" s="45">
        <v>0</v>
      </c>
      <c r="G72" s="54">
        <v>0</v>
      </c>
      <c r="H72" s="71">
        <v>1.8988719289999998</v>
      </c>
      <c r="I72" s="45">
        <v>0.047070123</v>
      </c>
      <c r="J72" s="45">
        <v>0</v>
      </c>
      <c r="K72" s="45">
        <v>0</v>
      </c>
      <c r="L72" s="54">
        <v>2.561971296</v>
      </c>
      <c r="M72" s="71">
        <v>0</v>
      </c>
      <c r="N72" s="53">
        <v>0</v>
      </c>
      <c r="O72" s="45">
        <v>0</v>
      </c>
      <c r="P72" s="45">
        <v>0</v>
      </c>
      <c r="Q72" s="54">
        <v>0</v>
      </c>
      <c r="R72" s="71">
        <v>0.42104176499999996</v>
      </c>
      <c r="S72" s="45">
        <v>0</v>
      </c>
      <c r="T72" s="45">
        <v>0</v>
      </c>
      <c r="U72" s="45">
        <v>0</v>
      </c>
      <c r="V72" s="54">
        <v>0.683782806</v>
      </c>
      <c r="W72" s="71">
        <v>0</v>
      </c>
      <c r="X72" s="45">
        <v>0</v>
      </c>
      <c r="Y72" s="45">
        <v>0</v>
      </c>
      <c r="Z72" s="45">
        <v>0</v>
      </c>
      <c r="AA72" s="54">
        <v>0</v>
      </c>
      <c r="AB72" s="71">
        <v>0</v>
      </c>
      <c r="AC72" s="45">
        <v>0</v>
      </c>
      <c r="AD72" s="45">
        <v>0</v>
      </c>
      <c r="AE72" s="45">
        <v>0</v>
      </c>
      <c r="AF72" s="54">
        <v>0</v>
      </c>
      <c r="AG72" s="71">
        <v>0</v>
      </c>
      <c r="AH72" s="45">
        <v>0</v>
      </c>
      <c r="AI72" s="45">
        <v>0</v>
      </c>
      <c r="AJ72" s="45">
        <v>0</v>
      </c>
      <c r="AK72" s="54">
        <v>0</v>
      </c>
      <c r="AL72" s="71">
        <v>0.001059357</v>
      </c>
      <c r="AM72" s="45">
        <v>0</v>
      </c>
      <c r="AN72" s="45">
        <v>0</v>
      </c>
      <c r="AO72" s="45">
        <v>0</v>
      </c>
      <c r="AP72" s="54">
        <v>0</v>
      </c>
      <c r="AQ72" s="71">
        <v>0</v>
      </c>
      <c r="AR72" s="53">
        <v>0</v>
      </c>
      <c r="AS72" s="45">
        <v>0</v>
      </c>
      <c r="AT72" s="45">
        <v>0</v>
      </c>
      <c r="AU72" s="54">
        <v>0</v>
      </c>
      <c r="AV72" s="71">
        <v>11.318005348</v>
      </c>
      <c r="AW72" s="45">
        <v>8.754171991</v>
      </c>
      <c r="AX72" s="45">
        <v>0</v>
      </c>
      <c r="AY72" s="45">
        <v>0</v>
      </c>
      <c r="AZ72" s="54">
        <v>49.97355241499999</v>
      </c>
      <c r="BA72" s="71">
        <v>0</v>
      </c>
      <c r="BB72" s="53">
        <v>0</v>
      </c>
      <c r="BC72" s="45">
        <v>0</v>
      </c>
      <c r="BD72" s="45">
        <v>0</v>
      </c>
      <c r="BE72" s="54">
        <v>0</v>
      </c>
      <c r="BF72" s="71">
        <v>3.3346021560000003</v>
      </c>
      <c r="BG72" s="53">
        <v>0</v>
      </c>
      <c r="BH72" s="45">
        <v>0</v>
      </c>
      <c r="BI72" s="45">
        <v>0</v>
      </c>
      <c r="BJ72" s="54">
        <v>4.670658875</v>
      </c>
      <c r="BK72" s="49">
        <v>83.664788061</v>
      </c>
      <c r="BL72" s="104"/>
    </row>
    <row r="73" spans="1:64" ht="12.75">
      <c r="A73" s="11"/>
      <c r="B73" s="99" t="s">
        <v>134</v>
      </c>
      <c r="C73" s="71">
        <v>0</v>
      </c>
      <c r="D73" s="53">
        <v>56.780306354000004</v>
      </c>
      <c r="E73" s="45">
        <v>0</v>
      </c>
      <c r="F73" s="45">
        <v>0</v>
      </c>
      <c r="G73" s="54">
        <v>0</v>
      </c>
      <c r="H73" s="71">
        <v>5.725502048</v>
      </c>
      <c r="I73" s="45">
        <v>171.07100729399997</v>
      </c>
      <c r="J73" s="45">
        <v>1.172326202</v>
      </c>
      <c r="K73" s="45">
        <v>0</v>
      </c>
      <c r="L73" s="54">
        <v>186.067518324</v>
      </c>
      <c r="M73" s="71">
        <v>0</v>
      </c>
      <c r="N73" s="53">
        <v>0</v>
      </c>
      <c r="O73" s="45">
        <v>0</v>
      </c>
      <c r="P73" s="45">
        <v>0</v>
      </c>
      <c r="Q73" s="54">
        <v>0</v>
      </c>
      <c r="R73" s="71">
        <v>1.3251428209999998</v>
      </c>
      <c r="S73" s="45">
        <v>10.23183785</v>
      </c>
      <c r="T73" s="45">
        <v>0</v>
      </c>
      <c r="U73" s="45">
        <v>0</v>
      </c>
      <c r="V73" s="54">
        <v>11.837003120999999</v>
      </c>
      <c r="W73" s="71">
        <v>0</v>
      </c>
      <c r="X73" s="45">
        <v>0</v>
      </c>
      <c r="Y73" s="45">
        <v>0</v>
      </c>
      <c r="Z73" s="45">
        <v>0</v>
      </c>
      <c r="AA73" s="54">
        <v>0</v>
      </c>
      <c r="AB73" s="71">
        <v>0</v>
      </c>
      <c r="AC73" s="45">
        <v>0</v>
      </c>
      <c r="AD73" s="45">
        <v>0</v>
      </c>
      <c r="AE73" s="45">
        <v>0</v>
      </c>
      <c r="AF73" s="54">
        <v>0</v>
      </c>
      <c r="AG73" s="71">
        <v>0</v>
      </c>
      <c r="AH73" s="45">
        <v>0</v>
      </c>
      <c r="AI73" s="45">
        <v>0</v>
      </c>
      <c r="AJ73" s="45">
        <v>0</v>
      </c>
      <c r="AK73" s="54">
        <v>0</v>
      </c>
      <c r="AL73" s="71">
        <v>0</v>
      </c>
      <c r="AM73" s="45">
        <v>0</v>
      </c>
      <c r="AN73" s="45">
        <v>0</v>
      </c>
      <c r="AO73" s="45">
        <v>0</v>
      </c>
      <c r="AP73" s="54">
        <v>0</v>
      </c>
      <c r="AQ73" s="71">
        <v>0</v>
      </c>
      <c r="AR73" s="53">
        <v>0</v>
      </c>
      <c r="AS73" s="45">
        <v>0</v>
      </c>
      <c r="AT73" s="45">
        <v>0</v>
      </c>
      <c r="AU73" s="54">
        <v>0</v>
      </c>
      <c r="AV73" s="71">
        <v>9.539449803</v>
      </c>
      <c r="AW73" s="45">
        <v>107.968309363</v>
      </c>
      <c r="AX73" s="45">
        <v>0</v>
      </c>
      <c r="AY73" s="45">
        <v>0</v>
      </c>
      <c r="AZ73" s="54">
        <v>201.079925499</v>
      </c>
      <c r="BA73" s="71">
        <v>0</v>
      </c>
      <c r="BB73" s="53">
        <v>0</v>
      </c>
      <c r="BC73" s="45">
        <v>0</v>
      </c>
      <c r="BD73" s="45">
        <v>0</v>
      </c>
      <c r="BE73" s="54">
        <v>0</v>
      </c>
      <c r="BF73" s="71">
        <v>2.060983029</v>
      </c>
      <c r="BG73" s="53">
        <v>46.332834569</v>
      </c>
      <c r="BH73" s="45">
        <v>0</v>
      </c>
      <c r="BI73" s="45">
        <v>0</v>
      </c>
      <c r="BJ73" s="54">
        <v>32.665018155</v>
      </c>
      <c r="BK73" s="49">
        <v>843.8571644319999</v>
      </c>
      <c r="BL73" s="104"/>
    </row>
    <row r="74" spans="1:64" ht="12.75">
      <c r="A74" s="11"/>
      <c r="B74" s="24" t="s">
        <v>135</v>
      </c>
      <c r="C74" s="71">
        <v>0</v>
      </c>
      <c r="D74" s="53">
        <v>0.765562263</v>
      </c>
      <c r="E74" s="45">
        <v>0</v>
      </c>
      <c r="F74" s="45">
        <v>0</v>
      </c>
      <c r="G74" s="54">
        <v>0</v>
      </c>
      <c r="H74" s="71">
        <v>7.142485841</v>
      </c>
      <c r="I74" s="45">
        <v>5.679485614</v>
      </c>
      <c r="J74" s="45">
        <v>0</v>
      </c>
      <c r="K74" s="45">
        <v>0</v>
      </c>
      <c r="L74" s="54">
        <v>30.404179509000002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1.9865713630000001</v>
      </c>
      <c r="S74" s="45">
        <v>1.143886185</v>
      </c>
      <c r="T74" s="45">
        <v>0</v>
      </c>
      <c r="U74" s="45">
        <v>0</v>
      </c>
      <c r="V74" s="54">
        <v>4.857291469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0.000682516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0.000263304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118.160872481</v>
      </c>
      <c r="AW74" s="45">
        <v>151.389556541</v>
      </c>
      <c r="AX74" s="45">
        <v>0</v>
      </c>
      <c r="AY74" s="45">
        <v>0</v>
      </c>
      <c r="AZ74" s="54">
        <v>471.085615911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35.696055114</v>
      </c>
      <c r="BG74" s="53">
        <v>27.622605734</v>
      </c>
      <c r="BH74" s="45">
        <v>0</v>
      </c>
      <c r="BI74" s="45">
        <v>0</v>
      </c>
      <c r="BJ74" s="54">
        <v>133.451991975</v>
      </c>
      <c r="BK74" s="49">
        <v>989.38710582</v>
      </c>
      <c r="BL74" s="104"/>
    </row>
    <row r="75" spans="1:64" ht="12.75">
      <c r="A75" s="11"/>
      <c r="B75" s="24" t="s">
        <v>136</v>
      </c>
      <c r="C75" s="71">
        <v>0</v>
      </c>
      <c r="D75" s="53">
        <v>2.994654</v>
      </c>
      <c r="E75" s="45">
        <v>0</v>
      </c>
      <c r="F75" s="45">
        <v>0</v>
      </c>
      <c r="G75" s="54">
        <v>0</v>
      </c>
      <c r="H75" s="71">
        <v>19.743347953</v>
      </c>
      <c r="I75" s="45">
        <v>6.114081066000001</v>
      </c>
      <c r="J75" s="45">
        <v>0</v>
      </c>
      <c r="K75" s="45">
        <v>0</v>
      </c>
      <c r="L75" s="54">
        <v>10.266280264999999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6.877442960000001</v>
      </c>
      <c r="S75" s="45">
        <v>0</v>
      </c>
      <c r="T75" s="45">
        <v>0</v>
      </c>
      <c r="U75" s="45">
        <v>0</v>
      </c>
      <c r="V75" s="54">
        <v>1.1674041099999999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0.0036819910000000003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0.044946509999999995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25.924041917</v>
      </c>
      <c r="AW75" s="45">
        <v>5.446991827</v>
      </c>
      <c r="AX75" s="45">
        <v>0</v>
      </c>
      <c r="AY75" s="45">
        <v>0</v>
      </c>
      <c r="AZ75" s="54">
        <v>17.959799332000006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9.584843846000002</v>
      </c>
      <c r="BG75" s="53">
        <v>0.046916544</v>
      </c>
      <c r="BH75" s="45">
        <v>0</v>
      </c>
      <c r="BI75" s="45">
        <v>0</v>
      </c>
      <c r="BJ75" s="54">
        <v>3.3021918599999998</v>
      </c>
      <c r="BK75" s="49">
        <v>109.476624181</v>
      </c>
      <c r="BL75" s="104"/>
    </row>
    <row r="76" spans="1:64" ht="12.75">
      <c r="A76" s="11"/>
      <c r="B76" s="24" t="s">
        <v>137</v>
      </c>
      <c r="C76" s="71">
        <v>0</v>
      </c>
      <c r="D76" s="53">
        <v>6.962352903000001</v>
      </c>
      <c r="E76" s="45">
        <v>0</v>
      </c>
      <c r="F76" s="45">
        <v>0</v>
      </c>
      <c r="G76" s="54">
        <v>0</v>
      </c>
      <c r="H76" s="71">
        <v>91.919790912</v>
      </c>
      <c r="I76" s="45">
        <v>45.327765781000004</v>
      </c>
      <c r="J76" s="45">
        <v>0</v>
      </c>
      <c r="K76" s="45">
        <v>0</v>
      </c>
      <c r="L76" s="54">
        <v>162.63873009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24.548486716000003</v>
      </c>
      <c r="S76" s="45">
        <v>2.484011574</v>
      </c>
      <c r="T76" s="45">
        <v>0</v>
      </c>
      <c r="U76" s="45">
        <v>0</v>
      </c>
      <c r="V76" s="54">
        <v>11.516233102000001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0.347942229</v>
      </c>
      <c r="AC76" s="45">
        <v>0</v>
      </c>
      <c r="AD76" s="45">
        <v>0</v>
      </c>
      <c r="AE76" s="45">
        <v>0</v>
      </c>
      <c r="AF76" s="54">
        <v>0.099643046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0.11046948</v>
      </c>
      <c r="AM76" s="45">
        <v>0</v>
      </c>
      <c r="AN76" s="45">
        <v>0</v>
      </c>
      <c r="AO76" s="45">
        <v>0</v>
      </c>
      <c r="AP76" s="54">
        <v>0.08633826800000001</v>
      </c>
      <c r="AQ76" s="71">
        <v>0</v>
      </c>
      <c r="AR76" s="53">
        <v>0.2368675</v>
      </c>
      <c r="AS76" s="45">
        <v>0</v>
      </c>
      <c r="AT76" s="45">
        <v>0</v>
      </c>
      <c r="AU76" s="54">
        <v>0</v>
      </c>
      <c r="AV76" s="71">
        <v>1144.3241338490002</v>
      </c>
      <c r="AW76" s="45">
        <v>190.82582782900002</v>
      </c>
      <c r="AX76" s="45">
        <v>0</v>
      </c>
      <c r="AY76" s="45">
        <v>0</v>
      </c>
      <c r="AZ76" s="54">
        <v>962.0096496670001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261.605103065</v>
      </c>
      <c r="BG76" s="53">
        <v>26.008227605000002</v>
      </c>
      <c r="BH76" s="45">
        <v>0</v>
      </c>
      <c r="BI76" s="45">
        <v>0</v>
      </c>
      <c r="BJ76" s="54">
        <v>125.376660104</v>
      </c>
      <c r="BK76" s="49">
        <v>3056.4282337200007</v>
      </c>
      <c r="BL76" s="104"/>
    </row>
    <row r="77" spans="1:64" ht="12.75">
      <c r="A77" s="11"/>
      <c r="B77" s="24" t="s">
        <v>138</v>
      </c>
      <c r="C77" s="71">
        <v>0</v>
      </c>
      <c r="D77" s="53">
        <v>22.012131747</v>
      </c>
      <c r="E77" s="45">
        <v>0</v>
      </c>
      <c r="F77" s="45">
        <v>0</v>
      </c>
      <c r="G77" s="54">
        <v>0</v>
      </c>
      <c r="H77" s="71">
        <v>159.20074532400002</v>
      </c>
      <c r="I77" s="45">
        <v>155.946900381</v>
      </c>
      <c r="J77" s="45">
        <v>0</v>
      </c>
      <c r="K77" s="45">
        <v>0</v>
      </c>
      <c r="L77" s="54">
        <v>365.752812304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47.752581965000005</v>
      </c>
      <c r="S77" s="45">
        <v>52.839939331000004</v>
      </c>
      <c r="T77" s="45">
        <v>0</v>
      </c>
      <c r="U77" s="45">
        <v>0</v>
      </c>
      <c r="V77" s="54">
        <v>29.924199873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0.42288463299999995</v>
      </c>
      <c r="AC77" s="45">
        <v>0</v>
      </c>
      <c r="AD77" s="45">
        <v>0</v>
      </c>
      <c r="AE77" s="45">
        <v>0</v>
      </c>
      <c r="AF77" s="54">
        <v>0.0542157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0.307100015</v>
      </c>
      <c r="AM77" s="45">
        <v>0</v>
      </c>
      <c r="AN77" s="45">
        <v>0</v>
      </c>
      <c r="AO77" s="45">
        <v>0</v>
      </c>
      <c r="AP77" s="54">
        <v>0.018088079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1491.611213757</v>
      </c>
      <c r="AW77" s="45">
        <v>281.557058512</v>
      </c>
      <c r="AX77" s="45">
        <v>0</v>
      </c>
      <c r="AY77" s="45">
        <v>0</v>
      </c>
      <c r="AZ77" s="54">
        <v>2181.1004619590003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483.66664824900005</v>
      </c>
      <c r="BG77" s="53">
        <v>45.388668116000005</v>
      </c>
      <c r="BH77" s="45">
        <v>0</v>
      </c>
      <c r="BI77" s="45">
        <v>0</v>
      </c>
      <c r="BJ77" s="54">
        <v>286.293483249</v>
      </c>
      <c r="BK77" s="49">
        <v>5603.849133194</v>
      </c>
      <c r="BL77" s="104"/>
    </row>
    <row r="78" spans="1:64" ht="12.75">
      <c r="A78" s="11"/>
      <c r="B78" s="24" t="s">
        <v>139</v>
      </c>
      <c r="C78" s="71">
        <v>0</v>
      </c>
      <c r="D78" s="53">
        <v>180.897435342</v>
      </c>
      <c r="E78" s="45">
        <v>0</v>
      </c>
      <c r="F78" s="45">
        <v>0</v>
      </c>
      <c r="G78" s="54">
        <v>0</v>
      </c>
      <c r="H78" s="71">
        <v>4.7715111750000005</v>
      </c>
      <c r="I78" s="45">
        <v>14.960950725999998</v>
      </c>
      <c r="J78" s="45">
        <v>0</v>
      </c>
      <c r="K78" s="45">
        <v>0</v>
      </c>
      <c r="L78" s="54">
        <v>153.136771904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1.9619027599999999</v>
      </c>
      <c r="S78" s="45">
        <v>4.680609846</v>
      </c>
      <c r="T78" s="45">
        <v>0</v>
      </c>
      <c r="U78" s="45">
        <v>0</v>
      </c>
      <c r="V78" s="54">
        <v>3.2989493760000004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0.035351544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0.004236091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66.166445688</v>
      </c>
      <c r="AW78" s="45">
        <v>55.632454881</v>
      </c>
      <c r="AX78" s="45">
        <v>0</v>
      </c>
      <c r="AY78" s="45">
        <v>0</v>
      </c>
      <c r="AZ78" s="54">
        <v>357.560658512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20.795538853</v>
      </c>
      <c r="BG78" s="53">
        <v>19.89881156</v>
      </c>
      <c r="BH78" s="45">
        <v>0</v>
      </c>
      <c r="BI78" s="45">
        <v>0</v>
      </c>
      <c r="BJ78" s="54">
        <v>51.705996103</v>
      </c>
      <c r="BK78" s="49">
        <v>935.507624361</v>
      </c>
      <c r="BL78" s="104"/>
    </row>
    <row r="79" spans="1:64" ht="12.75">
      <c r="A79" s="11"/>
      <c r="B79" s="24" t="s">
        <v>140</v>
      </c>
      <c r="C79" s="71">
        <v>0</v>
      </c>
      <c r="D79" s="53">
        <v>29.071491856999998</v>
      </c>
      <c r="E79" s="45">
        <v>0</v>
      </c>
      <c r="F79" s="45">
        <v>0</v>
      </c>
      <c r="G79" s="54">
        <v>0</v>
      </c>
      <c r="H79" s="71">
        <v>62.683590135</v>
      </c>
      <c r="I79" s="45">
        <v>59.35452213399999</v>
      </c>
      <c r="J79" s="45">
        <v>0</v>
      </c>
      <c r="K79" s="45">
        <v>0</v>
      </c>
      <c r="L79" s="54">
        <v>150.80458380899998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18.133003862000002</v>
      </c>
      <c r="S79" s="45">
        <v>0.261043492</v>
      </c>
      <c r="T79" s="45">
        <v>0</v>
      </c>
      <c r="U79" s="45">
        <v>0</v>
      </c>
      <c r="V79" s="54">
        <v>6.012804076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0.13739734699999998</v>
      </c>
      <c r="AC79" s="45">
        <v>0</v>
      </c>
      <c r="AD79" s="45">
        <v>0</v>
      </c>
      <c r="AE79" s="45">
        <v>0</v>
      </c>
      <c r="AF79" s="54">
        <v>0.016811571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0.14408309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567.185037108</v>
      </c>
      <c r="AW79" s="45">
        <v>121.971562299</v>
      </c>
      <c r="AX79" s="45">
        <v>0</v>
      </c>
      <c r="AY79" s="45">
        <v>0</v>
      </c>
      <c r="AZ79" s="54">
        <v>773.0985670050001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133.17081905399996</v>
      </c>
      <c r="BG79" s="53">
        <v>14.422099691</v>
      </c>
      <c r="BH79" s="45">
        <v>0</v>
      </c>
      <c r="BI79" s="45">
        <v>0</v>
      </c>
      <c r="BJ79" s="54">
        <v>74.418376806</v>
      </c>
      <c r="BK79" s="49">
        <v>2010.8857933360002</v>
      </c>
      <c r="BL79" s="104"/>
    </row>
    <row r="80" spans="1:64" ht="12.75">
      <c r="A80" s="11"/>
      <c r="B80" s="24" t="s">
        <v>164</v>
      </c>
      <c r="C80" s="71">
        <v>0</v>
      </c>
      <c r="D80" s="53">
        <v>0.541133334</v>
      </c>
      <c r="E80" s="45">
        <v>0</v>
      </c>
      <c r="F80" s="45">
        <v>0</v>
      </c>
      <c r="G80" s="54">
        <v>0</v>
      </c>
      <c r="H80" s="71">
        <v>4.255272476</v>
      </c>
      <c r="I80" s="45">
        <v>17.733063</v>
      </c>
      <c r="J80" s="45">
        <v>0</v>
      </c>
      <c r="K80" s="45">
        <v>0</v>
      </c>
      <c r="L80" s="54">
        <v>10.231022992000002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1.524073678</v>
      </c>
      <c r="S80" s="45">
        <v>0.19494160800000002</v>
      </c>
      <c r="T80" s="45">
        <v>0</v>
      </c>
      <c r="U80" s="45">
        <v>0</v>
      </c>
      <c r="V80" s="54">
        <v>5.8777408179999995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0.007381791</v>
      </c>
      <c r="AC80" s="45">
        <v>0</v>
      </c>
      <c r="AD80" s="45">
        <v>0</v>
      </c>
      <c r="AE80" s="45">
        <v>0</v>
      </c>
      <c r="AF80" s="54">
        <v>0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0.014496454999999998</v>
      </c>
      <c r="AM80" s="45">
        <v>0</v>
      </c>
      <c r="AN80" s="45">
        <v>0</v>
      </c>
      <c r="AO80" s="45">
        <v>0</v>
      </c>
      <c r="AP80" s="54">
        <v>0</v>
      </c>
      <c r="AQ80" s="71">
        <v>0</v>
      </c>
      <c r="AR80" s="53">
        <v>0</v>
      </c>
      <c r="AS80" s="45">
        <v>0</v>
      </c>
      <c r="AT80" s="45">
        <v>0</v>
      </c>
      <c r="AU80" s="54">
        <v>0</v>
      </c>
      <c r="AV80" s="71">
        <v>47.652254624</v>
      </c>
      <c r="AW80" s="45">
        <v>19.146808221</v>
      </c>
      <c r="AX80" s="45">
        <v>0</v>
      </c>
      <c r="AY80" s="45">
        <v>0</v>
      </c>
      <c r="AZ80" s="54">
        <v>82.055922449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24.117080562999995</v>
      </c>
      <c r="BG80" s="53">
        <v>1.667327837</v>
      </c>
      <c r="BH80" s="45">
        <v>0</v>
      </c>
      <c r="BI80" s="45">
        <v>0</v>
      </c>
      <c r="BJ80" s="54">
        <v>25.256216432000002</v>
      </c>
      <c r="BK80" s="49">
        <v>240.27473627799998</v>
      </c>
      <c r="BL80" s="104"/>
    </row>
    <row r="81" spans="1:64" ht="12.75">
      <c r="A81" s="11"/>
      <c r="B81" s="24" t="s">
        <v>141</v>
      </c>
      <c r="C81" s="71">
        <v>0</v>
      </c>
      <c r="D81" s="53">
        <v>28.585358215</v>
      </c>
      <c r="E81" s="45">
        <v>0</v>
      </c>
      <c r="F81" s="45">
        <v>0</v>
      </c>
      <c r="G81" s="54">
        <v>0</v>
      </c>
      <c r="H81" s="71">
        <v>309.769643546</v>
      </c>
      <c r="I81" s="45">
        <v>106.088713425</v>
      </c>
      <c r="J81" s="45">
        <v>0</v>
      </c>
      <c r="K81" s="45">
        <v>0</v>
      </c>
      <c r="L81" s="54">
        <v>403.443556031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119.338903288</v>
      </c>
      <c r="S81" s="45">
        <v>11.48886178</v>
      </c>
      <c r="T81" s="45">
        <v>0</v>
      </c>
      <c r="U81" s="45">
        <v>0</v>
      </c>
      <c r="V81" s="54">
        <v>36.482328163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1.7982489389999998</v>
      </c>
      <c r="AC81" s="45">
        <v>0</v>
      </c>
      <c r="AD81" s="45">
        <v>0</v>
      </c>
      <c r="AE81" s="45">
        <v>0</v>
      </c>
      <c r="AF81" s="54">
        <v>0.13464141500000001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1.245771245</v>
      </c>
      <c r="AM81" s="45">
        <v>0</v>
      </c>
      <c r="AN81" s="45">
        <v>0</v>
      </c>
      <c r="AO81" s="45">
        <v>0</v>
      </c>
      <c r="AP81" s="54">
        <v>0.019995244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2580.203228508</v>
      </c>
      <c r="AW81" s="45">
        <v>245.27910006899998</v>
      </c>
      <c r="AX81" s="45">
        <v>0</v>
      </c>
      <c r="AY81" s="45">
        <v>0</v>
      </c>
      <c r="AZ81" s="54">
        <v>1701.09420423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864.599098376</v>
      </c>
      <c r="BG81" s="53">
        <v>43.463111252999994</v>
      </c>
      <c r="BH81" s="45">
        <v>0</v>
      </c>
      <c r="BI81" s="45">
        <v>0</v>
      </c>
      <c r="BJ81" s="54">
        <v>245.220468074</v>
      </c>
      <c r="BK81" s="49">
        <v>6698.255231800999</v>
      </c>
      <c r="BL81" s="104"/>
    </row>
    <row r="82" spans="1:64" ht="12" customHeight="1">
      <c r="A82" s="11"/>
      <c r="B82" s="24" t="s">
        <v>142</v>
      </c>
      <c r="C82" s="71">
        <v>0</v>
      </c>
      <c r="D82" s="53">
        <v>0.8773604289999999</v>
      </c>
      <c r="E82" s="45">
        <v>0</v>
      </c>
      <c r="F82" s="45">
        <v>0</v>
      </c>
      <c r="G82" s="54">
        <v>0</v>
      </c>
      <c r="H82" s="71">
        <v>66.761630533</v>
      </c>
      <c r="I82" s="45">
        <v>1.5205510420000001</v>
      </c>
      <c r="J82" s="45">
        <v>0</v>
      </c>
      <c r="K82" s="45">
        <v>0</v>
      </c>
      <c r="L82" s="54">
        <v>47.302873287000004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29.256047988000002</v>
      </c>
      <c r="S82" s="45">
        <v>0.001888561</v>
      </c>
      <c r="T82" s="45">
        <v>0</v>
      </c>
      <c r="U82" s="45">
        <v>0</v>
      </c>
      <c r="V82" s="54">
        <v>4.283124345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0.098276777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0.04768191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114.82090783</v>
      </c>
      <c r="AW82" s="45">
        <v>5.51038533</v>
      </c>
      <c r="AX82" s="45">
        <v>0</v>
      </c>
      <c r="AY82" s="45">
        <v>0</v>
      </c>
      <c r="AZ82" s="54">
        <v>41.97596269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45.294105460999994</v>
      </c>
      <c r="BG82" s="53">
        <v>0.642693147</v>
      </c>
      <c r="BH82" s="45">
        <v>0</v>
      </c>
      <c r="BI82" s="45">
        <v>0</v>
      </c>
      <c r="BJ82" s="54">
        <v>9.419484232</v>
      </c>
      <c r="BK82" s="49">
        <v>367.812973562</v>
      </c>
      <c r="BL82" s="104"/>
    </row>
    <row r="83" spans="1:64" ht="12" customHeight="1">
      <c r="A83" s="11"/>
      <c r="B83" s="24" t="s">
        <v>161</v>
      </c>
      <c r="C83" s="71">
        <v>0</v>
      </c>
      <c r="D83" s="53">
        <v>0.5575305</v>
      </c>
      <c r="E83" s="45">
        <v>0</v>
      </c>
      <c r="F83" s="45">
        <v>0</v>
      </c>
      <c r="G83" s="54">
        <v>0</v>
      </c>
      <c r="H83" s="71">
        <v>3.2921965330000003</v>
      </c>
      <c r="I83" s="45">
        <v>2.551359336</v>
      </c>
      <c r="J83" s="45">
        <v>0</v>
      </c>
      <c r="K83" s="45">
        <v>0</v>
      </c>
      <c r="L83" s="54">
        <v>5.316029587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1.0613729040000002</v>
      </c>
      <c r="S83" s="45">
        <v>0.8368274179999999</v>
      </c>
      <c r="T83" s="45">
        <v>0</v>
      </c>
      <c r="U83" s="45">
        <v>0</v>
      </c>
      <c r="V83" s="54">
        <v>0.9713800300000001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0</v>
      </c>
      <c r="AS83" s="45">
        <v>0</v>
      </c>
      <c r="AT83" s="45">
        <v>0</v>
      </c>
      <c r="AU83" s="54">
        <v>0</v>
      </c>
      <c r="AV83" s="71">
        <v>3.520596787</v>
      </c>
      <c r="AW83" s="45">
        <v>1.058828894</v>
      </c>
      <c r="AX83" s="45">
        <v>0</v>
      </c>
      <c r="AY83" s="45">
        <v>0</v>
      </c>
      <c r="AZ83" s="54">
        <v>4.390935848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1.3004480049999998</v>
      </c>
      <c r="BG83" s="53">
        <v>0.083059923</v>
      </c>
      <c r="BH83" s="45">
        <v>0</v>
      </c>
      <c r="BI83" s="45">
        <v>0</v>
      </c>
      <c r="BJ83" s="54">
        <v>0.446688272</v>
      </c>
      <c r="BK83" s="49">
        <v>25.387254037</v>
      </c>
      <c r="BL83" s="104"/>
    </row>
    <row r="84" spans="1:64" ht="12" customHeight="1">
      <c r="A84" s="11"/>
      <c r="B84" s="24" t="s">
        <v>162</v>
      </c>
      <c r="C84" s="71">
        <v>0</v>
      </c>
      <c r="D84" s="53">
        <v>6.659557295999999</v>
      </c>
      <c r="E84" s="45">
        <v>0</v>
      </c>
      <c r="F84" s="45">
        <v>0</v>
      </c>
      <c r="G84" s="54">
        <v>0</v>
      </c>
      <c r="H84" s="71">
        <v>3.612914246</v>
      </c>
      <c r="I84" s="45">
        <v>1.301925058</v>
      </c>
      <c r="J84" s="45">
        <v>0</v>
      </c>
      <c r="K84" s="45">
        <v>0</v>
      </c>
      <c r="L84" s="54">
        <v>14.394248448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1.310236627</v>
      </c>
      <c r="S84" s="45">
        <v>0.20123480600000002</v>
      </c>
      <c r="T84" s="45">
        <v>0</v>
      </c>
      <c r="U84" s="45">
        <v>0</v>
      </c>
      <c r="V84" s="54">
        <v>1.024782812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0.0017711919999999998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4.928E-06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3.231136256</v>
      </c>
      <c r="AW84" s="45">
        <v>0.66734657</v>
      </c>
      <c r="AX84" s="45">
        <v>0</v>
      </c>
      <c r="AY84" s="45">
        <v>0</v>
      </c>
      <c r="AZ84" s="54">
        <v>9.733499972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1.070209067</v>
      </c>
      <c r="BG84" s="53">
        <v>0.6301934419999999</v>
      </c>
      <c r="BH84" s="45">
        <v>0</v>
      </c>
      <c r="BI84" s="45">
        <v>0</v>
      </c>
      <c r="BJ84" s="54">
        <v>0.828795184</v>
      </c>
      <c r="BK84" s="49">
        <v>44.66785590400001</v>
      </c>
      <c r="BL84" s="104"/>
    </row>
    <row r="85" spans="1:64" ht="12" customHeight="1">
      <c r="A85" s="11"/>
      <c r="B85" s="24" t="s">
        <v>165</v>
      </c>
      <c r="C85" s="71">
        <v>0</v>
      </c>
      <c r="D85" s="53">
        <v>17.139584216</v>
      </c>
      <c r="E85" s="45">
        <v>0</v>
      </c>
      <c r="F85" s="45">
        <v>0</v>
      </c>
      <c r="G85" s="54">
        <v>0</v>
      </c>
      <c r="H85" s="71">
        <v>4.3643246410000005</v>
      </c>
      <c r="I85" s="45">
        <v>9.061646688</v>
      </c>
      <c r="J85" s="45">
        <v>0</v>
      </c>
      <c r="K85" s="45">
        <v>0</v>
      </c>
      <c r="L85" s="54">
        <v>33.88827251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1.021146588</v>
      </c>
      <c r="S85" s="45">
        <v>2.49893071</v>
      </c>
      <c r="T85" s="45">
        <v>0</v>
      </c>
      <c r="U85" s="45">
        <v>0</v>
      </c>
      <c r="V85" s="54">
        <v>4.2800869530000005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2.6419E-05</v>
      </c>
      <c r="AC85" s="45">
        <v>0</v>
      </c>
      <c r="AD85" s="45">
        <v>0</v>
      </c>
      <c r="AE85" s="45">
        <v>0</v>
      </c>
      <c r="AF85" s="54">
        <v>0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0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11.688335515</v>
      </c>
      <c r="AW85" s="45">
        <v>2.47919224</v>
      </c>
      <c r="AX85" s="45">
        <v>0</v>
      </c>
      <c r="AY85" s="45">
        <v>0</v>
      </c>
      <c r="AZ85" s="54">
        <v>44.859665105000005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4.765080697999999</v>
      </c>
      <c r="BG85" s="53">
        <v>0.215051647</v>
      </c>
      <c r="BH85" s="45">
        <v>0</v>
      </c>
      <c r="BI85" s="45">
        <v>0</v>
      </c>
      <c r="BJ85" s="54">
        <v>6.865964991</v>
      </c>
      <c r="BK85" s="49">
        <v>143.12730892099998</v>
      </c>
      <c r="BL85" s="104"/>
    </row>
    <row r="86" spans="1:64" ht="12.75">
      <c r="A86" s="11"/>
      <c r="B86" s="24" t="s">
        <v>143</v>
      </c>
      <c r="C86" s="71">
        <v>0</v>
      </c>
      <c r="D86" s="53">
        <v>0.710240745</v>
      </c>
      <c r="E86" s="45">
        <v>0</v>
      </c>
      <c r="F86" s="45">
        <v>0</v>
      </c>
      <c r="G86" s="54">
        <v>0</v>
      </c>
      <c r="H86" s="71">
        <v>457.49781655799995</v>
      </c>
      <c r="I86" s="45">
        <v>21.508853161000005</v>
      </c>
      <c r="J86" s="45">
        <v>0</v>
      </c>
      <c r="K86" s="45">
        <v>0</v>
      </c>
      <c r="L86" s="54">
        <v>151.361807546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149.98270175000002</v>
      </c>
      <c r="S86" s="45">
        <v>1.004400637</v>
      </c>
      <c r="T86" s="45">
        <v>0</v>
      </c>
      <c r="U86" s="45">
        <v>0</v>
      </c>
      <c r="V86" s="54">
        <v>25.906549725999998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2.5216448149999997</v>
      </c>
      <c r="AC86" s="45">
        <v>0</v>
      </c>
      <c r="AD86" s="45">
        <v>0</v>
      </c>
      <c r="AE86" s="45">
        <v>0</v>
      </c>
      <c r="AF86" s="54">
        <v>0.020515679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1.741030848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2357.6341796369998</v>
      </c>
      <c r="AW86" s="45">
        <v>87.68788254100001</v>
      </c>
      <c r="AX86" s="45">
        <v>0</v>
      </c>
      <c r="AY86" s="45">
        <v>0</v>
      </c>
      <c r="AZ86" s="54">
        <v>703.064005853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813.0383358509999</v>
      </c>
      <c r="BG86" s="53">
        <v>9.868965154000001</v>
      </c>
      <c r="BH86" s="45">
        <v>0</v>
      </c>
      <c r="BI86" s="45">
        <v>0</v>
      </c>
      <c r="BJ86" s="54">
        <v>85.83806034999999</v>
      </c>
      <c r="BK86" s="49">
        <v>4869.386990851</v>
      </c>
      <c r="BL86" s="104"/>
    </row>
    <row r="87" spans="1:64" ht="12.75">
      <c r="A87" s="11"/>
      <c r="B87" s="24" t="s">
        <v>144</v>
      </c>
      <c r="C87" s="71">
        <v>0</v>
      </c>
      <c r="D87" s="53">
        <v>0.7484869679999999</v>
      </c>
      <c r="E87" s="45">
        <v>0</v>
      </c>
      <c r="F87" s="45">
        <v>0</v>
      </c>
      <c r="G87" s="54">
        <v>0</v>
      </c>
      <c r="H87" s="71">
        <v>30.053900564000003</v>
      </c>
      <c r="I87" s="45">
        <v>2.493341788</v>
      </c>
      <c r="J87" s="45">
        <v>0</v>
      </c>
      <c r="K87" s="45">
        <v>0</v>
      </c>
      <c r="L87" s="54">
        <v>23.544123206000002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7.467124478000001</v>
      </c>
      <c r="S87" s="45">
        <v>1.014077401</v>
      </c>
      <c r="T87" s="45">
        <v>0</v>
      </c>
      <c r="U87" s="45">
        <v>0</v>
      </c>
      <c r="V87" s="54">
        <v>2.052695585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0.766260838</v>
      </c>
      <c r="AC87" s="45">
        <v>0</v>
      </c>
      <c r="AD87" s="45">
        <v>0</v>
      </c>
      <c r="AE87" s="45">
        <v>0</v>
      </c>
      <c r="AF87" s="54">
        <v>0.007906917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0.272313781</v>
      </c>
      <c r="AM87" s="45">
        <v>0</v>
      </c>
      <c r="AN87" s="45">
        <v>0</v>
      </c>
      <c r="AO87" s="45">
        <v>0</v>
      </c>
      <c r="AP87" s="54">
        <v>0.003785898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565.8036740179999</v>
      </c>
      <c r="AW87" s="45">
        <v>41.428435306</v>
      </c>
      <c r="AX87" s="45">
        <v>0</v>
      </c>
      <c r="AY87" s="45">
        <v>0</v>
      </c>
      <c r="AZ87" s="54">
        <v>246.11349316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111.19910819600001</v>
      </c>
      <c r="BG87" s="53">
        <v>3.79194796</v>
      </c>
      <c r="BH87" s="45">
        <v>0.020651204</v>
      </c>
      <c r="BI87" s="45">
        <v>0</v>
      </c>
      <c r="BJ87" s="54">
        <v>33.45066206</v>
      </c>
      <c r="BK87" s="49">
        <v>1070.2319893279998</v>
      </c>
      <c r="BL87" s="104"/>
    </row>
    <row r="88" spans="1:64" ht="12.75">
      <c r="A88" s="11"/>
      <c r="B88" s="24" t="s">
        <v>145</v>
      </c>
      <c r="C88" s="71">
        <v>0</v>
      </c>
      <c r="D88" s="53">
        <v>29.675851283000004</v>
      </c>
      <c r="E88" s="45">
        <v>0</v>
      </c>
      <c r="F88" s="45">
        <v>0</v>
      </c>
      <c r="G88" s="54">
        <v>0</v>
      </c>
      <c r="H88" s="71">
        <v>104.026931448</v>
      </c>
      <c r="I88" s="45">
        <v>34.140195871</v>
      </c>
      <c r="J88" s="45">
        <v>0</v>
      </c>
      <c r="K88" s="45">
        <v>0</v>
      </c>
      <c r="L88" s="54">
        <v>121.12127796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30.032695732999997</v>
      </c>
      <c r="S88" s="45">
        <v>3.265247548</v>
      </c>
      <c r="T88" s="45">
        <v>0</v>
      </c>
      <c r="U88" s="45">
        <v>0</v>
      </c>
      <c r="V88" s="54">
        <v>4.469436833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0.824583427</v>
      </c>
      <c r="AC88" s="45">
        <v>0</v>
      </c>
      <c r="AD88" s="45">
        <v>0</v>
      </c>
      <c r="AE88" s="45">
        <v>0</v>
      </c>
      <c r="AF88" s="54">
        <v>0.010721148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0.248203647</v>
      </c>
      <c r="AM88" s="45">
        <v>0</v>
      </c>
      <c r="AN88" s="45">
        <v>0</v>
      </c>
      <c r="AO88" s="45">
        <v>0</v>
      </c>
      <c r="AP88" s="54">
        <v>0.027438315999999997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1323.0730112640001</v>
      </c>
      <c r="AW88" s="45">
        <v>81.726435714</v>
      </c>
      <c r="AX88" s="45">
        <v>0.105883287</v>
      </c>
      <c r="AY88" s="45">
        <v>0</v>
      </c>
      <c r="AZ88" s="54">
        <v>583.9966342839999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288.588888313</v>
      </c>
      <c r="BG88" s="53">
        <v>11.140758428</v>
      </c>
      <c r="BH88" s="45">
        <v>0</v>
      </c>
      <c r="BI88" s="45">
        <v>0</v>
      </c>
      <c r="BJ88" s="54">
        <v>50.87131947099999</v>
      </c>
      <c r="BK88" s="49">
        <v>2667.345513975</v>
      </c>
      <c r="BL88" s="104"/>
    </row>
    <row r="89" spans="1:64" ht="12.75">
      <c r="A89" s="36"/>
      <c r="B89" s="37" t="s">
        <v>77</v>
      </c>
      <c r="C89" s="79">
        <f>SUM(C70:C88)</f>
        <v>0</v>
      </c>
      <c r="D89" s="79">
        <f>SUM(D70:D88)</f>
        <v>406.68117079200005</v>
      </c>
      <c r="E89" s="79">
        <f aca="true" t="shared" si="10" ref="E89:BJ89">SUM(E70:E88)</f>
        <v>0</v>
      </c>
      <c r="F89" s="79">
        <f t="shared" si="10"/>
        <v>0</v>
      </c>
      <c r="G89" s="79">
        <f t="shared" si="10"/>
        <v>0</v>
      </c>
      <c r="H89" s="79">
        <f t="shared" si="10"/>
        <v>1345.1995271639998</v>
      </c>
      <c r="I89" s="79">
        <f t="shared" si="10"/>
        <v>668.941925783</v>
      </c>
      <c r="J89" s="79">
        <f t="shared" si="10"/>
        <v>1.172326202</v>
      </c>
      <c r="K89" s="79">
        <f t="shared" si="10"/>
        <v>0</v>
      </c>
      <c r="L89" s="79">
        <f t="shared" si="10"/>
        <v>1891.4316760509998</v>
      </c>
      <c r="M89" s="79">
        <f t="shared" si="10"/>
        <v>0</v>
      </c>
      <c r="N89" s="79">
        <f t="shared" si="10"/>
        <v>0</v>
      </c>
      <c r="O89" s="79">
        <f t="shared" si="10"/>
        <v>0</v>
      </c>
      <c r="P89" s="79">
        <f t="shared" si="10"/>
        <v>0</v>
      </c>
      <c r="Q89" s="79">
        <f t="shared" si="10"/>
        <v>0</v>
      </c>
      <c r="R89" s="79">
        <f t="shared" si="10"/>
        <v>446.86998979300006</v>
      </c>
      <c r="S89" s="79">
        <f t="shared" si="10"/>
        <v>114.15361975799999</v>
      </c>
      <c r="T89" s="79">
        <f t="shared" si="10"/>
        <v>0</v>
      </c>
      <c r="U89" s="79">
        <f t="shared" si="10"/>
        <v>0</v>
      </c>
      <c r="V89" s="79">
        <f t="shared" si="10"/>
        <v>159.05916514</v>
      </c>
      <c r="W89" s="79">
        <f t="shared" si="10"/>
        <v>0</v>
      </c>
      <c r="X89" s="79">
        <f t="shared" si="10"/>
        <v>0</v>
      </c>
      <c r="Y89" s="79">
        <f t="shared" si="10"/>
        <v>0</v>
      </c>
      <c r="Z89" s="79">
        <f t="shared" si="10"/>
        <v>0</v>
      </c>
      <c r="AA89" s="79">
        <f t="shared" si="10"/>
        <v>0</v>
      </c>
      <c r="AB89" s="79">
        <f t="shared" si="10"/>
        <v>6.966134458</v>
      </c>
      <c r="AC89" s="79">
        <f t="shared" si="10"/>
        <v>0</v>
      </c>
      <c r="AD89" s="79">
        <f t="shared" si="10"/>
        <v>0</v>
      </c>
      <c r="AE89" s="79">
        <f t="shared" si="10"/>
        <v>0</v>
      </c>
      <c r="AF89" s="79">
        <f t="shared" si="10"/>
        <v>0.34445547600000004</v>
      </c>
      <c r="AG89" s="79">
        <f t="shared" si="10"/>
        <v>0</v>
      </c>
      <c r="AH89" s="79">
        <f t="shared" si="10"/>
        <v>0</v>
      </c>
      <c r="AI89" s="79">
        <f t="shared" si="10"/>
        <v>0</v>
      </c>
      <c r="AJ89" s="79">
        <f t="shared" si="10"/>
        <v>0</v>
      </c>
      <c r="AK89" s="79">
        <f t="shared" si="10"/>
        <v>0</v>
      </c>
      <c r="AL89" s="79">
        <f t="shared" si="10"/>
        <v>4.1816606610000004</v>
      </c>
      <c r="AM89" s="79">
        <f t="shared" si="10"/>
        <v>0</v>
      </c>
      <c r="AN89" s="79">
        <f t="shared" si="10"/>
        <v>0</v>
      </c>
      <c r="AO89" s="79">
        <f t="shared" si="10"/>
        <v>0</v>
      </c>
      <c r="AP89" s="79">
        <f t="shared" si="10"/>
        <v>0.155645805</v>
      </c>
      <c r="AQ89" s="79">
        <f t="shared" si="10"/>
        <v>0</v>
      </c>
      <c r="AR89" s="79">
        <f t="shared" si="10"/>
        <v>0.2368675</v>
      </c>
      <c r="AS89" s="79">
        <f t="shared" si="10"/>
        <v>0</v>
      </c>
      <c r="AT89" s="79">
        <f t="shared" si="10"/>
        <v>0</v>
      </c>
      <c r="AU89" s="79">
        <f t="shared" si="10"/>
        <v>0</v>
      </c>
      <c r="AV89" s="79">
        <f t="shared" si="10"/>
        <v>10522.081144365</v>
      </c>
      <c r="AW89" s="79">
        <f t="shared" si="10"/>
        <v>1497.5657401149997</v>
      </c>
      <c r="AX89" s="79">
        <f t="shared" si="10"/>
        <v>0.105883287</v>
      </c>
      <c r="AY89" s="79">
        <f t="shared" si="10"/>
        <v>0</v>
      </c>
      <c r="AZ89" s="79">
        <f t="shared" si="10"/>
        <v>8719.812908201002</v>
      </c>
      <c r="BA89" s="79">
        <f t="shared" si="10"/>
        <v>0</v>
      </c>
      <c r="BB89" s="79">
        <f t="shared" si="10"/>
        <v>0</v>
      </c>
      <c r="BC89" s="79">
        <f t="shared" si="10"/>
        <v>0</v>
      </c>
      <c r="BD89" s="79">
        <f t="shared" si="10"/>
        <v>0</v>
      </c>
      <c r="BE89" s="79">
        <f t="shared" si="10"/>
        <v>0</v>
      </c>
      <c r="BF89" s="79">
        <f t="shared" si="10"/>
        <v>3139.254162128</v>
      </c>
      <c r="BG89" s="79">
        <f t="shared" si="10"/>
        <v>257.979271133</v>
      </c>
      <c r="BH89" s="79">
        <f t="shared" si="10"/>
        <v>0.020651204</v>
      </c>
      <c r="BI89" s="79">
        <f t="shared" si="10"/>
        <v>0</v>
      </c>
      <c r="BJ89" s="79">
        <f t="shared" si="10"/>
        <v>1226.5363749480002</v>
      </c>
      <c r="BK89" s="100">
        <f>SUM(C89:BJ89)</f>
        <v>30408.750299964</v>
      </c>
      <c r="BL89" s="104"/>
    </row>
    <row r="90" spans="1:64" ht="12.75">
      <c r="A90" s="36"/>
      <c r="B90" s="38" t="s">
        <v>75</v>
      </c>
      <c r="C90" s="50">
        <f aca="true" t="shared" si="11" ref="C90:AH90">+C89+C68</f>
        <v>0</v>
      </c>
      <c r="D90" s="70">
        <f t="shared" si="11"/>
        <v>407.58143585700003</v>
      </c>
      <c r="E90" s="70">
        <f t="shared" si="11"/>
        <v>0</v>
      </c>
      <c r="F90" s="70">
        <f t="shared" si="11"/>
        <v>0</v>
      </c>
      <c r="G90" s="69">
        <f t="shared" si="11"/>
        <v>0</v>
      </c>
      <c r="H90" s="50">
        <f t="shared" si="11"/>
        <v>1915.6894493279997</v>
      </c>
      <c r="I90" s="70">
        <f t="shared" si="11"/>
        <v>669.297843117</v>
      </c>
      <c r="J90" s="70">
        <f t="shared" si="11"/>
        <v>1.172326202</v>
      </c>
      <c r="K90" s="70">
        <f t="shared" si="11"/>
        <v>0</v>
      </c>
      <c r="L90" s="69">
        <f t="shared" si="11"/>
        <v>1932.7237223369998</v>
      </c>
      <c r="M90" s="50">
        <f t="shared" si="11"/>
        <v>0</v>
      </c>
      <c r="N90" s="70">
        <f t="shared" si="11"/>
        <v>0</v>
      </c>
      <c r="O90" s="70">
        <f t="shared" si="11"/>
        <v>0</v>
      </c>
      <c r="P90" s="70">
        <f t="shared" si="11"/>
        <v>0</v>
      </c>
      <c r="Q90" s="69">
        <f t="shared" si="11"/>
        <v>0</v>
      </c>
      <c r="R90" s="50">
        <f t="shared" si="11"/>
        <v>763.546966201</v>
      </c>
      <c r="S90" s="70">
        <f t="shared" si="11"/>
        <v>114.158278152</v>
      </c>
      <c r="T90" s="70">
        <f t="shared" si="11"/>
        <v>0</v>
      </c>
      <c r="U90" s="70">
        <f t="shared" si="11"/>
        <v>0</v>
      </c>
      <c r="V90" s="69">
        <f t="shared" si="11"/>
        <v>167.78203786400002</v>
      </c>
      <c r="W90" s="50">
        <f t="shared" si="11"/>
        <v>0</v>
      </c>
      <c r="X90" s="70">
        <f t="shared" si="11"/>
        <v>0</v>
      </c>
      <c r="Y90" s="70">
        <f t="shared" si="11"/>
        <v>0</v>
      </c>
      <c r="Z90" s="70">
        <f t="shared" si="11"/>
        <v>0</v>
      </c>
      <c r="AA90" s="69">
        <f t="shared" si="11"/>
        <v>0</v>
      </c>
      <c r="AB90" s="50">
        <f t="shared" si="11"/>
        <v>9.133949491</v>
      </c>
      <c r="AC90" s="70">
        <f t="shared" si="11"/>
        <v>0</v>
      </c>
      <c r="AD90" s="70">
        <f t="shared" si="11"/>
        <v>0</v>
      </c>
      <c r="AE90" s="70">
        <f t="shared" si="11"/>
        <v>0</v>
      </c>
      <c r="AF90" s="69">
        <f t="shared" si="11"/>
        <v>0.37384923200000003</v>
      </c>
      <c r="AG90" s="50">
        <f t="shared" si="11"/>
        <v>0</v>
      </c>
      <c r="AH90" s="70">
        <f t="shared" si="11"/>
        <v>0</v>
      </c>
      <c r="AI90" s="70">
        <f aca="true" t="shared" si="12" ref="AI90:BK90">+AI89+AI68</f>
        <v>0</v>
      </c>
      <c r="AJ90" s="70">
        <f t="shared" si="12"/>
        <v>0</v>
      </c>
      <c r="AK90" s="69">
        <f t="shared" si="12"/>
        <v>0</v>
      </c>
      <c r="AL90" s="50">
        <f t="shared" si="12"/>
        <v>5.101632046000001</v>
      </c>
      <c r="AM90" s="70">
        <f t="shared" si="12"/>
        <v>0</v>
      </c>
      <c r="AN90" s="70">
        <f t="shared" si="12"/>
        <v>0</v>
      </c>
      <c r="AO90" s="70">
        <f t="shared" si="12"/>
        <v>0</v>
      </c>
      <c r="AP90" s="69">
        <f t="shared" si="12"/>
        <v>0.157356781</v>
      </c>
      <c r="AQ90" s="50">
        <f t="shared" si="12"/>
        <v>0</v>
      </c>
      <c r="AR90" s="70">
        <f t="shared" si="12"/>
        <v>0.2368675</v>
      </c>
      <c r="AS90" s="70">
        <f t="shared" si="12"/>
        <v>0</v>
      </c>
      <c r="AT90" s="70">
        <f t="shared" si="12"/>
        <v>0</v>
      </c>
      <c r="AU90" s="69">
        <f t="shared" si="12"/>
        <v>0</v>
      </c>
      <c r="AV90" s="50">
        <f t="shared" si="12"/>
        <v>13650.876806598515</v>
      </c>
      <c r="AW90" s="70">
        <f t="shared" si="12"/>
        <v>1510.0940728819996</v>
      </c>
      <c r="AX90" s="70">
        <f t="shared" si="12"/>
        <v>1.869152996</v>
      </c>
      <c r="AY90" s="70">
        <f t="shared" si="12"/>
        <v>0</v>
      </c>
      <c r="AZ90" s="69">
        <f t="shared" si="12"/>
        <v>9357.433965606002</v>
      </c>
      <c r="BA90" s="50">
        <f t="shared" si="12"/>
        <v>0</v>
      </c>
      <c r="BB90" s="70">
        <f t="shared" si="12"/>
        <v>0</v>
      </c>
      <c r="BC90" s="70">
        <f t="shared" si="12"/>
        <v>0</v>
      </c>
      <c r="BD90" s="70">
        <f t="shared" si="12"/>
        <v>0</v>
      </c>
      <c r="BE90" s="69">
        <f t="shared" si="12"/>
        <v>0</v>
      </c>
      <c r="BF90" s="50">
        <f t="shared" si="12"/>
        <v>4397.735411471001</v>
      </c>
      <c r="BG90" s="70">
        <f t="shared" si="12"/>
        <v>261.623908778</v>
      </c>
      <c r="BH90" s="70">
        <f t="shared" si="12"/>
        <v>0.020651204</v>
      </c>
      <c r="BI90" s="70">
        <f t="shared" si="12"/>
        <v>0</v>
      </c>
      <c r="BJ90" s="69">
        <f t="shared" si="12"/>
        <v>1366.4051649440003</v>
      </c>
      <c r="BK90" s="52">
        <f t="shared" si="12"/>
        <v>36533.01484858751</v>
      </c>
      <c r="BL90" s="104"/>
    </row>
    <row r="91" spans="1:64" ht="3" customHeight="1">
      <c r="A91" s="11"/>
      <c r="B91" s="18"/>
      <c r="C91" s="123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5"/>
      <c r="BL91" s="104"/>
    </row>
    <row r="92" spans="1:64" ht="12.75">
      <c r="A92" s="11" t="s">
        <v>16</v>
      </c>
      <c r="B92" s="17" t="s">
        <v>8</v>
      </c>
      <c r="C92" s="123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5"/>
      <c r="BL92" s="104"/>
    </row>
    <row r="93" spans="1:64" ht="12.75">
      <c r="A93" s="11" t="s">
        <v>67</v>
      </c>
      <c r="B93" s="18" t="s">
        <v>17</v>
      </c>
      <c r="C93" s="123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124"/>
      <c r="BC93" s="124"/>
      <c r="BD93" s="124"/>
      <c r="BE93" s="124"/>
      <c r="BF93" s="124"/>
      <c r="BG93" s="124"/>
      <c r="BH93" s="124"/>
      <c r="BI93" s="124"/>
      <c r="BJ93" s="124"/>
      <c r="BK93" s="125"/>
      <c r="BL93" s="104"/>
    </row>
    <row r="94" spans="1:64" ht="12.75">
      <c r="A94" s="11"/>
      <c r="B94" s="24" t="s">
        <v>156</v>
      </c>
      <c r="C94" s="71">
        <v>0</v>
      </c>
      <c r="D94" s="53">
        <v>91.075640233</v>
      </c>
      <c r="E94" s="45">
        <v>0</v>
      </c>
      <c r="F94" s="45">
        <v>0</v>
      </c>
      <c r="G94" s="54">
        <v>0</v>
      </c>
      <c r="H94" s="71">
        <v>64.47423900400001</v>
      </c>
      <c r="I94" s="45">
        <v>79.999263443</v>
      </c>
      <c r="J94" s="45">
        <v>0.023281942</v>
      </c>
      <c r="K94" s="45">
        <v>0</v>
      </c>
      <c r="L94" s="54">
        <v>222.325573629</v>
      </c>
      <c r="M94" s="71">
        <v>0</v>
      </c>
      <c r="N94" s="53">
        <v>0</v>
      </c>
      <c r="O94" s="45">
        <v>0</v>
      </c>
      <c r="P94" s="45">
        <v>0</v>
      </c>
      <c r="Q94" s="54">
        <v>0</v>
      </c>
      <c r="R94" s="71">
        <v>18.739672319</v>
      </c>
      <c r="S94" s="45">
        <v>0.809568167</v>
      </c>
      <c r="T94" s="45">
        <v>0</v>
      </c>
      <c r="U94" s="45">
        <v>0</v>
      </c>
      <c r="V94" s="54">
        <v>20.773812804000002</v>
      </c>
      <c r="W94" s="71">
        <v>0</v>
      </c>
      <c r="X94" s="45">
        <v>0</v>
      </c>
      <c r="Y94" s="45">
        <v>0</v>
      </c>
      <c r="Z94" s="45">
        <v>0</v>
      </c>
      <c r="AA94" s="54">
        <v>0</v>
      </c>
      <c r="AB94" s="71">
        <v>0.23865296800000002</v>
      </c>
      <c r="AC94" s="45">
        <v>0</v>
      </c>
      <c r="AD94" s="45">
        <v>0</v>
      </c>
      <c r="AE94" s="45">
        <v>0</v>
      </c>
      <c r="AF94" s="54">
        <v>0.924079479</v>
      </c>
      <c r="AG94" s="71">
        <v>0</v>
      </c>
      <c r="AH94" s="45">
        <v>0</v>
      </c>
      <c r="AI94" s="45">
        <v>0</v>
      </c>
      <c r="AJ94" s="45">
        <v>0</v>
      </c>
      <c r="AK94" s="54">
        <v>0</v>
      </c>
      <c r="AL94" s="71">
        <v>0.037395904</v>
      </c>
      <c r="AM94" s="45">
        <v>0</v>
      </c>
      <c r="AN94" s="45">
        <v>0</v>
      </c>
      <c r="AO94" s="45">
        <v>0</v>
      </c>
      <c r="AP94" s="54">
        <v>0.064634237</v>
      </c>
      <c r="AQ94" s="71">
        <v>0</v>
      </c>
      <c r="AR94" s="53">
        <v>0.079767318</v>
      </c>
      <c r="AS94" s="45">
        <v>0</v>
      </c>
      <c r="AT94" s="45">
        <v>0</v>
      </c>
      <c r="AU94" s="54">
        <v>0</v>
      </c>
      <c r="AV94" s="71">
        <v>1023.127628806</v>
      </c>
      <c r="AW94" s="45">
        <v>367.442896683</v>
      </c>
      <c r="AX94" s="45">
        <v>0</v>
      </c>
      <c r="AY94" s="45">
        <v>0</v>
      </c>
      <c r="AZ94" s="54">
        <v>3373.6960602468725</v>
      </c>
      <c r="BA94" s="71">
        <v>0</v>
      </c>
      <c r="BB94" s="53">
        <v>0</v>
      </c>
      <c r="BC94" s="45">
        <v>0</v>
      </c>
      <c r="BD94" s="45">
        <v>0</v>
      </c>
      <c r="BE94" s="54">
        <v>0</v>
      </c>
      <c r="BF94" s="71">
        <v>343.936055275</v>
      </c>
      <c r="BG94" s="53">
        <v>36.679637786</v>
      </c>
      <c r="BH94" s="45">
        <v>4.768603444</v>
      </c>
      <c r="BI94" s="45">
        <v>0</v>
      </c>
      <c r="BJ94" s="54">
        <v>615.58604668</v>
      </c>
      <c r="BK94" s="61">
        <v>6264.802510367874</v>
      </c>
      <c r="BL94" s="104"/>
    </row>
    <row r="95" spans="1:64" ht="12.75">
      <c r="A95" s="36"/>
      <c r="B95" s="38" t="s">
        <v>74</v>
      </c>
      <c r="C95" s="50">
        <f aca="true" t="shared" si="13" ref="C95:AH95">SUM(C94:C94)</f>
        <v>0</v>
      </c>
      <c r="D95" s="70">
        <f t="shared" si="13"/>
        <v>91.075640233</v>
      </c>
      <c r="E95" s="70">
        <f t="shared" si="13"/>
        <v>0</v>
      </c>
      <c r="F95" s="70">
        <f t="shared" si="13"/>
        <v>0</v>
      </c>
      <c r="G95" s="69">
        <f t="shared" si="13"/>
        <v>0</v>
      </c>
      <c r="H95" s="50">
        <f t="shared" si="13"/>
        <v>64.47423900400001</v>
      </c>
      <c r="I95" s="70">
        <f t="shared" si="13"/>
        <v>79.999263443</v>
      </c>
      <c r="J95" s="70">
        <f t="shared" si="13"/>
        <v>0.023281942</v>
      </c>
      <c r="K95" s="70">
        <f t="shared" si="13"/>
        <v>0</v>
      </c>
      <c r="L95" s="69">
        <f t="shared" si="13"/>
        <v>222.325573629</v>
      </c>
      <c r="M95" s="50">
        <f t="shared" si="13"/>
        <v>0</v>
      </c>
      <c r="N95" s="70">
        <f t="shared" si="13"/>
        <v>0</v>
      </c>
      <c r="O95" s="70">
        <f t="shared" si="13"/>
        <v>0</v>
      </c>
      <c r="P95" s="70">
        <f t="shared" si="13"/>
        <v>0</v>
      </c>
      <c r="Q95" s="69">
        <f t="shared" si="13"/>
        <v>0</v>
      </c>
      <c r="R95" s="50">
        <f t="shared" si="13"/>
        <v>18.739672319</v>
      </c>
      <c r="S95" s="70">
        <f t="shared" si="13"/>
        <v>0.809568167</v>
      </c>
      <c r="T95" s="70">
        <f t="shared" si="13"/>
        <v>0</v>
      </c>
      <c r="U95" s="70">
        <f t="shared" si="13"/>
        <v>0</v>
      </c>
      <c r="V95" s="69">
        <f t="shared" si="13"/>
        <v>20.773812804000002</v>
      </c>
      <c r="W95" s="50">
        <f t="shared" si="13"/>
        <v>0</v>
      </c>
      <c r="X95" s="70">
        <f t="shared" si="13"/>
        <v>0</v>
      </c>
      <c r="Y95" s="70">
        <f t="shared" si="13"/>
        <v>0</v>
      </c>
      <c r="Z95" s="70">
        <f t="shared" si="13"/>
        <v>0</v>
      </c>
      <c r="AA95" s="69">
        <f t="shared" si="13"/>
        <v>0</v>
      </c>
      <c r="AB95" s="50">
        <f t="shared" si="13"/>
        <v>0.23865296800000002</v>
      </c>
      <c r="AC95" s="70">
        <f t="shared" si="13"/>
        <v>0</v>
      </c>
      <c r="AD95" s="70">
        <f t="shared" si="13"/>
        <v>0</v>
      </c>
      <c r="AE95" s="70">
        <f t="shared" si="13"/>
        <v>0</v>
      </c>
      <c r="AF95" s="69">
        <f t="shared" si="13"/>
        <v>0.924079479</v>
      </c>
      <c r="AG95" s="50">
        <f t="shared" si="13"/>
        <v>0</v>
      </c>
      <c r="AH95" s="70">
        <f t="shared" si="13"/>
        <v>0</v>
      </c>
      <c r="AI95" s="70">
        <f aca="true" t="shared" si="14" ref="AI95:BJ95">SUM(AI94:AI94)</f>
        <v>0</v>
      </c>
      <c r="AJ95" s="70">
        <f t="shared" si="14"/>
        <v>0</v>
      </c>
      <c r="AK95" s="69">
        <f t="shared" si="14"/>
        <v>0</v>
      </c>
      <c r="AL95" s="50">
        <f t="shared" si="14"/>
        <v>0.037395904</v>
      </c>
      <c r="AM95" s="70">
        <f t="shared" si="14"/>
        <v>0</v>
      </c>
      <c r="AN95" s="70">
        <f t="shared" si="14"/>
        <v>0</v>
      </c>
      <c r="AO95" s="70">
        <f t="shared" si="14"/>
        <v>0</v>
      </c>
      <c r="AP95" s="69">
        <f t="shared" si="14"/>
        <v>0.064634237</v>
      </c>
      <c r="AQ95" s="50">
        <f t="shared" si="14"/>
        <v>0</v>
      </c>
      <c r="AR95" s="70">
        <f>SUM(AR94:AR94)</f>
        <v>0.079767318</v>
      </c>
      <c r="AS95" s="70">
        <f t="shared" si="14"/>
        <v>0</v>
      </c>
      <c r="AT95" s="70">
        <f t="shared" si="14"/>
        <v>0</v>
      </c>
      <c r="AU95" s="69">
        <f t="shared" si="14"/>
        <v>0</v>
      </c>
      <c r="AV95" s="50">
        <f t="shared" si="14"/>
        <v>1023.127628806</v>
      </c>
      <c r="AW95" s="70">
        <f t="shared" si="14"/>
        <v>367.442896683</v>
      </c>
      <c r="AX95" s="70">
        <f t="shared" si="14"/>
        <v>0</v>
      </c>
      <c r="AY95" s="70">
        <f t="shared" si="14"/>
        <v>0</v>
      </c>
      <c r="AZ95" s="69">
        <f t="shared" si="14"/>
        <v>3373.6960602468725</v>
      </c>
      <c r="BA95" s="50">
        <f t="shared" si="14"/>
        <v>0</v>
      </c>
      <c r="BB95" s="70">
        <f t="shared" si="14"/>
        <v>0</v>
      </c>
      <c r="BC95" s="70">
        <f t="shared" si="14"/>
        <v>0</v>
      </c>
      <c r="BD95" s="70">
        <f t="shared" si="14"/>
        <v>0</v>
      </c>
      <c r="BE95" s="69">
        <f t="shared" si="14"/>
        <v>0</v>
      </c>
      <c r="BF95" s="50">
        <f t="shared" si="14"/>
        <v>343.936055275</v>
      </c>
      <c r="BG95" s="70">
        <f t="shared" si="14"/>
        <v>36.679637786</v>
      </c>
      <c r="BH95" s="70">
        <f t="shared" si="14"/>
        <v>4.768603444</v>
      </c>
      <c r="BI95" s="70">
        <f t="shared" si="14"/>
        <v>0</v>
      </c>
      <c r="BJ95" s="69">
        <f t="shared" si="14"/>
        <v>615.58604668</v>
      </c>
      <c r="BK95" s="97">
        <f>SUM(BK94:BK94)</f>
        <v>6264.802510367874</v>
      </c>
      <c r="BL95" s="104"/>
    </row>
    <row r="96" spans="1:64" ht="2.25" customHeight="1">
      <c r="A96" s="11"/>
      <c r="B96" s="18"/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5"/>
      <c r="BL96" s="104"/>
    </row>
    <row r="97" spans="1:64" ht="12.75">
      <c r="A97" s="11" t="s">
        <v>4</v>
      </c>
      <c r="B97" s="17" t="s">
        <v>9</v>
      </c>
      <c r="C97" s="123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5"/>
      <c r="BL97" s="104"/>
    </row>
    <row r="98" spans="1:64" ht="12.75">
      <c r="A98" s="11" t="s">
        <v>67</v>
      </c>
      <c r="B98" s="18" t="s">
        <v>18</v>
      </c>
      <c r="C98" s="123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5"/>
      <c r="BL98" s="104"/>
    </row>
    <row r="99" spans="1:64" ht="12.75">
      <c r="A99" s="11"/>
      <c r="B99" s="19" t="s">
        <v>31</v>
      </c>
      <c r="C99" s="57"/>
      <c r="D99" s="58"/>
      <c r="E99" s="59"/>
      <c r="F99" s="59"/>
      <c r="G99" s="60"/>
      <c r="H99" s="57"/>
      <c r="I99" s="59"/>
      <c r="J99" s="59"/>
      <c r="K99" s="59"/>
      <c r="L99" s="60"/>
      <c r="M99" s="57"/>
      <c r="N99" s="58"/>
      <c r="O99" s="59"/>
      <c r="P99" s="59"/>
      <c r="Q99" s="60"/>
      <c r="R99" s="57"/>
      <c r="S99" s="59"/>
      <c r="T99" s="59"/>
      <c r="U99" s="59"/>
      <c r="V99" s="60"/>
      <c r="W99" s="57"/>
      <c r="X99" s="59"/>
      <c r="Y99" s="59"/>
      <c r="Z99" s="59"/>
      <c r="AA99" s="60"/>
      <c r="AB99" s="57"/>
      <c r="AC99" s="59"/>
      <c r="AD99" s="59"/>
      <c r="AE99" s="59"/>
      <c r="AF99" s="60"/>
      <c r="AG99" s="57"/>
      <c r="AH99" s="59"/>
      <c r="AI99" s="59"/>
      <c r="AJ99" s="59"/>
      <c r="AK99" s="60"/>
      <c r="AL99" s="57"/>
      <c r="AM99" s="59"/>
      <c r="AN99" s="59"/>
      <c r="AO99" s="59"/>
      <c r="AP99" s="60"/>
      <c r="AQ99" s="57"/>
      <c r="AR99" s="58"/>
      <c r="AS99" s="59"/>
      <c r="AT99" s="59"/>
      <c r="AU99" s="60"/>
      <c r="AV99" s="57"/>
      <c r="AW99" s="59"/>
      <c r="AX99" s="59"/>
      <c r="AY99" s="59"/>
      <c r="AZ99" s="60"/>
      <c r="BA99" s="57"/>
      <c r="BB99" s="58"/>
      <c r="BC99" s="59"/>
      <c r="BD99" s="59"/>
      <c r="BE99" s="60"/>
      <c r="BF99" s="57"/>
      <c r="BG99" s="58"/>
      <c r="BH99" s="59"/>
      <c r="BI99" s="59"/>
      <c r="BJ99" s="60"/>
      <c r="BK99" s="61"/>
      <c r="BL99" s="104"/>
    </row>
    <row r="100" spans="1:254" s="39" customFormat="1" ht="12.75">
      <c r="A100" s="36"/>
      <c r="B100" s="37" t="s">
        <v>76</v>
      </c>
      <c r="C100" s="62"/>
      <c r="D100" s="63"/>
      <c r="E100" s="63"/>
      <c r="F100" s="63"/>
      <c r="G100" s="64"/>
      <c r="H100" s="62"/>
      <c r="I100" s="63"/>
      <c r="J100" s="63"/>
      <c r="K100" s="63"/>
      <c r="L100" s="64"/>
      <c r="M100" s="62"/>
      <c r="N100" s="63"/>
      <c r="O100" s="63"/>
      <c r="P100" s="63"/>
      <c r="Q100" s="64"/>
      <c r="R100" s="62"/>
      <c r="S100" s="63"/>
      <c r="T100" s="63"/>
      <c r="U100" s="63"/>
      <c r="V100" s="64"/>
      <c r="W100" s="62"/>
      <c r="X100" s="63"/>
      <c r="Y100" s="63"/>
      <c r="Z100" s="63"/>
      <c r="AA100" s="64"/>
      <c r="AB100" s="62"/>
      <c r="AC100" s="63"/>
      <c r="AD100" s="63"/>
      <c r="AE100" s="63"/>
      <c r="AF100" s="64"/>
      <c r="AG100" s="62"/>
      <c r="AH100" s="63"/>
      <c r="AI100" s="63"/>
      <c r="AJ100" s="63"/>
      <c r="AK100" s="64"/>
      <c r="AL100" s="62"/>
      <c r="AM100" s="63"/>
      <c r="AN100" s="63"/>
      <c r="AO100" s="63"/>
      <c r="AP100" s="64"/>
      <c r="AQ100" s="62"/>
      <c r="AR100" s="63"/>
      <c r="AS100" s="63"/>
      <c r="AT100" s="63"/>
      <c r="AU100" s="64"/>
      <c r="AV100" s="62"/>
      <c r="AW100" s="63"/>
      <c r="AX100" s="63"/>
      <c r="AY100" s="63"/>
      <c r="AZ100" s="64"/>
      <c r="BA100" s="62"/>
      <c r="BB100" s="63"/>
      <c r="BC100" s="63"/>
      <c r="BD100" s="63"/>
      <c r="BE100" s="64"/>
      <c r="BF100" s="62"/>
      <c r="BG100" s="63"/>
      <c r="BH100" s="63"/>
      <c r="BI100" s="63"/>
      <c r="BJ100" s="64"/>
      <c r="BK100" s="65"/>
      <c r="BL100" s="104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64" ht="12.75">
      <c r="A101" s="11" t="s">
        <v>68</v>
      </c>
      <c r="B101" s="18" t="s">
        <v>19</v>
      </c>
      <c r="C101" s="123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5"/>
      <c r="BL101" s="104"/>
    </row>
    <row r="102" spans="1:64" ht="12.75">
      <c r="A102" s="11"/>
      <c r="B102" s="109" t="s">
        <v>157</v>
      </c>
      <c r="C102" s="57">
        <v>0</v>
      </c>
      <c r="D102" s="58">
        <v>0</v>
      </c>
      <c r="E102" s="59">
        <v>0</v>
      </c>
      <c r="F102" s="59">
        <v>0</v>
      </c>
      <c r="G102" s="60">
        <v>0</v>
      </c>
      <c r="H102" s="57">
        <v>0</v>
      </c>
      <c r="I102" s="59">
        <v>0</v>
      </c>
      <c r="J102" s="59">
        <v>0</v>
      </c>
      <c r="K102" s="59">
        <v>0</v>
      </c>
      <c r="L102" s="60">
        <v>0</v>
      </c>
      <c r="M102" s="57">
        <v>0</v>
      </c>
      <c r="N102" s="58">
        <v>0</v>
      </c>
      <c r="O102" s="59">
        <v>0</v>
      </c>
      <c r="P102" s="59">
        <v>0</v>
      </c>
      <c r="Q102" s="60">
        <v>0</v>
      </c>
      <c r="R102" s="57">
        <v>0</v>
      </c>
      <c r="S102" s="59">
        <v>0</v>
      </c>
      <c r="T102" s="59">
        <v>0</v>
      </c>
      <c r="U102" s="59">
        <v>0</v>
      </c>
      <c r="V102" s="60">
        <v>0</v>
      </c>
      <c r="W102" s="57">
        <v>0</v>
      </c>
      <c r="X102" s="59">
        <v>0</v>
      </c>
      <c r="Y102" s="59">
        <v>0</v>
      </c>
      <c r="Z102" s="59">
        <v>0</v>
      </c>
      <c r="AA102" s="60">
        <v>0</v>
      </c>
      <c r="AB102" s="57">
        <v>0</v>
      </c>
      <c r="AC102" s="59">
        <v>0</v>
      </c>
      <c r="AD102" s="59">
        <v>0</v>
      </c>
      <c r="AE102" s="59">
        <v>0</v>
      </c>
      <c r="AF102" s="60">
        <v>0</v>
      </c>
      <c r="AG102" s="57">
        <v>0</v>
      </c>
      <c r="AH102" s="59">
        <v>0</v>
      </c>
      <c r="AI102" s="59">
        <v>0</v>
      </c>
      <c r="AJ102" s="59">
        <v>0</v>
      </c>
      <c r="AK102" s="60">
        <v>0</v>
      </c>
      <c r="AL102" s="57">
        <v>0</v>
      </c>
      <c r="AM102" s="59">
        <v>0</v>
      </c>
      <c r="AN102" s="59">
        <v>0</v>
      </c>
      <c r="AO102" s="59">
        <v>0</v>
      </c>
      <c r="AP102" s="60">
        <v>0</v>
      </c>
      <c r="AQ102" s="57">
        <v>0</v>
      </c>
      <c r="AR102" s="58">
        <v>0</v>
      </c>
      <c r="AS102" s="59">
        <v>0</v>
      </c>
      <c r="AT102" s="59">
        <v>0</v>
      </c>
      <c r="AU102" s="60">
        <v>0</v>
      </c>
      <c r="AV102" s="57">
        <v>0</v>
      </c>
      <c r="AW102" s="59">
        <v>19.643521703</v>
      </c>
      <c r="AX102" s="59">
        <v>0</v>
      </c>
      <c r="AY102" s="59">
        <v>0</v>
      </c>
      <c r="AZ102" s="60">
        <v>59.957622416</v>
      </c>
      <c r="BA102" s="57">
        <v>0</v>
      </c>
      <c r="BB102" s="58">
        <v>0</v>
      </c>
      <c r="BC102" s="59">
        <v>0</v>
      </c>
      <c r="BD102" s="59">
        <v>0</v>
      </c>
      <c r="BE102" s="60">
        <v>0</v>
      </c>
      <c r="BF102" s="57">
        <v>0</v>
      </c>
      <c r="BG102" s="58">
        <v>0</v>
      </c>
      <c r="BH102" s="59">
        <v>0</v>
      </c>
      <c r="BI102" s="59">
        <v>0</v>
      </c>
      <c r="BJ102" s="60">
        <v>0</v>
      </c>
      <c r="BK102" s="61">
        <v>79.601144119</v>
      </c>
      <c r="BL102" s="104"/>
    </row>
    <row r="103" spans="1:254" s="39" customFormat="1" ht="12.75">
      <c r="A103" s="36"/>
      <c r="B103" s="38" t="s">
        <v>77</v>
      </c>
      <c r="C103" s="50">
        <f aca="true" t="shared" si="15" ref="C103:BJ103">SUM(C102:C102)</f>
        <v>0</v>
      </c>
      <c r="D103" s="70">
        <f t="shared" si="15"/>
        <v>0</v>
      </c>
      <c r="E103" s="70">
        <f t="shared" si="15"/>
        <v>0</v>
      </c>
      <c r="F103" s="70">
        <f t="shared" si="15"/>
        <v>0</v>
      </c>
      <c r="G103" s="69">
        <f t="shared" si="15"/>
        <v>0</v>
      </c>
      <c r="H103" s="50">
        <f t="shared" si="15"/>
        <v>0</v>
      </c>
      <c r="I103" s="70">
        <f t="shared" si="15"/>
        <v>0</v>
      </c>
      <c r="J103" s="70">
        <f t="shared" si="15"/>
        <v>0</v>
      </c>
      <c r="K103" s="70">
        <f t="shared" si="15"/>
        <v>0</v>
      </c>
      <c r="L103" s="69">
        <f t="shared" si="15"/>
        <v>0</v>
      </c>
      <c r="M103" s="50">
        <f t="shared" si="15"/>
        <v>0</v>
      </c>
      <c r="N103" s="70">
        <f t="shared" si="15"/>
        <v>0</v>
      </c>
      <c r="O103" s="70">
        <f t="shared" si="15"/>
        <v>0</v>
      </c>
      <c r="P103" s="70">
        <f t="shared" si="15"/>
        <v>0</v>
      </c>
      <c r="Q103" s="69">
        <f t="shared" si="15"/>
        <v>0</v>
      </c>
      <c r="R103" s="50">
        <f t="shared" si="15"/>
        <v>0</v>
      </c>
      <c r="S103" s="70">
        <f t="shared" si="15"/>
        <v>0</v>
      </c>
      <c r="T103" s="70">
        <f t="shared" si="15"/>
        <v>0</v>
      </c>
      <c r="U103" s="70">
        <f t="shared" si="15"/>
        <v>0</v>
      </c>
      <c r="V103" s="69">
        <f t="shared" si="15"/>
        <v>0</v>
      </c>
      <c r="W103" s="50">
        <f t="shared" si="15"/>
        <v>0</v>
      </c>
      <c r="X103" s="70">
        <f t="shared" si="15"/>
        <v>0</v>
      </c>
      <c r="Y103" s="70">
        <f t="shared" si="15"/>
        <v>0</v>
      </c>
      <c r="Z103" s="70">
        <f t="shared" si="15"/>
        <v>0</v>
      </c>
      <c r="AA103" s="69">
        <f t="shared" si="15"/>
        <v>0</v>
      </c>
      <c r="AB103" s="50">
        <f t="shared" si="15"/>
        <v>0</v>
      </c>
      <c r="AC103" s="70">
        <f t="shared" si="15"/>
        <v>0</v>
      </c>
      <c r="AD103" s="70">
        <f t="shared" si="15"/>
        <v>0</v>
      </c>
      <c r="AE103" s="70">
        <f t="shared" si="15"/>
        <v>0</v>
      </c>
      <c r="AF103" s="69">
        <f t="shared" si="15"/>
        <v>0</v>
      </c>
      <c r="AG103" s="50">
        <f t="shared" si="15"/>
        <v>0</v>
      </c>
      <c r="AH103" s="70">
        <f t="shared" si="15"/>
        <v>0</v>
      </c>
      <c r="AI103" s="70">
        <f t="shared" si="15"/>
        <v>0</v>
      </c>
      <c r="AJ103" s="70">
        <f t="shared" si="15"/>
        <v>0</v>
      </c>
      <c r="AK103" s="69">
        <f t="shared" si="15"/>
        <v>0</v>
      </c>
      <c r="AL103" s="50">
        <f t="shared" si="15"/>
        <v>0</v>
      </c>
      <c r="AM103" s="70">
        <f t="shared" si="15"/>
        <v>0</v>
      </c>
      <c r="AN103" s="70">
        <f t="shared" si="15"/>
        <v>0</v>
      </c>
      <c r="AO103" s="70">
        <f t="shared" si="15"/>
        <v>0</v>
      </c>
      <c r="AP103" s="69">
        <f t="shared" si="15"/>
        <v>0</v>
      </c>
      <c r="AQ103" s="50">
        <f t="shared" si="15"/>
        <v>0</v>
      </c>
      <c r="AR103" s="70">
        <f>SUM(AR102:AR102)</f>
        <v>0</v>
      </c>
      <c r="AS103" s="70">
        <f t="shared" si="15"/>
        <v>0</v>
      </c>
      <c r="AT103" s="70">
        <f t="shared" si="15"/>
        <v>0</v>
      </c>
      <c r="AU103" s="69">
        <f t="shared" si="15"/>
        <v>0</v>
      </c>
      <c r="AV103" s="50">
        <f t="shared" si="15"/>
        <v>0</v>
      </c>
      <c r="AW103" s="70">
        <f t="shared" si="15"/>
        <v>19.643521703</v>
      </c>
      <c r="AX103" s="70">
        <f t="shared" si="15"/>
        <v>0</v>
      </c>
      <c r="AY103" s="70">
        <f t="shared" si="15"/>
        <v>0</v>
      </c>
      <c r="AZ103" s="69">
        <f t="shared" si="15"/>
        <v>59.957622416</v>
      </c>
      <c r="BA103" s="50">
        <f t="shared" si="15"/>
        <v>0</v>
      </c>
      <c r="BB103" s="70">
        <f t="shared" si="15"/>
        <v>0</v>
      </c>
      <c r="BC103" s="70">
        <f t="shared" si="15"/>
        <v>0</v>
      </c>
      <c r="BD103" s="70">
        <f t="shared" si="15"/>
        <v>0</v>
      </c>
      <c r="BE103" s="69">
        <f t="shared" si="15"/>
        <v>0</v>
      </c>
      <c r="BF103" s="50">
        <f t="shared" si="15"/>
        <v>0</v>
      </c>
      <c r="BG103" s="70">
        <f t="shared" si="15"/>
        <v>0</v>
      </c>
      <c r="BH103" s="70">
        <f t="shared" si="15"/>
        <v>0</v>
      </c>
      <c r="BI103" s="70">
        <f t="shared" si="15"/>
        <v>0</v>
      </c>
      <c r="BJ103" s="69">
        <f t="shared" si="15"/>
        <v>0</v>
      </c>
      <c r="BK103" s="97">
        <f>SUM(BK102:BK102)</f>
        <v>79.601144119</v>
      </c>
      <c r="BL103" s="104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</row>
    <row r="104" spans="1:254" s="39" customFormat="1" ht="12.75">
      <c r="A104" s="36"/>
      <c r="B104" s="38" t="s">
        <v>75</v>
      </c>
      <c r="C104" s="50">
        <f aca="true" t="shared" si="16" ref="C104:AR104">SUM(C103,C100)</f>
        <v>0</v>
      </c>
      <c r="D104" s="70">
        <f t="shared" si="16"/>
        <v>0</v>
      </c>
      <c r="E104" s="70">
        <f t="shared" si="16"/>
        <v>0</v>
      </c>
      <c r="F104" s="70">
        <f t="shared" si="16"/>
        <v>0</v>
      </c>
      <c r="G104" s="69">
        <f t="shared" si="16"/>
        <v>0</v>
      </c>
      <c r="H104" s="50">
        <f t="shared" si="16"/>
        <v>0</v>
      </c>
      <c r="I104" s="70">
        <f t="shared" si="16"/>
        <v>0</v>
      </c>
      <c r="J104" s="70">
        <f t="shared" si="16"/>
        <v>0</v>
      </c>
      <c r="K104" s="70">
        <f t="shared" si="16"/>
        <v>0</v>
      </c>
      <c r="L104" s="69">
        <f t="shared" si="16"/>
        <v>0</v>
      </c>
      <c r="M104" s="50">
        <f t="shared" si="16"/>
        <v>0</v>
      </c>
      <c r="N104" s="70">
        <f t="shared" si="16"/>
        <v>0</v>
      </c>
      <c r="O104" s="70">
        <f t="shared" si="16"/>
        <v>0</v>
      </c>
      <c r="P104" s="70">
        <f t="shared" si="16"/>
        <v>0</v>
      </c>
      <c r="Q104" s="69">
        <f t="shared" si="16"/>
        <v>0</v>
      </c>
      <c r="R104" s="50">
        <f t="shared" si="16"/>
        <v>0</v>
      </c>
      <c r="S104" s="70">
        <f t="shared" si="16"/>
        <v>0</v>
      </c>
      <c r="T104" s="70">
        <f t="shared" si="16"/>
        <v>0</v>
      </c>
      <c r="U104" s="70">
        <f t="shared" si="16"/>
        <v>0</v>
      </c>
      <c r="V104" s="69">
        <f t="shared" si="16"/>
        <v>0</v>
      </c>
      <c r="W104" s="50">
        <f t="shared" si="16"/>
        <v>0</v>
      </c>
      <c r="X104" s="70">
        <f t="shared" si="16"/>
        <v>0</v>
      </c>
      <c r="Y104" s="70">
        <f t="shared" si="16"/>
        <v>0</v>
      </c>
      <c r="Z104" s="70">
        <f t="shared" si="16"/>
        <v>0</v>
      </c>
      <c r="AA104" s="69">
        <f t="shared" si="16"/>
        <v>0</v>
      </c>
      <c r="AB104" s="50">
        <f t="shared" si="16"/>
        <v>0</v>
      </c>
      <c r="AC104" s="70">
        <f t="shared" si="16"/>
        <v>0</v>
      </c>
      <c r="AD104" s="70">
        <f t="shared" si="16"/>
        <v>0</v>
      </c>
      <c r="AE104" s="70">
        <f t="shared" si="16"/>
        <v>0</v>
      </c>
      <c r="AF104" s="69">
        <f t="shared" si="16"/>
        <v>0</v>
      </c>
      <c r="AG104" s="50">
        <f t="shared" si="16"/>
        <v>0</v>
      </c>
      <c r="AH104" s="70">
        <f t="shared" si="16"/>
        <v>0</v>
      </c>
      <c r="AI104" s="70">
        <f t="shared" si="16"/>
        <v>0</v>
      </c>
      <c r="AJ104" s="70">
        <f t="shared" si="16"/>
        <v>0</v>
      </c>
      <c r="AK104" s="69">
        <f t="shared" si="16"/>
        <v>0</v>
      </c>
      <c r="AL104" s="50">
        <f t="shared" si="16"/>
        <v>0</v>
      </c>
      <c r="AM104" s="70">
        <f t="shared" si="16"/>
        <v>0</v>
      </c>
      <c r="AN104" s="70">
        <f t="shared" si="16"/>
        <v>0</v>
      </c>
      <c r="AO104" s="70">
        <f t="shared" si="16"/>
        <v>0</v>
      </c>
      <c r="AP104" s="69">
        <f t="shared" si="16"/>
        <v>0</v>
      </c>
      <c r="AQ104" s="50">
        <f t="shared" si="16"/>
        <v>0</v>
      </c>
      <c r="AR104" s="70">
        <f t="shared" si="16"/>
        <v>0</v>
      </c>
      <c r="AS104" s="70">
        <f aca="true" t="shared" si="17" ref="AS104:BK104">SUM(AS103,AS100)</f>
        <v>0</v>
      </c>
      <c r="AT104" s="70">
        <f t="shared" si="17"/>
        <v>0</v>
      </c>
      <c r="AU104" s="69">
        <f t="shared" si="17"/>
        <v>0</v>
      </c>
      <c r="AV104" s="50">
        <f t="shared" si="17"/>
        <v>0</v>
      </c>
      <c r="AW104" s="70">
        <f t="shared" si="17"/>
        <v>19.643521703</v>
      </c>
      <c r="AX104" s="70">
        <f t="shared" si="17"/>
        <v>0</v>
      </c>
      <c r="AY104" s="70">
        <f t="shared" si="17"/>
        <v>0</v>
      </c>
      <c r="AZ104" s="69">
        <f t="shared" si="17"/>
        <v>59.957622416</v>
      </c>
      <c r="BA104" s="50">
        <f t="shared" si="17"/>
        <v>0</v>
      </c>
      <c r="BB104" s="70">
        <f t="shared" si="17"/>
        <v>0</v>
      </c>
      <c r="BC104" s="70">
        <f t="shared" si="17"/>
        <v>0</v>
      </c>
      <c r="BD104" s="70">
        <f t="shared" si="17"/>
        <v>0</v>
      </c>
      <c r="BE104" s="69">
        <f t="shared" si="17"/>
        <v>0</v>
      </c>
      <c r="BF104" s="50">
        <f t="shared" si="17"/>
        <v>0</v>
      </c>
      <c r="BG104" s="70">
        <f t="shared" si="17"/>
        <v>0</v>
      </c>
      <c r="BH104" s="70">
        <f t="shared" si="17"/>
        <v>0</v>
      </c>
      <c r="BI104" s="70">
        <f t="shared" si="17"/>
        <v>0</v>
      </c>
      <c r="BJ104" s="69">
        <f t="shared" si="17"/>
        <v>0</v>
      </c>
      <c r="BK104" s="97">
        <f t="shared" si="17"/>
        <v>79.601144119</v>
      </c>
      <c r="BL104" s="104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64" ht="4.5" customHeight="1">
      <c r="A105" s="11"/>
      <c r="B105" s="18"/>
      <c r="C105" s="123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5"/>
      <c r="BL105" s="104"/>
    </row>
    <row r="106" spans="1:64" ht="12.75">
      <c r="A106" s="11" t="s">
        <v>20</v>
      </c>
      <c r="B106" s="17" t="s">
        <v>21</v>
      </c>
      <c r="C106" s="123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5"/>
      <c r="BL106" s="104"/>
    </row>
    <row r="107" spans="1:64" ht="12.75">
      <c r="A107" s="11" t="s">
        <v>67</v>
      </c>
      <c r="B107" s="18" t="s">
        <v>22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5"/>
      <c r="BL107" s="104"/>
    </row>
    <row r="108" spans="1:64" ht="12.75">
      <c r="A108" s="11"/>
      <c r="B108" s="24" t="s">
        <v>146</v>
      </c>
      <c r="C108" s="71">
        <v>0</v>
      </c>
      <c r="D108" s="53">
        <v>90.13910684400001</v>
      </c>
      <c r="E108" s="45">
        <v>0</v>
      </c>
      <c r="F108" s="45">
        <v>0</v>
      </c>
      <c r="G108" s="54">
        <v>0</v>
      </c>
      <c r="H108" s="71">
        <v>12.458605685</v>
      </c>
      <c r="I108" s="45">
        <v>4.492527535</v>
      </c>
      <c r="J108" s="45">
        <v>0</v>
      </c>
      <c r="K108" s="45">
        <v>0</v>
      </c>
      <c r="L108" s="54">
        <v>16.61010673</v>
      </c>
      <c r="M108" s="71">
        <v>0</v>
      </c>
      <c r="N108" s="53">
        <v>0</v>
      </c>
      <c r="O108" s="45">
        <v>0</v>
      </c>
      <c r="P108" s="45">
        <v>0</v>
      </c>
      <c r="Q108" s="54">
        <v>0</v>
      </c>
      <c r="R108" s="71">
        <v>3.7188082569999996</v>
      </c>
      <c r="S108" s="45">
        <v>0</v>
      </c>
      <c r="T108" s="45">
        <v>0</v>
      </c>
      <c r="U108" s="45">
        <v>0</v>
      </c>
      <c r="V108" s="54">
        <v>1.18004111</v>
      </c>
      <c r="W108" s="71">
        <v>0</v>
      </c>
      <c r="X108" s="45">
        <v>0</v>
      </c>
      <c r="Y108" s="45">
        <v>0</v>
      </c>
      <c r="Z108" s="45">
        <v>0</v>
      </c>
      <c r="AA108" s="54">
        <v>0</v>
      </c>
      <c r="AB108" s="71">
        <v>0</v>
      </c>
      <c r="AC108" s="45">
        <v>0</v>
      </c>
      <c r="AD108" s="45">
        <v>0</v>
      </c>
      <c r="AE108" s="45">
        <v>0</v>
      </c>
      <c r="AF108" s="54">
        <v>0</v>
      </c>
      <c r="AG108" s="71">
        <v>0</v>
      </c>
      <c r="AH108" s="45">
        <v>0</v>
      </c>
      <c r="AI108" s="45">
        <v>0</v>
      </c>
      <c r="AJ108" s="45">
        <v>0</v>
      </c>
      <c r="AK108" s="54">
        <v>0</v>
      </c>
      <c r="AL108" s="71">
        <v>0.000507567</v>
      </c>
      <c r="AM108" s="45">
        <v>0</v>
      </c>
      <c r="AN108" s="45">
        <v>0</v>
      </c>
      <c r="AO108" s="45">
        <v>0</v>
      </c>
      <c r="AP108" s="54">
        <v>0</v>
      </c>
      <c r="AQ108" s="71">
        <v>0</v>
      </c>
      <c r="AR108" s="53">
        <v>0</v>
      </c>
      <c r="AS108" s="45">
        <v>0</v>
      </c>
      <c r="AT108" s="45">
        <v>0</v>
      </c>
      <c r="AU108" s="54">
        <v>0</v>
      </c>
      <c r="AV108" s="71">
        <v>17.578203402</v>
      </c>
      <c r="AW108" s="45">
        <v>52.36924358529853</v>
      </c>
      <c r="AX108" s="45">
        <v>0</v>
      </c>
      <c r="AY108" s="45">
        <v>0</v>
      </c>
      <c r="AZ108" s="54">
        <v>50.107264803</v>
      </c>
      <c r="BA108" s="71">
        <v>0</v>
      </c>
      <c r="BB108" s="53">
        <v>0</v>
      </c>
      <c r="BC108" s="45">
        <v>0</v>
      </c>
      <c r="BD108" s="45">
        <v>0</v>
      </c>
      <c r="BE108" s="54">
        <v>0</v>
      </c>
      <c r="BF108" s="71">
        <v>3.237888458</v>
      </c>
      <c r="BG108" s="53">
        <v>1.674913732</v>
      </c>
      <c r="BH108" s="45">
        <v>0</v>
      </c>
      <c r="BI108" s="45">
        <v>0</v>
      </c>
      <c r="BJ108" s="54">
        <v>2.264250895</v>
      </c>
      <c r="BK108" s="61">
        <v>255.8314686032985</v>
      </c>
      <c r="BL108" s="104"/>
    </row>
    <row r="109" spans="1:64" ht="12.75">
      <c r="A109" s="11"/>
      <c r="B109" s="24" t="s">
        <v>147</v>
      </c>
      <c r="C109" s="71">
        <v>0</v>
      </c>
      <c r="D109" s="53">
        <v>0.437641249</v>
      </c>
      <c r="E109" s="45">
        <v>0</v>
      </c>
      <c r="F109" s="45">
        <v>0</v>
      </c>
      <c r="G109" s="54">
        <v>0</v>
      </c>
      <c r="H109" s="71">
        <v>0.43658707900000004</v>
      </c>
      <c r="I109" s="45">
        <v>1.432106772</v>
      </c>
      <c r="J109" s="45">
        <v>0</v>
      </c>
      <c r="K109" s="45">
        <v>0</v>
      </c>
      <c r="L109" s="54">
        <v>0.596249871</v>
      </c>
      <c r="M109" s="71">
        <v>0</v>
      </c>
      <c r="N109" s="53">
        <v>0</v>
      </c>
      <c r="O109" s="45">
        <v>0</v>
      </c>
      <c r="P109" s="45">
        <v>0</v>
      </c>
      <c r="Q109" s="54">
        <v>0</v>
      </c>
      <c r="R109" s="71">
        <v>0.129737929</v>
      </c>
      <c r="S109" s="45">
        <v>0</v>
      </c>
      <c r="T109" s="45">
        <v>0</v>
      </c>
      <c r="U109" s="45">
        <v>0</v>
      </c>
      <c r="V109" s="54">
        <v>0.020072305</v>
      </c>
      <c r="W109" s="71">
        <v>0</v>
      </c>
      <c r="X109" s="45">
        <v>0</v>
      </c>
      <c r="Y109" s="45">
        <v>0</v>
      </c>
      <c r="Z109" s="45">
        <v>0</v>
      </c>
      <c r="AA109" s="54">
        <v>0</v>
      </c>
      <c r="AB109" s="71">
        <v>0</v>
      </c>
      <c r="AC109" s="45">
        <v>0</v>
      </c>
      <c r="AD109" s="45">
        <v>0</v>
      </c>
      <c r="AE109" s="45">
        <v>0</v>
      </c>
      <c r="AF109" s="54">
        <v>0</v>
      </c>
      <c r="AG109" s="71">
        <v>0</v>
      </c>
      <c r="AH109" s="45">
        <v>0</v>
      </c>
      <c r="AI109" s="45">
        <v>0</v>
      </c>
      <c r="AJ109" s="45">
        <v>0</v>
      </c>
      <c r="AK109" s="54">
        <v>0</v>
      </c>
      <c r="AL109" s="71">
        <v>0</v>
      </c>
      <c r="AM109" s="45">
        <v>0</v>
      </c>
      <c r="AN109" s="45">
        <v>0</v>
      </c>
      <c r="AO109" s="45">
        <v>0</v>
      </c>
      <c r="AP109" s="54">
        <v>0</v>
      </c>
      <c r="AQ109" s="71">
        <v>0</v>
      </c>
      <c r="AR109" s="53">
        <v>12.56337</v>
      </c>
      <c r="AS109" s="45">
        <v>0</v>
      </c>
      <c r="AT109" s="45">
        <v>0</v>
      </c>
      <c r="AU109" s="54">
        <v>0</v>
      </c>
      <c r="AV109" s="71">
        <v>1.5721385790000002</v>
      </c>
      <c r="AW109" s="45">
        <v>0.580076445</v>
      </c>
      <c r="AX109" s="45">
        <v>0</v>
      </c>
      <c r="AY109" s="45">
        <v>0</v>
      </c>
      <c r="AZ109" s="54">
        <v>9.958419266</v>
      </c>
      <c r="BA109" s="71">
        <v>0</v>
      </c>
      <c r="BB109" s="53">
        <v>0</v>
      </c>
      <c r="BC109" s="45">
        <v>0</v>
      </c>
      <c r="BD109" s="45">
        <v>0</v>
      </c>
      <c r="BE109" s="54">
        <v>0</v>
      </c>
      <c r="BF109" s="71">
        <v>0.438485369</v>
      </c>
      <c r="BG109" s="53">
        <v>0.087467428</v>
      </c>
      <c r="BH109" s="45">
        <v>0</v>
      </c>
      <c r="BI109" s="45">
        <v>0</v>
      </c>
      <c r="BJ109" s="54">
        <v>0.018308395</v>
      </c>
      <c r="BK109" s="61">
        <v>28.270660686999996</v>
      </c>
      <c r="BL109" s="104"/>
    </row>
    <row r="110" spans="1:64" ht="12.75">
      <c r="A110" s="11"/>
      <c r="B110" s="24" t="s">
        <v>148</v>
      </c>
      <c r="C110" s="71">
        <v>0</v>
      </c>
      <c r="D110" s="53">
        <v>0.49404955899999997</v>
      </c>
      <c r="E110" s="45">
        <v>0</v>
      </c>
      <c r="F110" s="45">
        <v>0</v>
      </c>
      <c r="G110" s="54">
        <v>0</v>
      </c>
      <c r="H110" s="71">
        <v>1.125428437</v>
      </c>
      <c r="I110" s="45">
        <v>0.009694724</v>
      </c>
      <c r="J110" s="45">
        <v>0</v>
      </c>
      <c r="K110" s="45">
        <v>0</v>
      </c>
      <c r="L110" s="54">
        <v>1.7732367070000001</v>
      </c>
      <c r="M110" s="71">
        <v>0</v>
      </c>
      <c r="N110" s="53">
        <v>0</v>
      </c>
      <c r="O110" s="45">
        <v>0</v>
      </c>
      <c r="P110" s="45">
        <v>0</v>
      </c>
      <c r="Q110" s="54">
        <v>0</v>
      </c>
      <c r="R110" s="71">
        <v>0.442956731</v>
      </c>
      <c r="S110" s="45">
        <v>0</v>
      </c>
      <c r="T110" s="45">
        <v>0</v>
      </c>
      <c r="U110" s="45">
        <v>0</v>
      </c>
      <c r="V110" s="54">
        <v>0.205561836</v>
      </c>
      <c r="W110" s="71">
        <v>0</v>
      </c>
      <c r="X110" s="45">
        <v>0</v>
      </c>
      <c r="Y110" s="45">
        <v>0</v>
      </c>
      <c r="Z110" s="45">
        <v>0</v>
      </c>
      <c r="AA110" s="54">
        <v>0</v>
      </c>
      <c r="AB110" s="71">
        <v>0</v>
      </c>
      <c r="AC110" s="45">
        <v>0</v>
      </c>
      <c r="AD110" s="45">
        <v>0</v>
      </c>
      <c r="AE110" s="45">
        <v>0</v>
      </c>
      <c r="AF110" s="54">
        <v>0</v>
      </c>
      <c r="AG110" s="71">
        <v>0</v>
      </c>
      <c r="AH110" s="45">
        <v>0</v>
      </c>
      <c r="AI110" s="45">
        <v>0</v>
      </c>
      <c r="AJ110" s="45">
        <v>0</v>
      </c>
      <c r="AK110" s="54">
        <v>0</v>
      </c>
      <c r="AL110" s="71">
        <v>0.000645708</v>
      </c>
      <c r="AM110" s="45">
        <v>0</v>
      </c>
      <c r="AN110" s="45">
        <v>0</v>
      </c>
      <c r="AO110" s="45">
        <v>0</v>
      </c>
      <c r="AP110" s="54">
        <v>0</v>
      </c>
      <c r="AQ110" s="71">
        <v>0</v>
      </c>
      <c r="AR110" s="53">
        <v>0</v>
      </c>
      <c r="AS110" s="45">
        <v>0</v>
      </c>
      <c r="AT110" s="45">
        <v>0</v>
      </c>
      <c r="AU110" s="54">
        <v>0</v>
      </c>
      <c r="AV110" s="71">
        <v>5.377750455</v>
      </c>
      <c r="AW110" s="45">
        <v>0.7084284500000001</v>
      </c>
      <c r="AX110" s="45">
        <v>0</v>
      </c>
      <c r="AY110" s="45">
        <v>0</v>
      </c>
      <c r="AZ110" s="54">
        <v>5.188781796000001</v>
      </c>
      <c r="BA110" s="71">
        <v>0</v>
      </c>
      <c r="BB110" s="53">
        <v>0</v>
      </c>
      <c r="BC110" s="45">
        <v>0</v>
      </c>
      <c r="BD110" s="45">
        <v>0</v>
      </c>
      <c r="BE110" s="54">
        <v>0</v>
      </c>
      <c r="BF110" s="71">
        <v>1.4756730079999998</v>
      </c>
      <c r="BG110" s="53">
        <v>0.012900769999999999</v>
      </c>
      <c r="BH110" s="45">
        <v>0</v>
      </c>
      <c r="BI110" s="45">
        <v>0</v>
      </c>
      <c r="BJ110" s="54">
        <v>0.225489742</v>
      </c>
      <c r="BK110" s="61">
        <v>17.040597923000004</v>
      </c>
      <c r="BL110" s="104"/>
    </row>
    <row r="111" spans="1:64" ht="12.75">
      <c r="A111" s="11"/>
      <c r="B111" s="24" t="s">
        <v>149</v>
      </c>
      <c r="C111" s="71">
        <v>0</v>
      </c>
      <c r="D111" s="53">
        <v>20.179042887999998</v>
      </c>
      <c r="E111" s="45">
        <v>0</v>
      </c>
      <c r="F111" s="45">
        <v>0</v>
      </c>
      <c r="G111" s="54">
        <v>0</v>
      </c>
      <c r="H111" s="71">
        <v>11.571146877999999</v>
      </c>
      <c r="I111" s="45">
        <v>14.275661233000001</v>
      </c>
      <c r="J111" s="45">
        <v>0</v>
      </c>
      <c r="K111" s="45">
        <v>0</v>
      </c>
      <c r="L111" s="54">
        <v>70.87233463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3.036879189</v>
      </c>
      <c r="S111" s="45">
        <v>0</v>
      </c>
      <c r="T111" s="45">
        <v>0</v>
      </c>
      <c r="U111" s="45">
        <v>0</v>
      </c>
      <c r="V111" s="54">
        <v>1.707773476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0.077031433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0.043769815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55.710175156</v>
      </c>
      <c r="AW111" s="45">
        <v>3.940243277</v>
      </c>
      <c r="AX111" s="45">
        <v>0</v>
      </c>
      <c r="AY111" s="45">
        <v>0</v>
      </c>
      <c r="AZ111" s="54">
        <v>119.074765542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11.539262598999999</v>
      </c>
      <c r="BG111" s="53">
        <v>2.265529349</v>
      </c>
      <c r="BH111" s="45">
        <v>0</v>
      </c>
      <c r="BI111" s="45">
        <v>0</v>
      </c>
      <c r="BJ111" s="54">
        <v>4.299219910000001</v>
      </c>
      <c r="BK111" s="61">
        <v>318.592835375</v>
      </c>
      <c r="BL111" s="104"/>
    </row>
    <row r="112" spans="1:64" ht="12.75">
      <c r="A112" s="11"/>
      <c r="B112" s="24" t="s">
        <v>150</v>
      </c>
      <c r="C112" s="71">
        <v>0</v>
      </c>
      <c r="D112" s="53">
        <v>8.553074679</v>
      </c>
      <c r="E112" s="45">
        <v>0</v>
      </c>
      <c r="F112" s="45">
        <v>0</v>
      </c>
      <c r="G112" s="54">
        <v>0</v>
      </c>
      <c r="H112" s="71">
        <v>1.782825336</v>
      </c>
      <c r="I112" s="45">
        <v>0.041181913</v>
      </c>
      <c r="J112" s="45">
        <v>0</v>
      </c>
      <c r="K112" s="45">
        <v>0</v>
      </c>
      <c r="L112" s="54">
        <v>7.135995641999999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0.853985088</v>
      </c>
      <c r="S112" s="45">
        <v>0</v>
      </c>
      <c r="T112" s="45">
        <v>0</v>
      </c>
      <c r="U112" s="45">
        <v>0</v>
      </c>
      <c r="V112" s="54">
        <v>0.06825365000000001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0.00020452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0</v>
      </c>
      <c r="AS112" s="45">
        <v>0</v>
      </c>
      <c r="AT112" s="45">
        <v>0</v>
      </c>
      <c r="AU112" s="54">
        <v>0</v>
      </c>
      <c r="AV112" s="71">
        <v>4.736881116</v>
      </c>
      <c r="AW112" s="45">
        <v>0.031183796</v>
      </c>
      <c r="AX112" s="45">
        <v>0</v>
      </c>
      <c r="AY112" s="45">
        <v>0</v>
      </c>
      <c r="AZ112" s="54">
        <v>6.277016958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1.436059251</v>
      </c>
      <c r="BG112" s="53">
        <v>0.0008378680000000001</v>
      </c>
      <c r="BH112" s="45">
        <v>0</v>
      </c>
      <c r="BI112" s="45">
        <v>0</v>
      </c>
      <c r="BJ112" s="54">
        <v>0.151531682</v>
      </c>
      <c r="BK112" s="61">
        <v>31.069031499000005</v>
      </c>
      <c r="BL112" s="104"/>
    </row>
    <row r="113" spans="1:64" ht="12.75">
      <c r="A113" s="11"/>
      <c r="B113" s="24" t="s">
        <v>151</v>
      </c>
      <c r="C113" s="71">
        <v>0</v>
      </c>
      <c r="D113" s="53">
        <v>7.355311331999999</v>
      </c>
      <c r="E113" s="45">
        <v>0</v>
      </c>
      <c r="F113" s="45">
        <v>0</v>
      </c>
      <c r="G113" s="54">
        <v>0</v>
      </c>
      <c r="H113" s="71">
        <v>1.1283974680000002</v>
      </c>
      <c r="I113" s="45">
        <v>0.780681574</v>
      </c>
      <c r="J113" s="45">
        <v>0</v>
      </c>
      <c r="K113" s="45">
        <v>0</v>
      </c>
      <c r="L113" s="54">
        <v>0.937781911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0.19484564</v>
      </c>
      <c r="S113" s="45">
        <v>0</v>
      </c>
      <c r="T113" s="45">
        <v>0</v>
      </c>
      <c r="U113" s="45">
        <v>0</v>
      </c>
      <c r="V113" s="54">
        <v>0.259631676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2.8045888779999997</v>
      </c>
      <c r="AW113" s="45">
        <v>0.260286519</v>
      </c>
      <c r="AX113" s="45">
        <v>0</v>
      </c>
      <c r="AY113" s="45">
        <v>0</v>
      </c>
      <c r="AZ113" s="54">
        <v>13.157143916999999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0.260191882</v>
      </c>
      <c r="BG113" s="53">
        <v>0</v>
      </c>
      <c r="BH113" s="45">
        <v>0</v>
      </c>
      <c r="BI113" s="45">
        <v>0</v>
      </c>
      <c r="BJ113" s="54">
        <v>0.165156839</v>
      </c>
      <c r="BK113" s="61">
        <v>27.304017636</v>
      </c>
      <c r="BL113" s="104"/>
    </row>
    <row r="114" spans="1:64" ht="12.75">
      <c r="A114" s="36"/>
      <c r="B114" s="38" t="s">
        <v>74</v>
      </c>
      <c r="C114" s="79">
        <f aca="true" t="shared" si="18" ref="C114:AH114">SUM(C108:C113)</f>
        <v>0</v>
      </c>
      <c r="D114" s="79">
        <f t="shared" si="18"/>
        <v>127.15822655100001</v>
      </c>
      <c r="E114" s="79">
        <f t="shared" si="18"/>
        <v>0</v>
      </c>
      <c r="F114" s="79">
        <f t="shared" si="18"/>
        <v>0</v>
      </c>
      <c r="G114" s="79">
        <f t="shared" si="18"/>
        <v>0</v>
      </c>
      <c r="H114" s="79">
        <f t="shared" si="18"/>
        <v>28.502990882999995</v>
      </c>
      <c r="I114" s="79">
        <f t="shared" si="18"/>
        <v>21.031853751</v>
      </c>
      <c r="J114" s="79">
        <f t="shared" si="18"/>
        <v>0</v>
      </c>
      <c r="K114" s="79">
        <f t="shared" si="18"/>
        <v>0</v>
      </c>
      <c r="L114" s="79">
        <f t="shared" si="18"/>
        <v>97.92570549099999</v>
      </c>
      <c r="M114" s="79">
        <f t="shared" si="18"/>
        <v>0</v>
      </c>
      <c r="N114" s="79">
        <f t="shared" si="18"/>
        <v>0</v>
      </c>
      <c r="O114" s="79">
        <f t="shared" si="18"/>
        <v>0</v>
      </c>
      <c r="P114" s="79">
        <f t="shared" si="18"/>
        <v>0</v>
      </c>
      <c r="Q114" s="79">
        <f t="shared" si="18"/>
        <v>0</v>
      </c>
      <c r="R114" s="79">
        <f t="shared" si="18"/>
        <v>8.377212834</v>
      </c>
      <c r="S114" s="79">
        <f t="shared" si="18"/>
        <v>0</v>
      </c>
      <c r="T114" s="79">
        <f t="shared" si="18"/>
        <v>0</v>
      </c>
      <c r="U114" s="79">
        <f t="shared" si="18"/>
        <v>0</v>
      </c>
      <c r="V114" s="79">
        <f t="shared" si="18"/>
        <v>3.441334053</v>
      </c>
      <c r="W114" s="79">
        <f t="shared" si="18"/>
        <v>0</v>
      </c>
      <c r="X114" s="79">
        <f t="shared" si="18"/>
        <v>0</v>
      </c>
      <c r="Y114" s="79">
        <f t="shared" si="18"/>
        <v>0</v>
      </c>
      <c r="Z114" s="79">
        <f t="shared" si="18"/>
        <v>0</v>
      </c>
      <c r="AA114" s="79">
        <f t="shared" si="18"/>
        <v>0</v>
      </c>
      <c r="AB114" s="79">
        <f t="shared" si="18"/>
        <v>0.077031433</v>
      </c>
      <c r="AC114" s="79">
        <f t="shared" si="18"/>
        <v>0</v>
      </c>
      <c r="AD114" s="79">
        <f t="shared" si="18"/>
        <v>0</v>
      </c>
      <c r="AE114" s="79">
        <f t="shared" si="18"/>
        <v>0</v>
      </c>
      <c r="AF114" s="79">
        <f t="shared" si="18"/>
        <v>0</v>
      </c>
      <c r="AG114" s="79">
        <f t="shared" si="18"/>
        <v>0</v>
      </c>
      <c r="AH114" s="79">
        <f t="shared" si="18"/>
        <v>0</v>
      </c>
      <c r="AI114" s="79">
        <f aca="true" t="shared" si="19" ref="AI114:BK114">SUM(AI108:AI113)</f>
        <v>0</v>
      </c>
      <c r="AJ114" s="79">
        <f t="shared" si="19"/>
        <v>0</v>
      </c>
      <c r="AK114" s="79">
        <f t="shared" si="19"/>
        <v>0</v>
      </c>
      <c r="AL114" s="79">
        <f t="shared" si="19"/>
        <v>0.04512761</v>
      </c>
      <c r="AM114" s="79">
        <f t="shared" si="19"/>
        <v>0</v>
      </c>
      <c r="AN114" s="79">
        <f t="shared" si="19"/>
        <v>0</v>
      </c>
      <c r="AO114" s="79">
        <f t="shared" si="19"/>
        <v>0</v>
      </c>
      <c r="AP114" s="79">
        <f t="shared" si="19"/>
        <v>0</v>
      </c>
      <c r="AQ114" s="79">
        <f t="shared" si="19"/>
        <v>0</v>
      </c>
      <c r="AR114" s="79">
        <f t="shared" si="19"/>
        <v>12.56337</v>
      </c>
      <c r="AS114" s="79">
        <f t="shared" si="19"/>
        <v>0</v>
      </c>
      <c r="AT114" s="79">
        <f t="shared" si="19"/>
        <v>0</v>
      </c>
      <c r="AU114" s="79">
        <f t="shared" si="19"/>
        <v>0</v>
      </c>
      <c r="AV114" s="79">
        <f t="shared" si="19"/>
        <v>87.77973758600001</v>
      </c>
      <c r="AW114" s="79">
        <f t="shared" si="19"/>
        <v>57.88946207229853</v>
      </c>
      <c r="AX114" s="79">
        <f t="shared" si="19"/>
        <v>0</v>
      </c>
      <c r="AY114" s="79">
        <f t="shared" si="19"/>
        <v>0</v>
      </c>
      <c r="AZ114" s="79">
        <f t="shared" si="19"/>
        <v>203.76339228199998</v>
      </c>
      <c r="BA114" s="79">
        <f t="shared" si="19"/>
        <v>0</v>
      </c>
      <c r="BB114" s="79">
        <f t="shared" si="19"/>
        <v>0</v>
      </c>
      <c r="BC114" s="79">
        <f t="shared" si="19"/>
        <v>0</v>
      </c>
      <c r="BD114" s="79">
        <f t="shared" si="19"/>
        <v>0</v>
      </c>
      <c r="BE114" s="79">
        <f t="shared" si="19"/>
        <v>0</v>
      </c>
      <c r="BF114" s="79">
        <f t="shared" si="19"/>
        <v>18.387560566999998</v>
      </c>
      <c r="BG114" s="79">
        <f t="shared" si="19"/>
        <v>4.041649146999999</v>
      </c>
      <c r="BH114" s="79">
        <f t="shared" si="19"/>
        <v>0</v>
      </c>
      <c r="BI114" s="79">
        <f t="shared" si="19"/>
        <v>0</v>
      </c>
      <c r="BJ114" s="79">
        <f t="shared" si="19"/>
        <v>7.123957463</v>
      </c>
      <c r="BK114" s="94">
        <f t="shared" si="19"/>
        <v>678.1086117232985</v>
      </c>
      <c r="BL114" s="104"/>
    </row>
    <row r="115" spans="1:64" ht="4.5" customHeight="1">
      <c r="A115" s="11"/>
      <c r="B115" s="21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5"/>
      <c r="BL115" s="104"/>
    </row>
    <row r="116" spans="1:64" ht="12.75">
      <c r="A116" s="36"/>
      <c r="B116" s="81" t="s">
        <v>88</v>
      </c>
      <c r="C116" s="82">
        <f aca="true" t="shared" si="20" ref="C116:AH116">+C114++C95+C90+C62+C104</f>
        <v>0</v>
      </c>
      <c r="D116" s="82">
        <f t="shared" si="20"/>
        <v>3430.6606846389996</v>
      </c>
      <c r="E116" s="82">
        <f t="shared" si="20"/>
        <v>0</v>
      </c>
      <c r="F116" s="82">
        <f t="shared" si="20"/>
        <v>0</v>
      </c>
      <c r="G116" s="82">
        <f t="shared" si="20"/>
        <v>0</v>
      </c>
      <c r="H116" s="82">
        <f t="shared" si="20"/>
        <v>2171.157064577</v>
      </c>
      <c r="I116" s="82">
        <f t="shared" si="20"/>
        <v>15098.176723514905</v>
      </c>
      <c r="J116" s="82">
        <f t="shared" si="20"/>
        <v>760.495962064</v>
      </c>
      <c r="K116" s="82">
        <f t="shared" si="20"/>
        <v>3.605692492</v>
      </c>
      <c r="L116" s="82">
        <f t="shared" si="20"/>
        <v>6175.853304054</v>
      </c>
      <c r="M116" s="82">
        <f t="shared" si="20"/>
        <v>0</v>
      </c>
      <c r="N116" s="82">
        <f t="shared" si="20"/>
        <v>0</v>
      </c>
      <c r="O116" s="82">
        <f t="shared" si="20"/>
        <v>0</v>
      </c>
      <c r="P116" s="82">
        <f t="shared" si="20"/>
        <v>0</v>
      </c>
      <c r="Q116" s="82">
        <f t="shared" si="20"/>
        <v>0</v>
      </c>
      <c r="R116" s="82">
        <f t="shared" si="20"/>
        <v>850.2146317290001</v>
      </c>
      <c r="S116" s="82">
        <f t="shared" si="20"/>
        <v>268.99320391799995</v>
      </c>
      <c r="T116" s="82">
        <f t="shared" si="20"/>
        <v>304.445438052</v>
      </c>
      <c r="U116" s="82">
        <f t="shared" si="20"/>
        <v>0</v>
      </c>
      <c r="V116" s="82">
        <f t="shared" si="20"/>
        <v>453.084444059</v>
      </c>
      <c r="W116" s="82">
        <f t="shared" si="20"/>
        <v>0</v>
      </c>
      <c r="X116" s="82">
        <f t="shared" si="20"/>
        <v>0</v>
      </c>
      <c r="Y116" s="82">
        <f t="shared" si="20"/>
        <v>0</v>
      </c>
      <c r="Z116" s="82">
        <f t="shared" si="20"/>
        <v>0</v>
      </c>
      <c r="AA116" s="82">
        <f t="shared" si="20"/>
        <v>0</v>
      </c>
      <c r="AB116" s="82">
        <f t="shared" si="20"/>
        <v>9.545270546</v>
      </c>
      <c r="AC116" s="82">
        <f t="shared" si="20"/>
        <v>0.046689658999999994</v>
      </c>
      <c r="AD116" s="82">
        <f t="shared" si="20"/>
        <v>0</v>
      </c>
      <c r="AE116" s="82">
        <f t="shared" si="20"/>
        <v>0</v>
      </c>
      <c r="AF116" s="82">
        <f t="shared" si="20"/>
        <v>1.7312427449999999</v>
      </c>
      <c r="AG116" s="82">
        <f t="shared" si="20"/>
        <v>0</v>
      </c>
      <c r="AH116" s="82">
        <f t="shared" si="20"/>
        <v>0</v>
      </c>
      <c r="AI116" s="82">
        <f aca="true" t="shared" si="21" ref="AI116:BK116">+AI114++AI95+AI90+AI62+AI104</f>
        <v>0</v>
      </c>
      <c r="AJ116" s="82">
        <f t="shared" si="21"/>
        <v>0</v>
      </c>
      <c r="AK116" s="82">
        <f t="shared" si="21"/>
        <v>0</v>
      </c>
      <c r="AL116" s="82">
        <f t="shared" si="21"/>
        <v>5.24700139</v>
      </c>
      <c r="AM116" s="82">
        <f t="shared" si="21"/>
        <v>0</v>
      </c>
      <c r="AN116" s="82">
        <f t="shared" si="21"/>
        <v>0</v>
      </c>
      <c r="AO116" s="82">
        <f t="shared" si="21"/>
        <v>0</v>
      </c>
      <c r="AP116" s="82">
        <f t="shared" si="21"/>
        <v>0.22199101799999998</v>
      </c>
      <c r="AQ116" s="82">
        <f t="shared" si="21"/>
        <v>0</v>
      </c>
      <c r="AR116" s="82">
        <f t="shared" si="21"/>
        <v>12.972267617000002</v>
      </c>
      <c r="AS116" s="82">
        <f t="shared" si="21"/>
        <v>0</v>
      </c>
      <c r="AT116" s="82">
        <f t="shared" si="21"/>
        <v>0</v>
      </c>
      <c r="AU116" s="82">
        <f t="shared" si="21"/>
        <v>0</v>
      </c>
      <c r="AV116" s="82">
        <f t="shared" si="21"/>
        <v>15194.430253384517</v>
      </c>
      <c r="AW116" s="82">
        <f t="shared" si="21"/>
        <v>6733.497590695299</v>
      </c>
      <c r="AX116" s="82">
        <f t="shared" si="21"/>
        <v>197.29576780600001</v>
      </c>
      <c r="AY116" s="82">
        <f t="shared" si="21"/>
        <v>0</v>
      </c>
      <c r="AZ116" s="82">
        <f t="shared" si="21"/>
        <v>17643.688263741875</v>
      </c>
      <c r="BA116" s="82">
        <f t="shared" si="21"/>
        <v>0</v>
      </c>
      <c r="BB116" s="82">
        <f t="shared" si="21"/>
        <v>0</v>
      </c>
      <c r="BC116" s="82">
        <f t="shared" si="21"/>
        <v>0</v>
      </c>
      <c r="BD116" s="82">
        <f t="shared" si="21"/>
        <v>0</v>
      </c>
      <c r="BE116" s="82">
        <f t="shared" si="21"/>
        <v>0</v>
      </c>
      <c r="BF116" s="82">
        <f t="shared" si="21"/>
        <v>4897.585790470001</v>
      </c>
      <c r="BG116" s="82">
        <f t="shared" si="21"/>
        <v>648.7772843419999</v>
      </c>
      <c r="BH116" s="82">
        <f t="shared" si="21"/>
        <v>91.81089706199998</v>
      </c>
      <c r="BI116" s="82">
        <f t="shared" si="21"/>
        <v>0</v>
      </c>
      <c r="BJ116" s="82">
        <f t="shared" si="21"/>
        <v>2464.7333717730003</v>
      </c>
      <c r="BK116" s="82">
        <f t="shared" si="21"/>
        <v>77418.2708313486</v>
      </c>
      <c r="BL116" s="104"/>
    </row>
    <row r="117" spans="1:63" ht="4.5" customHeight="1">
      <c r="A117" s="11"/>
      <c r="B117" s="22"/>
      <c r="C117" s="147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48"/>
    </row>
    <row r="118" spans="1:63" ht="14.25" customHeight="1">
      <c r="A118" s="11" t="s">
        <v>5</v>
      </c>
      <c r="B118" s="23" t="s">
        <v>24</v>
      </c>
      <c r="C118" s="147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48"/>
    </row>
    <row r="119" spans="1:63" ht="14.25" customHeight="1">
      <c r="A119" s="32"/>
      <c r="B119" s="28"/>
      <c r="C119" s="71">
        <v>0</v>
      </c>
      <c r="D119" s="53">
        <v>0</v>
      </c>
      <c r="E119" s="45">
        <v>0</v>
      </c>
      <c r="F119" s="45">
        <v>0</v>
      </c>
      <c r="G119" s="54">
        <v>0</v>
      </c>
      <c r="H119" s="71">
        <v>0</v>
      </c>
      <c r="I119" s="45">
        <v>0</v>
      </c>
      <c r="J119" s="45">
        <v>0</v>
      </c>
      <c r="K119" s="45">
        <v>0</v>
      </c>
      <c r="L119" s="54">
        <v>0</v>
      </c>
      <c r="M119" s="71">
        <v>0</v>
      </c>
      <c r="N119" s="53">
        <v>0</v>
      </c>
      <c r="O119" s="45">
        <v>0</v>
      </c>
      <c r="P119" s="45">
        <v>0</v>
      </c>
      <c r="Q119" s="54">
        <v>0</v>
      </c>
      <c r="R119" s="71">
        <v>0</v>
      </c>
      <c r="S119" s="45">
        <v>0</v>
      </c>
      <c r="T119" s="45">
        <v>0</v>
      </c>
      <c r="U119" s="45">
        <v>0</v>
      </c>
      <c r="V119" s="54">
        <v>0</v>
      </c>
      <c r="W119" s="71">
        <v>0</v>
      </c>
      <c r="X119" s="45">
        <v>0</v>
      </c>
      <c r="Y119" s="45">
        <v>0</v>
      </c>
      <c r="Z119" s="45">
        <v>0</v>
      </c>
      <c r="AA119" s="54">
        <v>0</v>
      </c>
      <c r="AB119" s="71">
        <v>0</v>
      </c>
      <c r="AC119" s="45">
        <v>0</v>
      </c>
      <c r="AD119" s="45">
        <v>0</v>
      </c>
      <c r="AE119" s="45">
        <v>0</v>
      </c>
      <c r="AF119" s="54">
        <v>0</v>
      </c>
      <c r="AG119" s="71">
        <v>0</v>
      </c>
      <c r="AH119" s="45">
        <v>0</v>
      </c>
      <c r="AI119" s="45">
        <v>0</v>
      </c>
      <c r="AJ119" s="45">
        <v>0</v>
      </c>
      <c r="AK119" s="54">
        <v>0</v>
      </c>
      <c r="AL119" s="71">
        <v>0</v>
      </c>
      <c r="AM119" s="45">
        <v>0</v>
      </c>
      <c r="AN119" s="45">
        <v>0</v>
      </c>
      <c r="AO119" s="45">
        <v>0</v>
      </c>
      <c r="AP119" s="54">
        <v>0</v>
      </c>
      <c r="AQ119" s="71">
        <v>0</v>
      </c>
      <c r="AR119" s="53">
        <v>0</v>
      </c>
      <c r="AS119" s="45">
        <v>0</v>
      </c>
      <c r="AT119" s="45">
        <v>0</v>
      </c>
      <c r="AU119" s="54">
        <v>0</v>
      </c>
      <c r="AV119" s="71">
        <v>0</v>
      </c>
      <c r="AW119" s="45">
        <v>0</v>
      </c>
      <c r="AX119" s="45">
        <v>0</v>
      </c>
      <c r="AY119" s="45">
        <v>0</v>
      </c>
      <c r="AZ119" s="54">
        <v>0</v>
      </c>
      <c r="BA119" s="43">
        <v>0</v>
      </c>
      <c r="BB119" s="44">
        <v>0</v>
      </c>
      <c r="BC119" s="43">
        <v>0</v>
      </c>
      <c r="BD119" s="43">
        <v>0</v>
      </c>
      <c r="BE119" s="48">
        <v>0</v>
      </c>
      <c r="BF119" s="43">
        <v>0</v>
      </c>
      <c r="BG119" s="44">
        <v>0</v>
      </c>
      <c r="BH119" s="43">
        <v>0</v>
      </c>
      <c r="BI119" s="43">
        <v>0</v>
      </c>
      <c r="BJ119" s="48">
        <v>0</v>
      </c>
      <c r="BK119" s="95">
        <f>SUM(C119:BJ119)</f>
        <v>0</v>
      </c>
    </row>
    <row r="120" spans="1:63" ht="13.5" thickBot="1">
      <c r="A120" s="40"/>
      <c r="B120" s="83" t="s">
        <v>74</v>
      </c>
      <c r="C120" s="50">
        <f>SUM(C119)</f>
        <v>0</v>
      </c>
      <c r="D120" s="70">
        <f aca="true" t="shared" si="22" ref="D120:BK120">SUM(D119)</f>
        <v>0</v>
      </c>
      <c r="E120" s="70">
        <f t="shared" si="22"/>
        <v>0</v>
      </c>
      <c r="F120" s="70">
        <f t="shared" si="22"/>
        <v>0</v>
      </c>
      <c r="G120" s="69">
        <f t="shared" si="22"/>
        <v>0</v>
      </c>
      <c r="H120" s="50">
        <f t="shared" si="22"/>
        <v>0</v>
      </c>
      <c r="I120" s="70">
        <f t="shared" si="22"/>
        <v>0</v>
      </c>
      <c r="J120" s="70">
        <f t="shared" si="22"/>
        <v>0</v>
      </c>
      <c r="K120" s="70">
        <f t="shared" si="22"/>
        <v>0</v>
      </c>
      <c r="L120" s="69">
        <f t="shared" si="22"/>
        <v>0</v>
      </c>
      <c r="M120" s="50">
        <f t="shared" si="22"/>
        <v>0</v>
      </c>
      <c r="N120" s="70">
        <f t="shared" si="22"/>
        <v>0</v>
      </c>
      <c r="O120" s="70">
        <f t="shared" si="22"/>
        <v>0</v>
      </c>
      <c r="P120" s="70">
        <f t="shared" si="22"/>
        <v>0</v>
      </c>
      <c r="Q120" s="69">
        <f t="shared" si="22"/>
        <v>0</v>
      </c>
      <c r="R120" s="50">
        <f t="shared" si="22"/>
        <v>0</v>
      </c>
      <c r="S120" s="70">
        <f t="shared" si="22"/>
        <v>0</v>
      </c>
      <c r="T120" s="70">
        <f t="shared" si="22"/>
        <v>0</v>
      </c>
      <c r="U120" s="70">
        <f t="shared" si="22"/>
        <v>0</v>
      </c>
      <c r="V120" s="69">
        <f t="shared" si="22"/>
        <v>0</v>
      </c>
      <c r="W120" s="50">
        <f t="shared" si="22"/>
        <v>0</v>
      </c>
      <c r="X120" s="70">
        <f t="shared" si="22"/>
        <v>0</v>
      </c>
      <c r="Y120" s="70">
        <f t="shared" si="22"/>
        <v>0</v>
      </c>
      <c r="Z120" s="70">
        <f t="shared" si="22"/>
        <v>0</v>
      </c>
      <c r="AA120" s="69">
        <f t="shared" si="22"/>
        <v>0</v>
      </c>
      <c r="AB120" s="50">
        <f t="shared" si="22"/>
        <v>0</v>
      </c>
      <c r="AC120" s="70">
        <f t="shared" si="22"/>
        <v>0</v>
      </c>
      <c r="AD120" s="70">
        <f t="shared" si="22"/>
        <v>0</v>
      </c>
      <c r="AE120" s="70">
        <f t="shared" si="22"/>
        <v>0</v>
      </c>
      <c r="AF120" s="69">
        <f t="shared" si="22"/>
        <v>0</v>
      </c>
      <c r="AG120" s="50">
        <f t="shared" si="22"/>
        <v>0</v>
      </c>
      <c r="AH120" s="70">
        <f t="shared" si="22"/>
        <v>0</v>
      </c>
      <c r="AI120" s="70">
        <f t="shared" si="22"/>
        <v>0</v>
      </c>
      <c r="AJ120" s="70">
        <f t="shared" si="22"/>
        <v>0</v>
      </c>
      <c r="AK120" s="69">
        <f t="shared" si="22"/>
        <v>0</v>
      </c>
      <c r="AL120" s="50">
        <f t="shared" si="22"/>
        <v>0</v>
      </c>
      <c r="AM120" s="70">
        <f t="shared" si="22"/>
        <v>0</v>
      </c>
      <c r="AN120" s="70">
        <f t="shared" si="22"/>
        <v>0</v>
      </c>
      <c r="AO120" s="70">
        <f t="shared" si="22"/>
        <v>0</v>
      </c>
      <c r="AP120" s="69">
        <f t="shared" si="22"/>
        <v>0</v>
      </c>
      <c r="AQ120" s="50">
        <f t="shared" si="22"/>
        <v>0</v>
      </c>
      <c r="AR120" s="70">
        <f t="shared" si="22"/>
        <v>0</v>
      </c>
      <c r="AS120" s="70">
        <f t="shared" si="22"/>
        <v>0</v>
      </c>
      <c r="AT120" s="70">
        <f t="shared" si="22"/>
        <v>0</v>
      </c>
      <c r="AU120" s="69">
        <f t="shared" si="22"/>
        <v>0</v>
      </c>
      <c r="AV120" s="50">
        <f t="shared" si="22"/>
        <v>0</v>
      </c>
      <c r="AW120" s="70">
        <f t="shared" si="22"/>
        <v>0</v>
      </c>
      <c r="AX120" s="70">
        <f t="shared" si="22"/>
        <v>0</v>
      </c>
      <c r="AY120" s="70">
        <f t="shared" si="22"/>
        <v>0</v>
      </c>
      <c r="AZ120" s="69">
        <f t="shared" si="22"/>
        <v>0</v>
      </c>
      <c r="BA120" s="51">
        <f t="shared" si="22"/>
        <v>0</v>
      </c>
      <c r="BB120" s="70">
        <f t="shared" si="22"/>
        <v>0</v>
      </c>
      <c r="BC120" s="70">
        <f t="shared" si="22"/>
        <v>0</v>
      </c>
      <c r="BD120" s="70">
        <f t="shared" si="22"/>
        <v>0</v>
      </c>
      <c r="BE120" s="84">
        <f t="shared" si="22"/>
        <v>0</v>
      </c>
      <c r="BF120" s="50">
        <f t="shared" si="22"/>
        <v>0</v>
      </c>
      <c r="BG120" s="70">
        <f t="shared" si="22"/>
        <v>0</v>
      </c>
      <c r="BH120" s="70">
        <f t="shared" si="22"/>
        <v>0</v>
      </c>
      <c r="BI120" s="70">
        <f t="shared" si="22"/>
        <v>0</v>
      </c>
      <c r="BJ120" s="69">
        <f t="shared" si="22"/>
        <v>0</v>
      </c>
      <c r="BK120" s="96">
        <f t="shared" si="22"/>
        <v>0</v>
      </c>
    </row>
    <row r="121" spans="1:63" ht="6" customHeight="1">
      <c r="A121" s="4"/>
      <c r="B121" s="16"/>
      <c r="C121" s="27"/>
      <c r="D121" s="34"/>
      <c r="E121" s="27"/>
      <c r="F121" s="27"/>
      <c r="G121" s="27"/>
      <c r="H121" s="27"/>
      <c r="I121" s="27"/>
      <c r="J121" s="27"/>
      <c r="K121" s="27"/>
      <c r="L121" s="27"/>
      <c r="M121" s="27"/>
      <c r="N121" s="3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34"/>
      <c r="AS121" s="27"/>
      <c r="AT121" s="27"/>
      <c r="AU121" s="27"/>
      <c r="AV121" s="27"/>
      <c r="AW121" s="27"/>
      <c r="AX121" s="27"/>
      <c r="AY121" s="27"/>
      <c r="AZ121" s="27"/>
      <c r="BA121" s="27"/>
      <c r="BB121" s="34"/>
      <c r="BC121" s="27"/>
      <c r="BD121" s="27"/>
      <c r="BE121" s="27"/>
      <c r="BF121" s="27"/>
      <c r="BG121" s="34"/>
      <c r="BH121" s="27"/>
      <c r="BI121" s="27"/>
      <c r="BJ121" s="27"/>
      <c r="BK121" s="30"/>
    </row>
    <row r="122" spans="1:63" ht="12.75">
      <c r="A122" s="4"/>
      <c r="B122" s="4" t="s">
        <v>104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41" t="s">
        <v>89</v>
      </c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30"/>
    </row>
    <row r="123" spans="1:63" ht="12.75">
      <c r="A123" s="4"/>
      <c r="B123" s="4" t="s">
        <v>105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42" t="s">
        <v>90</v>
      </c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30"/>
    </row>
    <row r="124" spans="3:63" ht="12.75">
      <c r="C124" s="27"/>
      <c r="D124" s="27"/>
      <c r="E124" s="27"/>
      <c r="F124" s="27"/>
      <c r="G124" s="27"/>
      <c r="H124" s="27"/>
      <c r="I124" s="27"/>
      <c r="J124" s="27"/>
      <c r="K124" s="27"/>
      <c r="L124" s="42" t="s">
        <v>91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30"/>
    </row>
    <row r="125" spans="2:63" ht="12.75">
      <c r="B125" s="4" t="s">
        <v>96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2" t="s">
        <v>92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2:63" ht="12.75">
      <c r="B126" s="4" t="s">
        <v>97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93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2:63" ht="12.75">
      <c r="B127" s="4"/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94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35" spans="3:63" ht="12.75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</row>
  </sheetData>
  <sheetProtection/>
  <mergeCells count="49">
    <mergeCell ref="C115:BK115"/>
    <mergeCell ref="A1:A5"/>
    <mergeCell ref="C93:BK93"/>
    <mergeCell ref="C117:BK117"/>
    <mergeCell ref="C118:BK118"/>
    <mergeCell ref="C97:BK97"/>
    <mergeCell ref="C98:BK98"/>
    <mergeCell ref="C101:BK101"/>
    <mergeCell ref="C105:BK105"/>
    <mergeCell ref="C106:BK106"/>
    <mergeCell ref="C107:BK107"/>
    <mergeCell ref="C66:BK66"/>
    <mergeCell ref="C63:BK63"/>
    <mergeCell ref="C69:BK69"/>
    <mergeCell ref="C91:BK91"/>
    <mergeCell ref="C92:BK92"/>
    <mergeCell ref="C96:BK96"/>
    <mergeCell ref="C1:BK1"/>
    <mergeCell ref="BA3:BJ3"/>
    <mergeCell ref="BK2:BK5"/>
    <mergeCell ref="W3:AF3"/>
    <mergeCell ref="AG3:AP3"/>
    <mergeCell ref="C65:BK65"/>
    <mergeCell ref="M3:V3"/>
    <mergeCell ref="C12:BK12"/>
    <mergeCell ref="C16:BK16"/>
    <mergeCell ref="C45:BK45"/>
    <mergeCell ref="C48:BK48"/>
    <mergeCell ref="C51:BK5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49" t="s">
        <v>177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158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108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7">
        <v>0.01317439</v>
      </c>
      <c r="E5" s="102">
        <v>0.006559136</v>
      </c>
      <c r="F5" s="102">
        <v>3.365096272</v>
      </c>
      <c r="G5" s="102">
        <v>0.20964296899999998</v>
      </c>
      <c r="H5" s="102">
        <v>0.009354177</v>
      </c>
      <c r="I5" s="102"/>
      <c r="J5" s="85">
        <v>0</v>
      </c>
      <c r="K5" s="91">
        <f>SUM(D5:J5)</f>
        <v>3.603826944</v>
      </c>
      <c r="L5" s="102">
        <v>0</v>
      </c>
    </row>
    <row r="6" spans="2:12" ht="12.75">
      <c r="B6" s="12">
        <v>2</v>
      </c>
      <c r="C6" s="14" t="s">
        <v>34</v>
      </c>
      <c r="D6" s="102">
        <v>75.43832541799999</v>
      </c>
      <c r="E6" s="102">
        <v>99.505401039</v>
      </c>
      <c r="F6" s="102">
        <v>806.9334472749999</v>
      </c>
      <c r="G6" s="102">
        <v>96.881294749</v>
      </c>
      <c r="H6" s="102">
        <v>5.416268618999999</v>
      </c>
      <c r="I6" s="102"/>
      <c r="J6" s="85">
        <v>0.11714064892638526</v>
      </c>
      <c r="K6" s="91">
        <f aca="true" t="shared" si="0" ref="K6:K41">SUM(D6:J6)</f>
        <v>1084.2918777489263</v>
      </c>
      <c r="L6" s="102">
        <v>0</v>
      </c>
    </row>
    <row r="7" spans="2:12" ht="12.75">
      <c r="B7" s="12">
        <v>3</v>
      </c>
      <c r="C7" s="13" t="s">
        <v>35</v>
      </c>
      <c r="D7" s="102">
        <v>0.47854298700000003</v>
      </c>
      <c r="E7" s="102">
        <v>0.296625445</v>
      </c>
      <c r="F7" s="102">
        <v>4.653984400000001</v>
      </c>
      <c r="G7" s="102">
        <v>0.203864392</v>
      </c>
      <c r="H7" s="102">
        <v>0.021615777</v>
      </c>
      <c r="I7" s="102"/>
      <c r="J7" s="85">
        <v>0</v>
      </c>
      <c r="K7" s="91">
        <f t="shared" si="0"/>
        <v>5.6546330010000005</v>
      </c>
      <c r="L7" s="102">
        <v>0</v>
      </c>
    </row>
    <row r="8" spans="2:12" ht="12.75">
      <c r="B8" s="12">
        <v>4</v>
      </c>
      <c r="C8" s="14" t="s">
        <v>36</v>
      </c>
      <c r="D8" s="102">
        <v>72.236117119</v>
      </c>
      <c r="E8" s="102">
        <v>35.753107435</v>
      </c>
      <c r="F8" s="102">
        <v>260.08936832700005</v>
      </c>
      <c r="G8" s="102">
        <v>25.107553246000002</v>
      </c>
      <c r="H8" s="102">
        <v>0.8566333939999999</v>
      </c>
      <c r="I8" s="102"/>
      <c r="J8" s="85">
        <v>0.03836416621839506</v>
      </c>
      <c r="K8" s="91">
        <f t="shared" si="0"/>
        <v>394.0811436872185</v>
      </c>
      <c r="L8" s="102">
        <v>0</v>
      </c>
    </row>
    <row r="9" spans="2:12" ht="12.75">
      <c r="B9" s="12">
        <v>5</v>
      </c>
      <c r="C9" s="14" t="s">
        <v>37</v>
      </c>
      <c r="D9" s="102">
        <v>5.9708771270000005</v>
      </c>
      <c r="E9" s="102">
        <v>100.522473745</v>
      </c>
      <c r="F9" s="102">
        <v>370.758440661</v>
      </c>
      <c r="G9" s="102">
        <v>47.433332011000005</v>
      </c>
      <c r="H9" s="102">
        <v>1.623834383</v>
      </c>
      <c r="I9" s="102"/>
      <c r="J9" s="85">
        <v>0.03901693303985169</v>
      </c>
      <c r="K9" s="91">
        <f t="shared" si="0"/>
        <v>526.3479748600399</v>
      </c>
      <c r="L9" s="102">
        <v>0</v>
      </c>
    </row>
    <row r="10" spans="2:12" ht="12.75">
      <c r="B10" s="12">
        <v>6</v>
      </c>
      <c r="C10" s="14" t="s">
        <v>38</v>
      </c>
      <c r="D10" s="102">
        <v>6.827973418000001</v>
      </c>
      <c r="E10" s="102">
        <v>24.925375944</v>
      </c>
      <c r="F10" s="102">
        <v>165.701451754</v>
      </c>
      <c r="G10" s="102">
        <v>26.303579741</v>
      </c>
      <c r="H10" s="102">
        <v>1.59917102</v>
      </c>
      <c r="I10" s="102"/>
      <c r="J10" s="85">
        <v>0.002700810761524379</v>
      </c>
      <c r="K10" s="91">
        <f t="shared" si="0"/>
        <v>225.36025268776152</v>
      </c>
      <c r="L10" s="102">
        <v>0</v>
      </c>
    </row>
    <row r="11" spans="2:12" ht="12.75">
      <c r="B11" s="12">
        <v>7</v>
      </c>
      <c r="C11" s="14" t="s">
        <v>39</v>
      </c>
      <c r="D11" s="102">
        <v>22.053836140999998</v>
      </c>
      <c r="E11" s="102">
        <v>59.385003385</v>
      </c>
      <c r="F11" s="102">
        <v>258.701098257</v>
      </c>
      <c r="G11" s="102">
        <v>43.34318128</v>
      </c>
      <c r="H11" s="102">
        <v>2.341005041</v>
      </c>
      <c r="I11" s="102"/>
      <c r="J11" s="85">
        <v>0.0021983961612014385</v>
      </c>
      <c r="K11" s="91">
        <f t="shared" si="0"/>
        <v>385.8263225001612</v>
      </c>
      <c r="L11" s="102">
        <v>0</v>
      </c>
    </row>
    <row r="12" spans="2:12" ht="12.75">
      <c r="B12" s="12">
        <v>8</v>
      </c>
      <c r="C12" s="13" t="s">
        <v>40</v>
      </c>
      <c r="D12" s="102">
        <v>0.97680824</v>
      </c>
      <c r="E12" s="102">
        <v>1.047503874</v>
      </c>
      <c r="F12" s="102">
        <v>13.444657273</v>
      </c>
      <c r="G12" s="102">
        <v>1.131564674</v>
      </c>
      <c r="H12" s="102">
        <v>0.006929929</v>
      </c>
      <c r="I12" s="102"/>
      <c r="J12" s="85">
        <v>0</v>
      </c>
      <c r="K12" s="91">
        <f t="shared" si="0"/>
        <v>16.60746399</v>
      </c>
      <c r="L12" s="102">
        <v>0</v>
      </c>
    </row>
    <row r="13" spans="2:12" ht="12.75">
      <c r="B13" s="12">
        <v>9</v>
      </c>
      <c r="C13" s="13" t="s">
        <v>41</v>
      </c>
      <c r="D13" s="102">
        <v>0.35118195</v>
      </c>
      <c r="E13" s="102">
        <v>0.28659444500000003</v>
      </c>
      <c r="F13" s="102">
        <v>7.515433684</v>
      </c>
      <c r="G13" s="102">
        <v>0.628480117</v>
      </c>
      <c r="H13" s="102">
        <v>0.013589181</v>
      </c>
      <c r="I13" s="102"/>
      <c r="J13" s="85">
        <v>0</v>
      </c>
      <c r="K13" s="91">
        <f t="shared" si="0"/>
        <v>8.795279377</v>
      </c>
      <c r="L13" s="102">
        <v>0</v>
      </c>
    </row>
    <row r="14" spans="2:12" ht="12.75">
      <c r="B14" s="12">
        <v>10</v>
      </c>
      <c r="C14" s="14" t="s">
        <v>42</v>
      </c>
      <c r="D14" s="102">
        <v>33.418286147</v>
      </c>
      <c r="E14" s="102">
        <v>135.205864244</v>
      </c>
      <c r="F14" s="102">
        <v>414.843877017</v>
      </c>
      <c r="G14" s="102">
        <v>88.28408889500001</v>
      </c>
      <c r="H14" s="102">
        <v>1.796060813</v>
      </c>
      <c r="I14" s="102"/>
      <c r="J14" s="85">
        <v>0.0036546010186453907</v>
      </c>
      <c r="K14" s="91">
        <f t="shared" si="0"/>
        <v>673.5518317170187</v>
      </c>
      <c r="L14" s="102">
        <v>0</v>
      </c>
    </row>
    <row r="15" spans="2:12" ht="12.75">
      <c r="B15" s="12">
        <v>11</v>
      </c>
      <c r="C15" s="14" t="s">
        <v>43</v>
      </c>
      <c r="D15" s="102">
        <v>286.635010981</v>
      </c>
      <c r="E15" s="102">
        <v>675.8166792279999</v>
      </c>
      <c r="F15" s="102">
        <v>3482.559933284</v>
      </c>
      <c r="G15" s="102">
        <v>641.218849529</v>
      </c>
      <c r="H15" s="102">
        <v>20.842833547</v>
      </c>
      <c r="I15" s="102"/>
      <c r="J15" s="85">
        <v>1.189779232959218</v>
      </c>
      <c r="K15" s="91">
        <f t="shared" si="0"/>
        <v>5108.263085801959</v>
      </c>
      <c r="L15" s="102">
        <v>0</v>
      </c>
    </row>
    <row r="16" spans="2:12" ht="12.75">
      <c r="B16" s="12">
        <v>12</v>
      </c>
      <c r="C16" s="14" t="s">
        <v>44</v>
      </c>
      <c r="D16" s="102">
        <v>344.821757206</v>
      </c>
      <c r="E16" s="102">
        <v>1372.7508392490001</v>
      </c>
      <c r="F16" s="102">
        <v>1001.3116909190001</v>
      </c>
      <c r="G16" s="102">
        <v>113.74752536500002</v>
      </c>
      <c r="H16" s="102">
        <v>12.770430658</v>
      </c>
      <c r="I16" s="102"/>
      <c r="J16" s="85">
        <v>0.19398392531723874</v>
      </c>
      <c r="K16" s="91">
        <f t="shared" si="0"/>
        <v>2845.5962273223176</v>
      </c>
      <c r="L16" s="102">
        <v>0</v>
      </c>
    </row>
    <row r="17" spans="2:12" ht="12.75">
      <c r="B17" s="12">
        <v>13</v>
      </c>
      <c r="C17" s="14" t="s">
        <v>45</v>
      </c>
      <c r="D17" s="102">
        <v>1.8973807579999997</v>
      </c>
      <c r="E17" s="102">
        <v>4.276571307000001</v>
      </c>
      <c r="F17" s="102">
        <v>56.186459688</v>
      </c>
      <c r="G17" s="102">
        <v>6.292721092</v>
      </c>
      <c r="H17" s="102">
        <v>0.370678041</v>
      </c>
      <c r="I17" s="102"/>
      <c r="J17" s="85">
        <v>0</v>
      </c>
      <c r="K17" s="91">
        <f t="shared" si="0"/>
        <v>69.023810886</v>
      </c>
      <c r="L17" s="102">
        <v>0</v>
      </c>
    </row>
    <row r="18" spans="2:12" ht="12.75">
      <c r="B18" s="12">
        <v>14</v>
      </c>
      <c r="C18" s="14" t="s">
        <v>46</v>
      </c>
      <c r="D18" s="102">
        <v>0.814659568</v>
      </c>
      <c r="E18" s="102">
        <v>1.2711645609999997</v>
      </c>
      <c r="F18" s="102">
        <v>29.908491116</v>
      </c>
      <c r="G18" s="102">
        <v>1.167783961</v>
      </c>
      <c r="H18" s="102">
        <v>0.316142166</v>
      </c>
      <c r="I18" s="102"/>
      <c r="J18" s="85">
        <v>3.1899339703043846E-07</v>
      </c>
      <c r="K18" s="91">
        <f t="shared" si="0"/>
        <v>33.4782416909934</v>
      </c>
      <c r="L18" s="102">
        <v>0</v>
      </c>
    </row>
    <row r="19" spans="2:12" ht="12.75">
      <c r="B19" s="12">
        <v>15</v>
      </c>
      <c r="C19" s="14" t="s">
        <v>47</v>
      </c>
      <c r="D19" s="102">
        <v>8.752916359</v>
      </c>
      <c r="E19" s="102">
        <v>44.921274262</v>
      </c>
      <c r="F19" s="102">
        <v>428.53500993399996</v>
      </c>
      <c r="G19" s="102">
        <v>107.82576636700001</v>
      </c>
      <c r="H19" s="102">
        <v>1.315889582</v>
      </c>
      <c r="I19" s="102"/>
      <c r="J19" s="85">
        <v>0.0006342652044288552</v>
      </c>
      <c r="K19" s="91">
        <f t="shared" si="0"/>
        <v>591.3514907692044</v>
      </c>
      <c r="L19" s="102">
        <v>0</v>
      </c>
    </row>
    <row r="20" spans="2:12" ht="12.75">
      <c r="B20" s="12">
        <v>16</v>
      </c>
      <c r="C20" s="14" t="s">
        <v>48</v>
      </c>
      <c r="D20" s="102">
        <v>1067.640378061</v>
      </c>
      <c r="E20" s="102">
        <v>1316.706714921</v>
      </c>
      <c r="F20" s="102">
        <v>2688.2956621</v>
      </c>
      <c r="G20" s="102">
        <v>287.181833003</v>
      </c>
      <c r="H20" s="102">
        <v>42.648062628</v>
      </c>
      <c r="I20" s="102"/>
      <c r="J20" s="85">
        <v>0.9778562886354432</v>
      </c>
      <c r="K20" s="91">
        <f t="shared" si="0"/>
        <v>5403.450507001636</v>
      </c>
      <c r="L20" s="102">
        <v>0</v>
      </c>
    </row>
    <row r="21" spans="2:12" ht="12.75">
      <c r="B21" s="12">
        <v>17</v>
      </c>
      <c r="C21" s="14" t="s">
        <v>49</v>
      </c>
      <c r="D21" s="102">
        <v>79.879505979</v>
      </c>
      <c r="E21" s="102">
        <v>314.834509806</v>
      </c>
      <c r="F21" s="102">
        <v>666.20825703</v>
      </c>
      <c r="G21" s="102">
        <v>91.83713004500001</v>
      </c>
      <c r="H21" s="102">
        <v>6.090074939</v>
      </c>
      <c r="I21" s="102"/>
      <c r="J21" s="85">
        <v>0.04831505890762726</v>
      </c>
      <c r="K21" s="91">
        <f t="shared" si="0"/>
        <v>1158.8977928579077</v>
      </c>
      <c r="L21" s="102">
        <v>0</v>
      </c>
    </row>
    <row r="22" spans="2:12" ht="12.75">
      <c r="B22" s="12">
        <v>18</v>
      </c>
      <c r="C22" s="13" t="s">
        <v>50</v>
      </c>
      <c r="D22" s="102">
        <v>9.7752E-05</v>
      </c>
      <c r="E22" s="102">
        <v>0</v>
      </c>
      <c r="F22" s="102">
        <v>0.285776833</v>
      </c>
      <c r="G22" s="102">
        <v>0</v>
      </c>
      <c r="H22" s="102">
        <v>0</v>
      </c>
      <c r="I22" s="102"/>
      <c r="J22" s="85">
        <v>0</v>
      </c>
      <c r="K22" s="91">
        <f t="shared" si="0"/>
        <v>0.285874585</v>
      </c>
      <c r="L22" s="102">
        <v>0</v>
      </c>
    </row>
    <row r="23" spans="2:12" ht="12.75">
      <c r="B23" s="12">
        <v>19</v>
      </c>
      <c r="C23" s="14" t="s">
        <v>51</v>
      </c>
      <c r="D23" s="102">
        <v>43.976669043</v>
      </c>
      <c r="E23" s="102">
        <v>100.252280424</v>
      </c>
      <c r="F23" s="102">
        <v>737.097245945</v>
      </c>
      <c r="G23" s="102">
        <v>103.471775229</v>
      </c>
      <c r="H23" s="102">
        <v>3.856912365</v>
      </c>
      <c r="I23" s="102"/>
      <c r="J23" s="85">
        <v>0.21357352249114261</v>
      </c>
      <c r="K23" s="91">
        <f t="shared" si="0"/>
        <v>988.8684565284913</v>
      </c>
      <c r="L23" s="102">
        <v>0</v>
      </c>
    </row>
    <row r="24" spans="2:12" ht="12.75">
      <c r="B24" s="12">
        <v>20</v>
      </c>
      <c r="C24" s="14" t="s">
        <v>52</v>
      </c>
      <c r="D24" s="102">
        <v>7556.650163808999</v>
      </c>
      <c r="E24" s="102">
        <v>11483.578306383</v>
      </c>
      <c r="F24" s="102">
        <v>12065.81068709706</v>
      </c>
      <c r="G24" s="102">
        <v>2597.3799414928726</v>
      </c>
      <c r="H24" s="102">
        <v>403.7131590282988</v>
      </c>
      <c r="I24" s="102"/>
      <c r="J24" s="85">
        <v>68.39485355374133</v>
      </c>
      <c r="K24" s="91">
        <f t="shared" si="0"/>
        <v>34175.52711136397</v>
      </c>
      <c r="L24" s="102">
        <v>0</v>
      </c>
    </row>
    <row r="25" spans="2:12" ht="12.75">
      <c r="B25" s="12">
        <v>21</v>
      </c>
      <c r="C25" s="13" t="s">
        <v>53</v>
      </c>
      <c r="D25" s="102">
        <v>0.259608873</v>
      </c>
      <c r="E25" s="102">
        <v>0.30570791999999997</v>
      </c>
      <c r="F25" s="102">
        <v>4.718670993</v>
      </c>
      <c r="G25" s="102">
        <v>0.286072454</v>
      </c>
      <c r="H25" s="102">
        <v>0.06640085400000001</v>
      </c>
      <c r="I25" s="102"/>
      <c r="J25" s="85">
        <v>0</v>
      </c>
      <c r="K25" s="91">
        <f t="shared" si="0"/>
        <v>5.636461094</v>
      </c>
      <c r="L25" s="102">
        <v>0</v>
      </c>
    </row>
    <row r="26" spans="2:12" ht="12.75">
      <c r="B26" s="12">
        <v>22</v>
      </c>
      <c r="C26" s="14" t="s">
        <v>54</v>
      </c>
      <c r="D26" s="102">
        <v>0.426871417</v>
      </c>
      <c r="E26" s="102">
        <v>5.14096748</v>
      </c>
      <c r="F26" s="102">
        <v>13.156422154000001</v>
      </c>
      <c r="G26" s="102">
        <v>0.475051041</v>
      </c>
      <c r="H26" s="102">
        <v>0.15583127</v>
      </c>
      <c r="I26" s="102"/>
      <c r="J26" s="85">
        <v>5.688715580376154E-05</v>
      </c>
      <c r="K26" s="91">
        <f t="shared" si="0"/>
        <v>19.355200249155804</v>
      </c>
      <c r="L26" s="102">
        <v>0</v>
      </c>
    </row>
    <row r="27" spans="2:12" ht="12.75">
      <c r="B27" s="12">
        <v>23</v>
      </c>
      <c r="C27" s="13" t="s">
        <v>55</v>
      </c>
      <c r="D27" s="102">
        <v>0</v>
      </c>
      <c r="E27" s="102">
        <v>0.34430721000000003</v>
      </c>
      <c r="F27" s="102">
        <v>1.861309939</v>
      </c>
      <c r="G27" s="102">
        <v>0.180659955</v>
      </c>
      <c r="H27" s="102">
        <v>6.349800000000001E-05</v>
      </c>
      <c r="I27" s="102"/>
      <c r="J27" s="85">
        <v>0</v>
      </c>
      <c r="K27" s="91">
        <f t="shared" si="0"/>
        <v>2.3863406019999998</v>
      </c>
      <c r="L27" s="102">
        <v>0</v>
      </c>
    </row>
    <row r="28" spans="2:12" ht="12.75">
      <c r="B28" s="12">
        <v>24</v>
      </c>
      <c r="C28" s="13" t="s">
        <v>56</v>
      </c>
      <c r="D28" s="102">
        <v>0.036941946999999996</v>
      </c>
      <c r="E28" s="102">
        <v>0.487021311</v>
      </c>
      <c r="F28" s="102">
        <v>5.064863822</v>
      </c>
      <c r="G28" s="102">
        <v>0.158965762</v>
      </c>
      <c r="H28" s="102">
        <v>0.043658003</v>
      </c>
      <c r="I28" s="102"/>
      <c r="J28" s="85">
        <v>0.06617603086302322</v>
      </c>
      <c r="K28" s="91">
        <f t="shared" si="0"/>
        <v>5.857626875863024</v>
      </c>
      <c r="L28" s="102">
        <v>0</v>
      </c>
    </row>
    <row r="29" spans="2:12" ht="12.75">
      <c r="B29" s="12">
        <v>25</v>
      </c>
      <c r="C29" s="14" t="s">
        <v>99</v>
      </c>
      <c r="D29" s="102">
        <v>2056.8850444759996</v>
      </c>
      <c r="E29" s="102">
        <v>1938.4988247670092</v>
      </c>
      <c r="F29" s="102">
        <v>2615.787451528</v>
      </c>
      <c r="G29" s="102">
        <v>323.292677808</v>
      </c>
      <c r="H29" s="102">
        <v>50.594659121</v>
      </c>
      <c r="I29" s="102"/>
      <c r="J29" s="85">
        <v>4.225187591516574</v>
      </c>
      <c r="K29" s="91">
        <f t="shared" si="0"/>
        <v>6989.283845291526</v>
      </c>
      <c r="L29" s="102">
        <v>0</v>
      </c>
    </row>
    <row r="30" spans="2:12" ht="12.75">
      <c r="B30" s="12">
        <v>26</v>
      </c>
      <c r="C30" s="14" t="s">
        <v>100</v>
      </c>
      <c r="D30" s="102">
        <v>6.781804504999999</v>
      </c>
      <c r="E30" s="102">
        <v>44.788279054</v>
      </c>
      <c r="F30" s="102">
        <v>327.308432442</v>
      </c>
      <c r="G30" s="102">
        <v>66.27813285900001</v>
      </c>
      <c r="H30" s="102">
        <v>2.034163142</v>
      </c>
      <c r="I30" s="102"/>
      <c r="J30" s="85">
        <v>0.002962172684824652</v>
      </c>
      <c r="K30" s="91">
        <f t="shared" si="0"/>
        <v>447.19377417468485</v>
      </c>
      <c r="L30" s="102">
        <v>0</v>
      </c>
    </row>
    <row r="31" spans="2:12" ht="12.75">
      <c r="B31" s="12">
        <v>27</v>
      </c>
      <c r="C31" s="14" t="s">
        <v>15</v>
      </c>
      <c r="D31" s="102">
        <v>326.02801841</v>
      </c>
      <c r="E31" s="102">
        <v>385.184529399</v>
      </c>
      <c r="F31" s="102">
        <v>2264.540128566</v>
      </c>
      <c r="G31" s="102">
        <v>341.57355268000003</v>
      </c>
      <c r="H31" s="102">
        <v>28.484060619</v>
      </c>
      <c r="I31" s="102"/>
      <c r="J31" s="85">
        <v>0</v>
      </c>
      <c r="K31" s="91">
        <f t="shared" si="0"/>
        <v>3345.810289674</v>
      </c>
      <c r="L31" s="102">
        <v>0</v>
      </c>
    </row>
    <row r="32" spans="2:12" ht="12.75">
      <c r="B32" s="12">
        <v>28</v>
      </c>
      <c r="C32" s="14" t="s">
        <v>101</v>
      </c>
      <c r="D32" s="102">
        <v>0.22462095099999999</v>
      </c>
      <c r="E32" s="102">
        <v>3.9849217020000003</v>
      </c>
      <c r="F32" s="102">
        <v>20.930768117</v>
      </c>
      <c r="G32" s="102">
        <v>1.867365193</v>
      </c>
      <c r="H32" s="102">
        <v>1.261259733</v>
      </c>
      <c r="I32" s="102"/>
      <c r="J32" s="85">
        <v>9.899428421177942E-05</v>
      </c>
      <c r="K32" s="91">
        <f t="shared" si="0"/>
        <v>28.26903469028421</v>
      </c>
      <c r="L32" s="102">
        <v>0</v>
      </c>
    </row>
    <row r="33" spans="2:12" ht="12.75">
      <c r="B33" s="12">
        <v>29</v>
      </c>
      <c r="C33" s="14" t="s">
        <v>57</v>
      </c>
      <c r="D33" s="102">
        <v>23.574978235</v>
      </c>
      <c r="E33" s="102">
        <v>139.109046385</v>
      </c>
      <c r="F33" s="102">
        <v>656.609489493</v>
      </c>
      <c r="G33" s="102">
        <v>57.588852233000004</v>
      </c>
      <c r="H33" s="102">
        <v>5.024022589</v>
      </c>
      <c r="I33" s="102"/>
      <c r="J33" s="85">
        <v>0.0012456692154038625</v>
      </c>
      <c r="K33" s="91">
        <f t="shared" si="0"/>
        <v>881.9076346042153</v>
      </c>
      <c r="L33" s="102">
        <v>0</v>
      </c>
    </row>
    <row r="34" spans="2:12" ht="12.75">
      <c r="B34" s="12">
        <v>30</v>
      </c>
      <c r="C34" s="14" t="s">
        <v>58</v>
      </c>
      <c r="D34" s="102">
        <v>50.594097833999996</v>
      </c>
      <c r="E34" s="102">
        <v>477.940864192</v>
      </c>
      <c r="F34" s="102">
        <v>1057.083472106</v>
      </c>
      <c r="G34" s="102">
        <v>110.758707446</v>
      </c>
      <c r="H34" s="102">
        <v>3.797173993</v>
      </c>
      <c r="I34" s="102"/>
      <c r="J34" s="85">
        <v>0.10296160509064699</v>
      </c>
      <c r="K34" s="91">
        <f t="shared" si="0"/>
        <v>1700.2772771760906</v>
      </c>
      <c r="L34" s="102">
        <v>0</v>
      </c>
    </row>
    <row r="35" spans="2:12" ht="12.75">
      <c r="B35" s="12">
        <v>31</v>
      </c>
      <c r="C35" s="13" t="s">
        <v>59</v>
      </c>
      <c r="D35" s="102">
        <v>1.105897857</v>
      </c>
      <c r="E35" s="102">
        <v>0.15576242699999998</v>
      </c>
      <c r="F35" s="102">
        <v>21.769718698</v>
      </c>
      <c r="G35" s="102">
        <v>4.412108244</v>
      </c>
      <c r="H35" s="102">
        <v>0.021362754</v>
      </c>
      <c r="I35" s="102"/>
      <c r="J35" s="85">
        <v>0</v>
      </c>
      <c r="K35" s="91">
        <f t="shared" si="0"/>
        <v>27.464849979999997</v>
      </c>
      <c r="L35" s="102">
        <v>0</v>
      </c>
    </row>
    <row r="36" spans="2:12" ht="12.75">
      <c r="B36" s="12">
        <v>32</v>
      </c>
      <c r="C36" s="14" t="s">
        <v>60</v>
      </c>
      <c r="D36" s="102">
        <v>442.125932428</v>
      </c>
      <c r="E36" s="102">
        <v>496.72419527299996</v>
      </c>
      <c r="F36" s="102">
        <v>1728.5291432479999</v>
      </c>
      <c r="G36" s="102">
        <v>366.47258819</v>
      </c>
      <c r="H36" s="102">
        <v>39.234105145</v>
      </c>
      <c r="I36" s="102"/>
      <c r="J36" s="85">
        <v>0.3741233245410917</v>
      </c>
      <c r="K36" s="91">
        <f t="shared" si="0"/>
        <v>3073.4600876085406</v>
      </c>
      <c r="L36" s="102">
        <v>0</v>
      </c>
    </row>
    <row r="37" spans="2:12" ht="12.75">
      <c r="B37" s="12">
        <v>33</v>
      </c>
      <c r="C37" s="14" t="s">
        <v>95</v>
      </c>
      <c r="D37" s="102">
        <v>3.062048466</v>
      </c>
      <c r="E37" s="102">
        <v>23.967644082</v>
      </c>
      <c r="F37" s="102">
        <v>54.615933152</v>
      </c>
      <c r="G37" s="103">
        <v>4.758633079</v>
      </c>
      <c r="H37" s="103">
        <v>0.5605299429999999</v>
      </c>
      <c r="I37" s="102"/>
      <c r="J37" s="85">
        <v>0.7539504636833524</v>
      </c>
      <c r="K37" s="91">
        <f t="shared" si="0"/>
        <v>87.71873918568336</v>
      </c>
      <c r="L37" s="102">
        <v>0</v>
      </c>
    </row>
    <row r="38" spans="2:12" ht="12.75">
      <c r="B38" s="12">
        <v>34</v>
      </c>
      <c r="C38" s="14" t="s">
        <v>61</v>
      </c>
      <c r="D38" s="102">
        <v>18.093970898</v>
      </c>
      <c r="E38" s="102">
        <v>0.029994595</v>
      </c>
      <c r="F38" s="102">
        <v>4.486545272000001</v>
      </c>
      <c r="G38" s="102">
        <v>0.126725097</v>
      </c>
      <c r="H38" s="102">
        <v>0.010366262</v>
      </c>
      <c r="I38" s="102"/>
      <c r="J38" s="85">
        <v>6.369234827374422E-05</v>
      </c>
      <c r="K38" s="91">
        <f t="shared" si="0"/>
        <v>22.747665816348277</v>
      </c>
      <c r="L38" s="102">
        <v>0</v>
      </c>
    </row>
    <row r="39" spans="2:12" ht="12.75">
      <c r="B39" s="12">
        <v>35</v>
      </c>
      <c r="C39" s="14" t="s">
        <v>62</v>
      </c>
      <c r="D39" s="102">
        <v>232.551605031</v>
      </c>
      <c r="E39" s="102">
        <v>331.874868345</v>
      </c>
      <c r="F39" s="102">
        <v>1981.465546891</v>
      </c>
      <c r="G39" s="102">
        <v>320.895066564</v>
      </c>
      <c r="H39" s="102">
        <v>11.962850654</v>
      </c>
      <c r="I39" s="102"/>
      <c r="J39" s="85">
        <v>0.11814101221947279</v>
      </c>
      <c r="K39" s="91">
        <f t="shared" si="0"/>
        <v>2878.8680784972194</v>
      </c>
      <c r="L39" s="102">
        <v>0</v>
      </c>
    </row>
    <row r="40" spans="2:12" ht="12.75">
      <c r="B40" s="12">
        <v>36</v>
      </c>
      <c r="C40" s="14" t="s">
        <v>63</v>
      </c>
      <c r="D40" s="102">
        <v>6.115270011</v>
      </c>
      <c r="E40" s="102">
        <v>32.944470908999996</v>
      </c>
      <c r="F40" s="102">
        <v>258.61685053499997</v>
      </c>
      <c r="G40" s="102">
        <v>27.454456035000003</v>
      </c>
      <c r="H40" s="102">
        <v>1.026401818</v>
      </c>
      <c r="I40" s="102"/>
      <c r="J40" s="85">
        <v>0.020573798134875164</v>
      </c>
      <c r="K40" s="91">
        <f t="shared" si="0"/>
        <v>326.1780231061349</v>
      </c>
      <c r="L40" s="102">
        <v>0</v>
      </c>
    </row>
    <row r="41" spans="2:12" ht="12.75">
      <c r="B41" s="12">
        <v>37</v>
      </c>
      <c r="C41" s="14" t="s">
        <v>64</v>
      </c>
      <c r="D41" s="102">
        <v>445.1687035</v>
      </c>
      <c r="E41" s="102">
        <v>988.050385312</v>
      </c>
      <c r="F41" s="102">
        <v>2054.264032385</v>
      </c>
      <c r="G41" s="102">
        <v>358.57298757</v>
      </c>
      <c r="H41" s="102">
        <v>28.223057037</v>
      </c>
      <c r="I41" s="102"/>
      <c r="J41" s="85">
        <v>2.7135311548866303</v>
      </c>
      <c r="K41" s="91">
        <f t="shared" si="0"/>
        <v>3876.992696958887</v>
      </c>
      <c r="L41" s="102">
        <v>0</v>
      </c>
    </row>
    <row r="42" spans="2:12" ht="15">
      <c r="B42" s="15" t="s">
        <v>11</v>
      </c>
      <c r="C42" s="86"/>
      <c r="D42" s="105">
        <f aca="true" t="shared" si="1" ref="D42:L42">SUM(D5:D41)</f>
        <v>13221.869077291998</v>
      </c>
      <c r="E42" s="105">
        <f t="shared" si="1"/>
        <v>20640.874639196005</v>
      </c>
      <c r="F42" s="105">
        <f t="shared" si="1"/>
        <v>36533.01484820706</v>
      </c>
      <c r="G42" s="105">
        <f t="shared" si="1"/>
        <v>6264.802510367873</v>
      </c>
      <c r="H42" s="105">
        <f t="shared" si="1"/>
        <v>678.1086117232988</v>
      </c>
      <c r="I42" s="105">
        <f t="shared" si="1"/>
        <v>0</v>
      </c>
      <c r="J42" s="105">
        <f t="shared" si="1"/>
        <v>79.601144119</v>
      </c>
      <c r="K42" s="105">
        <f t="shared" si="1"/>
        <v>77418.27083090525</v>
      </c>
      <c r="L42" s="105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6"/>
      <c r="E44" s="106"/>
      <c r="F44" s="106"/>
      <c r="G44" s="106"/>
      <c r="H44" s="106"/>
      <c r="I44" s="106"/>
      <c r="J44" s="106"/>
      <c r="K44" s="106"/>
      <c r="L44" s="106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2019-12-07T05:40:21Z</dcterms:modified>
  <cp:category/>
  <cp:version/>
  <cp:contentType/>
  <cp:contentStatus/>
</cp:coreProperties>
</file>