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<sst xmlns="http://schemas.openxmlformats.org/spreadsheetml/2006/main" count="218" uniqueCount="183">
  <si>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</si>
  <si>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</si>
  <si>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</si>
  <si>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</si>
  <si>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</si>
  <si>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</si>
  <si>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</si>
  <si>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</si>
  <si>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</si>
  <si>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</si>
  <si>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</si>
  <si>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</si>
  <si>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</si>
  <si>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</si>
  <si>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</si>
  <si>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</si>
  <si>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</si>
  <si>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</si>
  <si>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</si>
  <si>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</si>
  <si>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</si>
  <si>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</si>
  <si>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</si>
  <si>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</si>
  <si>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</si>
  <si>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</si>
  <si>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</si>
  <si>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</si>
  <si>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</si>
  <si>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</si>
  <si>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</si>
  <si>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</si>
  <si>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</si>
  <si>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</si>
  <si>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</si>
  <si>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</si>
  <si>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</si>
  <si>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</si>
  <si>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</si>
  <si>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</si>
  <si>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</si>
  <si>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</si>
  <si>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</si>
  <si>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</si>
  <si>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</si>
  <si>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</si>
  <si>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</si>
  <si>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</si>
  <si>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</si>
  <si>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</si>
  <si>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</si>
  <si>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</si>
  <si>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</si>
  <si>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</si>
  <si>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</si>
  <si>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</si>
  <si>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</si>
  <si>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</si>
  <si>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</si>
  <si>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</si>
  <si>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</si>
  <si>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</si>
  <si>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</si>
  <si>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</si>
  <si>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</si>
  <si>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</si>
  <si>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</si>
  <si>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</si>
  <si>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</si>
  <si>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</si>
  <si>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</si>
  <si>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</si>
  <si>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</si>
  <si>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</si>
  <si>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</si>
  <si>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</si>
  <si>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</si>
  <si>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</si>
  <si>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</si>
  <si>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</si>
  <si>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</si>
  <si>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</si>
  <si>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</si>
  <si>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</si>
  <si>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</si>
  <si>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</si>
  <si>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</si>
  <si>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</si>
  <si>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</si>
  <si>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</si>
  <si>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</si>
  <si>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</si>
  <si>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</si>
  <si>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</si>
  <si>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</si>
  <si>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</si>
  <si>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</si>
  <si>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</si>
  <si>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</si>
  <si>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</si>
  <si>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</si>
  <si>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</si>
  <si>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</si>
  <si>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</si>
  <si>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</si>
  <si>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</si>
  <si>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</si>
  <si>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</si>
  <si>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</si>
  <si>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</si>
  <si>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</si>
  <si>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</si>
  <si>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</si>
  <si>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</si>
  <si>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</si>
  <si>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</si>
  <si>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</si>
  <si>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</si>
  <si>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</si>
  <si>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</si>
  <si>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</si>
  <si>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</si>
  <si>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</si>
  <si>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</si>
  <si>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</si>
  <si>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</si>
  <si>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</si>
  <si>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</si>
  <si>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</si>
  <si>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S17 - 35M</t>
  </si>
  <si>
    <t>DSPBR DAF - S18 - 34M</t>
  </si>
  <si>
    <t>DSPBR DAF - S19 - 36M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</si>
  <si>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</si>
  <si>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</si>
  <si>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</si>
  <si>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</si>
  <si>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</si>
  <si>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</si>
  <si>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</si>
  <si>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</si>
  <si>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</si>
  <si>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</si>
  <si>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</si>
  <si>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</si>
  <si>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</si>
  <si>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</si>
  <si>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</si>
  <si>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</si>
  <si>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</si>
  <si>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</si>
  <si>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</si>
  <si>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</si>
  <si>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</si>
  <si>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</si>
  <si>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</si>
  <si>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</si>
  <si>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</si>
  <si>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</si>
  <si>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</si>
  <si>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</si>
  <si>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</si>
  <si>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</si>
  <si>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</si>
  <si>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</si>
  <si>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</si>
  <si>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</si>
  <si>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</si>
  <si>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</si>
  <si>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</si>
  <si>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</si>
  <si>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</si>
  <si>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</si>
  <si>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</si>
  <si>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</si>
  <si>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</si>
  <si>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</si>
  <si>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</si>
  <si>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</si>
  <si>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</si>
  <si>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</si>
  <si>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</si>
  <si>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 BlackRock Mutual Fund: Average Assets Under Management (AAUM) as on 30.09.2016 (All figures in Rs. Crore)</t>
  </si>
  <si>
    <t>Table showing State wise /Union Territory wise contribution to AAUM of category of schemes as on 30.09.2016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</si>
</sst>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3" t="s">
        <v>71</v>
      </c>
      <c r="B1" s="137" t="s">
        <v>30</v>
      </c>
      <c r="C1" s="123" t="s">
        <v>181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4"/>
      <c r="B2" s="138"/>
      <c r="C2" s="142" t="s">
        <v>29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42" t="s">
        <v>27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  <c r="AQ2" s="142" t="s">
        <v>28</v>
      </c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4"/>
      <c r="BK2" s="129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4"/>
      <c r="B3" s="138"/>
      <c r="C3" s="126" t="s">
        <v>12</v>
      </c>
      <c r="D3" s="127"/>
      <c r="E3" s="127"/>
      <c r="F3" s="127"/>
      <c r="G3" s="127"/>
      <c r="H3" s="127"/>
      <c r="I3" s="127"/>
      <c r="J3" s="127"/>
      <c r="K3" s="127"/>
      <c r="L3" s="128"/>
      <c r="M3" s="126" t="s">
        <v>13</v>
      </c>
      <c r="N3" s="127"/>
      <c r="O3" s="127"/>
      <c r="P3" s="127"/>
      <c r="Q3" s="127"/>
      <c r="R3" s="127"/>
      <c r="S3" s="127"/>
      <c r="T3" s="127"/>
      <c r="U3" s="127"/>
      <c r="V3" s="128"/>
      <c r="W3" s="126" t="s">
        <v>12</v>
      </c>
      <c r="X3" s="127"/>
      <c r="Y3" s="127"/>
      <c r="Z3" s="127"/>
      <c r="AA3" s="127"/>
      <c r="AB3" s="127"/>
      <c r="AC3" s="127"/>
      <c r="AD3" s="127"/>
      <c r="AE3" s="127"/>
      <c r="AF3" s="128"/>
      <c r="AG3" s="126" t="s">
        <v>13</v>
      </c>
      <c r="AH3" s="127"/>
      <c r="AI3" s="127"/>
      <c r="AJ3" s="127"/>
      <c r="AK3" s="127"/>
      <c r="AL3" s="127"/>
      <c r="AM3" s="127"/>
      <c r="AN3" s="127"/>
      <c r="AO3" s="127"/>
      <c r="AP3" s="128"/>
      <c r="AQ3" s="126" t="s">
        <v>12</v>
      </c>
      <c r="AR3" s="127"/>
      <c r="AS3" s="127"/>
      <c r="AT3" s="127"/>
      <c r="AU3" s="127"/>
      <c r="AV3" s="127"/>
      <c r="AW3" s="127"/>
      <c r="AX3" s="127"/>
      <c r="AY3" s="127"/>
      <c r="AZ3" s="128"/>
      <c r="BA3" s="126" t="s">
        <v>13</v>
      </c>
      <c r="BB3" s="127"/>
      <c r="BC3" s="127"/>
      <c r="BD3" s="127"/>
      <c r="BE3" s="127"/>
      <c r="BF3" s="127"/>
      <c r="BG3" s="127"/>
      <c r="BH3" s="127"/>
      <c r="BI3" s="127"/>
      <c r="BJ3" s="128"/>
      <c r="BK3" s="13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4"/>
      <c r="B4" s="138"/>
      <c r="C4" s="145" t="s">
        <v>31</v>
      </c>
      <c r="D4" s="146"/>
      <c r="E4" s="146"/>
      <c r="F4" s="146"/>
      <c r="G4" s="147"/>
      <c r="H4" s="134" t="s">
        <v>32</v>
      </c>
      <c r="I4" s="135"/>
      <c r="J4" s="135"/>
      <c r="K4" s="135"/>
      <c r="L4" s="136"/>
      <c r="M4" s="145" t="s">
        <v>31</v>
      </c>
      <c r="N4" s="146"/>
      <c r="O4" s="146"/>
      <c r="P4" s="146"/>
      <c r="Q4" s="147"/>
      <c r="R4" s="134" t="s">
        <v>32</v>
      </c>
      <c r="S4" s="135"/>
      <c r="T4" s="135"/>
      <c r="U4" s="135"/>
      <c r="V4" s="136"/>
      <c r="W4" s="145" t="s">
        <v>31</v>
      </c>
      <c r="X4" s="146"/>
      <c r="Y4" s="146"/>
      <c r="Z4" s="146"/>
      <c r="AA4" s="147"/>
      <c r="AB4" s="134" t="s">
        <v>32</v>
      </c>
      <c r="AC4" s="135"/>
      <c r="AD4" s="135"/>
      <c r="AE4" s="135"/>
      <c r="AF4" s="136"/>
      <c r="AG4" s="145" t="s">
        <v>31</v>
      </c>
      <c r="AH4" s="146"/>
      <c r="AI4" s="146"/>
      <c r="AJ4" s="146"/>
      <c r="AK4" s="147"/>
      <c r="AL4" s="134" t="s">
        <v>32</v>
      </c>
      <c r="AM4" s="135"/>
      <c r="AN4" s="135"/>
      <c r="AO4" s="135"/>
      <c r="AP4" s="136"/>
      <c r="AQ4" s="145" t="s">
        <v>31</v>
      </c>
      <c r="AR4" s="146"/>
      <c r="AS4" s="146"/>
      <c r="AT4" s="146"/>
      <c r="AU4" s="147"/>
      <c r="AV4" s="134" t="s">
        <v>32</v>
      </c>
      <c r="AW4" s="135"/>
      <c r="AX4" s="135"/>
      <c r="AY4" s="135"/>
      <c r="AZ4" s="136"/>
      <c r="BA4" s="145" t="s">
        <v>31</v>
      </c>
      <c r="BB4" s="146"/>
      <c r="BC4" s="146"/>
      <c r="BD4" s="146"/>
      <c r="BE4" s="147"/>
      <c r="BF4" s="134" t="s">
        <v>32</v>
      </c>
      <c r="BG4" s="135"/>
      <c r="BH4" s="135"/>
      <c r="BI4" s="135"/>
      <c r="BJ4" s="136"/>
      <c r="BK4" s="13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4"/>
      <c r="B5" s="138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1"/>
    </row>
    <row r="7" spans="1:63" ht="12.75">
      <c r="A7" s="11" t="s">
        <v>72</v>
      </c>
      <c r="B7" s="18" t="s">
        <v>14</v>
      </c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1"/>
    </row>
    <row r="8" spans="1:63" ht="12.75">
      <c r="A8" s="11"/>
      <c r="B8" s="47" t="s">
        <v>94</v>
      </c>
      <c r="C8" s="45">
        <v>0</v>
      </c>
      <c r="D8" s="53">
        <v>689.214893373</v>
      </c>
      <c r="E8" s="45">
        <v>0</v>
      </c>
      <c r="F8" s="45">
        <v>0</v>
      </c>
      <c r="G8" s="45">
        <v>0</v>
      </c>
      <c r="H8" s="45">
        <v>12.952361235999998</v>
      </c>
      <c r="I8" s="45">
        <v>3754.216699049</v>
      </c>
      <c r="J8" s="45">
        <v>1077.6146599840001</v>
      </c>
      <c r="K8" s="45">
        <v>40.114821881</v>
      </c>
      <c r="L8" s="45">
        <v>135.944901846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4.83168398</v>
      </c>
      <c r="S8" s="45">
        <v>57.475922278</v>
      </c>
      <c r="T8" s="45">
        <v>76.85730659000001</v>
      </c>
      <c r="U8" s="45">
        <v>0</v>
      </c>
      <c r="V8" s="45">
        <v>11.924697058000001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0.028677804</v>
      </c>
      <c r="AC8" s="45">
        <v>1.084236585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0.018527614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40.171298574000005</v>
      </c>
      <c r="AS8" s="45">
        <v>0</v>
      </c>
      <c r="AT8" s="45">
        <v>0</v>
      </c>
      <c r="AU8" s="45">
        <v>0</v>
      </c>
      <c r="AV8" s="45">
        <v>36.415692439000004</v>
      </c>
      <c r="AW8" s="45">
        <v>3108.549592359</v>
      </c>
      <c r="AX8" s="45">
        <v>977.570823444</v>
      </c>
      <c r="AY8" s="45">
        <v>0</v>
      </c>
      <c r="AZ8" s="45">
        <v>373.34475505899997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12.600397114</v>
      </c>
      <c r="BG8" s="53">
        <v>67.826538132</v>
      </c>
      <c r="BH8" s="45">
        <v>7.439539521</v>
      </c>
      <c r="BI8" s="45">
        <v>0</v>
      </c>
      <c r="BJ8" s="45">
        <v>24.951363935</v>
      </c>
      <c r="BK8" s="91">
        <f>SUM(C8:BJ8)</f>
        <v>10511.149389855002</v>
      </c>
    </row>
    <row r="9" spans="1:63" ht="12.75">
      <c r="A9" s="11"/>
      <c r="B9" s="47" t="s">
        <v>96</v>
      </c>
      <c r="C9" s="45">
        <v>0</v>
      </c>
      <c r="D9" s="53">
        <v>2.649149137</v>
      </c>
      <c r="E9" s="45">
        <v>0</v>
      </c>
      <c r="F9" s="45">
        <v>0</v>
      </c>
      <c r="G9" s="54">
        <v>0</v>
      </c>
      <c r="H9" s="55">
        <v>9.182663285</v>
      </c>
      <c r="I9" s="45">
        <v>0.16691379399999998</v>
      </c>
      <c r="J9" s="45">
        <v>0.032234755000000004</v>
      </c>
      <c r="K9" s="56">
        <v>0</v>
      </c>
      <c r="L9" s="54">
        <v>4.398397864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3.037209422</v>
      </c>
      <c r="S9" s="45">
        <v>0.038432542</v>
      </c>
      <c r="T9" s="45">
        <v>0</v>
      </c>
      <c r="U9" s="45">
        <v>0</v>
      </c>
      <c r="V9" s="54">
        <v>1.011662963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2.310092262</v>
      </c>
      <c r="AW9" s="45">
        <v>2.850785385</v>
      </c>
      <c r="AX9" s="45">
        <v>0</v>
      </c>
      <c r="AY9" s="56">
        <v>0</v>
      </c>
      <c r="AZ9" s="54">
        <v>11.751376082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0.309396506</v>
      </c>
      <c r="BG9" s="53">
        <v>0.693621787</v>
      </c>
      <c r="BH9" s="45">
        <v>0</v>
      </c>
      <c r="BI9" s="45">
        <v>0</v>
      </c>
      <c r="BJ9" s="45">
        <v>0.418965038</v>
      </c>
      <c r="BK9" s="91">
        <f>SUM(C9:BJ9)</f>
        <v>38.850900822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691.86404251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22.135024521</v>
      </c>
      <c r="I10" s="92">
        <f t="shared" si="0"/>
        <v>3754.383612843</v>
      </c>
      <c r="J10" s="92">
        <f t="shared" si="0"/>
        <v>1077.6468947390001</v>
      </c>
      <c r="K10" s="92">
        <f t="shared" si="0"/>
        <v>40.114821881</v>
      </c>
      <c r="L10" s="92">
        <f t="shared" si="0"/>
        <v>140.34329971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7.868893402</v>
      </c>
      <c r="S10" s="92">
        <f t="shared" si="0"/>
        <v>57.51435482</v>
      </c>
      <c r="T10" s="92">
        <f t="shared" si="0"/>
        <v>76.85730659000001</v>
      </c>
      <c r="U10" s="92">
        <f t="shared" si="0"/>
        <v>0</v>
      </c>
      <c r="V10" s="92">
        <f t="shared" si="0"/>
        <v>12.936360021000002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0.028677804</v>
      </c>
      <c r="AC10" s="92">
        <f t="shared" si="0"/>
        <v>1.084236585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0.018527614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40.171298574000005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38.725784701</v>
      </c>
      <c r="AW10" s="92">
        <f t="shared" si="0"/>
        <v>3111.4003777440003</v>
      </c>
      <c r="AX10" s="92">
        <f t="shared" si="0"/>
        <v>977.570823444</v>
      </c>
      <c r="AY10" s="92">
        <f t="shared" si="0"/>
        <v>0</v>
      </c>
      <c r="AZ10" s="92">
        <f t="shared" si="0"/>
        <v>385.09613114099994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12.90979362</v>
      </c>
      <c r="BG10" s="92">
        <f t="shared" si="0"/>
        <v>68.520159919</v>
      </c>
      <c r="BH10" s="92">
        <f t="shared" si="0"/>
        <v>7.439539521</v>
      </c>
      <c r="BI10" s="92">
        <f t="shared" si="0"/>
        <v>0</v>
      </c>
      <c r="BJ10" s="92">
        <f t="shared" si="0"/>
        <v>25.370328973</v>
      </c>
      <c r="BK10" s="92">
        <f>SUM(BK8:BK9)</f>
        <v>10550.000290677002</v>
      </c>
    </row>
    <row r="11" spans="1:63" ht="12.75">
      <c r="A11" s="11" t="s">
        <v>73</v>
      </c>
      <c r="B11" s="18" t="s">
        <v>3</v>
      </c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2"/>
    </row>
    <row r="12" spans="1:63" ht="12.75">
      <c r="A12" s="11"/>
      <c r="B12" s="46" t="s">
        <v>95</v>
      </c>
      <c r="C12" s="45">
        <v>0</v>
      </c>
      <c r="D12" s="53">
        <v>483.96497467200004</v>
      </c>
      <c r="E12" s="45">
        <v>0</v>
      </c>
      <c r="F12" s="45">
        <v>0</v>
      </c>
      <c r="G12" s="54">
        <v>0</v>
      </c>
      <c r="H12" s="55">
        <v>0.910066362</v>
      </c>
      <c r="I12" s="45">
        <v>4.028181501</v>
      </c>
      <c r="J12" s="45">
        <v>0</v>
      </c>
      <c r="K12" s="56">
        <v>0</v>
      </c>
      <c r="L12" s="54">
        <v>171.68994702899997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0.295271226</v>
      </c>
      <c r="S12" s="45">
        <v>0</v>
      </c>
      <c r="T12" s="45">
        <v>0</v>
      </c>
      <c r="U12" s="45">
        <v>0</v>
      </c>
      <c r="V12" s="54">
        <v>2.7168E-05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26.666033513</v>
      </c>
      <c r="AS12" s="45">
        <v>0</v>
      </c>
      <c r="AT12" s="56">
        <v>0</v>
      </c>
      <c r="AU12" s="54">
        <v>0</v>
      </c>
      <c r="AV12" s="55">
        <v>3.544497996</v>
      </c>
      <c r="AW12" s="45">
        <v>29.442490327999998</v>
      </c>
      <c r="AX12" s="45">
        <v>0</v>
      </c>
      <c r="AY12" s="56">
        <v>0</v>
      </c>
      <c r="AZ12" s="54">
        <v>36.399325783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0.877924463</v>
      </c>
      <c r="BG12" s="53">
        <v>0.242110942</v>
      </c>
      <c r="BH12" s="45">
        <v>0</v>
      </c>
      <c r="BI12" s="45">
        <v>0</v>
      </c>
      <c r="BJ12" s="45">
        <v>4.099117821999999</v>
      </c>
      <c r="BK12" s="91">
        <f>SUM(C12:BJ12)</f>
        <v>762.159968805</v>
      </c>
    </row>
    <row r="13" spans="1:63" ht="12.75">
      <c r="A13" s="11"/>
      <c r="B13" s="47" t="s">
        <v>161</v>
      </c>
      <c r="C13" s="45">
        <v>0</v>
      </c>
      <c r="D13" s="53">
        <v>36.035497245</v>
      </c>
      <c r="E13" s="45">
        <v>0</v>
      </c>
      <c r="F13" s="45">
        <v>0</v>
      </c>
      <c r="G13" s="54">
        <v>0</v>
      </c>
      <c r="H13" s="55">
        <v>0.47615516999999996</v>
      </c>
      <c r="I13" s="45">
        <v>21.880230616</v>
      </c>
      <c r="J13" s="45">
        <v>0</v>
      </c>
      <c r="K13" s="56">
        <v>0</v>
      </c>
      <c r="L13" s="54">
        <v>8.039782638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0.071572106</v>
      </c>
      <c r="S13" s="45">
        <v>0</v>
      </c>
      <c r="T13" s="45">
        <v>0</v>
      </c>
      <c r="U13" s="45">
        <v>0</v>
      </c>
      <c r="V13" s="54">
        <v>1.2872999999999999E-05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0.707710109</v>
      </c>
      <c r="AW13" s="45">
        <v>2.7377353269999998</v>
      </c>
      <c r="AX13" s="45">
        <v>0</v>
      </c>
      <c r="AY13" s="56">
        <v>0</v>
      </c>
      <c r="AZ13" s="54">
        <v>1.437339168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0.083127952</v>
      </c>
      <c r="BG13" s="53">
        <v>6.667E-06</v>
      </c>
      <c r="BH13" s="45">
        <v>0</v>
      </c>
      <c r="BI13" s="45">
        <v>0</v>
      </c>
      <c r="BJ13" s="45">
        <v>0</v>
      </c>
      <c r="BK13" s="91">
        <f>SUM(C13:BJ13)</f>
        <v>71.46916987099999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520.000471917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1.386221532</v>
      </c>
      <c r="I14" s="93">
        <f t="shared" si="1"/>
        <v>25.908412116999997</v>
      </c>
      <c r="J14" s="93">
        <f t="shared" si="1"/>
        <v>0</v>
      </c>
      <c r="K14" s="93">
        <f t="shared" si="1"/>
        <v>0</v>
      </c>
      <c r="L14" s="93">
        <f t="shared" si="1"/>
        <v>179.72972966699996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0.36684333199999997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4.0041E-05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26.666033513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4.252208105</v>
      </c>
      <c r="AW14" s="93">
        <f t="shared" si="2"/>
        <v>32.180225655</v>
      </c>
      <c r="AX14" s="93">
        <f t="shared" si="2"/>
        <v>0</v>
      </c>
      <c r="AY14" s="93">
        <f t="shared" si="2"/>
        <v>0</v>
      </c>
      <c r="AZ14" s="93">
        <f t="shared" si="2"/>
        <v>37.836664951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0.961052415</v>
      </c>
      <c r="BG14" s="93">
        <f t="shared" si="2"/>
        <v>0.24211760899999998</v>
      </c>
      <c r="BH14" s="93">
        <f t="shared" si="2"/>
        <v>0</v>
      </c>
      <c r="BI14" s="93">
        <f t="shared" si="2"/>
        <v>0</v>
      </c>
      <c r="BJ14" s="93">
        <f t="shared" si="2"/>
        <v>4.099117821999999</v>
      </c>
      <c r="BK14" s="93">
        <f t="shared" si="2"/>
        <v>833.6291386759999</v>
      </c>
    </row>
    <row r="15" spans="1:63" ht="12.75">
      <c r="A15" s="11" t="s">
        <v>74</v>
      </c>
      <c r="B15" s="18" t="s">
        <v>10</v>
      </c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32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0.057083288</v>
      </c>
      <c r="I16" s="45">
        <v>0</v>
      </c>
      <c r="J16" s="45">
        <v>0</v>
      </c>
      <c r="K16" s="45">
        <v>0</v>
      </c>
      <c r="L16" s="54">
        <v>0.163775736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0.019831753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5.41400493</v>
      </c>
      <c r="AW16" s="45">
        <v>1.226798424</v>
      </c>
      <c r="AX16" s="45">
        <v>0</v>
      </c>
      <c r="AY16" s="45">
        <v>0</v>
      </c>
      <c r="AZ16" s="54">
        <v>30.322302240000003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1.097351921</v>
      </c>
      <c r="BG16" s="53">
        <v>1.870203833</v>
      </c>
      <c r="BH16" s="45">
        <v>0</v>
      </c>
      <c r="BI16" s="45">
        <v>0</v>
      </c>
      <c r="BJ16" s="56">
        <v>2.144593195</v>
      </c>
      <c r="BK16" s="61">
        <f aca="true" t="shared" si="3" ref="BK16:BK57">SUM(C16:BJ16)</f>
        <v>42.31594532</v>
      </c>
    </row>
    <row r="17" spans="1:63" ht="12.75">
      <c r="A17" s="97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0.108129743</v>
      </c>
      <c r="I17" s="45">
        <v>0</v>
      </c>
      <c r="J17" s="45">
        <v>0</v>
      </c>
      <c r="K17" s="45">
        <v>0</v>
      </c>
      <c r="L17" s="54">
        <v>1.026772667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0.08062264300000001</v>
      </c>
      <c r="S17" s="45">
        <v>0</v>
      </c>
      <c r="T17" s="45">
        <v>0</v>
      </c>
      <c r="U17" s="45">
        <v>0</v>
      </c>
      <c r="V17" s="54">
        <v>0.027984719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6.8444816280000005</v>
      </c>
      <c r="AW17" s="45">
        <v>3.1235858</v>
      </c>
      <c r="AX17" s="45">
        <v>0</v>
      </c>
      <c r="AY17" s="45">
        <v>0</v>
      </c>
      <c r="AZ17" s="54">
        <v>35.847751390999996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1.367712262</v>
      </c>
      <c r="BG17" s="53">
        <v>1.53644517</v>
      </c>
      <c r="BH17" s="45">
        <v>0</v>
      </c>
      <c r="BI17" s="45">
        <v>0</v>
      </c>
      <c r="BJ17" s="56">
        <v>2.370866328</v>
      </c>
      <c r="BK17" s="61">
        <f t="shared" si="3"/>
        <v>52.33435235099999</v>
      </c>
    </row>
    <row r="18" spans="1:63" ht="12.75">
      <c r="A18" s="97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0.08667633</v>
      </c>
      <c r="I18" s="45">
        <v>0.006861152000000001</v>
      </c>
      <c r="J18" s="45">
        <v>0</v>
      </c>
      <c r="K18" s="45">
        <v>0</v>
      </c>
      <c r="L18" s="54">
        <v>0.083019935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0.046362322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16.86776393</v>
      </c>
      <c r="AW18" s="45">
        <v>1.696585796</v>
      </c>
      <c r="AX18" s="45">
        <v>0</v>
      </c>
      <c r="AY18" s="45">
        <v>0</v>
      </c>
      <c r="AZ18" s="54">
        <v>45.328901691999995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6.2429185689999995</v>
      </c>
      <c r="BG18" s="53">
        <v>0.169097542</v>
      </c>
      <c r="BH18" s="45">
        <v>0</v>
      </c>
      <c r="BI18" s="45">
        <v>0</v>
      </c>
      <c r="BJ18" s="56">
        <v>7.607398112</v>
      </c>
      <c r="BK18" s="61">
        <f t="shared" si="3"/>
        <v>78.13558538</v>
      </c>
    </row>
    <row r="19" spans="1:63" ht="12.75">
      <c r="A19" s="97"/>
      <c r="B19" s="3" t="s">
        <v>162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0.151222311</v>
      </c>
      <c r="I19" s="45">
        <v>0</v>
      </c>
      <c r="J19" s="45">
        <v>0</v>
      </c>
      <c r="K19" s="45">
        <v>0</v>
      </c>
      <c r="L19" s="54">
        <v>0.505093755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0.036213429</v>
      </c>
      <c r="S19" s="45">
        <v>0</v>
      </c>
      <c r="T19" s="45">
        <v>0</v>
      </c>
      <c r="U19" s="45">
        <v>0</v>
      </c>
      <c r="V19" s="54">
        <v>0.055712967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16.464018412</v>
      </c>
      <c r="AW19" s="45">
        <v>13.845616271</v>
      </c>
      <c r="AX19" s="45">
        <v>0</v>
      </c>
      <c r="AY19" s="45">
        <v>0</v>
      </c>
      <c r="AZ19" s="54">
        <v>61.180907698999995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5.911079756</v>
      </c>
      <c r="BG19" s="53">
        <v>1.268887383</v>
      </c>
      <c r="BH19" s="45">
        <v>0</v>
      </c>
      <c r="BI19" s="45">
        <v>0</v>
      </c>
      <c r="BJ19" s="56">
        <v>8.724116801000001</v>
      </c>
      <c r="BK19" s="61">
        <f t="shared" si="3"/>
        <v>108.142868784</v>
      </c>
    </row>
    <row r="20" spans="1:63" ht="12.75">
      <c r="A20" s="97"/>
      <c r="B20" s="3" t="s">
        <v>168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0.112836159</v>
      </c>
      <c r="I20" s="45">
        <v>0</v>
      </c>
      <c r="J20" s="45">
        <v>0</v>
      </c>
      <c r="K20" s="45">
        <v>0</v>
      </c>
      <c r="L20" s="54">
        <v>0.7227505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0.037441012</v>
      </c>
      <c r="S20" s="45">
        <v>0</v>
      </c>
      <c r="T20" s="45">
        <v>2.028773334</v>
      </c>
      <c r="U20" s="45">
        <v>0</v>
      </c>
      <c r="V20" s="54">
        <v>0.020287733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12.127816409000001</v>
      </c>
      <c r="AW20" s="45">
        <v>8.880409322</v>
      </c>
      <c r="AX20" s="45">
        <v>0</v>
      </c>
      <c r="AY20" s="45">
        <v>0</v>
      </c>
      <c r="AZ20" s="54">
        <v>41.504134173000004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2.91697785</v>
      </c>
      <c r="BG20" s="53">
        <v>1.631996085</v>
      </c>
      <c r="BH20" s="45">
        <v>0.704355167</v>
      </c>
      <c r="BI20" s="45">
        <v>0</v>
      </c>
      <c r="BJ20" s="56">
        <v>11.041227037</v>
      </c>
      <c r="BK20" s="61">
        <f t="shared" si="3"/>
        <v>81.729004781</v>
      </c>
    </row>
    <row r="21" spans="1:63" ht="12.75">
      <c r="A21" s="97"/>
      <c r="B21" s="3" t="s">
        <v>169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0.12467994300000002</v>
      </c>
      <c r="I21" s="45">
        <v>0.15094475</v>
      </c>
      <c r="J21" s="45">
        <v>0</v>
      </c>
      <c r="K21" s="45">
        <v>0</v>
      </c>
      <c r="L21" s="54">
        <v>0.323346381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0.067874823</v>
      </c>
      <c r="S21" s="45">
        <v>0</v>
      </c>
      <c r="T21" s="45">
        <v>2.012596666</v>
      </c>
      <c r="U21" s="45">
        <v>0</v>
      </c>
      <c r="V21" s="54">
        <v>0.010062983000000001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16.484091489</v>
      </c>
      <c r="AW21" s="45">
        <v>14.766116775</v>
      </c>
      <c r="AX21" s="45">
        <v>0</v>
      </c>
      <c r="AY21" s="45">
        <v>0</v>
      </c>
      <c r="AZ21" s="54">
        <v>88.051048177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6.371512455</v>
      </c>
      <c r="BG21" s="53">
        <v>0.309534587</v>
      </c>
      <c r="BH21" s="45">
        <v>0</v>
      </c>
      <c r="BI21" s="45">
        <v>0</v>
      </c>
      <c r="BJ21" s="56">
        <v>8.270040135</v>
      </c>
      <c r="BK21" s="61">
        <f t="shared" si="3"/>
        <v>136.941849164</v>
      </c>
    </row>
    <row r="22" spans="1:63" ht="12.75">
      <c r="A22" s="97"/>
      <c r="B22" s="3" t="s">
        <v>170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0.12599533400000001</v>
      </c>
      <c r="I22" s="45">
        <v>0</v>
      </c>
      <c r="J22" s="45">
        <v>0</v>
      </c>
      <c r="K22" s="45">
        <v>0</v>
      </c>
      <c r="L22" s="54">
        <v>0.31438950299999996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0.098835931</v>
      </c>
      <c r="S22" s="45">
        <v>3.036612999</v>
      </c>
      <c r="T22" s="45">
        <v>2.024408666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15.118960788999999</v>
      </c>
      <c r="AW22" s="45">
        <v>7.425142003</v>
      </c>
      <c r="AX22" s="45">
        <v>0</v>
      </c>
      <c r="AY22" s="45">
        <v>0</v>
      </c>
      <c r="AZ22" s="54">
        <v>50.638389026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5.384383728</v>
      </c>
      <c r="BG22" s="53">
        <v>1.86287992</v>
      </c>
      <c r="BH22" s="45">
        <v>0</v>
      </c>
      <c r="BI22" s="45">
        <v>0</v>
      </c>
      <c r="BJ22" s="56">
        <v>11.628180297999998</v>
      </c>
      <c r="BK22" s="61">
        <f t="shared" si="3"/>
        <v>97.658178197</v>
      </c>
    </row>
    <row r="23" spans="1:63" ht="12.75">
      <c r="A23" s="97"/>
      <c r="B23" s="3" t="s">
        <v>173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0.10221518</v>
      </c>
      <c r="I23" s="45">
        <v>0</v>
      </c>
      <c r="J23" s="45">
        <v>0</v>
      </c>
      <c r="K23" s="45">
        <v>0</v>
      </c>
      <c r="L23" s="54">
        <v>0.318405172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0.09351416700000001</v>
      </c>
      <c r="S23" s="45">
        <v>0</v>
      </c>
      <c r="T23" s="45">
        <v>2.203496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4.9375896820000005</v>
      </c>
      <c r="AW23" s="45">
        <v>1.4930682229999999</v>
      </c>
      <c r="AX23" s="45">
        <v>0</v>
      </c>
      <c r="AY23" s="45">
        <v>0</v>
      </c>
      <c r="AZ23" s="54">
        <v>14.783600772999998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1.770499241</v>
      </c>
      <c r="BG23" s="53">
        <v>0.02192882</v>
      </c>
      <c r="BH23" s="45">
        <v>0</v>
      </c>
      <c r="BI23" s="45">
        <v>0</v>
      </c>
      <c r="BJ23" s="56">
        <v>0.476787369</v>
      </c>
      <c r="BK23" s="61">
        <f t="shared" si="3"/>
        <v>26.201104626999996</v>
      </c>
    </row>
    <row r="24" spans="1:63" ht="12.75">
      <c r="A24" s="97"/>
      <c r="B24" s="3" t="s">
        <v>177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0.263942084</v>
      </c>
      <c r="I24" s="45">
        <v>0.271022</v>
      </c>
      <c r="J24" s="45">
        <v>0</v>
      </c>
      <c r="K24" s="45">
        <v>0</v>
      </c>
      <c r="L24" s="54">
        <v>0.406533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0.023307892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7.190734695</v>
      </c>
      <c r="AW24" s="45">
        <v>2.838351665</v>
      </c>
      <c r="AX24" s="45">
        <v>0</v>
      </c>
      <c r="AY24" s="45">
        <v>0</v>
      </c>
      <c r="AZ24" s="54">
        <v>32.155117319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2.2501073090000006</v>
      </c>
      <c r="BG24" s="53">
        <v>0.540931</v>
      </c>
      <c r="BH24" s="45">
        <v>0</v>
      </c>
      <c r="BI24" s="45">
        <v>0</v>
      </c>
      <c r="BJ24" s="56">
        <v>4.831100908</v>
      </c>
      <c r="BK24" s="61">
        <f t="shared" si="3"/>
        <v>50.771147872</v>
      </c>
    </row>
    <row r="25" spans="1:63" ht="12.75">
      <c r="A25" s="97"/>
      <c r="B25" s="3" t="s">
        <v>178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0.252652649</v>
      </c>
      <c r="I25" s="45">
        <v>0.272706833</v>
      </c>
      <c r="J25" s="45">
        <v>0</v>
      </c>
      <c r="K25" s="45">
        <v>0</v>
      </c>
      <c r="L25" s="54">
        <v>0.3272482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0.056003076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8.307716054</v>
      </c>
      <c r="AW25" s="45">
        <v>2.028654951</v>
      </c>
      <c r="AX25" s="45">
        <v>0</v>
      </c>
      <c r="AY25" s="45">
        <v>0</v>
      </c>
      <c r="AZ25" s="54">
        <v>35.062146373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2.505954793</v>
      </c>
      <c r="BG25" s="53">
        <v>0.178261422</v>
      </c>
      <c r="BH25" s="45">
        <v>0</v>
      </c>
      <c r="BI25" s="45">
        <v>0</v>
      </c>
      <c r="BJ25" s="56">
        <v>6.165390291</v>
      </c>
      <c r="BK25" s="61">
        <f t="shared" si="3"/>
        <v>55.156734641999996</v>
      </c>
    </row>
    <row r="26" spans="1:63" ht="12.75">
      <c r="A26" s="97"/>
      <c r="B26" s="3" t="s">
        <v>132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0.376497218</v>
      </c>
      <c r="I26" s="45">
        <v>12.618223594</v>
      </c>
      <c r="J26" s="45">
        <v>0</v>
      </c>
      <c r="K26" s="45">
        <v>0</v>
      </c>
      <c r="L26" s="54">
        <v>1.349976834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0.127492963</v>
      </c>
      <c r="S26" s="45">
        <v>0.000703051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0.835896429</v>
      </c>
      <c r="AW26" s="45">
        <v>28.78496995</v>
      </c>
      <c r="AX26" s="45">
        <v>0</v>
      </c>
      <c r="AY26" s="45">
        <v>0</v>
      </c>
      <c r="AZ26" s="54">
        <v>26.564225053999998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0.098087909</v>
      </c>
      <c r="BG26" s="53">
        <v>0.188571421</v>
      </c>
      <c r="BH26" s="45">
        <v>0</v>
      </c>
      <c r="BI26" s="45">
        <v>0</v>
      </c>
      <c r="BJ26" s="56">
        <v>6.5472411909999995</v>
      </c>
      <c r="BK26" s="61">
        <f t="shared" si="3"/>
        <v>77.49188561400001</v>
      </c>
    </row>
    <row r="27" spans="1:63" ht="12.75">
      <c r="A27" s="97"/>
      <c r="B27" s="3" t="s">
        <v>133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0.063824142</v>
      </c>
      <c r="I27" s="45">
        <v>6.1369366670000005</v>
      </c>
      <c r="J27" s="45">
        <v>0</v>
      </c>
      <c r="K27" s="45">
        <v>0</v>
      </c>
      <c r="L27" s="54">
        <v>1.62015128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0.045413332</v>
      </c>
      <c r="S27" s="45">
        <v>0</v>
      </c>
      <c r="T27" s="45">
        <v>0</v>
      </c>
      <c r="U27" s="45">
        <v>0</v>
      </c>
      <c r="V27" s="54">
        <v>0.184108101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2.0008958359999998</v>
      </c>
      <c r="AW27" s="45">
        <v>3.217006409</v>
      </c>
      <c r="AX27" s="45">
        <v>0</v>
      </c>
      <c r="AY27" s="45">
        <v>0</v>
      </c>
      <c r="AZ27" s="54">
        <v>18.068854093000002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0.137717935</v>
      </c>
      <c r="BG27" s="53">
        <v>0</v>
      </c>
      <c r="BH27" s="45">
        <v>0</v>
      </c>
      <c r="BI27" s="45">
        <v>0</v>
      </c>
      <c r="BJ27" s="56">
        <v>2.095847191</v>
      </c>
      <c r="BK27" s="61">
        <f t="shared" si="3"/>
        <v>33.570754986000004</v>
      </c>
    </row>
    <row r="28" spans="1:63" ht="12.75">
      <c r="A28" s="97"/>
      <c r="B28" s="3" t="s">
        <v>134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0.14590437500000003</v>
      </c>
      <c r="I28" s="45">
        <v>0</v>
      </c>
      <c r="J28" s="45">
        <v>0</v>
      </c>
      <c r="K28" s="45">
        <v>0</v>
      </c>
      <c r="L28" s="54">
        <v>8.419854151000001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0.023136123999999997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1.139232688</v>
      </c>
      <c r="AW28" s="45">
        <v>0.40549725400000003</v>
      </c>
      <c r="AX28" s="45">
        <v>0</v>
      </c>
      <c r="AY28" s="45">
        <v>0</v>
      </c>
      <c r="AZ28" s="54">
        <v>14.663864553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0.187632955</v>
      </c>
      <c r="BG28" s="53">
        <v>0</v>
      </c>
      <c r="BH28" s="45">
        <v>0</v>
      </c>
      <c r="BI28" s="45">
        <v>0</v>
      </c>
      <c r="BJ28" s="56">
        <v>0.780174579</v>
      </c>
      <c r="BK28" s="61">
        <f t="shared" si="3"/>
        <v>25.765296679000002</v>
      </c>
    </row>
    <row r="29" spans="1:63" ht="12.75">
      <c r="A29" s="97"/>
      <c r="B29" s="3" t="s">
        <v>135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0.154287707</v>
      </c>
      <c r="I29" s="45">
        <v>0.304050417</v>
      </c>
      <c r="J29" s="45">
        <v>0</v>
      </c>
      <c r="K29" s="45">
        <v>0</v>
      </c>
      <c r="L29" s="54">
        <v>0.859055902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0.057161478</v>
      </c>
      <c r="S29" s="45">
        <v>0</v>
      </c>
      <c r="T29" s="45">
        <v>0</v>
      </c>
      <c r="U29" s="45">
        <v>0</v>
      </c>
      <c r="V29" s="54">
        <v>1.2479875619999998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0.6608672989999999</v>
      </c>
      <c r="AW29" s="45">
        <v>5.339070228</v>
      </c>
      <c r="AX29" s="45">
        <v>0</v>
      </c>
      <c r="AY29" s="45">
        <v>0</v>
      </c>
      <c r="AZ29" s="54">
        <v>20.485819734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0.0072799679999999995</v>
      </c>
      <c r="BG29" s="53">
        <v>0</v>
      </c>
      <c r="BH29" s="45">
        <v>0</v>
      </c>
      <c r="BI29" s="45">
        <v>0</v>
      </c>
      <c r="BJ29" s="56">
        <v>3.858370908</v>
      </c>
      <c r="BK29" s="61">
        <f t="shared" si="3"/>
        <v>32.973951203</v>
      </c>
    </row>
    <row r="30" spans="1:63" ht="12.75">
      <c r="A30" s="97"/>
      <c r="B30" s="3" t="s">
        <v>136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0.077358977</v>
      </c>
      <c r="I30" s="45">
        <v>0.005620032</v>
      </c>
      <c r="J30" s="45">
        <v>0</v>
      </c>
      <c r="K30" s="45">
        <v>0</v>
      </c>
      <c r="L30" s="54">
        <v>0.302058917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0.089114199</v>
      </c>
      <c r="S30" s="45">
        <v>0.002162958</v>
      </c>
      <c r="T30" s="45">
        <v>0</v>
      </c>
      <c r="U30" s="45">
        <v>0</v>
      </c>
      <c r="V30" s="54">
        <v>0.483294267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0.7443810470000001</v>
      </c>
      <c r="AW30" s="45">
        <v>5.486297557</v>
      </c>
      <c r="AX30" s="45">
        <v>0</v>
      </c>
      <c r="AY30" s="45">
        <v>0</v>
      </c>
      <c r="AZ30" s="54">
        <v>11.479404773999999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0.14563515600000002</v>
      </c>
      <c r="BG30" s="53">
        <v>0</v>
      </c>
      <c r="BH30" s="45">
        <v>0</v>
      </c>
      <c r="BI30" s="45">
        <v>0</v>
      </c>
      <c r="BJ30" s="56">
        <v>1.323025001</v>
      </c>
      <c r="BK30" s="61">
        <f t="shared" si="3"/>
        <v>20.138352885000003</v>
      </c>
    </row>
    <row r="31" spans="1:63" ht="12.75">
      <c r="A31" s="97"/>
      <c r="B31" s="3" t="s">
        <v>137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0.176761324</v>
      </c>
      <c r="I31" s="45">
        <v>0.0008457549999999999</v>
      </c>
      <c r="J31" s="45">
        <v>0</v>
      </c>
      <c r="K31" s="45">
        <v>0</v>
      </c>
      <c r="L31" s="54">
        <v>0.08141031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0.013686445000000002</v>
      </c>
      <c r="S31" s="45">
        <v>0.000423175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0.34581460999999997</v>
      </c>
      <c r="AW31" s="45">
        <v>0.78522236</v>
      </c>
      <c r="AX31" s="45">
        <v>0</v>
      </c>
      <c r="AY31" s="45">
        <v>0</v>
      </c>
      <c r="AZ31" s="54">
        <v>3.9139696450000003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0.121444377</v>
      </c>
      <c r="BG31" s="53">
        <v>1.9220101710000002</v>
      </c>
      <c r="BH31" s="45">
        <v>0</v>
      </c>
      <c r="BI31" s="45">
        <v>0</v>
      </c>
      <c r="BJ31" s="56">
        <v>1.204057</v>
      </c>
      <c r="BK31" s="61">
        <f t="shared" si="3"/>
        <v>8.565645172</v>
      </c>
    </row>
    <row r="32" spans="1:63" ht="12.75">
      <c r="A32" s="97"/>
      <c r="B32" s="3" t="s">
        <v>138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0.217815652</v>
      </c>
      <c r="I32" s="45">
        <v>0</v>
      </c>
      <c r="J32" s="45">
        <v>0</v>
      </c>
      <c r="K32" s="45">
        <v>0</v>
      </c>
      <c r="L32" s="54">
        <v>0.29217899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0.0017614450000000002</v>
      </c>
      <c r="S32" s="45">
        <v>0</v>
      </c>
      <c r="T32" s="45">
        <v>0</v>
      </c>
      <c r="U32" s="45">
        <v>0</v>
      </c>
      <c r="V32" s="54">
        <v>0.06290875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0.542384472</v>
      </c>
      <c r="AW32" s="45">
        <v>0.1883133</v>
      </c>
      <c r="AX32" s="45">
        <v>0</v>
      </c>
      <c r="AY32" s="45">
        <v>0</v>
      </c>
      <c r="AZ32" s="54">
        <v>8.805871875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0.083473009</v>
      </c>
      <c r="BG32" s="53">
        <v>0</v>
      </c>
      <c r="BH32" s="45">
        <v>0</v>
      </c>
      <c r="BI32" s="45">
        <v>0</v>
      </c>
      <c r="BJ32" s="56">
        <v>1.4437353</v>
      </c>
      <c r="BK32" s="61">
        <f t="shared" si="3"/>
        <v>11.638442793</v>
      </c>
    </row>
    <row r="33" spans="1:63" ht="12.75">
      <c r="A33" s="97"/>
      <c r="B33" s="3" t="s">
        <v>139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0.13290865600000001</v>
      </c>
      <c r="I33" s="45">
        <v>2.8689189760000002</v>
      </c>
      <c r="J33" s="45">
        <v>0</v>
      </c>
      <c r="K33" s="45">
        <v>0</v>
      </c>
      <c r="L33" s="54">
        <v>2.875184638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0.0032140650000000003</v>
      </c>
      <c r="S33" s="45">
        <v>0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0.211088642</v>
      </c>
      <c r="AW33" s="45">
        <v>2.865200615</v>
      </c>
      <c r="AX33" s="45">
        <v>0</v>
      </c>
      <c r="AY33" s="45">
        <v>0</v>
      </c>
      <c r="AZ33" s="54">
        <v>3.25471887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12.211234461999998</v>
      </c>
    </row>
    <row r="34" spans="1:63" ht="12.75">
      <c r="A34" s="97"/>
      <c r="B34" s="3" t="s">
        <v>140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0.02676869</v>
      </c>
      <c r="I34" s="45">
        <v>10.313553665</v>
      </c>
      <c r="J34" s="45">
        <v>0</v>
      </c>
      <c r="K34" s="45">
        <v>0</v>
      </c>
      <c r="L34" s="54">
        <v>1.7567832309999998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</v>
      </c>
      <c r="S34" s="45">
        <v>3.1271833329999996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0.16705216</v>
      </c>
      <c r="AW34" s="45">
        <v>12.613310538</v>
      </c>
      <c r="AX34" s="45">
        <v>0</v>
      </c>
      <c r="AY34" s="45">
        <v>0</v>
      </c>
      <c r="AZ34" s="54">
        <v>3.039608876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0.024953504</v>
      </c>
      <c r="BG34" s="53">
        <v>0</v>
      </c>
      <c r="BH34" s="45">
        <v>0</v>
      </c>
      <c r="BI34" s="45">
        <v>0</v>
      </c>
      <c r="BJ34" s="56">
        <v>0</v>
      </c>
      <c r="BK34" s="61">
        <f t="shared" si="3"/>
        <v>31.069213997</v>
      </c>
    </row>
    <row r="35" spans="1:63" ht="12.75">
      <c r="A35" s="97"/>
      <c r="B35" s="3" t="s">
        <v>141</v>
      </c>
      <c r="C35" s="55">
        <v>0</v>
      </c>
      <c r="D35" s="53">
        <v>45.337070717</v>
      </c>
      <c r="E35" s="45">
        <v>0</v>
      </c>
      <c r="F35" s="45">
        <v>0</v>
      </c>
      <c r="G35" s="54">
        <v>0</v>
      </c>
      <c r="H35" s="73">
        <v>0.147192949</v>
      </c>
      <c r="I35" s="45">
        <v>111.492799746</v>
      </c>
      <c r="J35" s="45">
        <v>0</v>
      </c>
      <c r="K35" s="45">
        <v>0</v>
      </c>
      <c r="L35" s="54">
        <v>17.812399028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0.016605306</v>
      </c>
      <c r="S35" s="45">
        <v>69.080492691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12.52535333</v>
      </c>
      <c r="AS35" s="45">
        <v>0</v>
      </c>
      <c r="AT35" s="45">
        <v>0</v>
      </c>
      <c r="AU35" s="54">
        <v>0</v>
      </c>
      <c r="AV35" s="73">
        <v>0.48622002400000003</v>
      </c>
      <c r="AW35" s="45">
        <v>27.684572927999998</v>
      </c>
      <c r="AX35" s="45">
        <v>0</v>
      </c>
      <c r="AY35" s="45">
        <v>0</v>
      </c>
      <c r="AZ35" s="54">
        <v>52.610319878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0.030662065000000002</v>
      </c>
      <c r="BG35" s="53">
        <v>0.31313383300000003</v>
      </c>
      <c r="BH35" s="45">
        <v>0</v>
      </c>
      <c r="BI35" s="45">
        <v>0</v>
      </c>
      <c r="BJ35" s="56">
        <v>0.21293100699999998</v>
      </c>
      <c r="BK35" s="61">
        <f t="shared" si="3"/>
        <v>337.749753502</v>
      </c>
    </row>
    <row r="36" spans="1:63" ht="12.75">
      <c r="A36" s="97"/>
      <c r="B36" s="3" t="s">
        <v>142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0.007006663000000001</v>
      </c>
      <c r="I36" s="45">
        <v>0</v>
      </c>
      <c r="J36" s="45">
        <v>0</v>
      </c>
      <c r="K36" s="45">
        <v>0</v>
      </c>
      <c r="L36" s="54">
        <v>1.10336254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0.075869563</v>
      </c>
      <c r="AW36" s="45">
        <v>2.86187352</v>
      </c>
      <c r="AX36" s="45">
        <v>0</v>
      </c>
      <c r="AY36" s="45">
        <v>0</v>
      </c>
      <c r="AZ36" s="54">
        <v>3.317540452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</v>
      </c>
      <c r="BG36" s="53">
        <v>0.39800426699999997</v>
      </c>
      <c r="BH36" s="45">
        <v>0</v>
      </c>
      <c r="BI36" s="45">
        <v>0</v>
      </c>
      <c r="BJ36" s="56">
        <v>0.5596935</v>
      </c>
      <c r="BK36" s="61">
        <f t="shared" si="3"/>
        <v>8.323350505</v>
      </c>
    </row>
    <row r="37" spans="1:63" ht="12.75">
      <c r="A37" s="97"/>
      <c r="B37" s="3" t="s">
        <v>143</v>
      </c>
      <c r="C37" s="55">
        <v>0</v>
      </c>
      <c r="D37" s="53">
        <v>62.6695</v>
      </c>
      <c r="E37" s="45">
        <v>0</v>
      </c>
      <c r="F37" s="45">
        <v>0</v>
      </c>
      <c r="G37" s="54">
        <v>0</v>
      </c>
      <c r="H37" s="73">
        <v>0.1287015</v>
      </c>
      <c r="I37" s="45">
        <v>73.359993739</v>
      </c>
      <c r="J37" s="45">
        <v>0</v>
      </c>
      <c r="K37" s="45">
        <v>0</v>
      </c>
      <c r="L37" s="54">
        <v>63.799029375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0.024132261</v>
      </c>
      <c r="S37" s="45">
        <v>6.26695</v>
      </c>
      <c r="T37" s="45">
        <v>0</v>
      </c>
      <c r="U37" s="45">
        <v>0</v>
      </c>
      <c r="V37" s="54">
        <v>0.0376017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0.11963199199999999</v>
      </c>
      <c r="AW37" s="45">
        <v>57.078841985000004</v>
      </c>
      <c r="AX37" s="45">
        <v>0</v>
      </c>
      <c r="AY37" s="45">
        <v>0</v>
      </c>
      <c r="AZ37" s="54">
        <v>23.34134035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0.020647781</v>
      </c>
      <c r="BG37" s="53">
        <v>0</v>
      </c>
      <c r="BH37" s="45">
        <v>0</v>
      </c>
      <c r="BI37" s="45">
        <v>0</v>
      </c>
      <c r="BJ37" s="56">
        <v>0.380379752</v>
      </c>
      <c r="BK37" s="61">
        <f t="shared" si="3"/>
        <v>287.22675043500004</v>
      </c>
    </row>
    <row r="38" spans="1:63" ht="12.75">
      <c r="A38" s="97"/>
      <c r="B38" s="3" t="s">
        <v>144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0.354328144</v>
      </c>
      <c r="I38" s="45">
        <v>10.581284123</v>
      </c>
      <c r="J38" s="45">
        <v>0</v>
      </c>
      <c r="K38" s="45">
        <v>0</v>
      </c>
      <c r="L38" s="54">
        <v>6.191679364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0.208523294</v>
      </c>
      <c r="S38" s="45">
        <v>6.209746665</v>
      </c>
      <c r="T38" s="45">
        <v>0</v>
      </c>
      <c r="U38" s="45">
        <v>0</v>
      </c>
      <c r="V38" s="54">
        <v>0.869364533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0.584471225</v>
      </c>
      <c r="AW38" s="45">
        <v>11.213167772</v>
      </c>
      <c r="AX38" s="45">
        <v>0</v>
      </c>
      <c r="AY38" s="45">
        <v>0</v>
      </c>
      <c r="AZ38" s="54">
        <v>39.098103856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0.148046056</v>
      </c>
      <c r="BG38" s="53">
        <v>2.129592751</v>
      </c>
      <c r="BH38" s="45">
        <v>0</v>
      </c>
      <c r="BI38" s="45">
        <v>0</v>
      </c>
      <c r="BJ38" s="56">
        <v>7.8787139900000005</v>
      </c>
      <c r="BK38" s="61">
        <f t="shared" si="3"/>
        <v>85.467021773</v>
      </c>
    </row>
    <row r="39" spans="1:63" ht="12.75">
      <c r="A39" s="97"/>
      <c r="B39" s="3" t="s">
        <v>145</v>
      </c>
      <c r="C39" s="55">
        <v>0</v>
      </c>
      <c r="D39" s="53">
        <v>169.908024</v>
      </c>
      <c r="E39" s="45">
        <v>0</v>
      </c>
      <c r="F39" s="45">
        <v>0</v>
      </c>
      <c r="G39" s="54">
        <v>0</v>
      </c>
      <c r="H39" s="73">
        <v>0.139044011</v>
      </c>
      <c r="I39" s="45">
        <v>125.99982383</v>
      </c>
      <c r="J39" s="45">
        <v>0</v>
      </c>
      <c r="K39" s="45">
        <v>0</v>
      </c>
      <c r="L39" s="54">
        <v>70.154886087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0.024290370000000002</v>
      </c>
      <c r="S39" s="45">
        <v>0</v>
      </c>
      <c r="T39" s="45">
        <v>0</v>
      </c>
      <c r="U39" s="45">
        <v>0</v>
      </c>
      <c r="V39" s="54">
        <v>0.40919995600000003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0.198188602</v>
      </c>
      <c r="AW39" s="45">
        <v>21.346619699</v>
      </c>
      <c r="AX39" s="45">
        <v>0</v>
      </c>
      <c r="AY39" s="45">
        <v>0</v>
      </c>
      <c r="AZ39" s="54">
        <v>86.441604242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0.016443579</v>
      </c>
      <c r="BG39" s="53">
        <v>0</v>
      </c>
      <c r="BH39" s="45">
        <v>0</v>
      </c>
      <c r="BI39" s="45">
        <v>0</v>
      </c>
      <c r="BJ39" s="56">
        <v>0.044938704999999995</v>
      </c>
      <c r="BK39" s="61">
        <f t="shared" si="3"/>
        <v>474.6830630810001</v>
      </c>
    </row>
    <row r="40" spans="1:63" ht="12.75">
      <c r="A40" s="97"/>
      <c r="B40" s="3" t="s">
        <v>146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0.253821379</v>
      </c>
      <c r="I40" s="45">
        <v>49.55029332</v>
      </c>
      <c r="J40" s="45">
        <v>0</v>
      </c>
      <c r="K40" s="45">
        <v>0</v>
      </c>
      <c r="L40" s="54">
        <v>3.14024984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0.00929068</v>
      </c>
      <c r="S40" s="45">
        <v>65.269536218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0.6820360839999999</v>
      </c>
      <c r="AW40" s="45">
        <v>0.258497679</v>
      </c>
      <c r="AX40" s="45">
        <v>0</v>
      </c>
      <c r="AY40" s="45">
        <v>0</v>
      </c>
      <c r="AZ40" s="54">
        <v>10.114897413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0.118119198</v>
      </c>
      <c r="BG40" s="53">
        <v>0</v>
      </c>
      <c r="BH40" s="45">
        <v>0</v>
      </c>
      <c r="BI40" s="45">
        <v>0</v>
      </c>
      <c r="BJ40" s="56">
        <v>0.715672561</v>
      </c>
      <c r="BK40" s="61">
        <f t="shared" si="3"/>
        <v>130.112414372</v>
      </c>
    </row>
    <row r="41" spans="1:63" ht="12.75">
      <c r="A41" s="97"/>
      <c r="B41" s="3" t="s">
        <v>147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0.027611042</v>
      </c>
      <c r="I41" s="45">
        <v>5.089364984</v>
      </c>
      <c r="J41" s="45">
        <v>0</v>
      </c>
      <c r="K41" s="45">
        <v>0</v>
      </c>
      <c r="L41" s="54">
        <v>5.431822543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0.348540759</v>
      </c>
      <c r="AW41" s="45">
        <v>0.679656634</v>
      </c>
      <c r="AX41" s="45">
        <v>0</v>
      </c>
      <c r="AY41" s="45">
        <v>0</v>
      </c>
      <c r="AZ41" s="54">
        <v>5.505242201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0.021257756</v>
      </c>
      <c r="BG41" s="53">
        <v>5.084091718</v>
      </c>
      <c r="BH41" s="45">
        <v>0</v>
      </c>
      <c r="BI41" s="45">
        <v>0</v>
      </c>
      <c r="BJ41" s="56">
        <v>0</v>
      </c>
      <c r="BK41" s="61">
        <f t="shared" si="3"/>
        <v>22.187587637</v>
      </c>
    </row>
    <row r="42" spans="1:63" ht="12.75">
      <c r="A42" s="97"/>
      <c r="B42" s="3" t="s">
        <v>148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0.429059309</v>
      </c>
      <c r="I42" s="45">
        <v>13.559406662999999</v>
      </c>
      <c r="J42" s="45">
        <v>0</v>
      </c>
      <c r="K42" s="45">
        <v>0</v>
      </c>
      <c r="L42" s="54">
        <v>15.844453429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0.0036980199999999998</v>
      </c>
      <c r="S42" s="45">
        <v>0</v>
      </c>
      <c r="T42" s="45">
        <v>0</v>
      </c>
      <c r="U42" s="45">
        <v>0</v>
      </c>
      <c r="V42" s="54">
        <v>0.71850305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0.02459428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0.773790873</v>
      </c>
      <c r="AW42" s="45">
        <v>0</v>
      </c>
      <c r="AX42" s="45">
        <v>0</v>
      </c>
      <c r="AY42" s="45">
        <v>0</v>
      </c>
      <c r="AZ42" s="54">
        <v>18.89980571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0.051647988</v>
      </c>
      <c r="BG42" s="53">
        <v>1.229714</v>
      </c>
      <c r="BH42" s="45">
        <v>0</v>
      </c>
      <c r="BI42" s="45">
        <v>0</v>
      </c>
      <c r="BJ42" s="56">
        <v>1.5002510800000002</v>
      </c>
      <c r="BK42" s="61">
        <f t="shared" si="3"/>
        <v>53.034924401999994</v>
      </c>
    </row>
    <row r="43" spans="1:63" ht="12.75">
      <c r="A43" s="97"/>
      <c r="B43" s="3" t="s">
        <v>149</v>
      </c>
      <c r="C43" s="55">
        <v>0</v>
      </c>
      <c r="D43" s="53">
        <v>24.671293340000002</v>
      </c>
      <c r="E43" s="45">
        <v>0</v>
      </c>
      <c r="F43" s="45">
        <v>0</v>
      </c>
      <c r="G43" s="54">
        <v>0</v>
      </c>
      <c r="H43" s="73">
        <v>0.109787256</v>
      </c>
      <c r="I43" s="45">
        <v>3.8138705880000003</v>
      </c>
      <c r="J43" s="45">
        <v>0</v>
      </c>
      <c r="K43" s="45">
        <v>0</v>
      </c>
      <c r="L43" s="54">
        <v>13.655181791999999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0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0.222696632</v>
      </c>
      <c r="AW43" s="45">
        <v>7.137541869</v>
      </c>
      <c r="AX43" s="45">
        <v>0</v>
      </c>
      <c r="AY43" s="45">
        <v>0</v>
      </c>
      <c r="AZ43" s="54">
        <v>7.562102549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0.011293806</v>
      </c>
      <c r="BG43" s="53">
        <v>18.459160005</v>
      </c>
      <c r="BH43" s="45">
        <v>0</v>
      </c>
      <c r="BI43" s="45">
        <v>0</v>
      </c>
      <c r="BJ43" s="56">
        <v>0</v>
      </c>
      <c r="BK43" s="61">
        <f t="shared" si="3"/>
        <v>75.642927837</v>
      </c>
    </row>
    <row r="44" spans="1:63" ht="12.75">
      <c r="A44" s="97"/>
      <c r="B44" s="3" t="s">
        <v>150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0.261184096</v>
      </c>
      <c r="I44" s="45">
        <v>8.373098126</v>
      </c>
      <c r="J44" s="45">
        <v>0</v>
      </c>
      <c r="K44" s="45">
        <v>0</v>
      </c>
      <c r="L44" s="54">
        <v>14.654554521000001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0.0030693630000000003</v>
      </c>
      <c r="S44" s="45">
        <v>20.195757863999997</v>
      </c>
      <c r="T44" s="45">
        <v>0</v>
      </c>
      <c r="U44" s="45">
        <v>0</v>
      </c>
      <c r="V44" s="54">
        <v>0.153410421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0.624611862</v>
      </c>
      <c r="AW44" s="45">
        <v>12.976229814</v>
      </c>
      <c r="AX44" s="45">
        <v>0</v>
      </c>
      <c r="AY44" s="45">
        <v>0</v>
      </c>
      <c r="AZ44" s="54">
        <v>29.65724689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0.41150642000000004</v>
      </c>
      <c r="BG44" s="53">
        <v>6.246825102000001</v>
      </c>
      <c r="BH44" s="45">
        <v>0</v>
      </c>
      <c r="BI44" s="45">
        <v>0</v>
      </c>
      <c r="BJ44" s="56">
        <v>1.641972506</v>
      </c>
      <c r="BK44" s="61">
        <f t="shared" si="3"/>
        <v>95.199466985</v>
      </c>
    </row>
    <row r="45" spans="1:63" ht="12.75">
      <c r="A45" s="97"/>
      <c r="B45" s="3" t="s">
        <v>151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0.05497016800000001</v>
      </c>
      <c r="I45" s="45">
        <v>0</v>
      </c>
      <c r="J45" s="45">
        <v>0</v>
      </c>
      <c r="K45" s="45">
        <v>0</v>
      </c>
      <c r="L45" s="54">
        <v>8.52443185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0.1840519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0.254901905</v>
      </c>
      <c r="AW45" s="45">
        <v>7.589653376999999</v>
      </c>
      <c r="AX45" s="45">
        <v>0</v>
      </c>
      <c r="AY45" s="45">
        <v>0</v>
      </c>
      <c r="AZ45" s="54">
        <v>10.581184591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0.023748232</v>
      </c>
      <c r="BG45" s="53">
        <v>0.91810175</v>
      </c>
      <c r="BH45" s="45">
        <v>0</v>
      </c>
      <c r="BI45" s="45">
        <v>0</v>
      </c>
      <c r="BJ45" s="56">
        <v>0</v>
      </c>
      <c r="BK45" s="61">
        <f t="shared" si="3"/>
        <v>28.131043773</v>
      </c>
    </row>
    <row r="46" spans="1:63" ht="12.75">
      <c r="A46" s="97"/>
      <c r="B46" s="3" t="s">
        <v>152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0.07176969700000001</v>
      </c>
      <c r="I46" s="45">
        <v>1.838879501</v>
      </c>
      <c r="J46" s="45">
        <v>0</v>
      </c>
      <c r="K46" s="45">
        <v>0</v>
      </c>
      <c r="L46" s="54">
        <v>5.547286493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</v>
      </c>
      <c r="S46" s="45">
        <v>0</v>
      </c>
      <c r="T46" s="45">
        <v>0</v>
      </c>
      <c r="U46" s="45">
        <v>0</v>
      </c>
      <c r="V46" s="54">
        <v>0.264686996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0.636577932</v>
      </c>
      <c r="AW46" s="45">
        <v>1.8443232989999998</v>
      </c>
      <c r="AX46" s="45">
        <v>0</v>
      </c>
      <c r="AY46" s="45">
        <v>0</v>
      </c>
      <c r="AZ46" s="54">
        <v>5.05457206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0.10061362900000001</v>
      </c>
      <c r="BG46" s="53">
        <v>0</v>
      </c>
      <c r="BH46" s="45">
        <v>0</v>
      </c>
      <c r="BI46" s="45">
        <v>0</v>
      </c>
      <c r="BJ46" s="56">
        <v>0.029532644</v>
      </c>
      <c r="BK46" s="61">
        <f t="shared" si="3"/>
        <v>15.388242250999998</v>
      </c>
    </row>
    <row r="47" spans="1:63" ht="12.75">
      <c r="A47" s="97"/>
      <c r="B47" s="3" t="s">
        <v>159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0.208785813</v>
      </c>
      <c r="I47" s="45">
        <v>1.220929333</v>
      </c>
      <c r="J47" s="45">
        <v>0</v>
      </c>
      <c r="K47" s="45">
        <v>0</v>
      </c>
      <c r="L47" s="54">
        <v>8.783976086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0.054941819999999995</v>
      </c>
      <c r="S47" s="45">
        <v>0</v>
      </c>
      <c r="T47" s="45">
        <v>0</v>
      </c>
      <c r="U47" s="45">
        <v>0</v>
      </c>
      <c r="V47" s="54">
        <v>0.958683739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0.314087734</v>
      </c>
      <c r="AW47" s="45">
        <v>6.05429496</v>
      </c>
      <c r="AX47" s="45">
        <v>0</v>
      </c>
      <c r="AY47" s="45">
        <v>0</v>
      </c>
      <c r="AZ47" s="54">
        <v>3.05176423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0.029660515999999998</v>
      </c>
      <c r="BG47" s="53">
        <v>13.862751840000001</v>
      </c>
      <c r="BH47" s="45">
        <v>0</v>
      </c>
      <c r="BI47" s="45">
        <v>0</v>
      </c>
      <c r="BJ47" s="56">
        <v>7.5526416</v>
      </c>
      <c r="BK47" s="61">
        <f t="shared" si="3"/>
        <v>42.092517670999996</v>
      </c>
    </row>
    <row r="48" spans="1:63" ht="12.75">
      <c r="A48" s="97"/>
      <c r="B48" s="3" t="s">
        <v>153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0.085918025</v>
      </c>
      <c r="I48" s="45">
        <v>0</v>
      </c>
      <c r="J48" s="45">
        <v>0</v>
      </c>
      <c r="K48" s="45">
        <v>0</v>
      </c>
      <c r="L48" s="54">
        <v>1.027872401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</v>
      </c>
      <c r="S48" s="45">
        <v>0</v>
      </c>
      <c r="T48" s="45">
        <v>0</v>
      </c>
      <c r="U48" s="45">
        <v>0</v>
      </c>
      <c r="V48" s="54">
        <v>0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0.647240812</v>
      </c>
      <c r="AW48" s="45">
        <v>2.697588431</v>
      </c>
      <c r="AX48" s="45">
        <v>0</v>
      </c>
      <c r="AY48" s="45">
        <v>0</v>
      </c>
      <c r="AZ48" s="54">
        <v>9.955147235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0.064678231</v>
      </c>
      <c r="BG48" s="53">
        <v>0.0019880139999999998</v>
      </c>
      <c r="BH48" s="45">
        <v>0</v>
      </c>
      <c r="BI48" s="45">
        <v>0</v>
      </c>
      <c r="BJ48" s="56">
        <v>1.857474816</v>
      </c>
      <c r="BK48" s="61">
        <f t="shared" si="3"/>
        <v>16.337907965</v>
      </c>
    </row>
    <row r="49" spans="1:63" ht="12.75">
      <c r="A49" s="97"/>
      <c r="B49" s="3" t="s">
        <v>154</v>
      </c>
      <c r="C49" s="55">
        <v>0</v>
      </c>
      <c r="D49" s="53">
        <v>6.313998335</v>
      </c>
      <c r="E49" s="45">
        <v>0</v>
      </c>
      <c r="F49" s="45">
        <v>0</v>
      </c>
      <c r="G49" s="54">
        <v>0</v>
      </c>
      <c r="H49" s="73">
        <v>0.156796191</v>
      </c>
      <c r="I49" s="45">
        <v>3.7883990009999997</v>
      </c>
      <c r="J49" s="45">
        <v>0</v>
      </c>
      <c r="K49" s="45">
        <v>0</v>
      </c>
      <c r="L49" s="54">
        <v>1.742768347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0.134293212</v>
      </c>
      <c r="S49" s="45">
        <v>16.414574182</v>
      </c>
      <c r="T49" s="45">
        <v>0</v>
      </c>
      <c r="U49" s="45">
        <v>0</v>
      </c>
      <c r="V49" s="54">
        <v>1.648765534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1.583752893</v>
      </c>
      <c r="AW49" s="45">
        <v>5.337497698</v>
      </c>
      <c r="AX49" s="45">
        <v>0</v>
      </c>
      <c r="AY49" s="45">
        <v>0</v>
      </c>
      <c r="AZ49" s="54">
        <v>35.819117185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0.5305898319999999</v>
      </c>
      <c r="BG49" s="53">
        <v>0.286740847</v>
      </c>
      <c r="BH49" s="45">
        <v>0</v>
      </c>
      <c r="BI49" s="45">
        <v>0</v>
      </c>
      <c r="BJ49" s="56">
        <v>2.195575366</v>
      </c>
      <c r="BK49" s="61">
        <f t="shared" si="3"/>
        <v>75.95286862300001</v>
      </c>
    </row>
    <row r="50" spans="1:63" ht="12.75">
      <c r="A50" s="97"/>
      <c r="B50" s="3" t="s">
        <v>155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0.100909887</v>
      </c>
      <c r="I50" s="45">
        <v>13.075699756</v>
      </c>
      <c r="J50" s="45">
        <v>0</v>
      </c>
      <c r="K50" s="45">
        <v>0</v>
      </c>
      <c r="L50" s="54">
        <v>13.423751549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0.006253302</v>
      </c>
      <c r="S50" s="45">
        <v>0</v>
      </c>
      <c r="T50" s="45">
        <v>0.312665083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0.504075342</v>
      </c>
      <c r="AW50" s="45">
        <v>4.3737220820000005</v>
      </c>
      <c r="AX50" s="45">
        <v>0</v>
      </c>
      <c r="AY50" s="45">
        <v>0</v>
      </c>
      <c r="AZ50" s="54">
        <v>3.108956294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0.080994853</v>
      </c>
      <c r="BG50" s="53">
        <v>1.246074667</v>
      </c>
      <c r="BH50" s="45">
        <v>0</v>
      </c>
      <c r="BI50" s="45">
        <v>0</v>
      </c>
      <c r="BJ50" s="56">
        <v>17.69914537</v>
      </c>
      <c r="BK50" s="61">
        <f t="shared" si="3"/>
        <v>53.932248185000006</v>
      </c>
    </row>
    <row r="51" spans="1:63" ht="12.75">
      <c r="A51" s="97"/>
      <c r="B51" s="3" t="s">
        <v>156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0.416330172</v>
      </c>
      <c r="I51" s="45">
        <v>11.456835541</v>
      </c>
      <c r="J51" s="45">
        <v>0</v>
      </c>
      <c r="K51" s="45">
        <v>0</v>
      </c>
      <c r="L51" s="54">
        <v>3.114122359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0.018725495</v>
      </c>
      <c r="S51" s="45">
        <v>0</v>
      </c>
      <c r="T51" s="45">
        <v>0</v>
      </c>
      <c r="U51" s="45">
        <v>0</v>
      </c>
      <c r="V51" s="54">
        <v>0.47007734800000006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6.219645</v>
      </c>
      <c r="AS51" s="45">
        <v>0</v>
      </c>
      <c r="AT51" s="45">
        <v>0</v>
      </c>
      <c r="AU51" s="54">
        <v>0</v>
      </c>
      <c r="AV51" s="73">
        <v>0.665992458</v>
      </c>
      <c r="AW51" s="45">
        <v>9.155317440000001</v>
      </c>
      <c r="AX51" s="45">
        <v>0</v>
      </c>
      <c r="AY51" s="45">
        <v>0</v>
      </c>
      <c r="AZ51" s="54">
        <v>8.129673101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0.22874664700000003</v>
      </c>
      <c r="BG51" s="53">
        <v>2.621394054</v>
      </c>
      <c r="BH51" s="45">
        <v>0</v>
      </c>
      <c r="BI51" s="45">
        <v>0</v>
      </c>
      <c r="BJ51" s="56">
        <v>0.21146792999999997</v>
      </c>
      <c r="BK51" s="61">
        <f t="shared" si="3"/>
        <v>42.708327545</v>
      </c>
    </row>
    <row r="52" spans="1:63" ht="12.75">
      <c r="A52" s="97"/>
      <c r="B52" s="3" t="s">
        <v>157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3">
        <v>0.38227526900000003</v>
      </c>
      <c r="I52" s="45">
        <v>0</v>
      </c>
      <c r="J52" s="45">
        <v>0</v>
      </c>
      <c r="K52" s="45">
        <v>0</v>
      </c>
      <c r="L52" s="54">
        <v>43.23469242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0.066854873</v>
      </c>
      <c r="S52" s="45">
        <v>7.523958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2.4626102739999998</v>
      </c>
      <c r="AW52" s="45">
        <v>16.307203138</v>
      </c>
      <c r="AX52" s="45">
        <v>0</v>
      </c>
      <c r="AY52" s="45">
        <v>0</v>
      </c>
      <c r="AZ52" s="54">
        <v>27.158355023000002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0.388151035</v>
      </c>
      <c r="BG52" s="53">
        <v>0.024896493</v>
      </c>
      <c r="BH52" s="45">
        <v>0</v>
      </c>
      <c r="BI52" s="45">
        <v>0</v>
      </c>
      <c r="BJ52" s="56">
        <v>2.737803553</v>
      </c>
      <c r="BK52" s="61">
        <f t="shared" si="3"/>
        <v>100.28680007800001</v>
      </c>
    </row>
    <row r="53" spans="1:63" ht="12.75">
      <c r="A53" s="97"/>
      <c r="B53" s="3" t="s">
        <v>163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0.103013011</v>
      </c>
      <c r="I53" s="45">
        <v>2.057839234</v>
      </c>
      <c r="J53" s="45">
        <v>0</v>
      </c>
      <c r="K53" s="45">
        <v>0</v>
      </c>
      <c r="L53" s="54">
        <v>3.5104316340000006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0.078682089</v>
      </c>
      <c r="S53" s="45">
        <v>12.10493667</v>
      </c>
      <c r="T53" s="45">
        <v>0</v>
      </c>
      <c r="U53" s="45">
        <v>0</v>
      </c>
      <c r="V53" s="54">
        <v>0.16946911399999998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1.9159700679999998</v>
      </c>
      <c r="AW53" s="45">
        <v>9.577043049</v>
      </c>
      <c r="AX53" s="45">
        <v>0</v>
      </c>
      <c r="AY53" s="45">
        <v>0</v>
      </c>
      <c r="AZ53" s="54">
        <v>28.353500092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0.19132754899999999</v>
      </c>
      <c r="BG53" s="53">
        <v>0.02385271</v>
      </c>
      <c r="BH53" s="45">
        <v>0</v>
      </c>
      <c r="BI53" s="45">
        <v>0</v>
      </c>
      <c r="BJ53" s="56">
        <v>0.6592457660000001</v>
      </c>
      <c r="BK53" s="61">
        <f t="shared" si="3"/>
        <v>58.745310986</v>
      </c>
    </row>
    <row r="54" spans="1:63" ht="12.75">
      <c r="A54" s="97"/>
      <c r="B54" s="3" t="s">
        <v>180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0.37212158700000003</v>
      </c>
      <c r="I54" s="45">
        <v>0.5188989900000001</v>
      </c>
      <c r="J54" s="45">
        <v>0</v>
      </c>
      <c r="K54" s="45">
        <v>0</v>
      </c>
      <c r="L54" s="54">
        <v>0.03052347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0.113168719</v>
      </c>
      <c r="S54" s="45">
        <v>0</v>
      </c>
      <c r="T54" s="45">
        <v>0</v>
      </c>
      <c r="U54" s="45">
        <v>0</v>
      </c>
      <c r="V54" s="54">
        <v>0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6.414577036</v>
      </c>
      <c r="AW54" s="45">
        <v>2.463947109</v>
      </c>
      <c r="AX54" s="45">
        <v>0</v>
      </c>
      <c r="AY54" s="45">
        <v>0</v>
      </c>
      <c r="AZ54" s="54">
        <v>32.005964889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1.8597940519999998</v>
      </c>
      <c r="BG54" s="53">
        <v>0.023017021</v>
      </c>
      <c r="BH54" s="45">
        <v>0</v>
      </c>
      <c r="BI54" s="45">
        <v>0</v>
      </c>
      <c r="BJ54" s="56">
        <v>2.317833616</v>
      </c>
      <c r="BK54" s="61">
        <f t="shared" si="3"/>
        <v>46.119846489</v>
      </c>
    </row>
    <row r="55" spans="1:63" ht="12.75">
      <c r="A55" s="97"/>
      <c r="B55" s="3" t="s">
        <v>174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0.31003564699999997</v>
      </c>
      <c r="I55" s="45">
        <v>5.099085331</v>
      </c>
      <c r="J55" s="45">
        <v>0</v>
      </c>
      <c r="K55" s="45">
        <v>0</v>
      </c>
      <c r="L55" s="54">
        <v>5.804938325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0.10782833300000001</v>
      </c>
      <c r="S55" s="45">
        <v>0.10782833300000001</v>
      </c>
      <c r="T55" s="45">
        <v>0.215656667</v>
      </c>
      <c r="U55" s="45">
        <v>0</v>
      </c>
      <c r="V55" s="54">
        <v>0.722449834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3.6982760369999994</v>
      </c>
      <c r="AW55" s="45">
        <v>22.837768561</v>
      </c>
      <c r="AX55" s="45">
        <v>0</v>
      </c>
      <c r="AY55" s="45">
        <v>0</v>
      </c>
      <c r="AZ55" s="54">
        <v>40.026605825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0.7974774630000001</v>
      </c>
      <c r="BG55" s="53">
        <v>0.65619713</v>
      </c>
      <c r="BH55" s="45">
        <v>0</v>
      </c>
      <c r="BI55" s="45">
        <v>0</v>
      </c>
      <c r="BJ55" s="56">
        <v>5.360729954</v>
      </c>
      <c r="BK55" s="61">
        <f t="shared" si="3"/>
        <v>85.74487744000001</v>
      </c>
    </row>
    <row r="56" spans="1:63" ht="12.75">
      <c r="A56" s="97"/>
      <c r="B56" s="3" t="s">
        <v>175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0.07429472399999999</v>
      </c>
      <c r="I56" s="45">
        <v>1.138901936</v>
      </c>
      <c r="J56" s="45">
        <v>0</v>
      </c>
      <c r="K56" s="45">
        <v>0</v>
      </c>
      <c r="L56" s="54">
        <v>5.0051912409999995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0.070143586</v>
      </c>
      <c r="S56" s="45">
        <v>0</v>
      </c>
      <c r="T56" s="45">
        <v>0</v>
      </c>
      <c r="U56" s="45">
        <v>0</v>
      </c>
      <c r="V56" s="54">
        <v>0.010643943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1.7633125060000001</v>
      </c>
      <c r="AW56" s="45">
        <v>8.3924544</v>
      </c>
      <c r="AX56" s="45">
        <v>0</v>
      </c>
      <c r="AY56" s="45">
        <v>0</v>
      </c>
      <c r="AZ56" s="54">
        <v>28.943273367000003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0.370638407</v>
      </c>
      <c r="BG56" s="53">
        <v>0.5736614400000001</v>
      </c>
      <c r="BH56" s="45">
        <v>0</v>
      </c>
      <c r="BI56" s="45">
        <v>0</v>
      </c>
      <c r="BJ56" s="56">
        <v>2.43544286</v>
      </c>
      <c r="BK56" s="61">
        <f t="shared" si="3"/>
        <v>48.77795841000001</v>
      </c>
    </row>
    <row r="57" spans="1:63" ht="12.75">
      <c r="A57" s="97"/>
      <c r="B57" s="3" t="s">
        <v>179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3">
        <v>0.153764993</v>
      </c>
      <c r="I57" s="45">
        <v>26.790981266</v>
      </c>
      <c r="J57" s="45">
        <v>0</v>
      </c>
      <c r="K57" s="45">
        <v>0</v>
      </c>
      <c r="L57" s="54">
        <v>17.236245938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0.010296303</v>
      </c>
      <c r="S57" s="45">
        <v>6.692597165</v>
      </c>
      <c r="T57" s="45">
        <v>0</v>
      </c>
      <c r="U57" s="45">
        <v>0</v>
      </c>
      <c r="V57" s="54">
        <v>1.5444455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0.348992251</v>
      </c>
      <c r="AW57" s="45">
        <v>68.13003122799999</v>
      </c>
      <c r="AX57" s="45">
        <v>0</v>
      </c>
      <c r="AY57" s="45">
        <v>0</v>
      </c>
      <c r="AZ57" s="54">
        <v>123.41827133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0.03188464</v>
      </c>
      <c r="BG57" s="53">
        <v>0</v>
      </c>
      <c r="BH57" s="45">
        <v>0</v>
      </c>
      <c r="BI57" s="45">
        <v>0</v>
      </c>
      <c r="BJ57" s="56">
        <v>2.23778935</v>
      </c>
      <c r="BK57" s="61">
        <f t="shared" si="3"/>
        <v>246.595299964</v>
      </c>
    </row>
    <row r="58" spans="1:63" ht="12.75">
      <c r="A58" s="36"/>
      <c r="B58" s="37" t="s">
        <v>172</v>
      </c>
      <c r="C58" s="94">
        <f aca="true" t="shared" si="4" ref="C58:AH58">SUM(C16:C57)</f>
        <v>0</v>
      </c>
      <c r="D58" s="94">
        <f t="shared" si="4"/>
        <v>308.899886392</v>
      </c>
      <c r="E58" s="94">
        <f t="shared" si="4"/>
        <v>0</v>
      </c>
      <c r="F58" s="94">
        <f t="shared" si="4"/>
        <v>0</v>
      </c>
      <c r="G58" s="94">
        <f t="shared" si="4"/>
        <v>0</v>
      </c>
      <c r="H58" s="94">
        <f t="shared" si="4"/>
        <v>7.1062812950000005</v>
      </c>
      <c r="I58" s="94">
        <f t="shared" si="4"/>
        <v>501.7560688490001</v>
      </c>
      <c r="J58" s="94">
        <f t="shared" si="4"/>
        <v>0</v>
      </c>
      <c r="K58" s="94">
        <f t="shared" si="4"/>
        <v>0</v>
      </c>
      <c r="L58" s="94">
        <f t="shared" si="4"/>
        <v>350.52183973399997</v>
      </c>
      <c r="M58" s="94">
        <f t="shared" si="4"/>
        <v>0</v>
      </c>
      <c r="N58" s="94">
        <f t="shared" si="4"/>
        <v>0</v>
      </c>
      <c r="O58" s="94">
        <f t="shared" si="4"/>
        <v>0</v>
      </c>
      <c r="P58" s="94">
        <f t="shared" si="4"/>
        <v>0</v>
      </c>
      <c r="Q58" s="94">
        <f t="shared" si="4"/>
        <v>0</v>
      </c>
      <c r="R58" s="94">
        <f t="shared" si="4"/>
        <v>1.871784125</v>
      </c>
      <c r="S58" s="94">
        <f t="shared" si="4"/>
        <v>216.03346330399998</v>
      </c>
      <c r="T58" s="94">
        <f t="shared" si="4"/>
        <v>8.797596416</v>
      </c>
      <c r="U58" s="94">
        <f t="shared" si="4"/>
        <v>0</v>
      </c>
      <c r="V58" s="94">
        <f t="shared" si="4"/>
        <v>10.25370065</v>
      </c>
      <c r="W58" s="94">
        <f t="shared" si="4"/>
        <v>0</v>
      </c>
      <c r="X58" s="94">
        <f t="shared" si="4"/>
        <v>0</v>
      </c>
      <c r="Y58" s="94">
        <f t="shared" si="4"/>
        <v>0</v>
      </c>
      <c r="Z58" s="94">
        <f t="shared" si="4"/>
        <v>0</v>
      </c>
      <c r="AA58" s="94">
        <f t="shared" si="4"/>
        <v>0</v>
      </c>
      <c r="AB58" s="94">
        <f t="shared" si="4"/>
        <v>0.02459428</v>
      </c>
      <c r="AC58" s="94">
        <f t="shared" si="4"/>
        <v>0</v>
      </c>
      <c r="AD58" s="94">
        <f t="shared" si="4"/>
        <v>0</v>
      </c>
      <c r="AE58" s="94">
        <f t="shared" si="4"/>
        <v>0</v>
      </c>
      <c r="AF58" s="94">
        <f t="shared" si="4"/>
        <v>0</v>
      </c>
      <c r="AG58" s="94">
        <f t="shared" si="4"/>
        <v>0</v>
      </c>
      <c r="AH58" s="94">
        <f t="shared" si="4"/>
        <v>0</v>
      </c>
      <c r="AI58" s="94">
        <f aca="true" t="shared" si="5" ref="AI58:BK58">SUM(AI16:AI57)</f>
        <v>0</v>
      </c>
      <c r="AJ58" s="94">
        <f t="shared" si="5"/>
        <v>0</v>
      </c>
      <c r="AK58" s="94">
        <f t="shared" si="5"/>
        <v>0</v>
      </c>
      <c r="AL58" s="94">
        <f t="shared" si="5"/>
        <v>0</v>
      </c>
      <c r="AM58" s="94">
        <f t="shared" si="5"/>
        <v>0</v>
      </c>
      <c r="AN58" s="94">
        <f t="shared" si="5"/>
        <v>0</v>
      </c>
      <c r="AO58" s="94">
        <f t="shared" si="5"/>
        <v>0</v>
      </c>
      <c r="AP58" s="94">
        <f t="shared" si="5"/>
        <v>0</v>
      </c>
      <c r="AQ58" s="94">
        <f t="shared" si="5"/>
        <v>0</v>
      </c>
      <c r="AR58" s="94">
        <f t="shared" si="5"/>
        <v>18.74499833</v>
      </c>
      <c r="AS58" s="94">
        <f t="shared" si="5"/>
        <v>0</v>
      </c>
      <c r="AT58" s="94">
        <f t="shared" si="5"/>
        <v>0</v>
      </c>
      <c r="AU58" s="94">
        <f t="shared" si="5"/>
        <v>0</v>
      </c>
      <c r="AV58" s="94">
        <f t="shared" si="5"/>
        <v>141.731216065</v>
      </c>
      <c r="AW58" s="94">
        <f t="shared" si="5"/>
        <v>423.0070641129999</v>
      </c>
      <c r="AX58" s="94">
        <f t="shared" si="5"/>
        <v>0</v>
      </c>
      <c r="AY58" s="94">
        <f t="shared" si="5"/>
        <v>0</v>
      </c>
      <c r="AZ58" s="94">
        <f t="shared" si="5"/>
        <v>1177.3052251000001</v>
      </c>
      <c r="BA58" s="94">
        <f t="shared" si="5"/>
        <v>0</v>
      </c>
      <c r="BB58" s="94">
        <f t="shared" si="5"/>
        <v>0</v>
      </c>
      <c r="BC58" s="94">
        <f t="shared" si="5"/>
        <v>0</v>
      </c>
      <c r="BD58" s="94">
        <f t="shared" si="5"/>
        <v>0</v>
      </c>
      <c r="BE58" s="94">
        <f t="shared" si="5"/>
        <v>0</v>
      </c>
      <c r="BF58" s="94">
        <f t="shared" si="5"/>
        <v>42.152652432</v>
      </c>
      <c r="BG58" s="94">
        <f t="shared" si="5"/>
        <v>65.59994499599999</v>
      </c>
      <c r="BH58" s="94">
        <f t="shared" si="5"/>
        <v>0.704355167</v>
      </c>
      <c r="BI58" s="94">
        <f t="shared" si="5"/>
        <v>0</v>
      </c>
      <c r="BJ58" s="94">
        <f t="shared" si="5"/>
        <v>138.74138757000003</v>
      </c>
      <c r="BK58" s="94">
        <f t="shared" si="5"/>
        <v>3413.2520588179987</v>
      </c>
    </row>
    <row r="59" spans="1:63" ht="12.75">
      <c r="A59" s="11" t="s">
        <v>75</v>
      </c>
      <c r="B59" s="18" t="s">
        <v>15</v>
      </c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33"/>
    </row>
    <row r="60" spans="1:63" ht="12.75">
      <c r="A60" s="11"/>
      <c r="B60" s="19" t="s">
        <v>33</v>
      </c>
      <c r="C60" s="57"/>
      <c r="D60" s="58"/>
      <c r="E60" s="59"/>
      <c r="F60" s="59"/>
      <c r="G60" s="60"/>
      <c r="H60" s="57"/>
      <c r="I60" s="59"/>
      <c r="J60" s="59"/>
      <c r="K60" s="59"/>
      <c r="L60" s="60"/>
      <c r="M60" s="57"/>
      <c r="N60" s="58"/>
      <c r="O60" s="59"/>
      <c r="P60" s="59"/>
      <c r="Q60" s="60"/>
      <c r="R60" s="57"/>
      <c r="S60" s="59"/>
      <c r="T60" s="59"/>
      <c r="U60" s="59"/>
      <c r="V60" s="60"/>
      <c r="W60" s="57"/>
      <c r="X60" s="59"/>
      <c r="Y60" s="59"/>
      <c r="Z60" s="59"/>
      <c r="AA60" s="60"/>
      <c r="AB60" s="57"/>
      <c r="AC60" s="59"/>
      <c r="AD60" s="59"/>
      <c r="AE60" s="59"/>
      <c r="AF60" s="60"/>
      <c r="AG60" s="57"/>
      <c r="AH60" s="59"/>
      <c r="AI60" s="59"/>
      <c r="AJ60" s="59"/>
      <c r="AK60" s="60"/>
      <c r="AL60" s="57"/>
      <c r="AM60" s="59"/>
      <c r="AN60" s="59"/>
      <c r="AO60" s="59"/>
      <c r="AP60" s="60"/>
      <c r="AQ60" s="57"/>
      <c r="AR60" s="58"/>
      <c r="AS60" s="59"/>
      <c r="AT60" s="59"/>
      <c r="AU60" s="60"/>
      <c r="AV60" s="57"/>
      <c r="AW60" s="59"/>
      <c r="AX60" s="59"/>
      <c r="AY60" s="59"/>
      <c r="AZ60" s="60"/>
      <c r="BA60" s="57"/>
      <c r="BB60" s="58"/>
      <c r="BC60" s="59"/>
      <c r="BD60" s="59"/>
      <c r="BE60" s="60"/>
      <c r="BF60" s="57"/>
      <c r="BG60" s="58"/>
      <c r="BH60" s="59"/>
      <c r="BI60" s="59"/>
      <c r="BJ60" s="60"/>
      <c r="BK60" s="61"/>
    </row>
    <row r="61" spans="1:63" ht="12.75">
      <c r="A61" s="36"/>
      <c r="B61" s="37" t="s">
        <v>88</v>
      </c>
      <c r="C61" s="62"/>
      <c r="D61" s="63"/>
      <c r="E61" s="63"/>
      <c r="F61" s="63"/>
      <c r="G61" s="64"/>
      <c r="H61" s="62"/>
      <c r="I61" s="63"/>
      <c r="J61" s="63"/>
      <c r="K61" s="63"/>
      <c r="L61" s="64"/>
      <c r="M61" s="62"/>
      <c r="N61" s="63"/>
      <c r="O61" s="63"/>
      <c r="P61" s="63"/>
      <c r="Q61" s="64"/>
      <c r="R61" s="62"/>
      <c r="S61" s="63"/>
      <c r="T61" s="63"/>
      <c r="U61" s="63"/>
      <c r="V61" s="64"/>
      <c r="W61" s="62"/>
      <c r="X61" s="63"/>
      <c r="Y61" s="63"/>
      <c r="Z61" s="63"/>
      <c r="AA61" s="64"/>
      <c r="AB61" s="62"/>
      <c r="AC61" s="63"/>
      <c r="AD61" s="63"/>
      <c r="AE61" s="63"/>
      <c r="AF61" s="64"/>
      <c r="AG61" s="62"/>
      <c r="AH61" s="63"/>
      <c r="AI61" s="63"/>
      <c r="AJ61" s="63"/>
      <c r="AK61" s="64"/>
      <c r="AL61" s="62"/>
      <c r="AM61" s="63"/>
      <c r="AN61" s="63"/>
      <c r="AO61" s="63"/>
      <c r="AP61" s="64"/>
      <c r="AQ61" s="62"/>
      <c r="AR61" s="63"/>
      <c r="AS61" s="63"/>
      <c r="AT61" s="63"/>
      <c r="AU61" s="64"/>
      <c r="AV61" s="62"/>
      <c r="AW61" s="63"/>
      <c r="AX61" s="63"/>
      <c r="AY61" s="63"/>
      <c r="AZ61" s="64"/>
      <c r="BA61" s="62"/>
      <c r="BB61" s="63"/>
      <c r="BC61" s="63"/>
      <c r="BD61" s="63"/>
      <c r="BE61" s="64"/>
      <c r="BF61" s="62"/>
      <c r="BG61" s="63"/>
      <c r="BH61" s="63"/>
      <c r="BI61" s="63"/>
      <c r="BJ61" s="64"/>
      <c r="BK61" s="65"/>
    </row>
    <row r="62" spans="1:63" ht="12.75">
      <c r="A62" s="11" t="s">
        <v>77</v>
      </c>
      <c r="B62" s="24" t="s">
        <v>92</v>
      </c>
      <c r="C62" s="110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2"/>
    </row>
    <row r="63" spans="1:63" ht="12.75">
      <c r="A63" s="11"/>
      <c r="B63" s="19" t="s">
        <v>33</v>
      </c>
      <c r="C63" s="57"/>
      <c r="D63" s="58"/>
      <c r="E63" s="59"/>
      <c r="F63" s="59"/>
      <c r="G63" s="60"/>
      <c r="H63" s="57"/>
      <c r="I63" s="59"/>
      <c r="J63" s="59"/>
      <c r="K63" s="59"/>
      <c r="L63" s="60"/>
      <c r="M63" s="57"/>
      <c r="N63" s="58"/>
      <c r="O63" s="59"/>
      <c r="P63" s="59"/>
      <c r="Q63" s="60"/>
      <c r="R63" s="57"/>
      <c r="S63" s="59"/>
      <c r="T63" s="59"/>
      <c r="U63" s="59"/>
      <c r="V63" s="60"/>
      <c r="W63" s="57"/>
      <c r="X63" s="59"/>
      <c r="Y63" s="59"/>
      <c r="Z63" s="59"/>
      <c r="AA63" s="60"/>
      <c r="AB63" s="57"/>
      <c r="AC63" s="59"/>
      <c r="AD63" s="59"/>
      <c r="AE63" s="59"/>
      <c r="AF63" s="60"/>
      <c r="AG63" s="57"/>
      <c r="AH63" s="59"/>
      <c r="AI63" s="59"/>
      <c r="AJ63" s="59"/>
      <c r="AK63" s="60"/>
      <c r="AL63" s="57"/>
      <c r="AM63" s="59"/>
      <c r="AN63" s="59"/>
      <c r="AO63" s="59"/>
      <c r="AP63" s="60"/>
      <c r="AQ63" s="57"/>
      <c r="AR63" s="58"/>
      <c r="AS63" s="59"/>
      <c r="AT63" s="59"/>
      <c r="AU63" s="60"/>
      <c r="AV63" s="57"/>
      <c r="AW63" s="59"/>
      <c r="AX63" s="59"/>
      <c r="AY63" s="59"/>
      <c r="AZ63" s="60"/>
      <c r="BA63" s="57"/>
      <c r="BB63" s="58"/>
      <c r="BC63" s="59"/>
      <c r="BD63" s="59"/>
      <c r="BE63" s="60"/>
      <c r="BF63" s="57"/>
      <c r="BG63" s="58"/>
      <c r="BH63" s="59"/>
      <c r="BI63" s="59"/>
      <c r="BJ63" s="60"/>
      <c r="BK63" s="61"/>
    </row>
    <row r="64" spans="1:63" ht="12.75">
      <c r="A64" s="36"/>
      <c r="B64" s="37" t="s">
        <v>87</v>
      </c>
      <c r="C64" s="62"/>
      <c r="D64" s="63"/>
      <c r="E64" s="63"/>
      <c r="F64" s="63"/>
      <c r="G64" s="64"/>
      <c r="H64" s="62"/>
      <c r="I64" s="63"/>
      <c r="J64" s="63"/>
      <c r="K64" s="63"/>
      <c r="L64" s="64"/>
      <c r="M64" s="62"/>
      <c r="N64" s="63"/>
      <c r="O64" s="63"/>
      <c r="P64" s="63"/>
      <c r="Q64" s="64"/>
      <c r="R64" s="62"/>
      <c r="S64" s="63"/>
      <c r="T64" s="63"/>
      <c r="U64" s="63"/>
      <c r="V64" s="64"/>
      <c r="W64" s="62"/>
      <c r="X64" s="63"/>
      <c r="Y64" s="63"/>
      <c r="Z64" s="63"/>
      <c r="AA64" s="64"/>
      <c r="AB64" s="62"/>
      <c r="AC64" s="63"/>
      <c r="AD64" s="63"/>
      <c r="AE64" s="63"/>
      <c r="AF64" s="64"/>
      <c r="AG64" s="62"/>
      <c r="AH64" s="63"/>
      <c r="AI64" s="63"/>
      <c r="AJ64" s="63"/>
      <c r="AK64" s="64"/>
      <c r="AL64" s="62"/>
      <c r="AM64" s="63"/>
      <c r="AN64" s="63"/>
      <c r="AO64" s="63"/>
      <c r="AP64" s="64"/>
      <c r="AQ64" s="62"/>
      <c r="AR64" s="63"/>
      <c r="AS64" s="63"/>
      <c r="AT64" s="63"/>
      <c r="AU64" s="64"/>
      <c r="AV64" s="62"/>
      <c r="AW64" s="63"/>
      <c r="AX64" s="63"/>
      <c r="AY64" s="63"/>
      <c r="AZ64" s="64"/>
      <c r="BA64" s="62"/>
      <c r="BB64" s="63"/>
      <c r="BC64" s="63"/>
      <c r="BD64" s="63"/>
      <c r="BE64" s="64"/>
      <c r="BF64" s="62"/>
      <c r="BG64" s="63"/>
      <c r="BH64" s="63"/>
      <c r="BI64" s="63"/>
      <c r="BJ64" s="64"/>
      <c r="BK64" s="65"/>
    </row>
    <row r="65" spans="1:63" ht="12.75">
      <c r="A65" s="11" t="s">
        <v>78</v>
      </c>
      <c r="B65" s="18" t="s">
        <v>16</v>
      </c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2"/>
    </row>
    <row r="66" spans="1:63" ht="12.75">
      <c r="A66" s="11"/>
      <c r="B66" s="24" t="s">
        <v>97</v>
      </c>
      <c r="C66" s="73">
        <v>0</v>
      </c>
      <c r="D66" s="53">
        <v>175.314776778</v>
      </c>
      <c r="E66" s="45">
        <v>0</v>
      </c>
      <c r="F66" s="45">
        <v>0</v>
      </c>
      <c r="G66" s="54">
        <v>0</v>
      </c>
      <c r="H66" s="73">
        <v>1.8699892610000002</v>
      </c>
      <c r="I66" s="45">
        <v>275.785520028</v>
      </c>
      <c r="J66" s="45">
        <v>62.559847127</v>
      </c>
      <c r="K66" s="45">
        <v>0</v>
      </c>
      <c r="L66" s="54">
        <v>94.198489193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1.0136256529999998</v>
      </c>
      <c r="S66" s="45">
        <v>0.476789158</v>
      </c>
      <c r="T66" s="45">
        <v>0</v>
      </c>
      <c r="U66" s="45">
        <v>0</v>
      </c>
      <c r="V66" s="54">
        <v>12.189679153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5.940374696</v>
      </c>
      <c r="AW66" s="45">
        <v>547.8109317189999</v>
      </c>
      <c r="AX66" s="45">
        <v>2.3436283010000003</v>
      </c>
      <c r="AY66" s="45">
        <v>0</v>
      </c>
      <c r="AZ66" s="54">
        <v>91.658241989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2.9725577229999995</v>
      </c>
      <c r="BG66" s="53">
        <v>5.76987054</v>
      </c>
      <c r="BH66" s="45">
        <v>1.972731463</v>
      </c>
      <c r="BI66" s="45">
        <v>0</v>
      </c>
      <c r="BJ66" s="54">
        <v>12.499578901</v>
      </c>
      <c r="BK66" s="49">
        <f aca="true" t="shared" si="6" ref="BK66:BK73">SUM(C66:BJ66)</f>
        <v>1294.376631683</v>
      </c>
    </row>
    <row r="67" spans="1:63" ht="12.75">
      <c r="A67" s="11"/>
      <c r="B67" s="24" t="s">
        <v>98</v>
      </c>
      <c r="C67" s="73">
        <v>0</v>
      </c>
      <c r="D67" s="53">
        <v>0.609781921</v>
      </c>
      <c r="E67" s="45">
        <v>0</v>
      </c>
      <c r="F67" s="45">
        <v>0</v>
      </c>
      <c r="G67" s="54">
        <v>0</v>
      </c>
      <c r="H67" s="73">
        <v>0.5650410589999999</v>
      </c>
      <c r="I67" s="45">
        <v>5.717020015999999</v>
      </c>
      <c r="J67" s="45">
        <v>0</v>
      </c>
      <c r="K67" s="45">
        <v>0</v>
      </c>
      <c r="L67" s="54">
        <v>1.2361317269999998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0.17394709700000002</v>
      </c>
      <c r="S67" s="45">
        <v>0</v>
      </c>
      <c r="T67" s="45">
        <v>0</v>
      </c>
      <c r="U67" s="45">
        <v>0</v>
      </c>
      <c r="V67" s="54">
        <v>0.090918497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16.073129287000004</v>
      </c>
      <c r="AW67" s="45">
        <v>120.422663501</v>
      </c>
      <c r="AX67" s="45">
        <v>0</v>
      </c>
      <c r="AY67" s="45">
        <v>0</v>
      </c>
      <c r="AZ67" s="54">
        <v>88.66121058499999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4.396568997999999</v>
      </c>
      <c r="BG67" s="53">
        <v>7.081999835</v>
      </c>
      <c r="BH67" s="45">
        <v>0</v>
      </c>
      <c r="BI67" s="45">
        <v>0</v>
      </c>
      <c r="BJ67" s="54">
        <v>16.763969519000003</v>
      </c>
      <c r="BK67" s="49">
        <f t="shared" si="6"/>
        <v>261.792382042</v>
      </c>
    </row>
    <row r="68" spans="1:63" ht="12.75">
      <c r="A68" s="11"/>
      <c r="B68" s="24" t="s">
        <v>103</v>
      </c>
      <c r="C68" s="73">
        <v>0</v>
      </c>
      <c r="D68" s="53">
        <v>2.977744315</v>
      </c>
      <c r="E68" s="45">
        <v>0</v>
      </c>
      <c r="F68" s="45">
        <v>0</v>
      </c>
      <c r="G68" s="54">
        <v>0</v>
      </c>
      <c r="H68" s="73">
        <v>11.113104719999999</v>
      </c>
      <c r="I68" s="45">
        <v>185.989801309</v>
      </c>
      <c r="J68" s="45">
        <v>0</v>
      </c>
      <c r="K68" s="45">
        <v>0</v>
      </c>
      <c r="L68" s="54">
        <v>210.19120326600003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3.38647616</v>
      </c>
      <c r="S68" s="45">
        <v>9.537760829</v>
      </c>
      <c r="T68" s="45">
        <v>3.46610463</v>
      </c>
      <c r="U68" s="45">
        <v>0</v>
      </c>
      <c r="V68" s="54">
        <v>15.814124430000001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0.011661388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0.051660565000000006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171.59576766799998</v>
      </c>
      <c r="AW68" s="45">
        <v>1188.314749477</v>
      </c>
      <c r="AX68" s="45">
        <v>11.776148542</v>
      </c>
      <c r="AY68" s="45">
        <v>0</v>
      </c>
      <c r="AZ68" s="54">
        <v>2190.611613804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99.039099289</v>
      </c>
      <c r="BG68" s="53">
        <v>192.657487824</v>
      </c>
      <c r="BH68" s="45">
        <v>38.936865725</v>
      </c>
      <c r="BI68" s="45">
        <v>0</v>
      </c>
      <c r="BJ68" s="54">
        <v>405.53510523200003</v>
      </c>
      <c r="BK68" s="49">
        <f t="shared" si="6"/>
        <v>4741.006479173</v>
      </c>
    </row>
    <row r="69" spans="1:63" ht="12.75">
      <c r="A69" s="11"/>
      <c r="B69" s="24" t="s">
        <v>102</v>
      </c>
      <c r="C69" s="73">
        <v>0</v>
      </c>
      <c r="D69" s="53">
        <v>0.602301537</v>
      </c>
      <c r="E69" s="45">
        <v>0</v>
      </c>
      <c r="F69" s="45">
        <v>0</v>
      </c>
      <c r="G69" s="54">
        <v>0</v>
      </c>
      <c r="H69" s="73">
        <v>1.96189424</v>
      </c>
      <c r="I69" s="45">
        <v>0.419661609</v>
      </c>
      <c r="J69" s="45">
        <v>0</v>
      </c>
      <c r="K69" s="45">
        <v>0</v>
      </c>
      <c r="L69" s="54">
        <v>1.318268871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0.880394413</v>
      </c>
      <c r="S69" s="45">
        <v>0</v>
      </c>
      <c r="T69" s="45">
        <v>0</v>
      </c>
      <c r="U69" s="45">
        <v>0</v>
      </c>
      <c r="V69" s="54">
        <v>0.21279449599999997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69.693480979</v>
      </c>
      <c r="AW69" s="45">
        <v>50.183263732</v>
      </c>
      <c r="AX69" s="45">
        <v>0</v>
      </c>
      <c r="AY69" s="45">
        <v>0</v>
      </c>
      <c r="AZ69" s="54">
        <v>205.862962332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25.301050637</v>
      </c>
      <c r="BG69" s="53">
        <v>7.167944023</v>
      </c>
      <c r="BH69" s="45">
        <v>0</v>
      </c>
      <c r="BI69" s="45">
        <v>0</v>
      </c>
      <c r="BJ69" s="54">
        <v>52.21396607</v>
      </c>
      <c r="BK69" s="49">
        <f t="shared" si="6"/>
        <v>415.817982939</v>
      </c>
    </row>
    <row r="70" spans="1:63" ht="12.75">
      <c r="A70" s="11"/>
      <c r="B70" s="24" t="s">
        <v>101</v>
      </c>
      <c r="C70" s="73">
        <v>0</v>
      </c>
      <c r="D70" s="53">
        <v>13.599016916999998</v>
      </c>
      <c r="E70" s="45">
        <v>0</v>
      </c>
      <c r="F70" s="45">
        <v>0</v>
      </c>
      <c r="G70" s="54">
        <v>0</v>
      </c>
      <c r="H70" s="73">
        <v>8.655283815</v>
      </c>
      <c r="I70" s="45">
        <v>735.602962496</v>
      </c>
      <c r="J70" s="45">
        <v>0</v>
      </c>
      <c r="K70" s="45">
        <v>27.416398667000003</v>
      </c>
      <c r="L70" s="54">
        <v>67.46037826400001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5.555581491</v>
      </c>
      <c r="S70" s="45">
        <v>8.600475681999999</v>
      </c>
      <c r="T70" s="45">
        <v>0.981724407</v>
      </c>
      <c r="U70" s="45">
        <v>0</v>
      </c>
      <c r="V70" s="54">
        <v>7.619751716000001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0.037678033</v>
      </c>
      <c r="AC70" s="45">
        <v>1.81718007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0.015941454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236.79524063</v>
      </c>
      <c r="AW70" s="45">
        <v>526.879473752</v>
      </c>
      <c r="AX70" s="45">
        <v>0.33349724199999997</v>
      </c>
      <c r="AY70" s="45">
        <v>0</v>
      </c>
      <c r="AZ70" s="54">
        <v>837.755805757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129.099902414</v>
      </c>
      <c r="BG70" s="53">
        <v>45.27608126</v>
      </c>
      <c r="BH70" s="45">
        <v>18.982522134</v>
      </c>
      <c r="BI70" s="45">
        <v>0</v>
      </c>
      <c r="BJ70" s="54">
        <v>109.679357414</v>
      </c>
      <c r="BK70" s="49">
        <f t="shared" si="6"/>
        <v>2782.1642536150007</v>
      </c>
    </row>
    <row r="71" spans="1:63" ht="12.75">
      <c r="A71" s="11"/>
      <c r="B71" s="24" t="s">
        <v>99</v>
      </c>
      <c r="C71" s="73">
        <v>0</v>
      </c>
      <c r="D71" s="53">
        <v>140.383188249</v>
      </c>
      <c r="E71" s="45">
        <v>0</v>
      </c>
      <c r="F71" s="45">
        <v>0</v>
      </c>
      <c r="G71" s="54">
        <v>0</v>
      </c>
      <c r="H71" s="73">
        <v>2.671955717</v>
      </c>
      <c r="I71" s="45">
        <v>351.65261489</v>
      </c>
      <c r="J71" s="45">
        <v>2.239056966</v>
      </c>
      <c r="K71" s="45">
        <v>0</v>
      </c>
      <c r="L71" s="54">
        <v>69.698397331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1.146395754</v>
      </c>
      <c r="S71" s="45">
        <v>4.973822292</v>
      </c>
      <c r="T71" s="45">
        <v>0.033333333</v>
      </c>
      <c r="U71" s="45">
        <v>0</v>
      </c>
      <c r="V71" s="54">
        <v>3.3700989750000003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0.000121188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29.480644042999998</v>
      </c>
      <c r="AW71" s="45">
        <v>325.837651731</v>
      </c>
      <c r="AX71" s="45">
        <v>7.871771659999999</v>
      </c>
      <c r="AY71" s="45">
        <v>0</v>
      </c>
      <c r="AZ71" s="54">
        <v>424.238559617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8.423187376</v>
      </c>
      <c r="BG71" s="53">
        <v>18.183571124</v>
      </c>
      <c r="BH71" s="45">
        <v>5.968812221</v>
      </c>
      <c r="BI71" s="45">
        <v>0</v>
      </c>
      <c r="BJ71" s="54">
        <v>50.023766433</v>
      </c>
      <c r="BK71" s="49">
        <f t="shared" si="6"/>
        <v>1446.1969489</v>
      </c>
    </row>
    <row r="72" spans="1:63" ht="12.75">
      <c r="A72" s="11"/>
      <c r="B72" s="24" t="s">
        <v>100</v>
      </c>
      <c r="C72" s="73">
        <v>0</v>
      </c>
      <c r="D72" s="53">
        <v>463.40318615600006</v>
      </c>
      <c r="E72" s="45">
        <v>0</v>
      </c>
      <c r="F72" s="45">
        <v>0</v>
      </c>
      <c r="G72" s="54">
        <v>0</v>
      </c>
      <c r="H72" s="73">
        <v>4.784141075</v>
      </c>
      <c r="I72" s="45">
        <v>773.718551413</v>
      </c>
      <c r="J72" s="45">
        <v>36.078844601</v>
      </c>
      <c r="K72" s="45">
        <v>0</v>
      </c>
      <c r="L72" s="54">
        <v>174.416445396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1.697078827</v>
      </c>
      <c r="S72" s="45">
        <v>2.169454523</v>
      </c>
      <c r="T72" s="45">
        <v>0</v>
      </c>
      <c r="U72" s="45">
        <v>0</v>
      </c>
      <c r="V72" s="54">
        <v>450.489702644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0.094751104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4.803607046</v>
      </c>
      <c r="AS72" s="45">
        <v>0</v>
      </c>
      <c r="AT72" s="45">
        <v>0</v>
      </c>
      <c r="AU72" s="54">
        <v>0</v>
      </c>
      <c r="AV72" s="73">
        <v>13.696469702</v>
      </c>
      <c r="AW72" s="45">
        <v>522.613251429</v>
      </c>
      <c r="AX72" s="45">
        <v>0</v>
      </c>
      <c r="AY72" s="45">
        <v>0</v>
      </c>
      <c r="AZ72" s="54">
        <v>442.141700379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4.295835692000001</v>
      </c>
      <c r="BG72" s="53">
        <v>20.212842393000003</v>
      </c>
      <c r="BH72" s="45">
        <v>1.137892795</v>
      </c>
      <c r="BI72" s="45">
        <v>0</v>
      </c>
      <c r="BJ72" s="54">
        <v>53.244963997999996</v>
      </c>
      <c r="BK72" s="49">
        <f t="shared" si="6"/>
        <v>2968.998719173</v>
      </c>
    </row>
    <row r="73" spans="1:63" ht="12.75">
      <c r="A73" s="11"/>
      <c r="B73" s="24" t="s">
        <v>171</v>
      </c>
      <c r="C73" s="73">
        <v>0</v>
      </c>
      <c r="D73" s="53">
        <v>200.365452744</v>
      </c>
      <c r="E73" s="45">
        <v>0</v>
      </c>
      <c r="F73" s="45">
        <v>0</v>
      </c>
      <c r="G73" s="54">
        <v>0</v>
      </c>
      <c r="H73" s="73">
        <v>4.618379392</v>
      </c>
      <c r="I73" s="45">
        <v>1236.954585234</v>
      </c>
      <c r="J73" s="45">
        <v>150.843710974</v>
      </c>
      <c r="K73" s="45">
        <v>0</v>
      </c>
      <c r="L73" s="54">
        <v>307.44634999299996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2.580074846</v>
      </c>
      <c r="S73" s="45">
        <v>36.233116195</v>
      </c>
      <c r="T73" s="45">
        <v>1.475810041</v>
      </c>
      <c r="U73" s="45">
        <v>0</v>
      </c>
      <c r="V73" s="54">
        <v>6.628952434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0.043956634</v>
      </c>
      <c r="AM73" s="45">
        <v>0</v>
      </c>
      <c r="AN73" s="45">
        <v>0</v>
      </c>
      <c r="AO73" s="45">
        <v>0</v>
      </c>
      <c r="AP73" s="54">
        <v>0.11100735800000001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11.035947293000001</v>
      </c>
      <c r="AW73" s="45">
        <v>797.369032931</v>
      </c>
      <c r="AX73" s="45">
        <v>18.847585511000002</v>
      </c>
      <c r="AY73" s="45">
        <v>0</v>
      </c>
      <c r="AZ73" s="54">
        <v>289.93767450400003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5.839318317</v>
      </c>
      <c r="BG73" s="53">
        <v>37.788940679</v>
      </c>
      <c r="BH73" s="45">
        <v>2.684664882</v>
      </c>
      <c r="BI73" s="45">
        <v>0</v>
      </c>
      <c r="BJ73" s="54">
        <v>19.327338541</v>
      </c>
      <c r="BK73" s="49">
        <f t="shared" si="6"/>
        <v>3130.131898503</v>
      </c>
    </row>
    <row r="74" spans="1:63" ht="12.75">
      <c r="A74" s="36"/>
      <c r="B74" s="37" t="s">
        <v>86</v>
      </c>
      <c r="C74" s="82">
        <f>SUM(C66:C73)</f>
        <v>0</v>
      </c>
      <c r="D74" s="82">
        <f>SUM(D66:D73)</f>
        <v>997.2554486170001</v>
      </c>
      <c r="E74" s="82">
        <f aca="true" t="shared" si="7" ref="E74:BJ74">SUM(E66:E73)</f>
        <v>0</v>
      </c>
      <c r="F74" s="82">
        <f t="shared" si="7"/>
        <v>0</v>
      </c>
      <c r="G74" s="82">
        <f t="shared" si="7"/>
        <v>0</v>
      </c>
      <c r="H74" s="82">
        <f t="shared" si="7"/>
        <v>36.239789279</v>
      </c>
      <c r="I74" s="82">
        <f t="shared" si="7"/>
        <v>3565.8407169949996</v>
      </c>
      <c r="J74" s="82">
        <f t="shared" si="7"/>
        <v>251.72145966800002</v>
      </c>
      <c r="K74" s="82">
        <f t="shared" si="7"/>
        <v>27.416398667000003</v>
      </c>
      <c r="L74" s="82">
        <f t="shared" si="7"/>
        <v>925.9656640410001</v>
      </c>
      <c r="M74" s="82">
        <f t="shared" si="7"/>
        <v>0</v>
      </c>
      <c r="N74" s="82">
        <f t="shared" si="7"/>
        <v>0</v>
      </c>
      <c r="O74" s="82">
        <f t="shared" si="7"/>
        <v>0</v>
      </c>
      <c r="P74" s="82">
        <f t="shared" si="7"/>
        <v>0</v>
      </c>
      <c r="Q74" s="82">
        <f t="shared" si="7"/>
        <v>0</v>
      </c>
      <c r="R74" s="82">
        <f t="shared" si="7"/>
        <v>16.433574241000002</v>
      </c>
      <c r="S74" s="82">
        <f t="shared" si="7"/>
        <v>61.991418679</v>
      </c>
      <c r="T74" s="82">
        <f t="shared" si="7"/>
        <v>5.956972411</v>
      </c>
      <c r="U74" s="82">
        <f t="shared" si="7"/>
        <v>0</v>
      </c>
      <c r="V74" s="82">
        <f t="shared" si="7"/>
        <v>496.416022345</v>
      </c>
      <c r="W74" s="82">
        <f t="shared" si="7"/>
        <v>0</v>
      </c>
      <c r="X74" s="82">
        <f t="shared" si="7"/>
        <v>0</v>
      </c>
      <c r="Y74" s="82">
        <f t="shared" si="7"/>
        <v>0</v>
      </c>
      <c r="Z74" s="82">
        <f t="shared" si="7"/>
        <v>0</v>
      </c>
      <c r="AA74" s="82">
        <f t="shared" si="7"/>
        <v>0</v>
      </c>
      <c r="AB74" s="82">
        <f t="shared" si="7"/>
        <v>0.14421171300000002</v>
      </c>
      <c r="AC74" s="82">
        <f t="shared" si="7"/>
        <v>1.81718007</v>
      </c>
      <c r="AD74" s="82">
        <f t="shared" si="7"/>
        <v>0</v>
      </c>
      <c r="AE74" s="82">
        <f t="shared" si="7"/>
        <v>0</v>
      </c>
      <c r="AF74" s="82">
        <f t="shared" si="7"/>
        <v>0</v>
      </c>
      <c r="AG74" s="82">
        <f t="shared" si="7"/>
        <v>0</v>
      </c>
      <c r="AH74" s="82">
        <f t="shared" si="7"/>
        <v>0</v>
      </c>
      <c r="AI74" s="82">
        <f t="shared" si="7"/>
        <v>0</v>
      </c>
      <c r="AJ74" s="82">
        <f t="shared" si="7"/>
        <v>0</v>
      </c>
      <c r="AK74" s="82">
        <f t="shared" si="7"/>
        <v>0</v>
      </c>
      <c r="AL74" s="82">
        <f t="shared" si="7"/>
        <v>0.11155865300000001</v>
      </c>
      <c r="AM74" s="82">
        <f t="shared" si="7"/>
        <v>0</v>
      </c>
      <c r="AN74" s="82">
        <f t="shared" si="7"/>
        <v>0</v>
      </c>
      <c r="AO74" s="82">
        <f t="shared" si="7"/>
        <v>0</v>
      </c>
      <c r="AP74" s="82">
        <f t="shared" si="7"/>
        <v>0.11100735800000001</v>
      </c>
      <c r="AQ74" s="82">
        <f t="shared" si="7"/>
        <v>0</v>
      </c>
      <c r="AR74" s="82">
        <f t="shared" si="7"/>
        <v>4.803607046</v>
      </c>
      <c r="AS74" s="82">
        <f t="shared" si="7"/>
        <v>0</v>
      </c>
      <c r="AT74" s="82">
        <f t="shared" si="7"/>
        <v>0</v>
      </c>
      <c r="AU74" s="82">
        <f t="shared" si="7"/>
        <v>0</v>
      </c>
      <c r="AV74" s="82">
        <f t="shared" si="7"/>
        <v>554.3110542979999</v>
      </c>
      <c r="AW74" s="82">
        <f t="shared" si="7"/>
        <v>4079.431018272</v>
      </c>
      <c r="AX74" s="82">
        <f t="shared" si="7"/>
        <v>41.172631256</v>
      </c>
      <c r="AY74" s="82">
        <f t="shared" si="7"/>
        <v>0</v>
      </c>
      <c r="AZ74" s="82">
        <f t="shared" si="7"/>
        <v>4570.867768967</v>
      </c>
      <c r="BA74" s="82">
        <f t="shared" si="7"/>
        <v>0</v>
      </c>
      <c r="BB74" s="82">
        <f t="shared" si="7"/>
        <v>0</v>
      </c>
      <c r="BC74" s="82">
        <f t="shared" si="7"/>
        <v>0</v>
      </c>
      <c r="BD74" s="82">
        <f t="shared" si="7"/>
        <v>0</v>
      </c>
      <c r="BE74" s="82">
        <f t="shared" si="7"/>
        <v>0</v>
      </c>
      <c r="BF74" s="82">
        <f t="shared" si="7"/>
        <v>279.367520446</v>
      </c>
      <c r="BG74" s="82">
        <f t="shared" si="7"/>
        <v>334.13873767800004</v>
      </c>
      <c r="BH74" s="82">
        <f t="shared" si="7"/>
        <v>69.68348921999998</v>
      </c>
      <c r="BI74" s="82">
        <f t="shared" si="7"/>
        <v>0</v>
      </c>
      <c r="BJ74" s="82">
        <f t="shared" si="7"/>
        <v>719.2880461080001</v>
      </c>
      <c r="BK74" s="66">
        <f>SUM(BK66:BK73)</f>
        <v>17040.485296028</v>
      </c>
    </row>
    <row r="75" spans="1:63" ht="12.75">
      <c r="A75" s="36"/>
      <c r="B75" s="38" t="s">
        <v>76</v>
      </c>
      <c r="C75" s="66">
        <f aca="true" t="shared" si="8" ref="C75:AH75">+C74+C58+C14+C10</f>
        <v>0</v>
      </c>
      <c r="D75" s="74">
        <f t="shared" si="8"/>
        <v>2518.019849436</v>
      </c>
      <c r="E75" s="74">
        <f t="shared" si="8"/>
        <v>0</v>
      </c>
      <c r="F75" s="74">
        <f t="shared" si="8"/>
        <v>0</v>
      </c>
      <c r="G75" s="75">
        <f t="shared" si="8"/>
        <v>0</v>
      </c>
      <c r="H75" s="66">
        <f t="shared" si="8"/>
        <v>66.86731662700001</v>
      </c>
      <c r="I75" s="74">
        <f t="shared" si="8"/>
        <v>7847.888810803999</v>
      </c>
      <c r="J75" s="74">
        <f t="shared" si="8"/>
        <v>1329.3683544070002</v>
      </c>
      <c r="K75" s="74">
        <f t="shared" si="8"/>
        <v>67.531220548</v>
      </c>
      <c r="L75" s="75">
        <f t="shared" si="8"/>
        <v>1596.560533152</v>
      </c>
      <c r="M75" s="66">
        <f t="shared" si="8"/>
        <v>0</v>
      </c>
      <c r="N75" s="74">
        <f t="shared" si="8"/>
        <v>0</v>
      </c>
      <c r="O75" s="74">
        <f t="shared" si="8"/>
        <v>0</v>
      </c>
      <c r="P75" s="74">
        <f t="shared" si="8"/>
        <v>0</v>
      </c>
      <c r="Q75" s="75">
        <f t="shared" si="8"/>
        <v>0</v>
      </c>
      <c r="R75" s="66">
        <f t="shared" si="8"/>
        <v>26.541095100000003</v>
      </c>
      <c r="S75" s="74">
        <f t="shared" si="8"/>
        <v>335.539236803</v>
      </c>
      <c r="T75" s="74">
        <f t="shared" si="8"/>
        <v>91.61187541700001</v>
      </c>
      <c r="U75" s="74">
        <f t="shared" si="8"/>
        <v>0</v>
      </c>
      <c r="V75" s="75">
        <f t="shared" si="8"/>
        <v>519.606123057</v>
      </c>
      <c r="W75" s="66">
        <f t="shared" si="8"/>
        <v>0</v>
      </c>
      <c r="X75" s="66">
        <f t="shared" si="8"/>
        <v>0</v>
      </c>
      <c r="Y75" s="66">
        <f t="shared" si="8"/>
        <v>0</v>
      </c>
      <c r="Z75" s="66">
        <f t="shared" si="8"/>
        <v>0</v>
      </c>
      <c r="AA75" s="66">
        <f t="shared" si="8"/>
        <v>0</v>
      </c>
      <c r="AB75" s="66">
        <f t="shared" si="8"/>
        <v>0.19748379700000002</v>
      </c>
      <c r="AC75" s="74">
        <f t="shared" si="8"/>
        <v>2.9014166550000002</v>
      </c>
      <c r="AD75" s="74">
        <f t="shared" si="8"/>
        <v>0</v>
      </c>
      <c r="AE75" s="74">
        <f t="shared" si="8"/>
        <v>0</v>
      </c>
      <c r="AF75" s="75">
        <f t="shared" si="8"/>
        <v>0</v>
      </c>
      <c r="AG75" s="66">
        <f t="shared" si="8"/>
        <v>0</v>
      </c>
      <c r="AH75" s="74">
        <f t="shared" si="8"/>
        <v>0</v>
      </c>
      <c r="AI75" s="74">
        <f aca="true" t="shared" si="9" ref="AI75:BK75">+AI74+AI58+AI14+AI10</f>
        <v>0</v>
      </c>
      <c r="AJ75" s="74">
        <f t="shared" si="9"/>
        <v>0</v>
      </c>
      <c r="AK75" s="75">
        <f t="shared" si="9"/>
        <v>0</v>
      </c>
      <c r="AL75" s="66">
        <f t="shared" si="9"/>
        <v>0.130086267</v>
      </c>
      <c r="AM75" s="74">
        <f t="shared" si="9"/>
        <v>0</v>
      </c>
      <c r="AN75" s="74">
        <f t="shared" si="9"/>
        <v>0</v>
      </c>
      <c r="AO75" s="74">
        <f t="shared" si="9"/>
        <v>0</v>
      </c>
      <c r="AP75" s="75">
        <f t="shared" si="9"/>
        <v>0.11100735800000001</v>
      </c>
      <c r="AQ75" s="66">
        <f t="shared" si="9"/>
        <v>0</v>
      </c>
      <c r="AR75" s="74">
        <f t="shared" si="9"/>
        <v>90.385937463</v>
      </c>
      <c r="AS75" s="74">
        <f t="shared" si="9"/>
        <v>0</v>
      </c>
      <c r="AT75" s="74">
        <f t="shared" si="9"/>
        <v>0</v>
      </c>
      <c r="AU75" s="75">
        <f t="shared" si="9"/>
        <v>0</v>
      </c>
      <c r="AV75" s="66">
        <f t="shared" si="9"/>
        <v>739.0202631689999</v>
      </c>
      <c r="AW75" s="74">
        <f t="shared" si="9"/>
        <v>7646.018685784</v>
      </c>
      <c r="AX75" s="74">
        <f t="shared" si="9"/>
        <v>1018.7434547</v>
      </c>
      <c r="AY75" s="74">
        <f t="shared" si="9"/>
        <v>0</v>
      </c>
      <c r="AZ75" s="75">
        <f t="shared" si="9"/>
        <v>6171.105790159</v>
      </c>
      <c r="BA75" s="66">
        <f t="shared" si="9"/>
        <v>0</v>
      </c>
      <c r="BB75" s="74">
        <f t="shared" si="9"/>
        <v>0</v>
      </c>
      <c r="BC75" s="74">
        <f t="shared" si="9"/>
        <v>0</v>
      </c>
      <c r="BD75" s="74">
        <f t="shared" si="9"/>
        <v>0</v>
      </c>
      <c r="BE75" s="75">
        <f t="shared" si="9"/>
        <v>0</v>
      </c>
      <c r="BF75" s="66">
        <f t="shared" si="9"/>
        <v>335.39101891300004</v>
      </c>
      <c r="BG75" s="74">
        <f t="shared" si="9"/>
        <v>468.500960202</v>
      </c>
      <c r="BH75" s="74">
        <f t="shared" si="9"/>
        <v>77.82738390799999</v>
      </c>
      <c r="BI75" s="74">
        <f t="shared" si="9"/>
        <v>0</v>
      </c>
      <c r="BJ75" s="75">
        <f t="shared" si="9"/>
        <v>887.4988804730002</v>
      </c>
      <c r="BK75" s="66">
        <f t="shared" si="9"/>
        <v>31837.366784199</v>
      </c>
    </row>
    <row r="76" spans="1:63" ht="3.75" customHeight="1">
      <c r="A76" s="11"/>
      <c r="B76" s="20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2"/>
    </row>
    <row r="77" spans="1:63" ht="3.75" customHeight="1">
      <c r="A77" s="11"/>
      <c r="B77" s="20"/>
      <c r="C77" s="25"/>
      <c r="D77" s="33"/>
      <c r="E77" s="26"/>
      <c r="F77" s="26"/>
      <c r="G77" s="26"/>
      <c r="H77" s="26"/>
      <c r="I77" s="26"/>
      <c r="J77" s="26"/>
      <c r="K77" s="26"/>
      <c r="L77" s="26"/>
      <c r="M77" s="26"/>
      <c r="N77" s="33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33"/>
      <c r="AS77" s="26"/>
      <c r="AT77" s="26"/>
      <c r="AU77" s="26"/>
      <c r="AV77" s="26"/>
      <c r="AW77" s="26"/>
      <c r="AX77" s="26"/>
      <c r="AY77" s="26"/>
      <c r="AZ77" s="26"/>
      <c r="BA77" s="26"/>
      <c r="BB77" s="33"/>
      <c r="BC77" s="26"/>
      <c r="BD77" s="26"/>
      <c r="BE77" s="26"/>
      <c r="BF77" s="26"/>
      <c r="BG77" s="33"/>
      <c r="BH77" s="26"/>
      <c r="BI77" s="26"/>
      <c r="BJ77" s="26"/>
      <c r="BK77" s="29"/>
    </row>
    <row r="78" spans="1:63" ht="12.75">
      <c r="A78" s="11" t="s">
        <v>1</v>
      </c>
      <c r="B78" s="17" t="s">
        <v>7</v>
      </c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2"/>
    </row>
    <row r="79" spans="1:256" s="4" customFormat="1" ht="12.75">
      <c r="A79" s="11" t="s">
        <v>72</v>
      </c>
      <c r="B79" s="24" t="s">
        <v>2</v>
      </c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9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4" customFormat="1" ht="12.75">
      <c r="A80" s="11"/>
      <c r="B80" s="24" t="s">
        <v>104</v>
      </c>
      <c r="C80" s="77">
        <v>0</v>
      </c>
      <c r="D80" s="53">
        <v>0.651005012</v>
      </c>
      <c r="E80" s="78">
        <v>0</v>
      </c>
      <c r="F80" s="78">
        <v>0</v>
      </c>
      <c r="G80" s="79">
        <v>0</v>
      </c>
      <c r="H80" s="77">
        <v>19.926531559</v>
      </c>
      <c r="I80" s="78">
        <v>6.8791E-05</v>
      </c>
      <c r="J80" s="78">
        <v>0</v>
      </c>
      <c r="K80" s="78">
        <v>0</v>
      </c>
      <c r="L80" s="79">
        <v>1.605202933</v>
      </c>
      <c r="M80" s="67">
        <v>0</v>
      </c>
      <c r="N80" s="68">
        <v>0</v>
      </c>
      <c r="O80" s="67">
        <v>0</v>
      </c>
      <c r="P80" s="67">
        <v>0</v>
      </c>
      <c r="Q80" s="67">
        <v>0</v>
      </c>
      <c r="R80" s="77">
        <v>10.210739955</v>
      </c>
      <c r="S80" s="78">
        <v>0</v>
      </c>
      <c r="T80" s="78">
        <v>0</v>
      </c>
      <c r="U80" s="78">
        <v>0</v>
      </c>
      <c r="V80" s="79">
        <v>0.47006827400000006</v>
      </c>
      <c r="W80" s="77">
        <v>0</v>
      </c>
      <c r="X80" s="78">
        <v>0</v>
      </c>
      <c r="Y80" s="78">
        <v>0</v>
      </c>
      <c r="Z80" s="78">
        <v>0</v>
      </c>
      <c r="AA80" s="79">
        <v>0</v>
      </c>
      <c r="AB80" s="77">
        <v>0.807398344</v>
      </c>
      <c r="AC80" s="78">
        <v>0</v>
      </c>
      <c r="AD80" s="78">
        <v>0</v>
      </c>
      <c r="AE80" s="78">
        <v>0</v>
      </c>
      <c r="AF80" s="79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77">
        <v>0.48907971399999994</v>
      </c>
      <c r="AM80" s="78">
        <v>0</v>
      </c>
      <c r="AN80" s="78">
        <v>0</v>
      </c>
      <c r="AO80" s="78">
        <v>0</v>
      </c>
      <c r="AP80" s="79">
        <v>0</v>
      </c>
      <c r="AQ80" s="77">
        <v>0</v>
      </c>
      <c r="AR80" s="80">
        <v>0</v>
      </c>
      <c r="AS80" s="78">
        <v>0</v>
      </c>
      <c r="AT80" s="78">
        <v>0</v>
      </c>
      <c r="AU80" s="79">
        <v>0</v>
      </c>
      <c r="AV80" s="77">
        <v>764.6900745720001</v>
      </c>
      <c r="AW80" s="78">
        <v>9.356387072</v>
      </c>
      <c r="AX80" s="78">
        <v>0</v>
      </c>
      <c r="AY80" s="78">
        <v>0</v>
      </c>
      <c r="AZ80" s="79">
        <v>119.91762226400002</v>
      </c>
      <c r="BA80" s="77">
        <v>0</v>
      </c>
      <c r="BB80" s="80">
        <v>0</v>
      </c>
      <c r="BC80" s="78">
        <v>0</v>
      </c>
      <c r="BD80" s="78">
        <v>0</v>
      </c>
      <c r="BE80" s="79">
        <v>0</v>
      </c>
      <c r="BF80" s="77">
        <v>446.96433863499993</v>
      </c>
      <c r="BG80" s="80">
        <v>14.313114838</v>
      </c>
      <c r="BH80" s="78">
        <v>1.094289506</v>
      </c>
      <c r="BI80" s="78">
        <v>0</v>
      </c>
      <c r="BJ80" s="79">
        <v>42.651069691000004</v>
      </c>
      <c r="BK80" s="101">
        <f>SUM(C80:BJ80)</f>
        <v>1433.14699116</v>
      </c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4" customFormat="1" ht="12.75">
      <c r="A81" s="36"/>
      <c r="B81" s="37" t="s">
        <v>81</v>
      </c>
      <c r="C81" s="50">
        <f>SUM(C80)</f>
        <v>0</v>
      </c>
      <c r="D81" s="71">
        <f>SUM(D80)</f>
        <v>0.651005012</v>
      </c>
      <c r="E81" s="71">
        <f aca="true" t="shared" si="10" ref="E81:BJ81">SUM(E80)</f>
        <v>0</v>
      </c>
      <c r="F81" s="71">
        <f t="shared" si="10"/>
        <v>0</v>
      </c>
      <c r="G81" s="69">
        <f t="shared" si="10"/>
        <v>0</v>
      </c>
      <c r="H81" s="50">
        <f t="shared" si="10"/>
        <v>19.926531559</v>
      </c>
      <c r="I81" s="71">
        <f t="shared" si="10"/>
        <v>6.8791E-05</v>
      </c>
      <c r="J81" s="71">
        <f t="shared" si="10"/>
        <v>0</v>
      </c>
      <c r="K81" s="71">
        <f t="shared" si="10"/>
        <v>0</v>
      </c>
      <c r="L81" s="69">
        <f t="shared" si="10"/>
        <v>1.605202933</v>
      </c>
      <c r="M81" s="51">
        <f t="shared" si="10"/>
        <v>0</v>
      </c>
      <c r="N81" s="51">
        <f t="shared" si="10"/>
        <v>0</v>
      </c>
      <c r="O81" s="51">
        <f t="shared" si="10"/>
        <v>0</v>
      </c>
      <c r="P81" s="51">
        <f t="shared" si="10"/>
        <v>0</v>
      </c>
      <c r="Q81" s="76">
        <f t="shared" si="10"/>
        <v>0</v>
      </c>
      <c r="R81" s="50">
        <f t="shared" si="10"/>
        <v>10.210739955</v>
      </c>
      <c r="S81" s="71">
        <f t="shared" si="10"/>
        <v>0</v>
      </c>
      <c r="T81" s="71">
        <f t="shared" si="10"/>
        <v>0</v>
      </c>
      <c r="U81" s="71">
        <f t="shared" si="10"/>
        <v>0</v>
      </c>
      <c r="V81" s="69">
        <f t="shared" si="10"/>
        <v>0.47006827400000006</v>
      </c>
      <c r="W81" s="50">
        <f t="shared" si="10"/>
        <v>0</v>
      </c>
      <c r="X81" s="71">
        <f t="shared" si="10"/>
        <v>0</v>
      </c>
      <c r="Y81" s="71">
        <f t="shared" si="10"/>
        <v>0</v>
      </c>
      <c r="Z81" s="71">
        <f t="shared" si="10"/>
        <v>0</v>
      </c>
      <c r="AA81" s="69">
        <f t="shared" si="10"/>
        <v>0</v>
      </c>
      <c r="AB81" s="50">
        <f t="shared" si="10"/>
        <v>0.807398344</v>
      </c>
      <c r="AC81" s="71">
        <f t="shared" si="10"/>
        <v>0</v>
      </c>
      <c r="AD81" s="71">
        <f t="shared" si="10"/>
        <v>0</v>
      </c>
      <c r="AE81" s="71">
        <f t="shared" si="10"/>
        <v>0</v>
      </c>
      <c r="AF81" s="69">
        <f t="shared" si="10"/>
        <v>0</v>
      </c>
      <c r="AG81" s="51">
        <f t="shared" si="10"/>
        <v>0</v>
      </c>
      <c r="AH81" s="51">
        <f t="shared" si="10"/>
        <v>0</v>
      </c>
      <c r="AI81" s="51">
        <f t="shared" si="10"/>
        <v>0</v>
      </c>
      <c r="AJ81" s="51">
        <f t="shared" si="10"/>
        <v>0</v>
      </c>
      <c r="AK81" s="76">
        <f t="shared" si="10"/>
        <v>0</v>
      </c>
      <c r="AL81" s="50">
        <f t="shared" si="10"/>
        <v>0.48907971399999994</v>
      </c>
      <c r="AM81" s="71">
        <f t="shared" si="10"/>
        <v>0</v>
      </c>
      <c r="AN81" s="71">
        <f t="shared" si="10"/>
        <v>0</v>
      </c>
      <c r="AO81" s="71">
        <f t="shared" si="10"/>
        <v>0</v>
      </c>
      <c r="AP81" s="69">
        <f t="shared" si="10"/>
        <v>0</v>
      </c>
      <c r="AQ81" s="50">
        <f t="shared" si="10"/>
        <v>0</v>
      </c>
      <c r="AR81" s="71">
        <f t="shared" si="10"/>
        <v>0</v>
      </c>
      <c r="AS81" s="71">
        <f t="shared" si="10"/>
        <v>0</v>
      </c>
      <c r="AT81" s="71">
        <f t="shared" si="10"/>
        <v>0</v>
      </c>
      <c r="AU81" s="69">
        <f t="shared" si="10"/>
        <v>0</v>
      </c>
      <c r="AV81" s="50">
        <f t="shared" si="10"/>
        <v>764.6900745720001</v>
      </c>
      <c r="AW81" s="71">
        <f t="shared" si="10"/>
        <v>9.356387072</v>
      </c>
      <c r="AX81" s="71">
        <f t="shared" si="10"/>
        <v>0</v>
      </c>
      <c r="AY81" s="71">
        <f t="shared" si="10"/>
        <v>0</v>
      </c>
      <c r="AZ81" s="69">
        <f t="shared" si="10"/>
        <v>119.91762226400002</v>
      </c>
      <c r="BA81" s="50">
        <f t="shared" si="10"/>
        <v>0</v>
      </c>
      <c r="BB81" s="71">
        <f t="shared" si="10"/>
        <v>0</v>
      </c>
      <c r="BC81" s="71">
        <f t="shared" si="10"/>
        <v>0</v>
      </c>
      <c r="BD81" s="71">
        <f t="shared" si="10"/>
        <v>0</v>
      </c>
      <c r="BE81" s="69">
        <f t="shared" si="10"/>
        <v>0</v>
      </c>
      <c r="BF81" s="50">
        <f t="shared" si="10"/>
        <v>446.96433863499993</v>
      </c>
      <c r="BG81" s="71">
        <f t="shared" si="10"/>
        <v>14.313114838</v>
      </c>
      <c r="BH81" s="71">
        <f t="shared" si="10"/>
        <v>1.094289506</v>
      </c>
      <c r="BI81" s="71">
        <f t="shared" si="10"/>
        <v>0</v>
      </c>
      <c r="BJ81" s="69">
        <f t="shared" si="10"/>
        <v>42.651069691000004</v>
      </c>
      <c r="BK81" s="52">
        <f>SUM(BK80:BK80)</f>
        <v>1433.14699116</v>
      </c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63" ht="12.75">
      <c r="A82" s="11" t="s">
        <v>73</v>
      </c>
      <c r="B82" s="18" t="s">
        <v>17</v>
      </c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2"/>
    </row>
    <row r="83" spans="1:63" ht="12.75">
      <c r="A83" s="11"/>
      <c r="B83" s="24" t="s">
        <v>105</v>
      </c>
      <c r="C83" s="73">
        <v>0</v>
      </c>
      <c r="D83" s="53">
        <v>91.351496923</v>
      </c>
      <c r="E83" s="45">
        <v>0</v>
      </c>
      <c r="F83" s="45">
        <v>0</v>
      </c>
      <c r="G83" s="54">
        <v>0</v>
      </c>
      <c r="H83" s="73">
        <v>39.39689797</v>
      </c>
      <c r="I83" s="45">
        <v>225.237913458</v>
      </c>
      <c r="J83" s="45">
        <v>0</v>
      </c>
      <c r="K83" s="45">
        <v>0</v>
      </c>
      <c r="L83" s="54">
        <v>80.361201644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12.314545704</v>
      </c>
      <c r="S83" s="45">
        <v>13.813129031</v>
      </c>
      <c r="T83" s="45">
        <v>0</v>
      </c>
      <c r="U83" s="45">
        <v>0</v>
      </c>
      <c r="V83" s="54">
        <v>4.205922977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0.197624802</v>
      </c>
      <c r="AC83" s="45">
        <v>0</v>
      </c>
      <c r="AD83" s="45">
        <v>0</v>
      </c>
      <c r="AE83" s="45">
        <v>0</v>
      </c>
      <c r="AF83" s="54">
        <v>0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0.122370803</v>
      </c>
      <c r="AM83" s="45">
        <v>0</v>
      </c>
      <c r="AN83" s="45">
        <v>0</v>
      </c>
      <c r="AO83" s="45">
        <v>0</v>
      </c>
      <c r="AP83" s="54">
        <v>0.074873839</v>
      </c>
      <c r="AQ83" s="73">
        <v>0</v>
      </c>
      <c r="AR83" s="53">
        <v>0.289079667</v>
      </c>
      <c r="AS83" s="45">
        <v>0</v>
      </c>
      <c r="AT83" s="45">
        <v>0</v>
      </c>
      <c r="AU83" s="54">
        <v>0</v>
      </c>
      <c r="AV83" s="73">
        <v>985.8771366980001</v>
      </c>
      <c r="AW83" s="45">
        <v>93.69808993</v>
      </c>
      <c r="AX83" s="45">
        <v>0</v>
      </c>
      <c r="AY83" s="45">
        <v>0</v>
      </c>
      <c r="AZ83" s="54">
        <v>530.6311444039999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296.500611895</v>
      </c>
      <c r="BG83" s="53">
        <v>17.930522001</v>
      </c>
      <c r="BH83" s="45">
        <v>0</v>
      </c>
      <c r="BI83" s="45">
        <v>0</v>
      </c>
      <c r="BJ83" s="54">
        <v>60.441944554</v>
      </c>
      <c r="BK83" s="49">
        <f aca="true" t="shared" si="11" ref="BK83:BK94">SUM(C83:BJ83)</f>
        <v>2452.4445063000003</v>
      </c>
    </row>
    <row r="84" spans="1:63" ht="12.75">
      <c r="A84" s="11"/>
      <c r="B84" s="107" t="s">
        <v>176</v>
      </c>
      <c r="C84" s="73">
        <v>0</v>
      </c>
      <c r="D84" s="53">
        <v>0.550516667</v>
      </c>
      <c r="E84" s="45">
        <v>0</v>
      </c>
      <c r="F84" s="45">
        <v>0</v>
      </c>
      <c r="G84" s="54">
        <v>0</v>
      </c>
      <c r="H84" s="73">
        <v>0.959439716</v>
      </c>
      <c r="I84" s="45">
        <v>0.24329487400000002</v>
      </c>
      <c r="J84" s="45">
        <v>0</v>
      </c>
      <c r="K84" s="45">
        <v>0</v>
      </c>
      <c r="L84" s="54">
        <v>1.337464988</v>
      </c>
      <c r="M84" s="73">
        <v>0</v>
      </c>
      <c r="N84" s="53">
        <v>0</v>
      </c>
      <c r="O84" s="45">
        <v>0</v>
      </c>
      <c r="P84" s="45">
        <v>0</v>
      </c>
      <c r="Q84" s="54">
        <v>0</v>
      </c>
      <c r="R84" s="73">
        <v>0.34159048799999997</v>
      </c>
      <c r="S84" s="45">
        <v>1.056391515</v>
      </c>
      <c r="T84" s="45">
        <v>0</v>
      </c>
      <c r="U84" s="45">
        <v>0</v>
      </c>
      <c r="V84" s="54">
        <v>1.06907194</v>
      </c>
      <c r="W84" s="73">
        <v>0</v>
      </c>
      <c r="X84" s="45">
        <v>0</v>
      </c>
      <c r="Y84" s="45">
        <v>0</v>
      </c>
      <c r="Z84" s="45">
        <v>0</v>
      </c>
      <c r="AA84" s="54">
        <v>0</v>
      </c>
      <c r="AB84" s="73">
        <v>0.002426428</v>
      </c>
      <c r="AC84" s="45">
        <v>0</v>
      </c>
      <c r="AD84" s="45">
        <v>0</v>
      </c>
      <c r="AE84" s="45">
        <v>0</v>
      </c>
      <c r="AF84" s="54">
        <v>0</v>
      </c>
      <c r="AG84" s="73">
        <v>0</v>
      </c>
      <c r="AH84" s="45">
        <v>0</v>
      </c>
      <c r="AI84" s="45">
        <v>0</v>
      </c>
      <c r="AJ84" s="45">
        <v>0</v>
      </c>
      <c r="AK84" s="54">
        <v>0</v>
      </c>
      <c r="AL84" s="73">
        <v>0</v>
      </c>
      <c r="AM84" s="45">
        <v>0</v>
      </c>
      <c r="AN84" s="45">
        <v>0</v>
      </c>
      <c r="AO84" s="45">
        <v>0</v>
      </c>
      <c r="AP84" s="54">
        <v>0</v>
      </c>
      <c r="AQ84" s="73">
        <v>0</v>
      </c>
      <c r="AR84" s="53">
        <v>0</v>
      </c>
      <c r="AS84" s="45">
        <v>0</v>
      </c>
      <c r="AT84" s="45">
        <v>0</v>
      </c>
      <c r="AU84" s="54">
        <v>0</v>
      </c>
      <c r="AV84" s="73">
        <v>34.985800402</v>
      </c>
      <c r="AW84" s="45">
        <v>26.854209174999998</v>
      </c>
      <c r="AX84" s="45">
        <v>0</v>
      </c>
      <c r="AY84" s="45">
        <v>0</v>
      </c>
      <c r="AZ84" s="54">
        <v>120.096791187</v>
      </c>
      <c r="BA84" s="73">
        <v>0</v>
      </c>
      <c r="BB84" s="53">
        <v>0</v>
      </c>
      <c r="BC84" s="45">
        <v>0</v>
      </c>
      <c r="BD84" s="45">
        <v>0</v>
      </c>
      <c r="BE84" s="54">
        <v>0</v>
      </c>
      <c r="BF84" s="73">
        <v>23.191028947</v>
      </c>
      <c r="BG84" s="53">
        <v>3.7708033380000003</v>
      </c>
      <c r="BH84" s="45">
        <v>0.273975</v>
      </c>
      <c r="BI84" s="45">
        <v>0</v>
      </c>
      <c r="BJ84" s="54">
        <v>28.617336398000003</v>
      </c>
      <c r="BK84" s="49">
        <f t="shared" si="11"/>
        <v>243.350141063</v>
      </c>
    </row>
    <row r="85" spans="1:63" ht="12.75">
      <c r="A85" s="11"/>
      <c r="B85" s="24" t="s">
        <v>106</v>
      </c>
      <c r="C85" s="73">
        <v>0</v>
      </c>
      <c r="D85" s="53">
        <v>134.297912828</v>
      </c>
      <c r="E85" s="45">
        <v>0</v>
      </c>
      <c r="F85" s="45">
        <v>0</v>
      </c>
      <c r="G85" s="54">
        <v>0</v>
      </c>
      <c r="H85" s="73">
        <v>8.166796832000001</v>
      </c>
      <c r="I85" s="45">
        <v>61.762793749</v>
      </c>
      <c r="J85" s="45">
        <v>0.839420982</v>
      </c>
      <c r="K85" s="45">
        <v>0</v>
      </c>
      <c r="L85" s="54">
        <v>51.335763385999996</v>
      </c>
      <c r="M85" s="73">
        <v>0</v>
      </c>
      <c r="N85" s="53">
        <v>0</v>
      </c>
      <c r="O85" s="45">
        <v>0</v>
      </c>
      <c r="P85" s="45">
        <v>0</v>
      </c>
      <c r="Q85" s="54">
        <v>0</v>
      </c>
      <c r="R85" s="73">
        <v>2.992323003</v>
      </c>
      <c r="S85" s="45">
        <v>0.036473099</v>
      </c>
      <c r="T85" s="45">
        <v>0</v>
      </c>
      <c r="U85" s="45">
        <v>0</v>
      </c>
      <c r="V85" s="54">
        <v>1.1707065810000001</v>
      </c>
      <c r="W85" s="73">
        <v>0</v>
      </c>
      <c r="X85" s="45">
        <v>0</v>
      </c>
      <c r="Y85" s="45">
        <v>0</v>
      </c>
      <c r="Z85" s="45">
        <v>0</v>
      </c>
      <c r="AA85" s="54">
        <v>0</v>
      </c>
      <c r="AB85" s="73">
        <v>0.017649557000000003</v>
      </c>
      <c r="AC85" s="45">
        <v>0</v>
      </c>
      <c r="AD85" s="45">
        <v>0</v>
      </c>
      <c r="AE85" s="45">
        <v>0</v>
      </c>
      <c r="AF85" s="54">
        <v>0</v>
      </c>
      <c r="AG85" s="73">
        <v>0</v>
      </c>
      <c r="AH85" s="45">
        <v>0</v>
      </c>
      <c r="AI85" s="45">
        <v>0</v>
      </c>
      <c r="AJ85" s="45">
        <v>0</v>
      </c>
      <c r="AK85" s="54">
        <v>0</v>
      </c>
      <c r="AL85" s="73">
        <v>0.062358619000000004</v>
      </c>
      <c r="AM85" s="45">
        <v>0</v>
      </c>
      <c r="AN85" s="45">
        <v>0</v>
      </c>
      <c r="AO85" s="45">
        <v>0</v>
      </c>
      <c r="AP85" s="54">
        <v>0</v>
      </c>
      <c r="AQ85" s="73">
        <v>0</v>
      </c>
      <c r="AR85" s="53">
        <v>29.551216573</v>
      </c>
      <c r="AS85" s="45">
        <v>0</v>
      </c>
      <c r="AT85" s="45">
        <v>0</v>
      </c>
      <c r="AU85" s="54">
        <v>0</v>
      </c>
      <c r="AV85" s="73">
        <v>277.92746258</v>
      </c>
      <c r="AW85" s="45">
        <v>236.531384661</v>
      </c>
      <c r="AX85" s="45">
        <v>0</v>
      </c>
      <c r="AY85" s="45">
        <v>0</v>
      </c>
      <c r="AZ85" s="54">
        <v>745.4882641720001</v>
      </c>
      <c r="BA85" s="73">
        <v>0</v>
      </c>
      <c r="BB85" s="53">
        <v>0</v>
      </c>
      <c r="BC85" s="45">
        <v>0</v>
      </c>
      <c r="BD85" s="45">
        <v>0</v>
      </c>
      <c r="BE85" s="54">
        <v>0</v>
      </c>
      <c r="BF85" s="73">
        <v>93.536334402</v>
      </c>
      <c r="BG85" s="53">
        <v>23.858636389</v>
      </c>
      <c r="BH85" s="45">
        <v>0</v>
      </c>
      <c r="BI85" s="45">
        <v>0</v>
      </c>
      <c r="BJ85" s="54">
        <v>77.97033781100001</v>
      </c>
      <c r="BK85" s="49">
        <f t="shared" si="11"/>
        <v>1745.545835224</v>
      </c>
    </row>
    <row r="86" spans="1:63" ht="12.75">
      <c r="A86" s="11"/>
      <c r="B86" s="24" t="s">
        <v>107</v>
      </c>
      <c r="C86" s="73">
        <v>0</v>
      </c>
      <c r="D86" s="53">
        <v>0.686257488</v>
      </c>
      <c r="E86" s="45">
        <v>0</v>
      </c>
      <c r="F86" s="45">
        <v>0</v>
      </c>
      <c r="G86" s="54">
        <v>0</v>
      </c>
      <c r="H86" s="73">
        <v>221.114985529</v>
      </c>
      <c r="I86" s="45">
        <v>16.941232462000002</v>
      </c>
      <c r="J86" s="45">
        <v>0</v>
      </c>
      <c r="K86" s="45">
        <v>0</v>
      </c>
      <c r="L86" s="54">
        <v>83.96465554599999</v>
      </c>
      <c r="M86" s="73">
        <v>0</v>
      </c>
      <c r="N86" s="53">
        <v>0</v>
      </c>
      <c r="O86" s="45">
        <v>0</v>
      </c>
      <c r="P86" s="45">
        <v>0</v>
      </c>
      <c r="Q86" s="54">
        <v>0</v>
      </c>
      <c r="R86" s="73">
        <v>91.10294998799999</v>
      </c>
      <c r="S86" s="45">
        <v>4.543936085</v>
      </c>
      <c r="T86" s="45">
        <v>0</v>
      </c>
      <c r="U86" s="45">
        <v>0</v>
      </c>
      <c r="V86" s="54">
        <v>13.541032843</v>
      </c>
      <c r="W86" s="73">
        <v>0</v>
      </c>
      <c r="X86" s="45">
        <v>0</v>
      </c>
      <c r="Y86" s="45">
        <v>0</v>
      </c>
      <c r="Z86" s="45">
        <v>0</v>
      </c>
      <c r="AA86" s="54">
        <v>0</v>
      </c>
      <c r="AB86" s="73">
        <v>0.462910285</v>
      </c>
      <c r="AC86" s="45">
        <v>0</v>
      </c>
      <c r="AD86" s="45">
        <v>0</v>
      </c>
      <c r="AE86" s="45">
        <v>0</v>
      </c>
      <c r="AF86" s="54">
        <v>0.0006706069999999999</v>
      </c>
      <c r="AG86" s="73">
        <v>0</v>
      </c>
      <c r="AH86" s="45">
        <v>0</v>
      </c>
      <c r="AI86" s="45">
        <v>0</v>
      </c>
      <c r="AJ86" s="45">
        <v>0</v>
      </c>
      <c r="AK86" s="54">
        <v>0</v>
      </c>
      <c r="AL86" s="73">
        <v>0.679839534</v>
      </c>
      <c r="AM86" s="45">
        <v>0</v>
      </c>
      <c r="AN86" s="45">
        <v>0</v>
      </c>
      <c r="AO86" s="45">
        <v>0</v>
      </c>
      <c r="AP86" s="54">
        <v>0</v>
      </c>
      <c r="AQ86" s="73">
        <v>0</v>
      </c>
      <c r="AR86" s="53">
        <v>5.128333333</v>
      </c>
      <c r="AS86" s="45">
        <v>0</v>
      </c>
      <c r="AT86" s="45">
        <v>0</v>
      </c>
      <c r="AU86" s="54">
        <v>0</v>
      </c>
      <c r="AV86" s="73">
        <v>1529.8322224560004</v>
      </c>
      <c r="AW86" s="45">
        <v>153.815619978</v>
      </c>
      <c r="AX86" s="45">
        <v>0</v>
      </c>
      <c r="AY86" s="45">
        <v>0</v>
      </c>
      <c r="AZ86" s="54">
        <v>833.938894709</v>
      </c>
      <c r="BA86" s="73">
        <v>0</v>
      </c>
      <c r="BB86" s="53">
        <v>0</v>
      </c>
      <c r="BC86" s="45">
        <v>0</v>
      </c>
      <c r="BD86" s="45">
        <v>0</v>
      </c>
      <c r="BE86" s="54">
        <v>0</v>
      </c>
      <c r="BF86" s="73">
        <v>659.304703987</v>
      </c>
      <c r="BG86" s="53">
        <v>28.763824596</v>
      </c>
      <c r="BH86" s="45">
        <v>0</v>
      </c>
      <c r="BI86" s="45">
        <v>0</v>
      </c>
      <c r="BJ86" s="54">
        <v>88.939327847</v>
      </c>
      <c r="BK86" s="49">
        <f t="shared" si="11"/>
        <v>3732.7613972730005</v>
      </c>
    </row>
    <row r="87" spans="1:63" ht="25.5">
      <c r="A87" s="11"/>
      <c r="B87" s="24" t="s">
        <v>108</v>
      </c>
      <c r="C87" s="73">
        <v>0</v>
      </c>
      <c r="D87" s="53">
        <v>0.645329221</v>
      </c>
      <c r="E87" s="45">
        <v>0</v>
      </c>
      <c r="F87" s="45">
        <v>0</v>
      </c>
      <c r="G87" s="54">
        <v>0</v>
      </c>
      <c r="H87" s="73">
        <v>1.97321826</v>
      </c>
      <c r="I87" s="45">
        <v>0.026745695</v>
      </c>
      <c r="J87" s="45">
        <v>0</v>
      </c>
      <c r="K87" s="45">
        <v>0</v>
      </c>
      <c r="L87" s="54">
        <v>2.3908649090000003</v>
      </c>
      <c r="M87" s="73">
        <v>0</v>
      </c>
      <c r="N87" s="53">
        <v>0</v>
      </c>
      <c r="O87" s="45">
        <v>0</v>
      </c>
      <c r="P87" s="45">
        <v>0</v>
      </c>
      <c r="Q87" s="54">
        <v>0</v>
      </c>
      <c r="R87" s="73">
        <v>1.054200219</v>
      </c>
      <c r="S87" s="45">
        <v>0</v>
      </c>
      <c r="T87" s="45">
        <v>0</v>
      </c>
      <c r="U87" s="45">
        <v>0</v>
      </c>
      <c r="V87" s="54">
        <v>0.080027392</v>
      </c>
      <c r="W87" s="73">
        <v>0</v>
      </c>
      <c r="X87" s="45">
        <v>0</v>
      </c>
      <c r="Y87" s="45">
        <v>0</v>
      </c>
      <c r="Z87" s="45">
        <v>0</v>
      </c>
      <c r="AA87" s="54">
        <v>0</v>
      </c>
      <c r="AB87" s="73">
        <v>0.076594841</v>
      </c>
      <c r="AC87" s="45">
        <v>0</v>
      </c>
      <c r="AD87" s="45">
        <v>0</v>
      </c>
      <c r="AE87" s="45">
        <v>0</v>
      </c>
      <c r="AF87" s="54">
        <v>0</v>
      </c>
      <c r="AG87" s="73">
        <v>0</v>
      </c>
      <c r="AH87" s="45">
        <v>0</v>
      </c>
      <c r="AI87" s="45">
        <v>0</v>
      </c>
      <c r="AJ87" s="45">
        <v>0</v>
      </c>
      <c r="AK87" s="54">
        <v>0</v>
      </c>
      <c r="AL87" s="73">
        <v>0.053560433000000005</v>
      </c>
      <c r="AM87" s="45">
        <v>0</v>
      </c>
      <c r="AN87" s="45">
        <v>0</v>
      </c>
      <c r="AO87" s="45">
        <v>0</v>
      </c>
      <c r="AP87" s="54">
        <v>0</v>
      </c>
      <c r="AQ87" s="73">
        <v>0</v>
      </c>
      <c r="AR87" s="53">
        <v>0</v>
      </c>
      <c r="AS87" s="45">
        <v>0</v>
      </c>
      <c r="AT87" s="45">
        <v>0</v>
      </c>
      <c r="AU87" s="54">
        <v>0</v>
      </c>
      <c r="AV87" s="73">
        <v>36.278174683</v>
      </c>
      <c r="AW87" s="45">
        <v>0.9377323479999999</v>
      </c>
      <c r="AX87" s="45">
        <v>0</v>
      </c>
      <c r="AY87" s="45">
        <v>0</v>
      </c>
      <c r="AZ87" s="54">
        <v>6.596780672</v>
      </c>
      <c r="BA87" s="73">
        <v>0</v>
      </c>
      <c r="BB87" s="53">
        <v>0</v>
      </c>
      <c r="BC87" s="45">
        <v>0</v>
      </c>
      <c r="BD87" s="45">
        <v>0</v>
      </c>
      <c r="BE87" s="54">
        <v>0</v>
      </c>
      <c r="BF87" s="73">
        <v>21.965968883</v>
      </c>
      <c r="BG87" s="53">
        <v>0.174518896</v>
      </c>
      <c r="BH87" s="45">
        <v>0</v>
      </c>
      <c r="BI87" s="45">
        <v>0</v>
      </c>
      <c r="BJ87" s="54">
        <v>1.13720087</v>
      </c>
      <c r="BK87" s="49">
        <f t="shared" si="11"/>
        <v>73.39091732199999</v>
      </c>
    </row>
    <row r="88" spans="1:63" ht="12.75">
      <c r="A88" s="11"/>
      <c r="B88" s="24" t="s">
        <v>109</v>
      </c>
      <c r="C88" s="73">
        <v>0</v>
      </c>
      <c r="D88" s="53">
        <v>87.282029029</v>
      </c>
      <c r="E88" s="45">
        <v>0</v>
      </c>
      <c r="F88" s="45">
        <v>0</v>
      </c>
      <c r="G88" s="54">
        <v>0</v>
      </c>
      <c r="H88" s="73">
        <v>10.982022500000001</v>
      </c>
      <c r="I88" s="45">
        <v>4.408962591</v>
      </c>
      <c r="J88" s="45">
        <v>0</v>
      </c>
      <c r="K88" s="45">
        <v>0</v>
      </c>
      <c r="L88" s="54">
        <v>8.849613799</v>
      </c>
      <c r="M88" s="73">
        <v>0</v>
      </c>
      <c r="N88" s="53">
        <v>0</v>
      </c>
      <c r="O88" s="45">
        <v>0</v>
      </c>
      <c r="P88" s="45">
        <v>0</v>
      </c>
      <c r="Q88" s="54">
        <v>0</v>
      </c>
      <c r="R88" s="73">
        <v>3.7947681970000002</v>
      </c>
      <c r="S88" s="45">
        <v>0.246079389</v>
      </c>
      <c r="T88" s="45">
        <v>0</v>
      </c>
      <c r="U88" s="45">
        <v>0</v>
      </c>
      <c r="V88" s="54">
        <v>2.9917109969999998</v>
      </c>
      <c r="W88" s="73">
        <v>0</v>
      </c>
      <c r="X88" s="45">
        <v>0</v>
      </c>
      <c r="Y88" s="45">
        <v>0</v>
      </c>
      <c r="Z88" s="45">
        <v>0</v>
      </c>
      <c r="AA88" s="54">
        <v>0</v>
      </c>
      <c r="AB88" s="73">
        <v>0.038441018</v>
      </c>
      <c r="AC88" s="45">
        <v>0</v>
      </c>
      <c r="AD88" s="45">
        <v>0</v>
      </c>
      <c r="AE88" s="45">
        <v>0</v>
      </c>
      <c r="AF88" s="54">
        <v>0</v>
      </c>
      <c r="AG88" s="73">
        <v>0</v>
      </c>
      <c r="AH88" s="45">
        <v>0</v>
      </c>
      <c r="AI88" s="45">
        <v>0</v>
      </c>
      <c r="AJ88" s="45">
        <v>0</v>
      </c>
      <c r="AK88" s="54">
        <v>0</v>
      </c>
      <c r="AL88" s="73">
        <v>0.053026324</v>
      </c>
      <c r="AM88" s="45">
        <v>0</v>
      </c>
      <c r="AN88" s="45">
        <v>0</v>
      </c>
      <c r="AO88" s="45">
        <v>0</v>
      </c>
      <c r="AP88" s="54">
        <v>0</v>
      </c>
      <c r="AQ88" s="73">
        <v>0</v>
      </c>
      <c r="AR88" s="53">
        <v>0</v>
      </c>
      <c r="AS88" s="45">
        <v>0</v>
      </c>
      <c r="AT88" s="45">
        <v>0</v>
      </c>
      <c r="AU88" s="54">
        <v>0</v>
      </c>
      <c r="AV88" s="73">
        <v>376.964199632</v>
      </c>
      <c r="AW88" s="45">
        <v>128.614355602</v>
      </c>
      <c r="AX88" s="45">
        <v>0</v>
      </c>
      <c r="AY88" s="45">
        <v>0</v>
      </c>
      <c r="AZ88" s="54">
        <v>340.89861868800006</v>
      </c>
      <c r="BA88" s="73">
        <v>0</v>
      </c>
      <c r="BB88" s="53">
        <v>0</v>
      </c>
      <c r="BC88" s="45">
        <v>0</v>
      </c>
      <c r="BD88" s="45">
        <v>0</v>
      </c>
      <c r="BE88" s="54">
        <v>0</v>
      </c>
      <c r="BF88" s="73">
        <v>112.423922663</v>
      </c>
      <c r="BG88" s="53">
        <v>15.435079411</v>
      </c>
      <c r="BH88" s="45">
        <v>0</v>
      </c>
      <c r="BI88" s="45">
        <v>0</v>
      </c>
      <c r="BJ88" s="54">
        <v>59.329732170999996</v>
      </c>
      <c r="BK88" s="49">
        <f t="shared" si="11"/>
        <v>1152.3125620110002</v>
      </c>
    </row>
    <row r="89" spans="1:63" ht="12.75">
      <c r="A89" s="11"/>
      <c r="B89" s="24" t="s">
        <v>110</v>
      </c>
      <c r="C89" s="73">
        <v>0</v>
      </c>
      <c r="D89" s="53">
        <v>14.374016872</v>
      </c>
      <c r="E89" s="45">
        <v>0</v>
      </c>
      <c r="F89" s="45">
        <v>0</v>
      </c>
      <c r="G89" s="54">
        <v>0</v>
      </c>
      <c r="H89" s="73">
        <v>35.179215619</v>
      </c>
      <c r="I89" s="45">
        <v>13.355704439</v>
      </c>
      <c r="J89" s="45">
        <v>0</v>
      </c>
      <c r="K89" s="45">
        <v>0</v>
      </c>
      <c r="L89" s="54">
        <v>32.17007247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14.202883991999999</v>
      </c>
      <c r="S89" s="45">
        <v>7.463212448</v>
      </c>
      <c r="T89" s="45">
        <v>0</v>
      </c>
      <c r="U89" s="45">
        <v>0</v>
      </c>
      <c r="V89" s="54">
        <v>5.393721067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0.33894829200000004</v>
      </c>
      <c r="AC89" s="45">
        <v>0</v>
      </c>
      <c r="AD89" s="45">
        <v>0</v>
      </c>
      <c r="AE89" s="45">
        <v>0</v>
      </c>
      <c r="AF89" s="54">
        <v>0.086078605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0.171982151</v>
      </c>
      <c r="AM89" s="45">
        <v>0</v>
      </c>
      <c r="AN89" s="45">
        <v>0</v>
      </c>
      <c r="AO89" s="45">
        <v>0</v>
      </c>
      <c r="AP89" s="54">
        <v>0</v>
      </c>
      <c r="AQ89" s="73">
        <v>0</v>
      </c>
      <c r="AR89" s="53">
        <v>0</v>
      </c>
      <c r="AS89" s="45">
        <v>0</v>
      </c>
      <c r="AT89" s="45">
        <v>0</v>
      </c>
      <c r="AU89" s="54">
        <v>0</v>
      </c>
      <c r="AV89" s="73">
        <v>946.2738283860001</v>
      </c>
      <c r="AW89" s="45">
        <v>154.017523105</v>
      </c>
      <c r="AX89" s="45">
        <v>0</v>
      </c>
      <c r="AY89" s="45">
        <v>0</v>
      </c>
      <c r="AZ89" s="54">
        <v>604.361663005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407.431141822</v>
      </c>
      <c r="BG89" s="53">
        <v>29.213860479</v>
      </c>
      <c r="BH89" s="45">
        <v>0</v>
      </c>
      <c r="BI89" s="45">
        <v>0</v>
      </c>
      <c r="BJ89" s="54">
        <v>83.67021173799999</v>
      </c>
      <c r="BK89" s="49">
        <f t="shared" si="11"/>
        <v>2347.70406449</v>
      </c>
    </row>
    <row r="90" spans="1:63" ht="12.75">
      <c r="A90" s="11"/>
      <c r="B90" s="24" t="s">
        <v>111</v>
      </c>
      <c r="C90" s="73">
        <v>0</v>
      </c>
      <c r="D90" s="53">
        <v>56.4133734</v>
      </c>
      <c r="E90" s="45">
        <v>0</v>
      </c>
      <c r="F90" s="45">
        <v>0</v>
      </c>
      <c r="G90" s="54">
        <v>0</v>
      </c>
      <c r="H90" s="73">
        <v>14.915766657</v>
      </c>
      <c r="I90" s="45">
        <v>2.8050526479999998</v>
      </c>
      <c r="J90" s="45">
        <v>1.10957615</v>
      </c>
      <c r="K90" s="45">
        <v>0</v>
      </c>
      <c r="L90" s="54">
        <v>61.394125281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4.084897214000001</v>
      </c>
      <c r="S90" s="45">
        <v>0.038202184</v>
      </c>
      <c r="T90" s="45">
        <v>0</v>
      </c>
      <c r="U90" s="45">
        <v>0</v>
      </c>
      <c r="V90" s="54">
        <v>1.330042616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0.7364080340000001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0.420592718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0</v>
      </c>
      <c r="AS90" s="45">
        <v>0</v>
      </c>
      <c r="AT90" s="45">
        <v>0</v>
      </c>
      <c r="AU90" s="54">
        <v>0</v>
      </c>
      <c r="AV90" s="73">
        <v>658.102420082</v>
      </c>
      <c r="AW90" s="45">
        <v>119.98712255300002</v>
      </c>
      <c r="AX90" s="45">
        <v>3.3026043019999998</v>
      </c>
      <c r="AY90" s="45">
        <v>0</v>
      </c>
      <c r="AZ90" s="54">
        <v>284.450552412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195.41546310899997</v>
      </c>
      <c r="BG90" s="53">
        <v>9.356368686</v>
      </c>
      <c r="BH90" s="45">
        <v>0</v>
      </c>
      <c r="BI90" s="45">
        <v>0</v>
      </c>
      <c r="BJ90" s="54">
        <v>23.547341433</v>
      </c>
      <c r="BK90" s="49">
        <f t="shared" si="11"/>
        <v>1437.409909479</v>
      </c>
    </row>
    <row r="91" spans="1:63" ht="12.75">
      <c r="A91" s="11"/>
      <c r="B91" s="24" t="s">
        <v>112</v>
      </c>
      <c r="C91" s="73">
        <v>0</v>
      </c>
      <c r="D91" s="53">
        <v>6.8282442549999995</v>
      </c>
      <c r="E91" s="45">
        <v>0</v>
      </c>
      <c r="F91" s="45">
        <v>0</v>
      </c>
      <c r="G91" s="54">
        <v>0</v>
      </c>
      <c r="H91" s="73">
        <v>1.321131336</v>
      </c>
      <c r="I91" s="45">
        <v>0</v>
      </c>
      <c r="J91" s="45">
        <v>0</v>
      </c>
      <c r="K91" s="45">
        <v>0.046672771</v>
      </c>
      <c r="L91" s="54">
        <v>0.501836955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0.262807739</v>
      </c>
      <c r="S91" s="45">
        <v>0</v>
      </c>
      <c r="T91" s="45">
        <v>0</v>
      </c>
      <c r="U91" s="45">
        <v>0</v>
      </c>
      <c r="V91" s="54">
        <v>0.000214864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0.003433615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0.0057911379999999995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0</v>
      </c>
      <c r="AS91" s="45">
        <v>0</v>
      </c>
      <c r="AT91" s="45">
        <v>0</v>
      </c>
      <c r="AU91" s="54">
        <v>0</v>
      </c>
      <c r="AV91" s="73">
        <v>23.301921700999998</v>
      </c>
      <c r="AW91" s="45">
        <v>6.724766505</v>
      </c>
      <c r="AX91" s="45">
        <v>0</v>
      </c>
      <c r="AY91" s="45">
        <v>0</v>
      </c>
      <c r="AZ91" s="54">
        <v>6.918614617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6.4873332360000004</v>
      </c>
      <c r="BG91" s="53">
        <v>0.19850473800000001</v>
      </c>
      <c r="BH91" s="45">
        <v>0</v>
      </c>
      <c r="BI91" s="45">
        <v>0</v>
      </c>
      <c r="BJ91" s="54">
        <v>0.501329295</v>
      </c>
      <c r="BK91" s="49">
        <f t="shared" si="11"/>
        <v>53.10260276499999</v>
      </c>
    </row>
    <row r="92" spans="1:63" ht="12.75">
      <c r="A92" s="11"/>
      <c r="B92" s="24" t="s">
        <v>113</v>
      </c>
      <c r="C92" s="73">
        <v>0</v>
      </c>
      <c r="D92" s="53">
        <v>180.127492696</v>
      </c>
      <c r="E92" s="45">
        <v>0</v>
      </c>
      <c r="F92" s="45">
        <v>0</v>
      </c>
      <c r="G92" s="54">
        <v>0</v>
      </c>
      <c r="H92" s="73">
        <v>64.249975991</v>
      </c>
      <c r="I92" s="45">
        <v>455.91536162</v>
      </c>
      <c r="J92" s="45">
        <v>0</v>
      </c>
      <c r="K92" s="45">
        <v>0</v>
      </c>
      <c r="L92" s="54">
        <v>212.188671146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25.679448695999998</v>
      </c>
      <c r="S92" s="45">
        <v>0</v>
      </c>
      <c r="T92" s="45">
        <v>0</v>
      </c>
      <c r="U92" s="45">
        <v>0</v>
      </c>
      <c r="V92" s="54">
        <v>5.173886971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0.593476198</v>
      </c>
      <c r="AC92" s="45">
        <v>0</v>
      </c>
      <c r="AD92" s="45">
        <v>0</v>
      </c>
      <c r="AE92" s="45">
        <v>0</v>
      </c>
      <c r="AF92" s="54">
        <v>0.005047925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0.265823202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78.168251737</v>
      </c>
      <c r="AS92" s="45">
        <v>0</v>
      </c>
      <c r="AT92" s="45">
        <v>0</v>
      </c>
      <c r="AU92" s="54">
        <v>0</v>
      </c>
      <c r="AV92" s="73">
        <v>1431.3644855579998</v>
      </c>
      <c r="AW92" s="45">
        <v>113.989364188</v>
      </c>
      <c r="AX92" s="45">
        <v>0.11696148999999999</v>
      </c>
      <c r="AY92" s="45">
        <v>0</v>
      </c>
      <c r="AZ92" s="54">
        <v>523.4572503830001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452.910148418</v>
      </c>
      <c r="BG92" s="53">
        <v>22.550339807</v>
      </c>
      <c r="BH92" s="45">
        <v>0</v>
      </c>
      <c r="BI92" s="45">
        <v>0</v>
      </c>
      <c r="BJ92" s="54">
        <v>46.301805387</v>
      </c>
      <c r="BK92" s="49">
        <f t="shared" si="11"/>
        <v>3613.057791413</v>
      </c>
    </row>
    <row r="93" spans="1:63" ht="12.75">
      <c r="A93" s="11"/>
      <c r="B93" s="24" t="s">
        <v>164</v>
      </c>
      <c r="C93" s="73">
        <v>0</v>
      </c>
      <c r="D93" s="53">
        <v>0</v>
      </c>
      <c r="E93" s="45">
        <v>0</v>
      </c>
      <c r="F93" s="45">
        <v>0</v>
      </c>
      <c r="G93" s="54">
        <v>0</v>
      </c>
      <c r="H93" s="73">
        <v>2.794256143</v>
      </c>
      <c r="I93" s="45">
        <v>0.20876933</v>
      </c>
      <c r="J93" s="45">
        <v>0</v>
      </c>
      <c r="K93" s="45">
        <v>0</v>
      </c>
      <c r="L93" s="54">
        <v>5.877899943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0.650225009</v>
      </c>
      <c r="S93" s="45">
        <v>0</v>
      </c>
      <c r="T93" s="45">
        <v>0</v>
      </c>
      <c r="U93" s="45">
        <v>0</v>
      </c>
      <c r="V93" s="54">
        <v>0.688849053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172.359770539</v>
      </c>
      <c r="AW93" s="45">
        <v>82.85460886499999</v>
      </c>
      <c r="AX93" s="45">
        <v>0</v>
      </c>
      <c r="AY93" s="45">
        <v>0</v>
      </c>
      <c r="AZ93" s="54">
        <v>439.096727873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65.80378922</v>
      </c>
      <c r="BG93" s="53">
        <v>16.382780096</v>
      </c>
      <c r="BH93" s="45">
        <v>0</v>
      </c>
      <c r="BI93" s="45">
        <v>0</v>
      </c>
      <c r="BJ93" s="54">
        <v>47.573616345999994</v>
      </c>
      <c r="BK93" s="49">
        <f t="shared" si="11"/>
        <v>834.2912924170001</v>
      </c>
    </row>
    <row r="94" spans="1:63" ht="12.75">
      <c r="A94" s="36"/>
      <c r="B94" s="37" t="s">
        <v>82</v>
      </c>
      <c r="C94" s="81">
        <f aca="true" t="shared" si="12" ref="C94:AH94">SUM(C83:C93)</f>
        <v>0</v>
      </c>
      <c r="D94" s="81">
        <f t="shared" si="12"/>
        <v>572.556669379</v>
      </c>
      <c r="E94" s="81">
        <f t="shared" si="12"/>
        <v>0</v>
      </c>
      <c r="F94" s="81">
        <f t="shared" si="12"/>
        <v>0</v>
      </c>
      <c r="G94" s="81">
        <f t="shared" si="12"/>
        <v>0</v>
      </c>
      <c r="H94" s="81">
        <f t="shared" si="12"/>
        <v>401.053706553</v>
      </c>
      <c r="I94" s="81">
        <f t="shared" si="12"/>
        <v>780.905830866</v>
      </c>
      <c r="J94" s="81">
        <f t="shared" si="12"/>
        <v>1.9489971320000001</v>
      </c>
      <c r="K94" s="81">
        <f t="shared" si="12"/>
        <v>0.046672771</v>
      </c>
      <c r="L94" s="81">
        <f t="shared" si="12"/>
        <v>540.372170067</v>
      </c>
      <c r="M94" s="81">
        <f t="shared" si="12"/>
        <v>0</v>
      </c>
      <c r="N94" s="81">
        <f t="shared" si="12"/>
        <v>0</v>
      </c>
      <c r="O94" s="81">
        <f t="shared" si="12"/>
        <v>0</v>
      </c>
      <c r="P94" s="81">
        <f t="shared" si="12"/>
        <v>0</v>
      </c>
      <c r="Q94" s="81">
        <f t="shared" si="12"/>
        <v>0</v>
      </c>
      <c r="R94" s="81">
        <f t="shared" si="12"/>
        <v>156.480640249</v>
      </c>
      <c r="S94" s="81">
        <f t="shared" si="12"/>
        <v>27.197423751</v>
      </c>
      <c r="T94" s="81">
        <f t="shared" si="12"/>
        <v>0</v>
      </c>
      <c r="U94" s="81">
        <f t="shared" si="12"/>
        <v>0</v>
      </c>
      <c r="V94" s="81">
        <f t="shared" si="12"/>
        <v>35.645187301</v>
      </c>
      <c r="W94" s="81">
        <f t="shared" si="12"/>
        <v>0</v>
      </c>
      <c r="X94" s="81">
        <f t="shared" si="12"/>
        <v>0</v>
      </c>
      <c r="Y94" s="81">
        <f t="shared" si="12"/>
        <v>0</v>
      </c>
      <c r="Z94" s="81">
        <f t="shared" si="12"/>
        <v>0</v>
      </c>
      <c r="AA94" s="81">
        <f t="shared" si="12"/>
        <v>0</v>
      </c>
      <c r="AB94" s="81">
        <f t="shared" si="12"/>
        <v>2.4679130700000003</v>
      </c>
      <c r="AC94" s="81">
        <f t="shared" si="12"/>
        <v>0</v>
      </c>
      <c r="AD94" s="81">
        <f t="shared" si="12"/>
        <v>0</v>
      </c>
      <c r="AE94" s="81">
        <f t="shared" si="12"/>
        <v>0</v>
      </c>
      <c r="AF94" s="81">
        <f t="shared" si="12"/>
        <v>0.091797137</v>
      </c>
      <c r="AG94" s="81">
        <f t="shared" si="12"/>
        <v>0</v>
      </c>
      <c r="AH94" s="81">
        <f t="shared" si="12"/>
        <v>0</v>
      </c>
      <c r="AI94" s="81">
        <f aca="true" t="shared" si="13" ref="AI94:BJ94">SUM(AI83:AI93)</f>
        <v>0</v>
      </c>
      <c r="AJ94" s="81">
        <f t="shared" si="13"/>
        <v>0</v>
      </c>
      <c r="AK94" s="81">
        <f t="shared" si="13"/>
        <v>0</v>
      </c>
      <c r="AL94" s="81">
        <f t="shared" si="13"/>
        <v>1.8353449219999998</v>
      </c>
      <c r="AM94" s="81">
        <f t="shared" si="13"/>
        <v>0</v>
      </c>
      <c r="AN94" s="81">
        <f t="shared" si="13"/>
        <v>0</v>
      </c>
      <c r="AO94" s="81">
        <f t="shared" si="13"/>
        <v>0</v>
      </c>
      <c r="AP94" s="81">
        <f t="shared" si="13"/>
        <v>0.074873839</v>
      </c>
      <c r="AQ94" s="81">
        <f t="shared" si="13"/>
        <v>0</v>
      </c>
      <c r="AR94" s="81">
        <f t="shared" si="13"/>
        <v>113.13688131</v>
      </c>
      <c r="AS94" s="81">
        <f t="shared" si="13"/>
        <v>0</v>
      </c>
      <c r="AT94" s="81">
        <f t="shared" si="13"/>
        <v>0</v>
      </c>
      <c r="AU94" s="81">
        <f t="shared" si="13"/>
        <v>0</v>
      </c>
      <c r="AV94" s="81">
        <f t="shared" si="13"/>
        <v>6473.267422717</v>
      </c>
      <c r="AW94" s="81">
        <f t="shared" si="13"/>
        <v>1118.0247769100001</v>
      </c>
      <c r="AX94" s="81">
        <f t="shared" si="13"/>
        <v>3.4195657919999998</v>
      </c>
      <c r="AY94" s="81">
        <f t="shared" si="13"/>
        <v>0</v>
      </c>
      <c r="AZ94" s="81">
        <f t="shared" si="13"/>
        <v>4435.935302122</v>
      </c>
      <c r="BA94" s="81">
        <f t="shared" si="13"/>
        <v>0</v>
      </c>
      <c r="BB94" s="81">
        <f t="shared" si="13"/>
        <v>0</v>
      </c>
      <c r="BC94" s="81">
        <f t="shared" si="13"/>
        <v>0</v>
      </c>
      <c r="BD94" s="81">
        <f t="shared" si="13"/>
        <v>0</v>
      </c>
      <c r="BE94" s="81">
        <f t="shared" si="13"/>
        <v>0</v>
      </c>
      <c r="BF94" s="81">
        <f t="shared" si="13"/>
        <v>2334.970446582</v>
      </c>
      <c r="BG94" s="81">
        <f t="shared" si="13"/>
        <v>167.635238437</v>
      </c>
      <c r="BH94" s="81">
        <f t="shared" si="13"/>
        <v>0.273975</v>
      </c>
      <c r="BI94" s="81">
        <f t="shared" si="13"/>
        <v>0</v>
      </c>
      <c r="BJ94" s="81">
        <f t="shared" si="13"/>
        <v>518.03018385</v>
      </c>
      <c r="BK94" s="108">
        <f t="shared" si="11"/>
        <v>17685.371019757004</v>
      </c>
    </row>
    <row r="95" spans="1:63" ht="12.75">
      <c r="A95" s="36"/>
      <c r="B95" s="38" t="s">
        <v>80</v>
      </c>
      <c r="C95" s="50">
        <f aca="true" t="shared" si="14" ref="C95:AH95">+C94+C81</f>
        <v>0</v>
      </c>
      <c r="D95" s="71">
        <f t="shared" si="14"/>
        <v>573.2076743910001</v>
      </c>
      <c r="E95" s="71">
        <f t="shared" si="14"/>
        <v>0</v>
      </c>
      <c r="F95" s="71">
        <f t="shared" si="14"/>
        <v>0</v>
      </c>
      <c r="G95" s="69">
        <f t="shared" si="14"/>
        <v>0</v>
      </c>
      <c r="H95" s="50">
        <f t="shared" si="14"/>
        <v>420.980238112</v>
      </c>
      <c r="I95" s="71">
        <f t="shared" si="14"/>
        <v>780.905899657</v>
      </c>
      <c r="J95" s="71">
        <f t="shared" si="14"/>
        <v>1.9489971320000001</v>
      </c>
      <c r="K95" s="71">
        <f t="shared" si="14"/>
        <v>0.046672771</v>
      </c>
      <c r="L95" s="69">
        <f t="shared" si="14"/>
        <v>541.977373</v>
      </c>
      <c r="M95" s="50">
        <f t="shared" si="14"/>
        <v>0</v>
      </c>
      <c r="N95" s="71">
        <f t="shared" si="14"/>
        <v>0</v>
      </c>
      <c r="O95" s="71">
        <f t="shared" si="14"/>
        <v>0</v>
      </c>
      <c r="P95" s="71">
        <f t="shared" si="14"/>
        <v>0</v>
      </c>
      <c r="Q95" s="69">
        <f t="shared" si="14"/>
        <v>0</v>
      </c>
      <c r="R95" s="50">
        <f t="shared" si="14"/>
        <v>166.691380204</v>
      </c>
      <c r="S95" s="71">
        <f t="shared" si="14"/>
        <v>27.197423751</v>
      </c>
      <c r="T95" s="71">
        <f t="shared" si="14"/>
        <v>0</v>
      </c>
      <c r="U95" s="71">
        <f t="shared" si="14"/>
        <v>0</v>
      </c>
      <c r="V95" s="69">
        <f t="shared" si="14"/>
        <v>36.115255575</v>
      </c>
      <c r="W95" s="50">
        <f t="shared" si="14"/>
        <v>0</v>
      </c>
      <c r="X95" s="71">
        <f t="shared" si="14"/>
        <v>0</v>
      </c>
      <c r="Y95" s="71">
        <f t="shared" si="14"/>
        <v>0</v>
      </c>
      <c r="Z95" s="71">
        <f t="shared" si="14"/>
        <v>0</v>
      </c>
      <c r="AA95" s="69">
        <f t="shared" si="14"/>
        <v>0</v>
      </c>
      <c r="AB95" s="50">
        <f t="shared" si="14"/>
        <v>3.2753114140000004</v>
      </c>
      <c r="AC95" s="71">
        <f t="shared" si="14"/>
        <v>0</v>
      </c>
      <c r="AD95" s="71">
        <f t="shared" si="14"/>
        <v>0</v>
      </c>
      <c r="AE95" s="71">
        <f t="shared" si="14"/>
        <v>0</v>
      </c>
      <c r="AF95" s="69">
        <f t="shared" si="14"/>
        <v>0.091797137</v>
      </c>
      <c r="AG95" s="50">
        <f t="shared" si="14"/>
        <v>0</v>
      </c>
      <c r="AH95" s="71">
        <f t="shared" si="14"/>
        <v>0</v>
      </c>
      <c r="AI95" s="71">
        <f aca="true" t="shared" si="15" ref="AI95:BK95">+AI94+AI81</f>
        <v>0</v>
      </c>
      <c r="AJ95" s="71">
        <f t="shared" si="15"/>
        <v>0</v>
      </c>
      <c r="AK95" s="69">
        <f t="shared" si="15"/>
        <v>0</v>
      </c>
      <c r="AL95" s="50">
        <f t="shared" si="15"/>
        <v>2.324424636</v>
      </c>
      <c r="AM95" s="71">
        <f t="shared" si="15"/>
        <v>0</v>
      </c>
      <c r="AN95" s="71">
        <f t="shared" si="15"/>
        <v>0</v>
      </c>
      <c r="AO95" s="71">
        <f t="shared" si="15"/>
        <v>0</v>
      </c>
      <c r="AP95" s="69">
        <f t="shared" si="15"/>
        <v>0.074873839</v>
      </c>
      <c r="AQ95" s="50">
        <f t="shared" si="15"/>
        <v>0</v>
      </c>
      <c r="AR95" s="71">
        <f t="shared" si="15"/>
        <v>113.13688131</v>
      </c>
      <c r="AS95" s="71">
        <f t="shared" si="15"/>
        <v>0</v>
      </c>
      <c r="AT95" s="71">
        <f t="shared" si="15"/>
        <v>0</v>
      </c>
      <c r="AU95" s="69">
        <f t="shared" si="15"/>
        <v>0</v>
      </c>
      <c r="AV95" s="50">
        <f t="shared" si="15"/>
        <v>7237.9574972890005</v>
      </c>
      <c r="AW95" s="71">
        <f t="shared" si="15"/>
        <v>1127.381163982</v>
      </c>
      <c r="AX95" s="71">
        <f t="shared" si="15"/>
        <v>3.4195657919999998</v>
      </c>
      <c r="AY95" s="71">
        <f t="shared" si="15"/>
        <v>0</v>
      </c>
      <c r="AZ95" s="69">
        <f t="shared" si="15"/>
        <v>4555.852924386</v>
      </c>
      <c r="BA95" s="50">
        <f t="shared" si="15"/>
        <v>0</v>
      </c>
      <c r="BB95" s="71">
        <f t="shared" si="15"/>
        <v>0</v>
      </c>
      <c r="BC95" s="71">
        <f t="shared" si="15"/>
        <v>0</v>
      </c>
      <c r="BD95" s="71">
        <f t="shared" si="15"/>
        <v>0</v>
      </c>
      <c r="BE95" s="69">
        <f t="shared" si="15"/>
        <v>0</v>
      </c>
      <c r="BF95" s="50">
        <f t="shared" si="15"/>
        <v>2781.934785217</v>
      </c>
      <c r="BG95" s="71">
        <f t="shared" si="15"/>
        <v>181.948353275</v>
      </c>
      <c r="BH95" s="71">
        <f t="shared" si="15"/>
        <v>1.368264506</v>
      </c>
      <c r="BI95" s="71">
        <f t="shared" si="15"/>
        <v>0</v>
      </c>
      <c r="BJ95" s="69">
        <f t="shared" si="15"/>
        <v>560.6812535409999</v>
      </c>
      <c r="BK95" s="52">
        <f t="shared" si="15"/>
        <v>19118.518010917003</v>
      </c>
    </row>
    <row r="96" spans="1:63" ht="3" customHeight="1">
      <c r="A96" s="11"/>
      <c r="B96" s="18"/>
      <c r="C96" s="110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2"/>
    </row>
    <row r="97" spans="1:63" ht="12.75">
      <c r="A97" s="11" t="s">
        <v>18</v>
      </c>
      <c r="B97" s="17" t="s">
        <v>8</v>
      </c>
      <c r="C97" s="110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2"/>
    </row>
    <row r="98" spans="1:63" ht="12.75">
      <c r="A98" s="11" t="s">
        <v>72</v>
      </c>
      <c r="B98" s="18" t="s">
        <v>19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2"/>
    </row>
    <row r="99" spans="1:63" ht="12.75">
      <c r="A99" s="11"/>
      <c r="B99" s="24" t="s">
        <v>114</v>
      </c>
      <c r="C99" s="73">
        <v>0</v>
      </c>
      <c r="D99" s="53">
        <v>53.524207026999996</v>
      </c>
      <c r="E99" s="45">
        <v>0</v>
      </c>
      <c r="F99" s="45">
        <v>0</v>
      </c>
      <c r="G99" s="54">
        <v>0</v>
      </c>
      <c r="H99" s="73">
        <v>9.4938038</v>
      </c>
      <c r="I99" s="45">
        <v>6.6825090199999995</v>
      </c>
      <c r="J99" s="45">
        <v>0</v>
      </c>
      <c r="K99" s="45">
        <v>0</v>
      </c>
      <c r="L99" s="54">
        <v>66.3141813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3.2518605669999996</v>
      </c>
      <c r="S99" s="45">
        <v>0.234957688</v>
      </c>
      <c r="T99" s="45">
        <v>0</v>
      </c>
      <c r="U99" s="45">
        <v>0</v>
      </c>
      <c r="V99" s="54">
        <v>1.986271714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0.03291048</v>
      </c>
      <c r="AC99" s="45">
        <v>0</v>
      </c>
      <c r="AD99" s="45">
        <v>0</v>
      </c>
      <c r="AE99" s="45">
        <v>0</v>
      </c>
      <c r="AF99" s="54">
        <v>0.259595878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0.032663765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307.704850576</v>
      </c>
      <c r="AW99" s="45">
        <v>189.270004463</v>
      </c>
      <c r="AX99" s="45">
        <v>0</v>
      </c>
      <c r="AY99" s="45">
        <v>0</v>
      </c>
      <c r="AZ99" s="54">
        <v>690.612086093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149.129971754</v>
      </c>
      <c r="BG99" s="53">
        <v>26.588498766999997</v>
      </c>
      <c r="BH99" s="45">
        <v>0</v>
      </c>
      <c r="BI99" s="45">
        <v>0</v>
      </c>
      <c r="BJ99" s="54">
        <v>184.15758759</v>
      </c>
      <c r="BK99" s="61">
        <f>SUM(C99:BJ99)</f>
        <v>1689.2759604819998</v>
      </c>
    </row>
    <row r="100" spans="1:63" ht="12.75">
      <c r="A100" s="36"/>
      <c r="B100" s="38" t="s">
        <v>79</v>
      </c>
      <c r="C100" s="50">
        <f aca="true" t="shared" si="16" ref="C100:AH100">SUM(C99:C99)</f>
        <v>0</v>
      </c>
      <c r="D100" s="71">
        <f t="shared" si="16"/>
        <v>53.524207026999996</v>
      </c>
      <c r="E100" s="71">
        <f t="shared" si="16"/>
        <v>0</v>
      </c>
      <c r="F100" s="71">
        <f t="shared" si="16"/>
        <v>0</v>
      </c>
      <c r="G100" s="69">
        <f t="shared" si="16"/>
        <v>0</v>
      </c>
      <c r="H100" s="50">
        <f t="shared" si="16"/>
        <v>9.4938038</v>
      </c>
      <c r="I100" s="71">
        <f t="shared" si="16"/>
        <v>6.6825090199999995</v>
      </c>
      <c r="J100" s="71">
        <f t="shared" si="16"/>
        <v>0</v>
      </c>
      <c r="K100" s="71">
        <f t="shared" si="16"/>
        <v>0</v>
      </c>
      <c r="L100" s="69">
        <f t="shared" si="16"/>
        <v>66.3141813</v>
      </c>
      <c r="M100" s="50">
        <f t="shared" si="16"/>
        <v>0</v>
      </c>
      <c r="N100" s="71">
        <f t="shared" si="16"/>
        <v>0</v>
      </c>
      <c r="O100" s="71">
        <f t="shared" si="16"/>
        <v>0</v>
      </c>
      <c r="P100" s="71">
        <f t="shared" si="16"/>
        <v>0</v>
      </c>
      <c r="Q100" s="69">
        <f t="shared" si="16"/>
        <v>0</v>
      </c>
      <c r="R100" s="50">
        <f t="shared" si="16"/>
        <v>3.2518605669999996</v>
      </c>
      <c r="S100" s="71">
        <f t="shared" si="16"/>
        <v>0.234957688</v>
      </c>
      <c r="T100" s="71">
        <f t="shared" si="16"/>
        <v>0</v>
      </c>
      <c r="U100" s="71">
        <f t="shared" si="16"/>
        <v>0</v>
      </c>
      <c r="V100" s="69">
        <f t="shared" si="16"/>
        <v>1.986271714</v>
      </c>
      <c r="W100" s="50">
        <f t="shared" si="16"/>
        <v>0</v>
      </c>
      <c r="X100" s="71">
        <f t="shared" si="16"/>
        <v>0</v>
      </c>
      <c r="Y100" s="71">
        <f t="shared" si="16"/>
        <v>0</v>
      </c>
      <c r="Z100" s="71">
        <f t="shared" si="16"/>
        <v>0</v>
      </c>
      <c r="AA100" s="69">
        <f t="shared" si="16"/>
        <v>0</v>
      </c>
      <c r="AB100" s="50">
        <f t="shared" si="16"/>
        <v>0.03291048</v>
      </c>
      <c r="AC100" s="71">
        <f t="shared" si="16"/>
        <v>0</v>
      </c>
      <c r="AD100" s="71">
        <f t="shared" si="16"/>
        <v>0</v>
      </c>
      <c r="AE100" s="71">
        <f t="shared" si="16"/>
        <v>0</v>
      </c>
      <c r="AF100" s="69">
        <f t="shared" si="16"/>
        <v>0.259595878</v>
      </c>
      <c r="AG100" s="50">
        <f t="shared" si="16"/>
        <v>0</v>
      </c>
      <c r="AH100" s="71">
        <f t="shared" si="16"/>
        <v>0</v>
      </c>
      <c r="AI100" s="71">
        <f aca="true" t="shared" si="17" ref="AI100:BJ100">SUM(AI99:AI99)</f>
        <v>0</v>
      </c>
      <c r="AJ100" s="71">
        <f t="shared" si="17"/>
        <v>0</v>
      </c>
      <c r="AK100" s="69">
        <f t="shared" si="17"/>
        <v>0</v>
      </c>
      <c r="AL100" s="50">
        <f t="shared" si="17"/>
        <v>0.032663765</v>
      </c>
      <c r="AM100" s="71">
        <f t="shared" si="17"/>
        <v>0</v>
      </c>
      <c r="AN100" s="71">
        <f t="shared" si="17"/>
        <v>0</v>
      </c>
      <c r="AO100" s="71">
        <f t="shared" si="17"/>
        <v>0</v>
      </c>
      <c r="AP100" s="69">
        <f t="shared" si="17"/>
        <v>0</v>
      </c>
      <c r="AQ100" s="50">
        <f t="shared" si="17"/>
        <v>0</v>
      </c>
      <c r="AR100" s="71">
        <f>SUM(AR99:AR99)</f>
        <v>0</v>
      </c>
      <c r="AS100" s="71">
        <f t="shared" si="17"/>
        <v>0</v>
      </c>
      <c r="AT100" s="71">
        <f t="shared" si="17"/>
        <v>0</v>
      </c>
      <c r="AU100" s="69">
        <f t="shared" si="17"/>
        <v>0</v>
      </c>
      <c r="AV100" s="50">
        <f t="shared" si="17"/>
        <v>307.704850576</v>
      </c>
      <c r="AW100" s="71">
        <f t="shared" si="17"/>
        <v>189.270004463</v>
      </c>
      <c r="AX100" s="71">
        <f t="shared" si="17"/>
        <v>0</v>
      </c>
      <c r="AY100" s="71">
        <f t="shared" si="17"/>
        <v>0</v>
      </c>
      <c r="AZ100" s="69">
        <f t="shared" si="17"/>
        <v>690.612086093</v>
      </c>
      <c r="BA100" s="50">
        <f t="shared" si="17"/>
        <v>0</v>
      </c>
      <c r="BB100" s="71">
        <f t="shared" si="17"/>
        <v>0</v>
      </c>
      <c r="BC100" s="71">
        <f t="shared" si="17"/>
        <v>0</v>
      </c>
      <c r="BD100" s="71">
        <f t="shared" si="17"/>
        <v>0</v>
      </c>
      <c r="BE100" s="69">
        <f t="shared" si="17"/>
        <v>0</v>
      </c>
      <c r="BF100" s="50">
        <f t="shared" si="17"/>
        <v>149.129971754</v>
      </c>
      <c r="BG100" s="71">
        <f t="shared" si="17"/>
        <v>26.588498766999997</v>
      </c>
      <c r="BH100" s="71">
        <f t="shared" si="17"/>
        <v>0</v>
      </c>
      <c r="BI100" s="71">
        <f t="shared" si="17"/>
        <v>0</v>
      </c>
      <c r="BJ100" s="69">
        <f t="shared" si="17"/>
        <v>184.15758759</v>
      </c>
      <c r="BK100" s="105">
        <f>SUM(BK99:BK99)</f>
        <v>1689.2759604819998</v>
      </c>
    </row>
    <row r="101" spans="1:63" ht="2.25" customHeight="1">
      <c r="A101" s="11"/>
      <c r="B101" s="18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2"/>
    </row>
    <row r="102" spans="1:63" ht="12.75">
      <c r="A102" s="11" t="s">
        <v>4</v>
      </c>
      <c r="B102" s="17" t="s">
        <v>9</v>
      </c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2"/>
    </row>
    <row r="103" spans="1:63" ht="12.75">
      <c r="A103" s="11" t="s">
        <v>72</v>
      </c>
      <c r="B103" s="18" t="s">
        <v>20</v>
      </c>
      <c r="C103" s="110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2"/>
    </row>
    <row r="104" spans="1:63" ht="12.75">
      <c r="A104" s="11"/>
      <c r="B104" s="19" t="s">
        <v>33</v>
      </c>
      <c r="C104" s="57"/>
      <c r="D104" s="58"/>
      <c r="E104" s="59"/>
      <c r="F104" s="59"/>
      <c r="G104" s="60"/>
      <c r="H104" s="57"/>
      <c r="I104" s="59"/>
      <c r="J104" s="59"/>
      <c r="K104" s="59"/>
      <c r="L104" s="60"/>
      <c r="M104" s="57"/>
      <c r="N104" s="58"/>
      <c r="O104" s="59"/>
      <c r="P104" s="59"/>
      <c r="Q104" s="60"/>
      <c r="R104" s="57"/>
      <c r="S104" s="59"/>
      <c r="T104" s="59"/>
      <c r="U104" s="59"/>
      <c r="V104" s="60"/>
      <c r="W104" s="57"/>
      <c r="X104" s="59"/>
      <c r="Y104" s="59"/>
      <c r="Z104" s="59"/>
      <c r="AA104" s="60"/>
      <c r="AB104" s="57"/>
      <c r="AC104" s="59"/>
      <c r="AD104" s="59"/>
      <c r="AE104" s="59"/>
      <c r="AF104" s="60"/>
      <c r="AG104" s="57"/>
      <c r="AH104" s="59"/>
      <c r="AI104" s="59"/>
      <c r="AJ104" s="59"/>
      <c r="AK104" s="60"/>
      <c r="AL104" s="57"/>
      <c r="AM104" s="59"/>
      <c r="AN104" s="59"/>
      <c r="AO104" s="59"/>
      <c r="AP104" s="60"/>
      <c r="AQ104" s="57"/>
      <c r="AR104" s="58"/>
      <c r="AS104" s="59"/>
      <c r="AT104" s="59"/>
      <c r="AU104" s="60"/>
      <c r="AV104" s="57"/>
      <c r="AW104" s="59"/>
      <c r="AX104" s="59"/>
      <c r="AY104" s="59"/>
      <c r="AZ104" s="60"/>
      <c r="BA104" s="57"/>
      <c r="BB104" s="58"/>
      <c r="BC104" s="59"/>
      <c r="BD104" s="59"/>
      <c r="BE104" s="60"/>
      <c r="BF104" s="57"/>
      <c r="BG104" s="58"/>
      <c r="BH104" s="59"/>
      <c r="BI104" s="59"/>
      <c r="BJ104" s="60"/>
      <c r="BK104" s="61"/>
    </row>
    <row r="105" spans="1:256" s="39" customFormat="1" ht="12.75">
      <c r="A105" s="36"/>
      <c r="B105" s="37" t="s">
        <v>81</v>
      </c>
      <c r="C105" s="62"/>
      <c r="D105" s="63"/>
      <c r="E105" s="63"/>
      <c r="F105" s="63"/>
      <c r="G105" s="64"/>
      <c r="H105" s="62"/>
      <c r="I105" s="63"/>
      <c r="J105" s="63"/>
      <c r="K105" s="63"/>
      <c r="L105" s="64"/>
      <c r="M105" s="62"/>
      <c r="N105" s="63"/>
      <c r="O105" s="63"/>
      <c r="P105" s="63"/>
      <c r="Q105" s="64"/>
      <c r="R105" s="62"/>
      <c r="S105" s="63"/>
      <c r="T105" s="63"/>
      <c r="U105" s="63"/>
      <c r="V105" s="64"/>
      <c r="W105" s="62"/>
      <c r="X105" s="63"/>
      <c r="Y105" s="63"/>
      <c r="Z105" s="63"/>
      <c r="AA105" s="64"/>
      <c r="AB105" s="62"/>
      <c r="AC105" s="63"/>
      <c r="AD105" s="63"/>
      <c r="AE105" s="63"/>
      <c r="AF105" s="64"/>
      <c r="AG105" s="62"/>
      <c r="AH105" s="63"/>
      <c r="AI105" s="63"/>
      <c r="AJ105" s="63"/>
      <c r="AK105" s="64"/>
      <c r="AL105" s="62"/>
      <c r="AM105" s="63"/>
      <c r="AN105" s="63"/>
      <c r="AO105" s="63"/>
      <c r="AP105" s="64"/>
      <c r="AQ105" s="62"/>
      <c r="AR105" s="63"/>
      <c r="AS105" s="63"/>
      <c r="AT105" s="63"/>
      <c r="AU105" s="64"/>
      <c r="AV105" s="62"/>
      <c r="AW105" s="63"/>
      <c r="AX105" s="63"/>
      <c r="AY105" s="63"/>
      <c r="AZ105" s="64"/>
      <c r="BA105" s="62"/>
      <c r="BB105" s="63"/>
      <c r="BC105" s="63"/>
      <c r="BD105" s="63"/>
      <c r="BE105" s="64"/>
      <c r="BF105" s="62"/>
      <c r="BG105" s="63"/>
      <c r="BH105" s="63"/>
      <c r="BI105" s="63"/>
      <c r="BJ105" s="64"/>
      <c r="BK105" s="65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63" ht="12.75">
      <c r="A106" s="11" t="s">
        <v>73</v>
      </c>
      <c r="B106" s="18" t="s">
        <v>21</v>
      </c>
      <c r="C106" s="110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2"/>
    </row>
    <row r="107" spans="1:63" ht="12.75">
      <c r="A107" s="11"/>
      <c r="B107" s="19" t="s">
        <v>33</v>
      </c>
      <c r="C107" s="57"/>
      <c r="D107" s="58"/>
      <c r="E107" s="59"/>
      <c r="F107" s="59"/>
      <c r="G107" s="60"/>
      <c r="H107" s="57"/>
      <c r="I107" s="59"/>
      <c r="J107" s="59"/>
      <c r="K107" s="59"/>
      <c r="L107" s="60"/>
      <c r="M107" s="57"/>
      <c r="N107" s="58"/>
      <c r="O107" s="59"/>
      <c r="P107" s="59"/>
      <c r="Q107" s="60"/>
      <c r="R107" s="57"/>
      <c r="S107" s="59"/>
      <c r="T107" s="59"/>
      <c r="U107" s="59"/>
      <c r="V107" s="60"/>
      <c r="W107" s="57"/>
      <c r="X107" s="59"/>
      <c r="Y107" s="59"/>
      <c r="Z107" s="59"/>
      <c r="AA107" s="60"/>
      <c r="AB107" s="57"/>
      <c r="AC107" s="59"/>
      <c r="AD107" s="59"/>
      <c r="AE107" s="59"/>
      <c r="AF107" s="60"/>
      <c r="AG107" s="57"/>
      <c r="AH107" s="59"/>
      <c r="AI107" s="59"/>
      <c r="AJ107" s="59"/>
      <c r="AK107" s="60"/>
      <c r="AL107" s="57"/>
      <c r="AM107" s="59"/>
      <c r="AN107" s="59"/>
      <c r="AO107" s="59"/>
      <c r="AP107" s="60"/>
      <c r="AQ107" s="57"/>
      <c r="AR107" s="58"/>
      <c r="AS107" s="59"/>
      <c r="AT107" s="59"/>
      <c r="AU107" s="60"/>
      <c r="AV107" s="57"/>
      <c r="AW107" s="59"/>
      <c r="AX107" s="59"/>
      <c r="AY107" s="59"/>
      <c r="AZ107" s="60"/>
      <c r="BA107" s="57"/>
      <c r="BB107" s="58"/>
      <c r="BC107" s="59"/>
      <c r="BD107" s="59"/>
      <c r="BE107" s="60"/>
      <c r="BF107" s="57"/>
      <c r="BG107" s="58"/>
      <c r="BH107" s="59"/>
      <c r="BI107" s="59"/>
      <c r="BJ107" s="60"/>
      <c r="BK107" s="61"/>
    </row>
    <row r="108" spans="1:256" s="39" customFormat="1" ht="12.75">
      <c r="A108" s="36"/>
      <c r="B108" s="38" t="s">
        <v>82</v>
      </c>
      <c r="C108" s="62"/>
      <c r="D108" s="63"/>
      <c r="E108" s="63"/>
      <c r="F108" s="63"/>
      <c r="G108" s="64"/>
      <c r="H108" s="62"/>
      <c r="I108" s="63"/>
      <c r="J108" s="63"/>
      <c r="K108" s="63"/>
      <c r="L108" s="64"/>
      <c r="M108" s="62"/>
      <c r="N108" s="63"/>
      <c r="O108" s="63"/>
      <c r="P108" s="63"/>
      <c r="Q108" s="64"/>
      <c r="R108" s="62"/>
      <c r="S108" s="63"/>
      <c r="T108" s="63"/>
      <c r="U108" s="63"/>
      <c r="V108" s="64"/>
      <c r="W108" s="62"/>
      <c r="X108" s="63"/>
      <c r="Y108" s="63"/>
      <c r="Z108" s="63"/>
      <c r="AA108" s="64"/>
      <c r="AB108" s="62"/>
      <c r="AC108" s="63"/>
      <c r="AD108" s="63"/>
      <c r="AE108" s="63"/>
      <c r="AF108" s="64"/>
      <c r="AG108" s="62"/>
      <c r="AH108" s="63"/>
      <c r="AI108" s="63"/>
      <c r="AJ108" s="63"/>
      <c r="AK108" s="64"/>
      <c r="AL108" s="62"/>
      <c r="AM108" s="63"/>
      <c r="AN108" s="63"/>
      <c r="AO108" s="63"/>
      <c r="AP108" s="64"/>
      <c r="AQ108" s="62"/>
      <c r="AR108" s="63"/>
      <c r="AS108" s="63"/>
      <c r="AT108" s="63"/>
      <c r="AU108" s="64"/>
      <c r="AV108" s="62"/>
      <c r="AW108" s="63"/>
      <c r="AX108" s="63"/>
      <c r="AY108" s="63"/>
      <c r="AZ108" s="64"/>
      <c r="BA108" s="62"/>
      <c r="BB108" s="63"/>
      <c r="BC108" s="63"/>
      <c r="BD108" s="63"/>
      <c r="BE108" s="64"/>
      <c r="BF108" s="62"/>
      <c r="BG108" s="63"/>
      <c r="BH108" s="63"/>
      <c r="BI108" s="63"/>
      <c r="BJ108" s="64"/>
      <c r="BK108" s="65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39" customFormat="1" ht="12.75">
      <c r="A109" s="36"/>
      <c r="B109" s="38" t="s">
        <v>80</v>
      </c>
      <c r="C109" s="62"/>
      <c r="D109" s="63"/>
      <c r="E109" s="63"/>
      <c r="F109" s="63"/>
      <c r="G109" s="64"/>
      <c r="H109" s="62"/>
      <c r="I109" s="63"/>
      <c r="J109" s="63"/>
      <c r="K109" s="63"/>
      <c r="L109" s="64"/>
      <c r="M109" s="62"/>
      <c r="N109" s="63"/>
      <c r="O109" s="63"/>
      <c r="P109" s="63"/>
      <c r="Q109" s="64"/>
      <c r="R109" s="62"/>
      <c r="S109" s="63"/>
      <c r="T109" s="63"/>
      <c r="U109" s="63"/>
      <c r="V109" s="64"/>
      <c r="W109" s="62"/>
      <c r="X109" s="63"/>
      <c r="Y109" s="63"/>
      <c r="Z109" s="63"/>
      <c r="AA109" s="64"/>
      <c r="AB109" s="62"/>
      <c r="AC109" s="63"/>
      <c r="AD109" s="63"/>
      <c r="AE109" s="63"/>
      <c r="AF109" s="64"/>
      <c r="AG109" s="62"/>
      <c r="AH109" s="63"/>
      <c r="AI109" s="63"/>
      <c r="AJ109" s="63"/>
      <c r="AK109" s="64"/>
      <c r="AL109" s="62"/>
      <c r="AM109" s="63"/>
      <c r="AN109" s="63"/>
      <c r="AO109" s="63"/>
      <c r="AP109" s="64"/>
      <c r="AQ109" s="62"/>
      <c r="AR109" s="63"/>
      <c r="AS109" s="63"/>
      <c r="AT109" s="63"/>
      <c r="AU109" s="64"/>
      <c r="AV109" s="62"/>
      <c r="AW109" s="63"/>
      <c r="AX109" s="63"/>
      <c r="AY109" s="63"/>
      <c r="AZ109" s="64"/>
      <c r="BA109" s="62"/>
      <c r="BB109" s="63"/>
      <c r="BC109" s="63"/>
      <c r="BD109" s="63"/>
      <c r="BE109" s="64"/>
      <c r="BF109" s="62"/>
      <c r="BG109" s="63"/>
      <c r="BH109" s="63"/>
      <c r="BI109" s="63"/>
      <c r="BJ109" s="64"/>
      <c r="BK109" s="65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63" ht="4.5" customHeight="1">
      <c r="A110" s="11"/>
      <c r="B110" s="1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2"/>
    </row>
    <row r="111" spans="1:63" ht="12.75">
      <c r="A111" s="11" t="s">
        <v>22</v>
      </c>
      <c r="B111" s="17" t="s">
        <v>23</v>
      </c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2"/>
    </row>
    <row r="112" spans="1:63" ht="12.75">
      <c r="A112" s="11" t="s">
        <v>72</v>
      </c>
      <c r="B112" s="18" t="s">
        <v>24</v>
      </c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2"/>
    </row>
    <row r="113" spans="1:63" ht="12.75">
      <c r="A113" s="11"/>
      <c r="B113" s="24" t="s">
        <v>115</v>
      </c>
      <c r="C113" s="73">
        <v>0</v>
      </c>
      <c r="D113" s="53">
        <v>44.067992649000004</v>
      </c>
      <c r="E113" s="45">
        <v>0</v>
      </c>
      <c r="F113" s="45">
        <v>0</v>
      </c>
      <c r="G113" s="54">
        <v>0</v>
      </c>
      <c r="H113" s="73">
        <v>1.340179411</v>
      </c>
      <c r="I113" s="45">
        <v>0.897523957</v>
      </c>
      <c r="J113" s="45">
        <v>0</v>
      </c>
      <c r="K113" s="45">
        <v>0</v>
      </c>
      <c r="L113" s="54">
        <v>11.036112031</v>
      </c>
      <c r="M113" s="73">
        <v>0</v>
      </c>
      <c r="N113" s="53">
        <v>0</v>
      </c>
      <c r="O113" s="45">
        <v>0</v>
      </c>
      <c r="P113" s="45">
        <v>0</v>
      </c>
      <c r="Q113" s="54">
        <v>0</v>
      </c>
      <c r="R113" s="73">
        <v>0.320100997</v>
      </c>
      <c r="S113" s="45">
        <v>0</v>
      </c>
      <c r="T113" s="45">
        <v>0</v>
      </c>
      <c r="U113" s="45">
        <v>0</v>
      </c>
      <c r="V113" s="54">
        <v>7.176001324</v>
      </c>
      <c r="W113" s="73">
        <v>0</v>
      </c>
      <c r="X113" s="45">
        <v>0</v>
      </c>
      <c r="Y113" s="45">
        <v>0</v>
      </c>
      <c r="Z113" s="45">
        <v>0</v>
      </c>
      <c r="AA113" s="54">
        <v>0</v>
      </c>
      <c r="AB113" s="73">
        <v>0</v>
      </c>
      <c r="AC113" s="45">
        <v>0</v>
      </c>
      <c r="AD113" s="45">
        <v>0</v>
      </c>
      <c r="AE113" s="45">
        <v>0</v>
      </c>
      <c r="AF113" s="54">
        <v>0</v>
      </c>
      <c r="AG113" s="73">
        <v>0</v>
      </c>
      <c r="AH113" s="45">
        <v>0</v>
      </c>
      <c r="AI113" s="45">
        <v>0</v>
      </c>
      <c r="AJ113" s="45">
        <v>0</v>
      </c>
      <c r="AK113" s="54">
        <v>0</v>
      </c>
      <c r="AL113" s="73">
        <v>0</v>
      </c>
      <c r="AM113" s="45">
        <v>0</v>
      </c>
      <c r="AN113" s="45">
        <v>0</v>
      </c>
      <c r="AO113" s="45">
        <v>0</v>
      </c>
      <c r="AP113" s="54">
        <v>0</v>
      </c>
      <c r="AQ113" s="73">
        <v>0</v>
      </c>
      <c r="AR113" s="53">
        <v>0</v>
      </c>
      <c r="AS113" s="45">
        <v>0</v>
      </c>
      <c r="AT113" s="45">
        <v>0</v>
      </c>
      <c r="AU113" s="54">
        <v>0</v>
      </c>
      <c r="AV113" s="73">
        <v>6.718048477000001</v>
      </c>
      <c r="AW113" s="45">
        <v>24.813346928999998</v>
      </c>
      <c r="AX113" s="45">
        <v>0</v>
      </c>
      <c r="AY113" s="45">
        <v>0</v>
      </c>
      <c r="AZ113" s="54">
        <v>25.901284218</v>
      </c>
      <c r="BA113" s="73">
        <v>0</v>
      </c>
      <c r="BB113" s="53">
        <v>0</v>
      </c>
      <c r="BC113" s="45">
        <v>0</v>
      </c>
      <c r="BD113" s="45">
        <v>0</v>
      </c>
      <c r="BE113" s="54">
        <v>0</v>
      </c>
      <c r="BF113" s="73">
        <v>1.6441396250000002</v>
      </c>
      <c r="BG113" s="53">
        <v>0.24952030900000002</v>
      </c>
      <c r="BH113" s="45">
        <v>0</v>
      </c>
      <c r="BI113" s="45">
        <v>0</v>
      </c>
      <c r="BJ113" s="54">
        <v>1.590891782</v>
      </c>
      <c r="BK113" s="61">
        <f aca="true" t="shared" si="18" ref="BK113:BK118">SUM(C113:BJ113)</f>
        <v>125.75514170899999</v>
      </c>
    </row>
    <row r="114" spans="1:63" ht="12.75">
      <c r="A114" s="11"/>
      <c r="B114" s="24" t="s">
        <v>116</v>
      </c>
      <c r="C114" s="73">
        <v>0</v>
      </c>
      <c r="D114" s="53">
        <v>0.370229678</v>
      </c>
      <c r="E114" s="45">
        <v>0</v>
      </c>
      <c r="F114" s="45">
        <v>0</v>
      </c>
      <c r="G114" s="54">
        <v>0</v>
      </c>
      <c r="H114" s="73">
        <v>0.221865867</v>
      </c>
      <c r="I114" s="45">
        <v>0</v>
      </c>
      <c r="J114" s="45">
        <v>0</v>
      </c>
      <c r="K114" s="45">
        <v>0</v>
      </c>
      <c r="L114" s="54">
        <v>0.096846508</v>
      </c>
      <c r="M114" s="73">
        <v>0</v>
      </c>
      <c r="N114" s="53">
        <v>0</v>
      </c>
      <c r="O114" s="45">
        <v>0</v>
      </c>
      <c r="P114" s="45">
        <v>0</v>
      </c>
      <c r="Q114" s="54">
        <v>0</v>
      </c>
      <c r="R114" s="73">
        <v>0.071111122</v>
      </c>
      <c r="S114" s="45">
        <v>0</v>
      </c>
      <c r="T114" s="45">
        <v>0</v>
      </c>
      <c r="U114" s="45">
        <v>0</v>
      </c>
      <c r="V114" s="54">
        <v>0</v>
      </c>
      <c r="W114" s="73">
        <v>0</v>
      </c>
      <c r="X114" s="45">
        <v>0</v>
      </c>
      <c r="Y114" s="45">
        <v>0</v>
      </c>
      <c r="Z114" s="45">
        <v>0</v>
      </c>
      <c r="AA114" s="54">
        <v>0</v>
      </c>
      <c r="AB114" s="73">
        <v>0</v>
      </c>
      <c r="AC114" s="45">
        <v>0</v>
      </c>
      <c r="AD114" s="45">
        <v>0</v>
      </c>
      <c r="AE114" s="45">
        <v>0</v>
      </c>
      <c r="AF114" s="54">
        <v>0</v>
      </c>
      <c r="AG114" s="73">
        <v>0</v>
      </c>
      <c r="AH114" s="45">
        <v>0</v>
      </c>
      <c r="AI114" s="45">
        <v>0</v>
      </c>
      <c r="AJ114" s="45">
        <v>0</v>
      </c>
      <c r="AK114" s="54">
        <v>0</v>
      </c>
      <c r="AL114" s="73">
        <v>0</v>
      </c>
      <c r="AM114" s="45">
        <v>0</v>
      </c>
      <c r="AN114" s="45">
        <v>0</v>
      </c>
      <c r="AO114" s="45">
        <v>0</v>
      </c>
      <c r="AP114" s="54">
        <v>0</v>
      </c>
      <c r="AQ114" s="73">
        <v>0</v>
      </c>
      <c r="AR114" s="53">
        <v>10.742544998</v>
      </c>
      <c r="AS114" s="45">
        <v>0</v>
      </c>
      <c r="AT114" s="45">
        <v>0</v>
      </c>
      <c r="AU114" s="54">
        <v>0</v>
      </c>
      <c r="AV114" s="73">
        <v>3.346406479</v>
      </c>
      <c r="AW114" s="45">
        <v>0.338869656</v>
      </c>
      <c r="AX114" s="45">
        <v>0</v>
      </c>
      <c r="AY114" s="45">
        <v>0</v>
      </c>
      <c r="AZ114" s="54">
        <v>8.354854313</v>
      </c>
      <c r="BA114" s="73">
        <v>0</v>
      </c>
      <c r="BB114" s="53">
        <v>0</v>
      </c>
      <c r="BC114" s="45">
        <v>0</v>
      </c>
      <c r="BD114" s="45">
        <v>0</v>
      </c>
      <c r="BE114" s="54">
        <v>0</v>
      </c>
      <c r="BF114" s="73">
        <v>1.270145883</v>
      </c>
      <c r="BG114" s="53">
        <v>0.133653255</v>
      </c>
      <c r="BH114" s="45">
        <v>0</v>
      </c>
      <c r="BI114" s="45">
        <v>0</v>
      </c>
      <c r="BJ114" s="54">
        <v>0.349067015</v>
      </c>
      <c r="BK114" s="61">
        <f t="shared" si="18"/>
        <v>25.295594774</v>
      </c>
    </row>
    <row r="115" spans="1:63" ht="12.75">
      <c r="A115" s="11"/>
      <c r="B115" s="24" t="s">
        <v>117</v>
      </c>
      <c r="C115" s="73">
        <v>0</v>
      </c>
      <c r="D115" s="53">
        <v>0.454270241</v>
      </c>
      <c r="E115" s="45">
        <v>0</v>
      </c>
      <c r="F115" s="45">
        <v>0</v>
      </c>
      <c r="G115" s="54">
        <v>0</v>
      </c>
      <c r="H115" s="73">
        <v>0.42450060500000003</v>
      </c>
      <c r="I115" s="45">
        <v>0</v>
      </c>
      <c r="J115" s="45">
        <v>0</v>
      </c>
      <c r="K115" s="45">
        <v>0</v>
      </c>
      <c r="L115" s="54">
        <v>0.541598202</v>
      </c>
      <c r="M115" s="73">
        <v>0</v>
      </c>
      <c r="N115" s="53">
        <v>0</v>
      </c>
      <c r="O115" s="45">
        <v>0</v>
      </c>
      <c r="P115" s="45">
        <v>0</v>
      </c>
      <c r="Q115" s="54">
        <v>0</v>
      </c>
      <c r="R115" s="73">
        <v>0.15076076100000002</v>
      </c>
      <c r="S115" s="45">
        <v>0.099575377</v>
      </c>
      <c r="T115" s="45">
        <v>0</v>
      </c>
      <c r="U115" s="45">
        <v>0</v>
      </c>
      <c r="V115" s="54">
        <v>0.300097843</v>
      </c>
      <c r="W115" s="73">
        <v>0</v>
      </c>
      <c r="X115" s="45">
        <v>0</v>
      </c>
      <c r="Y115" s="45">
        <v>0</v>
      </c>
      <c r="Z115" s="45">
        <v>0</v>
      </c>
      <c r="AA115" s="54">
        <v>0</v>
      </c>
      <c r="AB115" s="73">
        <v>0</v>
      </c>
      <c r="AC115" s="45">
        <v>0</v>
      </c>
      <c r="AD115" s="45">
        <v>0</v>
      </c>
      <c r="AE115" s="45">
        <v>0</v>
      </c>
      <c r="AF115" s="54">
        <v>0</v>
      </c>
      <c r="AG115" s="73">
        <v>0</v>
      </c>
      <c r="AH115" s="45">
        <v>0</v>
      </c>
      <c r="AI115" s="45">
        <v>0</v>
      </c>
      <c r="AJ115" s="45">
        <v>0</v>
      </c>
      <c r="AK115" s="54">
        <v>0</v>
      </c>
      <c r="AL115" s="73">
        <v>0.000599704</v>
      </c>
      <c r="AM115" s="45">
        <v>0</v>
      </c>
      <c r="AN115" s="45">
        <v>0</v>
      </c>
      <c r="AO115" s="45">
        <v>0</v>
      </c>
      <c r="AP115" s="54">
        <v>0</v>
      </c>
      <c r="AQ115" s="73">
        <v>0</v>
      </c>
      <c r="AR115" s="53">
        <v>0</v>
      </c>
      <c r="AS115" s="45">
        <v>0</v>
      </c>
      <c r="AT115" s="45">
        <v>0</v>
      </c>
      <c r="AU115" s="54">
        <v>0</v>
      </c>
      <c r="AV115" s="73">
        <v>8.896215537</v>
      </c>
      <c r="AW115" s="45">
        <v>0.656916106</v>
      </c>
      <c r="AX115" s="45">
        <v>0</v>
      </c>
      <c r="AY115" s="45">
        <v>0</v>
      </c>
      <c r="AZ115" s="54">
        <v>6.7942364689999994</v>
      </c>
      <c r="BA115" s="73">
        <v>0</v>
      </c>
      <c r="BB115" s="53">
        <v>0</v>
      </c>
      <c r="BC115" s="45">
        <v>0</v>
      </c>
      <c r="BD115" s="45">
        <v>0</v>
      </c>
      <c r="BE115" s="54">
        <v>0</v>
      </c>
      <c r="BF115" s="73">
        <v>2.5220887879999996</v>
      </c>
      <c r="BG115" s="53">
        <v>0.022839158999999998</v>
      </c>
      <c r="BH115" s="45">
        <v>0</v>
      </c>
      <c r="BI115" s="45">
        <v>0</v>
      </c>
      <c r="BJ115" s="54">
        <v>0.35011551599999996</v>
      </c>
      <c r="BK115" s="61">
        <f t="shared" si="18"/>
        <v>21.213814308</v>
      </c>
    </row>
    <row r="116" spans="1:63" ht="12.75">
      <c r="A116" s="11"/>
      <c r="B116" s="24" t="s">
        <v>118</v>
      </c>
      <c r="C116" s="73">
        <v>0</v>
      </c>
      <c r="D116" s="53">
        <v>0.811304084</v>
      </c>
      <c r="E116" s="45">
        <v>0</v>
      </c>
      <c r="F116" s="45">
        <v>0</v>
      </c>
      <c r="G116" s="54">
        <v>0</v>
      </c>
      <c r="H116" s="73">
        <v>5.071573928</v>
      </c>
      <c r="I116" s="45">
        <v>1.834068109</v>
      </c>
      <c r="J116" s="45">
        <v>0</v>
      </c>
      <c r="K116" s="45">
        <v>0</v>
      </c>
      <c r="L116" s="54">
        <v>22.298359041</v>
      </c>
      <c r="M116" s="73">
        <v>0</v>
      </c>
      <c r="N116" s="53">
        <v>0</v>
      </c>
      <c r="O116" s="45">
        <v>0</v>
      </c>
      <c r="P116" s="45">
        <v>0</v>
      </c>
      <c r="Q116" s="54">
        <v>0</v>
      </c>
      <c r="R116" s="73">
        <v>1.4104573409999999</v>
      </c>
      <c r="S116" s="45">
        <v>0</v>
      </c>
      <c r="T116" s="45">
        <v>0</v>
      </c>
      <c r="U116" s="45">
        <v>0</v>
      </c>
      <c r="V116" s="54">
        <v>0.661686332</v>
      </c>
      <c r="W116" s="73">
        <v>0</v>
      </c>
      <c r="X116" s="45">
        <v>0</v>
      </c>
      <c r="Y116" s="45">
        <v>0</v>
      </c>
      <c r="Z116" s="45">
        <v>0</v>
      </c>
      <c r="AA116" s="54">
        <v>0</v>
      </c>
      <c r="AB116" s="73">
        <v>0.077439146</v>
      </c>
      <c r="AC116" s="45">
        <v>0</v>
      </c>
      <c r="AD116" s="45">
        <v>0</v>
      </c>
      <c r="AE116" s="45">
        <v>0</v>
      </c>
      <c r="AF116" s="54">
        <v>0</v>
      </c>
      <c r="AG116" s="73">
        <v>0</v>
      </c>
      <c r="AH116" s="45">
        <v>0</v>
      </c>
      <c r="AI116" s="45">
        <v>0</v>
      </c>
      <c r="AJ116" s="45">
        <v>0</v>
      </c>
      <c r="AK116" s="54">
        <v>0</v>
      </c>
      <c r="AL116" s="73">
        <v>0.062758447</v>
      </c>
      <c r="AM116" s="45">
        <v>0</v>
      </c>
      <c r="AN116" s="45">
        <v>0</v>
      </c>
      <c r="AO116" s="45">
        <v>0</v>
      </c>
      <c r="AP116" s="54">
        <v>0</v>
      </c>
      <c r="AQ116" s="73">
        <v>0</v>
      </c>
      <c r="AR116" s="53">
        <v>20.464723412</v>
      </c>
      <c r="AS116" s="45">
        <v>0</v>
      </c>
      <c r="AT116" s="45">
        <v>0</v>
      </c>
      <c r="AU116" s="54">
        <v>0</v>
      </c>
      <c r="AV116" s="73">
        <v>92.587006846</v>
      </c>
      <c r="AW116" s="45">
        <v>19.801566178999998</v>
      </c>
      <c r="AX116" s="45">
        <v>0</v>
      </c>
      <c r="AY116" s="45">
        <v>0</v>
      </c>
      <c r="AZ116" s="54">
        <v>149.30965037500002</v>
      </c>
      <c r="BA116" s="73">
        <v>0</v>
      </c>
      <c r="BB116" s="53">
        <v>0</v>
      </c>
      <c r="BC116" s="45">
        <v>0</v>
      </c>
      <c r="BD116" s="45">
        <v>0</v>
      </c>
      <c r="BE116" s="54">
        <v>0</v>
      </c>
      <c r="BF116" s="73">
        <v>28.510913196999997</v>
      </c>
      <c r="BG116" s="53">
        <v>0.721134261</v>
      </c>
      <c r="BH116" s="45">
        <v>0</v>
      </c>
      <c r="BI116" s="45">
        <v>0</v>
      </c>
      <c r="BJ116" s="54">
        <v>10.918527209</v>
      </c>
      <c r="BK116" s="61">
        <f t="shared" si="18"/>
        <v>354.541167907</v>
      </c>
    </row>
    <row r="117" spans="1:63" ht="12.75">
      <c r="A117" s="11"/>
      <c r="B117" s="24" t="s">
        <v>119</v>
      </c>
      <c r="C117" s="73">
        <v>0</v>
      </c>
      <c r="D117" s="53">
        <v>0.184011872</v>
      </c>
      <c r="E117" s="45">
        <v>0</v>
      </c>
      <c r="F117" s="45">
        <v>0</v>
      </c>
      <c r="G117" s="54">
        <v>0</v>
      </c>
      <c r="H117" s="73">
        <v>0.432790455</v>
      </c>
      <c r="I117" s="45">
        <v>0.000519153</v>
      </c>
      <c r="J117" s="45">
        <v>0</v>
      </c>
      <c r="K117" s="45">
        <v>0</v>
      </c>
      <c r="L117" s="54">
        <v>0.9727833490000001</v>
      </c>
      <c r="M117" s="73">
        <v>0</v>
      </c>
      <c r="N117" s="53">
        <v>0</v>
      </c>
      <c r="O117" s="45">
        <v>0</v>
      </c>
      <c r="P117" s="45">
        <v>0</v>
      </c>
      <c r="Q117" s="54">
        <v>0</v>
      </c>
      <c r="R117" s="73">
        <v>0.267853158</v>
      </c>
      <c r="S117" s="45">
        <v>0</v>
      </c>
      <c r="T117" s="45">
        <v>0</v>
      </c>
      <c r="U117" s="45">
        <v>0</v>
      </c>
      <c r="V117" s="54">
        <v>0</v>
      </c>
      <c r="W117" s="73">
        <v>0</v>
      </c>
      <c r="X117" s="45">
        <v>0</v>
      </c>
      <c r="Y117" s="45">
        <v>0</v>
      </c>
      <c r="Z117" s="45">
        <v>0</v>
      </c>
      <c r="AA117" s="54">
        <v>0</v>
      </c>
      <c r="AB117" s="73">
        <v>6.1399E-05</v>
      </c>
      <c r="AC117" s="45">
        <v>0</v>
      </c>
      <c r="AD117" s="45">
        <v>0</v>
      </c>
      <c r="AE117" s="45">
        <v>0</v>
      </c>
      <c r="AF117" s="54">
        <v>0</v>
      </c>
      <c r="AG117" s="73">
        <v>0</v>
      </c>
      <c r="AH117" s="45">
        <v>0</v>
      </c>
      <c r="AI117" s="45">
        <v>0</v>
      </c>
      <c r="AJ117" s="45">
        <v>0</v>
      </c>
      <c r="AK117" s="54">
        <v>0</v>
      </c>
      <c r="AL117" s="73">
        <v>0.000184198</v>
      </c>
      <c r="AM117" s="45">
        <v>0</v>
      </c>
      <c r="AN117" s="45">
        <v>0</v>
      </c>
      <c r="AO117" s="45">
        <v>0</v>
      </c>
      <c r="AP117" s="54">
        <v>0</v>
      </c>
      <c r="AQ117" s="73">
        <v>0</v>
      </c>
      <c r="AR117" s="53">
        <v>0</v>
      </c>
      <c r="AS117" s="45">
        <v>0</v>
      </c>
      <c r="AT117" s="45">
        <v>0</v>
      </c>
      <c r="AU117" s="54">
        <v>0</v>
      </c>
      <c r="AV117" s="73">
        <v>4.559001342</v>
      </c>
      <c r="AW117" s="45">
        <v>0.175085327</v>
      </c>
      <c r="AX117" s="45">
        <v>0</v>
      </c>
      <c r="AY117" s="45">
        <v>0</v>
      </c>
      <c r="AZ117" s="54">
        <v>4.33863542</v>
      </c>
      <c r="BA117" s="73">
        <v>0</v>
      </c>
      <c r="BB117" s="53">
        <v>0</v>
      </c>
      <c r="BC117" s="45">
        <v>0</v>
      </c>
      <c r="BD117" s="45">
        <v>0</v>
      </c>
      <c r="BE117" s="54">
        <v>0</v>
      </c>
      <c r="BF117" s="73">
        <v>1.7907738380000002</v>
      </c>
      <c r="BG117" s="53">
        <v>0.049249925</v>
      </c>
      <c r="BH117" s="45">
        <v>0</v>
      </c>
      <c r="BI117" s="45">
        <v>0</v>
      </c>
      <c r="BJ117" s="54">
        <v>0.1793</v>
      </c>
      <c r="BK117" s="61">
        <f t="shared" si="18"/>
        <v>12.950249436</v>
      </c>
    </row>
    <row r="118" spans="1:63" ht="12.75">
      <c r="A118" s="11"/>
      <c r="B118" s="24" t="s">
        <v>160</v>
      </c>
      <c r="C118" s="73">
        <v>0</v>
      </c>
      <c r="D118" s="53">
        <v>5.9963346689999995</v>
      </c>
      <c r="E118" s="45">
        <v>0</v>
      </c>
      <c r="F118" s="45">
        <v>0</v>
      </c>
      <c r="G118" s="54">
        <v>0</v>
      </c>
      <c r="H118" s="73">
        <v>0.37110972400000003</v>
      </c>
      <c r="I118" s="45">
        <v>0.5405063400000001</v>
      </c>
      <c r="J118" s="45">
        <v>0</v>
      </c>
      <c r="K118" s="45">
        <v>0</v>
      </c>
      <c r="L118" s="54">
        <v>0.091750183</v>
      </c>
      <c r="M118" s="73">
        <v>0</v>
      </c>
      <c r="N118" s="53">
        <v>0</v>
      </c>
      <c r="O118" s="45">
        <v>0</v>
      </c>
      <c r="P118" s="45">
        <v>0</v>
      </c>
      <c r="Q118" s="54">
        <v>0</v>
      </c>
      <c r="R118" s="73">
        <v>0.069730338</v>
      </c>
      <c r="S118" s="45">
        <v>0</v>
      </c>
      <c r="T118" s="45">
        <v>0</v>
      </c>
      <c r="U118" s="45">
        <v>0</v>
      </c>
      <c r="V118" s="54">
        <v>0.076316987</v>
      </c>
      <c r="W118" s="73">
        <v>0</v>
      </c>
      <c r="X118" s="45">
        <v>0</v>
      </c>
      <c r="Y118" s="45">
        <v>0</v>
      </c>
      <c r="Z118" s="45">
        <v>0</v>
      </c>
      <c r="AA118" s="54">
        <v>0</v>
      </c>
      <c r="AB118" s="73">
        <v>0</v>
      </c>
      <c r="AC118" s="45">
        <v>0</v>
      </c>
      <c r="AD118" s="45">
        <v>0</v>
      </c>
      <c r="AE118" s="45">
        <v>0</v>
      </c>
      <c r="AF118" s="54">
        <v>0</v>
      </c>
      <c r="AG118" s="73">
        <v>0</v>
      </c>
      <c r="AH118" s="45">
        <v>0</v>
      </c>
      <c r="AI118" s="45">
        <v>0</v>
      </c>
      <c r="AJ118" s="45">
        <v>0</v>
      </c>
      <c r="AK118" s="54">
        <v>0</v>
      </c>
      <c r="AL118" s="73">
        <v>0</v>
      </c>
      <c r="AM118" s="45">
        <v>0</v>
      </c>
      <c r="AN118" s="45">
        <v>0</v>
      </c>
      <c r="AO118" s="45">
        <v>0</v>
      </c>
      <c r="AP118" s="54">
        <v>0</v>
      </c>
      <c r="AQ118" s="73">
        <v>0</v>
      </c>
      <c r="AR118" s="53">
        <v>0</v>
      </c>
      <c r="AS118" s="45">
        <v>0</v>
      </c>
      <c r="AT118" s="45">
        <v>0</v>
      </c>
      <c r="AU118" s="54">
        <v>0</v>
      </c>
      <c r="AV118" s="73">
        <v>5.040991835</v>
      </c>
      <c r="AW118" s="45">
        <v>1.4297268699999999</v>
      </c>
      <c r="AX118" s="45">
        <v>0</v>
      </c>
      <c r="AY118" s="45">
        <v>0</v>
      </c>
      <c r="AZ118" s="54">
        <v>24.822230605999998</v>
      </c>
      <c r="BA118" s="73">
        <v>0</v>
      </c>
      <c r="BB118" s="53">
        <v>0</v>
      </c>
      <c r="BC118" s="45">
        <v>0</v>
      </c>
      <c r="BD118" s="45">
        <v>0</v>
      </c>
      <c r="BE118" s="54">
        <v>0</v>
      </c>
      <c r="BF118" s="73">
        <v>0.709574804</v>
      </c>
      <c r="BG118" s="53">
        <v>0.002160899</v>
      </c>
      <c r="BH118" s="45">
        <v>0</v>
      </c>
      <c r="BI118" s="45">
        <v>0</v>
      </c>
      <c r="BJ118" s="54">
        <v>0.35870603300000004</v>
      </c>
      <c r="BK118" s="61">
        <f t="shared" si="18"/>
        <v>39.50913928799999</v>
      </c>
    </row>
    <row r="119" spans="1:63" ht="12.75">
      <c r="A119" s="36"/>
      <c r="B119" s="38" t="s">
        <v>79</v>
      </c>
      <c r="C119" s="81">
        <f>SUM(C113:C118)</f>
        <v>0</v>
      </c>
      <c r="D119" s="81">
        <f>SUM(D113:D118)</f>
        <v>51.88414319300001</v>
      </c>
      <c r="E119" s="81">
        <f aca="true" t="shared" si="19" ref="E119:BI119">SUM(E113:E118)</f>
        <v>0</v>
      </c>
      <c r="F119" s="81">
        <f t="shared" si="19"/>
        <v>0</v>
      </c>
      <c r="G119" s="81">
        <f t="shared" si="19"/>
        <v>0</v>
      </c>
      <c r="H119" s="81">
        <f t="shared" si="19"/>
        <v>7.86201999</v>
      </c>
      <c r="I119" s="81">
        <f t="shared" si="19"/>
        <v>3.2726175590000004</v>
      </c>
      <c r="J119" s="81">
        <f t="shared" si="19"/>
        <v>0</v>
      </c>
      <c r="K119" s="81">
        <f t="shared" si="19"/>
        <v>0</v>
      </c>
      <c r="L119" s="81">
        <f t="shared" si="19"/>
        <v>35.037449314</v>
      </c>
      <c r="M119" s="81">
        <f t="shared" si="19"/>
        <v>0</v>
      </c>
      <c r="N119" s="81">
        <f t="shared" si="19"/>
        <v>0</v>
      </c>
      <c r="O119" s="81">
        <f t="shared" si="19"/>
        <v>0</v>
      </c>
      <c r="P119" s="81">
        <f t="shared" si="19"/>
        <v>0</v>
      </c>
      <c r="Q119" s="81">
        <f t="shared" si="19"/>
        <v>0</v>
      </c>
      <c r="R119" s="81">
        <f t="shared" si="19"/>
        <v>2.2900137169999994</v>
      </c>
      <c r="S119" s="81">
        <f t="shared" si="19"/>
        <v>0.099575377</v>
      </c>
      <c r="T119" s="81">
        <f t="shared" si="19"/>
        <v>0</v>
      </c>
      <c r="U119" s="81">
        <f t="shared" si="19"/>
        <v>0</v>
      </c>
      <c r="V119" s="81">
        <f t="shared" si="19"/>
        <v>8.214102486</v>
      </c>
      <c r="W119" s="81">
        <f t="shared" si="19"/>
        <v>0</v>
      </c>
      <c r="X119" s="81">
        <f t="shared" si="19"/>
        <v>0</v>
      </c>
      <c r="Y119" s="81">
        <f t="shared" si="19"/>
        <v>0</v>
      </c>
      <c r="Z119" s="81">
        <f t="shared" si="19"/>
        <v>0</v>
      </c>
      <c r="AA119" s="81">
        <f t="shared" si="19"/>
        <v>0</v>
      </c>
      <c r="AB119" s="81">
        <f t="shared" si="19"/>
        <v>0.077500545</v>
      </c>
      <c r="AC119" s="81">
        <f t="shared" si="19"/>
        <v>0</v>
      </c>
      <c r="AD119" s="81">
        <f t="shared" si="19"/>
        <v>0</v>
      </c>
      <c r="AE119" s="81">
        <f t="shared" si="19"/>
        <v>0</v>
      </c>
      <c r="AF119" s="81">
        <f t="shared" si="19"/>
        <v>0</v>
      </c>
      <c r="AG119" s="81">
        <f t="shared" si="19"/>
        <v>0</v>
      </c>
      <c r="AH119" s="81">
        <f t="shared" si="19"/>
        <v>0</v>
      </c>
      <c r="AI119" s="81">
        <f t="shared" si="19"/>
        <v>0</v>
      </c>
      <c r="AJ119" s="81">
        <f t="shared" si="19"/>
        <v>0</v>
      </c>
      <c r="AK119" s="81">
        <f t="shared" si="19"/>
        <v>0</v>
      </c>
      <c r="AL119" s="81">
        <f t="shared" si="19"/>
        <v>0.063542349</v>
      </c>
      <c r="AM119" s="81">
        <f t="shared" si="19"/>
        <v>0</v>
      </c>
      <c r="AN119" s="81">
        <f t="shared" si="19"/>
        <v>0</v>
      </c>
      <c r="AO119" s="81">
        <f t="shared" si="19"/>
        <v>0</v>
      </c>
      <c r="AP119" s="81">
        <f t="shared" si="19"/>
        <v>0</v>
      </c>
      <c r="AQ119" s="81">
        <f t="shared" si="19"/>
        <v>0</v>
      </c>
      <c r="AR119" s="81">
        <f t="shared" si="19"/>
        <v>31.20726841</v>
      </c>
      <c r="AS119" s="81">
        <f t="shared" si="19"/>
        <v>0</v>
      </c>
      <c r="AT119" s="81">
        <f t="shared" si="19"/>
        <v>0</v>
      </c>
      <c r="AU119" s="81">
        <f t="shared" si="19"/>
        <v>0</v>
      </c>
      <c r="AV119" s="81">
        <f t="shared" si="19"/>
        <v>121.14767051599999</v>
      </c>
      <c r="AW119" s="81">
        <f t="shared" si="19"/>
        <v>47.215511066999994</v>
      </c>
      <c r="AX119" s="81">
        <f t="shared" si="19"/>
        <v>0</v>
      </c>
      <c r="AY119" s="81">
        <f t="shared" si="19"/>
        <v>0</v>
      </c>
      <c r="AZ119" s="81">
        <f t="shared" si="19"/>
        <v>219.52089140100003</v>
      </c>
      <c r="BA119" s="81">
        <f t="shared" si="19"/>
        <v>0</v>
      </c>
      <c r="BB119" s="81">
        <f t="shared" si="19"/>
        <v>0</v>
      </c>
      <c r="BC119" s="81">
        <f t="shared" si="19"/>
        <v>0</v>
      </c>
      <c r="BD119" s="81">
        <f t="shared" si="19"/>
        <v>0</v>
      </c>
      <c r="BE119" s="81">
        <f t="shared" si="19"/>
        <v>0</v>
      </c>
      <c r="BF119" s="81">
        <f t="shared" si="19"/>
        <v>36.447636134999996</v>
      </c>
      <c r="BG119" s="81">
        <f t="shared" si="19"/>
        <v>1.1785578079999999</v>
      </c>
      <c r="BH119" s="81">
        <f t="shared" si="19"/>
        <v>0</v>
      </c>
      <c r="BI119" s="81">
        <f t="shared" si="19"/>
        <v>0</v>
      </c>
      <c r="BJ119" s="81">
        <f>SUM(BJ113:BJ118)</f>
        <v>13.746607555</v>
      </c>
      <c r="BK119" s="102">
        <f>SUM(BK113:BK118)</f>
        <v>579.265107422</v>
      </c>
    </row>
    <row r="120" spans="1:63" ht="4.5" customHeight="1">
      <c r="A120" s="11"/>
      <c r="B120" s="21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2"/>
    </row>
    <row r="121" spans="1:65" ht="12.75">
      <c r="A121" s="36"/>
      <c r="B121" s="83" t="s">
        <v>93</v>
      </c>
      <c r="C121" s="84">
        <f aca="true" t="shared" si="20" ref="C121:AH121">+C119++C100+C95+C75</f>
        <v>0</v>
      </c>
      <c r="D121" s="70">
        <f t="shared" si="20"/>
        <v>3196.6358740470005</v>
      </c>
      <c r="E121" s="70">
        <f t="shared" si="20"/>
        <v>0</v>
      </c>
      <c r="F121" s="70">
        <f t="shared" si="20"/>
        <v>0</v>
      </c>
      <c r="G121" s="85">
        <f t="shared" si="20"/>
        <v>0</v>
      </c>
      <c r="H121" s="84">
        <f t="shared" si="20"/>
        <v>505.203378529</v>
      </c>
      <c r="I121" s="70">
        <f t="shared" si="20"/>
        <v>8638.749837039999</v>
      </c>
      <c r="J121" s="70">
        <f t="shared" si="20"/>
        <v>1331.3173515390001</v>
      </c>
      <c r="K121" s="70">
        <f t="shared" si="20"/>
        <v>67.577893319</v>
      </c>
      <c r="L121" s="85">
        <f t="shared" si="20"/>
        <v>2239.8895367659998</v>
      </c>
      <c r="M121" s="84">
        <f t="shared" si="20"/>
        <v>0</v>
      </c>
      <c r="N121" s="70">
        <f t="shared" si="20"/>
        <v>0</v>
      </c>
      <c r="O121" s="70">
        <f t="shared" si="20"/>
        <v>0</v>
      </c>
      <c r="P121" s="70">
        <f t="shared" si="20"/>
        <v>0</v>
      </c>
      <c r="Q121" s="85">
        <f t="shared" si="20"/>
        <v>0</v>
      </c>
      <c r="R121" s="84">
        <f t="shared" si="20"/>
        <v>198.774349588</v>
      </c>
      <c r="S121" s="70">
        <f t="shared" si="20"/>
        <v>363.071193619</v>
      </c>
      <c r="T121" s="70">
        <f t="shared" si="20"/>
        <v>91.61187541700001</v>
      </c>
      <c r="U121" s="70">
        <f t="shared" si="20"/>
        <v>0</v>
      </c>
      <c r="V121" s="85">
        <f t="shared" si="20"/>
        <v>565.921752832</v>
      </c>
      <c r="W121" s="84">
        <f t="shared" si="20"/>
        <v>0</v>
      </c>
      <c r="X121" s="70">
        <f t="shared" si="20"/>
        <v>0</v>
      </c>
      <c r="Y121" s="70">
        <f t="shared" si="20"/>
        <v>0</v>
      </c>
      <c r="Z121" s="70">
        <f t="shared" si="20"/>
        <v>0</v>
      </c>
      <c r="AA121" s="85">
        <f t="shared" si="20"/>
        <v>0</v>
      </c>
      <c r="AB121" s="84">
        <f t="shared" si="20"/>
        <v>3.583206236</v>
      </c>
      <c r="AC121" s="70">
        <f t="shared" si="20"/>
        <v>2.9014166550000002</v>
      </c>
      <c r="AD121" s="70">
        <f t="shared" si="20"/>
        <v>0</v>
      </c>
      <c r="AE121" s="70">
        <f t="shared" si="20"/>
        <v>0</v>
      </c>
      <c r="AF121" s="85">
        <f t="shared" si="20"/>
        <v>0.351393015</v>
      </c>
      <c r="AG121" s="84">
        <f t="shared" si="20"/>
        <v>0</v>
      </c>
      <c r="AH121" s="70">
        <f t="shared" si="20"/>
        <v>0</v>
      </c>
      <c r="AI121" s="70">
        <f aca="true" t="shared" si="21" ref="AI121:BJ121">+AI119++AI100+AI95+AI75</f>
        <v>0</v>
      </c>
      <c r="AJ121" s="70">
        <f t="shared" si="21"/>
        <v>0</v>
      </c>
      <c r="AK121" s="85">
        <f t="shared" si="21"/>
        <v>0</v>
      </c>
      <c r="AL121" s="84">
        <f t="shared" si="21"/>
        <v>2.5507170169999998</v>
      </c>
      <c r="AM121" s="70">
        <f t="shared" si="21"/>
        <v>0</v>
      </c>
      <c r="AN121" s="70">
        <f t="shared" si="21"/>
        <v>0</v>
      </c>
      <c r="AO121" s="70">
        <f t="shared" si="21"/>
        <v>0</v>
      </c>
      <c r="AP121" s="85">
        <f t="shared" si="21"/>
        <v>0.185881197</v>
      </c>
      <c r="AQ121" s="84">
        <f t="shared" si="21"/>
        <v>0</v>
      </c>
      <c r="AR121" s="70">
        <f t="shared" si="21"/>
        <v>234.73008718300002</v>
      </c>
      <c r="AS121" s="70">
        <f t="shared" si="21"/>
        <v>0</v>
      </c>
      <c r="AT121" s="70">
        <f t="shared" si="21"/>
        <v>0</v>
      </c>
      <c r="AU121" s="85">
        <f t="shared" si="21"/>
        <v>0</v>
      </c>
      <c r="AV121" s="52">
        <f t="shared" si="21"/>
        <v>8405.83028155</v>
      </c>
      <c r="AW121" s="70">
        <f t="shared" si="21"/>
        <v>9009.885365296</v>
      </c>
      <c r="AX121" s="70">
        <f t="shared" si="21"/>
        <v>1022.163020492</v>
      </c>
      <c r="AY121" s="70">
        <f t="shared" si="21"/>
        <v>0</v>
      </c>
      <c r="AZ121" s="87">
        <f t="shared" si="21"/>
        <v>11637.091692039001</v>
      </c>
      <c r="BA121" s="84">
        <f t="shared" si="21"/>
        <v>0</v>
      </c>
      <c r="BB121" s="70">
        <f t="shared" si="21"/>
        <v>0</v>
      </c>
      <c r="BC121" s="70">
        <f t="shared" si="21"/>
        <v>0</v>
      </c>
      <c r="BD121" s="70">
        <f t="shared" si="21"/>
        <v>0</v>
      </c>
      <c r="BE121" s="85">
        <f t="shared" si="21"/>
        <v>0</v>
      </c>
      <c r="BF121" s="84">
        <f t="shared" si="21"/>
        <v>3302.903412019</v>
      </c>
      <c r="BG121" s="70">
        <f t="shared" si="21"/>
        <v>678.216370052</v>
      </c>
      <c r="BH121" s="70">
        <f t="shared" si="21"/>
        <v>79.19564841399999</v>
      </c>
      <c r="BI121" s="70">
        <f t="shared" si="21"/>
        <v>0</v>
      </c>
      <c r="BJ121" s="85">
        <f t="shared" si="21"/>
        <v>1646.0843291590002</v>
      </c>
      <c r="BK121" s="98">
        <f>+BK119+BK100+BK95+BK75</f>
        <v>53224.425863020006</v>
      </c>
      <c r="BM121" s="109"/>
    </row>
    <row r="122" spans="1:63" ht="4.5" customHeight="1">
      <c r="A122" s="11"/>
      <c r="B122" s="22"/>
      <c r="C122" s="115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6"/>
    </row>
    <row r="123" spans="1:63" ht="14.25" customHeight="1">
      <c r="A123" s="11" t="s">
        <v>5</v>
      </c>
      <c r="B123" s="23" t="s">
        <v>26</v>
      </c>
      <c r="C123" s="115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6"/>
    </row>
    <row r="124" spans="1:63" ht="14.25" customHeight="1">
      <c r="A124" s="32"/>
      <c r="B124" s="28" t="s">
        <v>120</v>
      </c>
      <c r="C124" s="73">
        <v>0</v>
      </c>
      <c r="D124" s="53">
        <v>10.205960068000001</v>
      </c>
      <c r="E124" s="45">
        <v>0</v>
      </c>
      <c r="F124" s="45">
        <v>0</v>
      </c>
      <c r="G124" s="54">
        <v>0</v>
      </c>
      <c r="H124" s="73">
        <v>2.81789273</v>
      </c>
      <c r="I124" s="45">
        <v>1.9418314200000002</v>
      </c>
      <c r="J124" s="45">
        <v>1.342237333</v>
      </c>
      <c r="K124" s="45">
        <v>0</v>
      </c>
      <c r="L124" s="54">
        <v>16.13111521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1.951827625</v>
      </c>
      <c r="S124" s="45">
        <v>2.23078555</v>
      </c>
      <c r="T124" s="45">
        <v>6.6759973509999995</v>
      </c>
      <c r="U124" s="45">
        <v>0</v>
      </c>
      <c r="V124" s="54">
        <v>3.8297187509999997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0.003173625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0.004907926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167.465177102</v>
      </c>
      <c r="AW124" s="45">
        <v>142.524631064</v>
      </c>
      <c r="AX124" s="45">
        <v>0</v>
      </c>
      <c r="AY124" s="45">
        <v>0</v>
      </c>
      <c r="AZ124" s="54">
        <v>483.127050531</v>
      </c>
      <c r="BA124" s="43">
        <v>0</v>
      </c>
      <c r="BB124" s="44">
        <v>0</v>
      </c>
      <c r="BC124" s="43">
        <v>0</v>
      </c>
      <c r="BD124" s="43">
        <v>0</v>
      </c>
      <c r="BE124" s="48">
        <v>0</v>
      </c>
      <c r="BF124" s="43">
        <v>64.82784739399999</v>
      </c>
      <c r="BG124" s="44">
        <v>31.211921732999997</v>
      </c>
      <c r="BH124" s="43">
        <v>0</v>
      </c>
      <c r="BI124" s="43">
        <v>0</v>
      </c>
      <c r="BJ124" s="48">
        <v>98.796978793</v>
      </c>
      <c r="BK124" s="103">
        <f>SUM(C124:BJ124)</f>
        <v>1035.0890542060001</v>
      </c>
    </row>
    <row r="125" spans="1:63" ht="13.5" thickBot="1">
      <c r="A125" s="40"/>
      <c r="B125" s="86" t="s">
        <v>79</v>
      </c>
      <c r="C125" s="50">
        <f>SUM(C124)</f>
        <v>0</v>
      </c>
      <c r="D125" s="71">
        <f aca="true" t="shared" si="22" ref="D125:BK125">SUM(D124)</f>
        <v>10.205960068000001</v>
      </c>
      <c r="E125" s="71">
        <f t="shared" si="22"/>
        <v>0</v>
      </c>
      <c r="F125" s="71">
        <f t="shared" si="22"/>
        <v>0</v>
      </c>
      <c r="G125" s="69">
        <f t="shared" si="22"/>
        <v>0</v>
      </c>
      <c r="H125" s="50">
        <f t="shared" si="22"/>
        <v>2.81789273</v>
      </c>
      <c r="I125" s="71">
        <f t="shared" si="22"/>
        <v>1.9418314200000002</v>
      </c>
      <c r="J125" s="71">
        <f t="shared" si="22"/>
        <v>1.342237333</v>
      </c>
      <c r="K125" s="71">
        <f t="shared" si="22"/>
        <v>0</v>
      </c>
      <c r="L125" s="69">
        <f t="shared" si="22"/>
        <v>16.13111521</v>
      </c>
      <c r="M125" s="50">
        <f t="shared" si="22"/>
        <v>0</v>
      </c>
      <c r="N125" s="71">
        <f t="shared" si="22"/>
        <v>0</v>
      </c>
      <c r="O125" s="71">
        <f t="shared" si="22"/>
        <v>0</v>
      </c>
      <c r="P125" s="71">
        <f t="shared" si="22"/>
        <v>0</v>
      </c>
      <c r="Q125" s="69">
        <f t="shared" si="22"/>
        <v>0</v>
      </c>
      <c r="R125" s="50">
        <f t="shared" si="22"/>
        <v>1.951827625</v>
      </c>
      <c r="S125" s="71">
        <f t="shared" si="22"/>
        <v>2.23078555</v>
      </c>
      <c r="T125" s="71">
        <f t="shared" si="22"/>
        <v>6.6759973509999995</v>
      </c>
      <c r="U125" s="71">
        <f t="shared" si="22"/>
        <v>0</v>
      </c>
      <c r="V125" s="69">
        <f t="shared" si="22"/>
        <v>3.8297187509999997</v>
      </c>
      <c r="W125" s="50">
        <f t="shared" si="22"/>
        <v>0</v>
      </c>
      <c r="X125" s="71">
        <f t="shared" si="22"/>
        <v>0</v>
      </c>
      <c r="Y125" s="71">
        <f t="shared" si="22"/>
        <v>0</v>
      </c>
      <c r="Z125" s="71">
        <f t="shared" si="22"/>
        <v>0</v>
      </c>
      <c r="AA125" s="69">
        <f t="shared" si="22"/>
        <v>0</v>
      </c>
      <c r="AB125" s="50">
        <f t="shared" si="22"/>
        <v>0.003173625</v>
      </c>
      <c r="AC125" s="71">
        <f t="shared" si="22"/>
        <v>0</v>
      </c>
      <c r="AD125" s="71">
        <f t="shared" si="22"/>
        <v>0</v>
      </c>
      <c r="AE125" s="71">
        <f t="shared" si="22"/>
        <v>0</v>
      </c>
      <c r="AF125" s="69">
        <f t="shared" si="22"/>
        <v>0</v>
      </c>
      <c r="AG125" s="50">
        <f t="shared" si="22"/>
        <v>0</v>
      </c>
      <c r="AH125" s="71">
        <f t="shared" si="22"/>
        <v>0</v>
      </c>
      <c r="AI125" s="71">
        <f t="shared" si="22"/>
        <v>0</v>
      </c>
      <c r="AJ125" s="71">
        <f t="shared" si="22"/>
        <v>0</v>
      </c>
      <c r="AK125" s="69">
        <f t="shared" si="22"/>
        <v>0</v>
      </c>
      <c r="AL125" s="50">
        <f t="shared" si="22"/>
        <v>0.004907926</v>
      </c>
      <c r="AM125" s="71">
        <f t="shared" si="22"/>
        <v>0</v>
      </c>
      <c r="AN125" s="71">
        <f t="shared" si="22"/>
        <v>0</v>
      </c>
      <c r="AO125" s="71">
        <f t="shared" si="22"/>
        <v>0</v>
      </c>
      <c r="AP125" s="69">
        <f t="shared" si="22"/>
        <v>0</v>
      </c>
      <c r="AQ125" s="50">
        <f t="shared" si="22"/>
        <v>0</v>
      </c>
      <c r="AR125" s="71">
        <f t="shared" si="22"/>
        <v>0</v>
      </c>
      <c r="AS125" s="71">
        <f t="shared" si="22"/>
        <v>0</v>
      </c>
      <c r="AT125" s="71">
        <f t="shared" si="22"/>
        <v>0</v>
      </c>
      <c r="AU125" s="69">
        <f t="shared" si="22"/>
        <v>0</v>
      </c>
      <c r="AV125" s="50">
        <f t="shared" si="22"/>
        <v>167.465177102</v>
      </c>
      <c r="AW125" s="71">
        <f t="shared" si="22"/>
        <v>142.524631064</v>
      </c>
      <c r="AX125" s="71">
        <f t="shared" si="22"/>
        <v>0</v>
      </c>
      <c r="AY125" s="71">
        <f t="shared" si="22"/>
        <v>0</v>
      </c>
      <c r="AZ125" s="69">
        <f t="shared" si="22"/>
        <v>483.127050531</v>
      </c>
      <c r="BA125" s="51">
        <f t="shared" si="22"/>
        <v>0</v>
      </c>
      <c r="BB125" s="71">
        <f t="shared" si="22"/>
        <v>0</v>
      </c>
      <c r="BC125" s="71">
        <f t="shared" si="22"/>
        <v>0</v>
      </c>
      <c r="BD125" s="71">
        <f t="shared" si="22"/>
        <v>0</v>
      </c>
      <c r="BE125" s="88">
        <f t="shared" si="22"/>
        <v>0</v>
      </c>
      <c r="BF125" s="50">
        <f t="shared" si="22"/>
        <v>64.82784739399999</v>
      </c>
      <c r="BG125" s="71">
        <f t="shared" si="22"/>
        <v>31.211921732999997</v>
      </c>
      <c r="BH125" s="71">
        <f t="shared" si="22"/>
        <v>0</v>
      </c>
      <c r="BI125" s="71">
        <f t="shared" si="22"/>
        <v>0</v>
      </c>
      <c r="BJ125" s="69">
        <f t="shared" si="22"/>
        <v>98.796978793</v>
      </c>
      <c r="BK125" s="104">
        <f t="shared" si="22"/>
        <v>1035.0890542060001</v>
      </c>
    </row>
    <row r="126" spans="1:63" ht="6" customHeight="1">
      <c r="A126" s="4"/>
      <c r="B126" s="16"/>
      <c r="C126" s="27"/>
      <c r="D126" s="34"/>
      <c r="E126" s="27"/>
      <c r="F126" s="27"/>
      <c r="G126" s="27"/>
      <c r="H126" s="27"/>
      <c r="I126" s="27"/>
      <c r="J126" s="27"/>
      <c r="K126" s="27"/>
      <c r="L126" s="27"/>
      <c r="M126" s="27"/>
      <c r="N126" s="34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34"/>
      <c r="AS126" s="27"/>
      <c r="AT126" s="27"/>
      <c r="AU126" s="27"/>
      <c r="AV126" s="27"/>
      <c r="AW126" s="27"/>
      <c r="AX126" s="27"/>
      <c r="AY126" s="27"/>
      <c r="AZ126" s="27"/>
      <c r="BA126" s="27"/>
      <c r="BB126" s="34"/>
      <c r="BC126" s="27"/>
      <c r="BD126" s="27"/>
      <c r="BE126" s="27"/>
      <c r="BF126" s="27"/>
      <c r="BG126" s="34"/>
      <c r="BH126" s="27"/>
      <c r="BI126" s="27"/>
      <c r="BJ126" s="27"/>
      <c r="BK126" s="30"/>
    </row>
    <row r="127" spans="1:63" ht="12.75">
      <c r="A127" s="4"/>
      <c r="B127" s="4" t="s">
        <v>121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1" t="s">
        <v>122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1:63" ht="12.75">
      <c r="A128" s="4"/>
      <c r="B128" s="4" t="s">
        <v>123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124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3:63" ht="12.75"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125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  <row r="130" spans="2:63" ht="12.75">
      <c r="B130" s="4" t="s">
        <v>166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42" t="s">
        <v>126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30"/>
    </row>
    <row r="131" spans="2:63" ht="12.75">
      <c r="B131" s="4" t="s">
        <v>167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42" t="s">
        <v>127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30"/>
    </row>
    <row r="132" spans="2:63" ht="12.75">
      <c r="B132" s="4"/>
      <c r="C132" s="27"/>
      <c r="D132" s="27"/>
      <c r="E132" s="27"/>
      <c r="F132" s="27"/>
      <c r="G132" s="27"/>
      <c r="H132" s="27"/>
      <c r="I132" s="27"/>
      <c r="J132" s="27"/>
      <c r="K132" s="27"/>
      <c r="L132" s="42" t="s">
        <v>128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62:BK62"/>
    <mergeCell ref="C65:BK6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78:BK78"/>
    <mergeCell ref="M3:V3"/>
    <mergeCell ref="C11:BK11"/>
    <mergeCell ref="C15:BK15"/>
    <mergeCell ref="C59:BK59"/>
    <mergeCell ref="C112:BK112"/>
    <mergeCell ref="C79:BK79"/>
    <mergeCell ref="C76:BK76"/>
    <mergeCell ref="C82:BK82"/>
    <mergeCell ref="C96:BK96"/>
    <mergeCell ref="C97:BK97"/>
    <mergeCell ref="C101:BK101"/>
    <mergeCell ref="C120:BK120"/>
    <mergeCell ref="A1:A5"/>
    <mergeCell ref="C98:BK98"/>
    <mergeCell ref="C122:BK122"/>
    <mergeCell ref="C123:BK123"/>
    <mergeCell ref="C102:BK102"/>
    <mergeCell ref="C103:BK103"/>
    <mergeCell ref="C106:BK106"/>
    <mergeCell ref="C110:BK110"/>
    <mergeCell ref="C111:BK11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8" t="s">
        <v>182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2:12" ht="12.75">
      <c r="B3" s="148" t="s">
        <v>158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9">
        <v>0.001641511</v>
      </c>
      <c r="E5" s="100">
        <v>0.7646554990000001</v>
      </c>
      <c r="F5" s="100">
        <v>0.860030049</v>
      </c>
      <c r="G5" s="100">
        <v>0.009963897</v>
      </c>
      <c r="H5" s="100">
        <v>0.00920453</v>
      </c>
      <c r="I5" s="72"/>
      <c r="J5" s="89"/>
      <c r="K5" s="95">
        <f>SUM(D5:J5)</f>
        <v>1.6454954860000002</v>
      </c>
      <c r="L5" s="96">
        <v>0</v>
      </c>
    </row>
    <row r="6" spans="2:12" ht="12.75">
      <c r="B6" s="12">
        <v>2</v>
      </c>
      <c r="C6" s="14" t="s">
        <v>36</v>
      </c>
      <c r="D6" s="100">
        <v>96.18301451900001</v>
      </c>
      <c r="E6" s="100">
        <v>133.106576896</v>
      </c>
      <c r="F6" s="100">
        <v>466.390127278</v>
      </c>
      <c r="G6" s="100">
        <v>33.05972694</v>
      </c>
      <c r="H6" s="100">
        <v>9.468203183</v>
      </c>
      <c r="I6" s="72"/>
      <c r="J6" s="89"/>
      <c r="K6" s="95">
        <f aca="true" t="shared" si="0" ref="K6:K41">SUM(D6:J6)</f>
        <v>738.2076488160001</v>
      </c>
      <c r="L6" s="95">
        <v>9.747877165</v>
      </c>
    </row>
    <row r="7" spans="2:12" ht="12.75">
      <c r="B7" s="12">
        <v>3</v>
      </c>
      <c r="C7" s="13" t="s">
        <v>37</v>
      </c>
      <c r="D7" s="100">
        <v>0.012728966999999999</v>
      </c>
      <c r="E7" s="100">
        <v>0.569808423</v>
      </c>
      <c r="F7" s="100">
        <v>1.601096845</v>
      </c>
      <c r="G7" s="100">
        <v>0.004886481</v>
      </c>
      <c r="H7" s="100">
        <v>0.006046951</v>
      </c>
      <c r="I7" s="72"/>
      <c r="J7" s="89"/>
      <c r="K7" s="95">
        <f t="shared" si="0"/>
        <v>2.1945676670000003</v>
      </c>
      <c r="L7" s="96">
        <v>0</v>
      </c>
    </row>
    <row r="8" spans="2:12" ht="12.75">
      <c r="B8" s="12">
        <v>4</v>
      </c>
      <c r="C8" s="14" t="s">
        <v>38</v>
      </c>
      <c r="D8" s="100">
        <v>0.5655913690000001</v>
      </c>
      <c r="E8" s="100">
        <v>67.902057938</v>
      </c>
      <c r="F8" s="100">
        <v>86.840236371</v>
      </c>
      <c r="G8" s="100">
        <v>13.117440098000001</v>
      </c>
      <c r="H8" s="100">
        <v>0.890144939</v>
      </c>
      <c r="I8" s="72"/>
      <c r="J8" s="89"/>
      <c r="K8" s="95">
        <f t="shared" si="0"/>
        <v>169.315470715</v>
      </c>
      <c r="L8" s="95">
        <v>15.858859728999999</v>
      </c>
    </row>
    <row r="9" spans="2:12" ht="12.75">
      <c r="B9" s="12">
        <v>5</v>
      </c>
      <c r="C9" s="14" t="s">
        <v>39</v>
      </c>
      <c r="D9" s="100">
        <v>0.44336984400000007</v>
      </c>
      <c r="E9" s="100">
        <v>45.291160396</v>
      </c>
      <c r="F9" s="100">
        <v>129.445338111</v>
      </c>
      <c r="G9" s="100">
        <v>14.343278938</v>
      </c>
      <c r="H9" s="100">
        <v>0.8320054809999999</v>
      </c>
      <c r="I9" s="72"/>
      <c r="J9" s="89"/>
      <c r="K9" s="95">
        <f t="shared" si="0"/>
        <v>190.35515277000002</v>
      </c>
      <c r="L9" s="95">
        <v>3.298822023</v>
      </c>
    </row>
    <row r="10" spans="2:12" ht="12.75">
      <c r="B10" s="12">
        <v>6</v>
      </c>
      <c r="C10" s="14" t="s">
        <v>40</v>
      </c>
      <c r="D10" s="100">
        <v>0.503861942</v>
      </c>
      <c r="E10" s="100">
        <v>68.36272551900001</v>
      </c>
      <c r="F10" s="100">
        <v>103.12213898499999</v>
      </c>
      <c r="G10" s="100">
        <v>9.850076340000001</v>
      </c>
      <c r="H10" s="100">
        <v>2.4006569129999997</v>
      </c>
      <c r="I10" s="72"/>
      <c r="J10" s="89"/>
      <c r="K10" s="95">
        <f t="shared" si="0"/>
        <v>184.23945969899998</v>
      </c>
      <c r="L10" s="95">
        <v>4.346183815</v>
      </c>
    </row>
    <row r="11" spans="2:12" ht="12.75">
      <c r="B11" s="12">
        <v>7</v>
      </c>
      <c r="C11" s="14" t="s">
        <v>41</v>
      </c>
      <c r="D11" s="100">
        <v>4.373391511</v>
      </c>
      <c r="E11" s="100">
        <v>64.55119827300001</v>
      </c>
      <c r="F11" s="100">
        <v>69.32089792900001</v>
      </c>
      <c r="G11" s="100">
        <v>4.2230709719999995</v>
      </c>
      <c r="H11" s="100">
        <v>0.828215665</v>
      </c>
      <c r="I11" s="72"/>
      <c r="J11" s="89"/>
      <c r="K11" s="95">
        <f t="shared" si="0"/>
        <v>143.29677435</v>
      </c>
      <c r="L11" s="95">
        <v>20.465450471</v>
      </c>
    </row>
    <row r="12" spans="2:12" ht="12.75">
      <c r="B12" s="12">
        <v>8</v>
      </c>
      <c r="C12" s="13" t="s">
        <v>42</v>
      </c>
      <c r="D12" s="100">
        <v>0.000504084</v>
      </c>
      <c r="E12" s="100">
        <v>0.232945004</v>
      </c>
      <c r="F12" s="100">
        <v>4.825382767</v>
      </c>
      <c r="G12" s="100">
        <v>0.13492337299999999</v>
      </c>
      <c r="H12" s="100">
        <v>0.009905984</v>
      </c>
      <c r="I12" s="72"/>
      <c r="J12" s="89"/>
      <c r="K12" s="95">
        <f t="shared" si="0"/>
        <v>5.203661212000001</v>
      </c>
      <c r="L12" s="95">
        <v>0.045168763</v>
      </c>
    </row>
    <row r="13" spans="2:12" ht="12.75">
      <c r="B13" s="12">
        <v>9</v>
      </c>
      <c r="C13" s="13" t="s">
        <v>43</v>
      </c>
      <c r="D13" s="100">
        <v>0.001466781</v>
      </c>
      <c r="E13" s="100">
        <v>0.400366808</v>
      </c>
      <c r="F13" s="100">
        <v>4.105842149</v>
      </c>
      <c r="G13" s="100">
        <v>0.080623921</v>
      </c>
      <c r="H13" s="100">
        <v>0.029952805</v>
      </c>
      <c r="I13" s="72"/>
      <c r="J13" s="89"/>
      <c r="K13" s="95">
        <f t="shared" si="0"/>
        <v>4.618252463999999</v>
      </c>
      <c r="L13" s="96">
        <v>0</v>
      </c>
    </row>
    <row r="14" spans="2:12" ht="12.75">
      <c r="B14" s="12">
        <v>10</v>
      </c>
      <c r="C14" s="14" t="s">
        <v>44</v>
      </c>
      <c r="D14" s="100">
        <v>50.839989665</v>
      </c>
      <c r="E14" s="100">
        <v>124.32525969899999</v>
      </c>
      <c r="F14" s="100">
        <v>202.03974683799999</v>
      </c>
      <c r="G14" s="100">
        <v>25.667932595</v>
      </c>
      <c r="H14" s="100">
        <v>2.87150844</v>
      </c>
      <c r="I14" s="72"/>
      <c r="J14" s="89"/>
      <c r="K14" s="95">
        <f t="shared" si="0"/>
        <v>405.744437237</v>
      </c>
      <c r="L14" s="95">
        <v>4.196255422999999</v>
      </c>
    </row>
    <row r="15" spans="2:12" ht="12.75">
      <c r="B15" s="12">
        <v>11</v>
      </c>
      <c r="C15" s="14" t="s">
        <v>45</v>
      </c>
      <c r="D15" s="100">
        <v>1020.73036579</v>
      </c>
      <c r="E15" s="100">
        <v>826.246748456</v>
      </c>
      <c r="F15" s="100">
        <v>1598.0292398450001</v>
      </c>
      <c r="G15" s="100">
        <v>114.45113210299999</v>
      </c>
      <c r="H15" s="100">
        <v>24.441098296</v>
      </c>
      <c r="I15" s="72"/>
      <c r="J15" s="89"/>
      <c r="K15" s="95">
        <f t="shared" si="0"/>
        <v>3583.89858449</v>
      </c>
      <c r="L15" s="95">
        <v>80.118637154</v>
      </c>
    </row>
    <row r="16" spans="2:12" ht="12.75">
      <c r="B16" s="12">
        <v>12</v>
      </c>
      <c r="C16" s="14" t="s">
        <v>46</v>
      </c>
      <c r="D16" s="100">
        <v>191.35670646900002</v>
      </c>
      <c r="E16" s="100">
        <v>979.0176264809999</v>
      </c>
      <c r="F16" s="100">
        <v>447.55401647900004</v>
      </c>
      <c r="G16" s="100">
        <v>29.30228292</v>
      </c>
      <c r="H16" s="100">
        <v>6.684685344</v>
      </c>
      <c r="I16" s="72"/>
      <c r="J16" s="89"/>
      <c r="K16" s="95">
        <f t="shared" si="0"/>
        <v>1653.9153176929997</v>
      </c>
      <c r="L16" s="95">
        <v>19.55208436</v>
      </c>
    </row>
    <row r="17" spans="2:12" ht="12.75">
      <c r="B17" s="12">
        <v>13</v>
      </c>
      <c r="C17" s="14" t="s">
        <v>47</v>
      </c>
      <c r="D17" s="100">
        <v>0.925551625</v>
      </c>
      <c r="E17" s="100">
        <v>5.858154569</v>
      </c>
      <c r="F17" s="100">
        <v>20.279553672</v>
      </c>
      <c r="G17" s="100">
        <v>0.6483158059999999</v>
      </c>
      <c r="H17" s="100">
        <v>0.197441161</v>
      </c>
      <c r="I17" s="72"/>
      <c r="J17" s="89"/>
      <c r="K17" s="95">
        <f t="shared" si="0"/>
        <v>27.909016833</v>
      </c>
      <c r="L17" s="95">
        <v>0.567494541</v>
      </c>
    </row>
    <row r="18" spans="2:12" ht="12.75">
      <c r="B18" s="12">
        <v>14</v>
      </c>
      <c r="C18" s="14" t="s">
        <v>48</v>
      </c>
      <c r="D18" s="100">
        <v>1.27402173</v>
      </c>
      <c r="E18" s="100">
        <v>2.0060757099999997</v>
      </c>
      <c r="F18" s="100">
        <v>10.951081204</v>
      </c>
      <c r="G18" s="100">
        <v>0.07878358199999999</v>
      </c>
      <c r="H18" s="100">
        <v>0.25006541800000004</v>
      </c>
      <c r="I18" s="72"/>
      <c r="J18" s="89"/>
      <c r="K18" s="95">
        <f t="shared" si="0"/>
        <v>14.560027644</v>
      </c>
      <c r="L18" s="95">
        <v>0.016982662</v>
      </c>
    </row>
    <row r="19" spans="2:12" ht="12.75">
      <c r="B19" s="12">
        <v>15</v>
      </c>
      <c r="C19" s="14" t="s">
        <v>49</v>
      </c>
      <c r="D19" s="100">
        <v>6.471901237</v>
      </c>
      <c r="E19" s="100">
        <v>63.418036357</v>
      </c>
      <c r="F19" s="100">
        <v>142.306268751</v>
      </c>
      <c r="G19" s="100">
        <v>27.501344739</v>
      </c>
      <c r="H19" s="100">
        <v>1.0492807480000002</v>
      </c>
      <c r="I19" s="72"/>
      <c r="J19" s="89"/>
      <c r="K19" s="95">
        <f t="shared" si="0"/>
        <v>240.746831832</v>
      </c>
      <c r="L19" s="95">
        <v>11.707925816</v>
      </c>
    </row>
    <row r="20" spans="2:12" ht="12.75">
      <c r="B20" s="12">
        <v>16</v>
      </c>
      <c r="C20" s="14" t="s">
        <v>50</v>
      </c>
      <c r="D20" s="100">
        <v>695.3329371359999</v>
      </c>
      <c r="E20" s="100">
        <v>1497.929745262</v>
      </c>
      <c r="F20" s="100">
        <v>1379.6117378239999</v>
      </c>
      <c r="G20" s="100">
        <v>93.205464173</v>
      </c>
      <c r="H20" s="100">
        <v>29.470839795</v>
      </c>
      <c r="I20" s="72"/>
      <c r="J20" s="89"/>
      <c r="K20" s="95">
        <f t="shared" si="0"/>
        <v>3695.5507241899995</v>
      </c>
      <c r="L20" s="95">
        <v>88.526841361</v>
      </c>
    </row>
    <row r="21" spans="2:12" ht="12.75">
      <c r="B21" s="12">
        <v>17</v>
      </c>
      <c r="C21" s="14" t="s">
        <v>51</v>
      </c>
      <c r="D21" s="100">
        <v>18.795690709</v>
      </c>
      <c r="E21" s="100">
        <v>113.501835455</v>
      </c>
      <c r="F21" s="100">
        <v>273.66113835699997</v>
      </c>
      <c r="G21" s="100">
        <v>14.051940728</v>
      </c>
      <c r="H21" s="100">
        <v>6.552531544</v>
      </c>
      <c r="I21" s="72"/>
      <c r="J21" s="89"/>
      <c r="K21" s="95">
        <f t="shared" si="0"/>
        <v>426.5631367929999</v>
      </c>
      <c r="L21" s="95">
        <v>14.848341518000002</v>
      </c>
    </row>
    <row r="22" spans="2:12" ht="12.75">
      <c r="B22" s="12">
        <v>18</v>
      </c>
      <c r="C22" s="13" t="s">
        <v>52</v>
      </c>
      <c r="D22" s="99">
        <v>2.9964E-05</v>
      </c>
      <c r="E22" s="100">
        <v>0.046128846</v>
      </c>
      <c r="F22" s="100">
        <v>0.043344811999999996</v>
      </c>
      <c r="G22" s="99">
        <v>0</v>
      </c>
      <c r="H22" s="100">
        <v>0</v>
      </c>
      <c r="I22" s="72"/>
      <c r="J22" s="89"/>
      <c r="K22" s="95">
        <f t="shared" si="0"/>
        <v>0.089503622</v>
      </c>
      <c r="L22" s="95">
        <v>0.014131176999999998</v>
      </c>
    </row>
    <row r="23" spans="2:12" ht="12.75">
      <c r="B23" s="12">
        <v>19</v>
      </c>
      <c r="C23" s="14" t="s">
        <v>53</v>
      </c>
      <c r="D23" s="100">
        <v>3.830986232</v>
      </c>
      <c r="E23" s="100">
        <v>91.88876752899999</v>
      </c>
      <c r="F23" s="100">
        <v>297.37115713699995</v>
      </c>
      <c r="G23" s="100">
        <v>30.17673692</v>
      </c>
      <c r="H23" s="100">
        <v>3.299816741</v>
      </c>
      <c r="I23" s="72"/>
      <c r="J23" s="89"/>
      <c r="K23" s="95">
        <f t="shared" si="0"/>
        <v>426.5674645589999</v>
      </c>
      <c r="L23" s="95">
        <v>10.294904536</v>
      </c>
    </row>
    <row r="24" spans="2:12" ht="12.75">
      <c r="B24" s="12">
        <v>20</v>
      </c>
      <c r="C24" s="14" t="s">
        <v>54</v>
      </c>
      <c r="D24" s="100">
        <v>6681.395759261</v>
      </c>
      <c r="E24" s="100">
        <v>10094.446789742999</v>
      </c>
      <c r="F24" s="100">
        <v>7603.388083645</v>
      </c>
      <c r="G24" s="100">
        <v>789.492436727</v>
      </c>
      <c r="H24" s="100">
        <v>386.914259444</v>
      </c>
      <c r="I24" s="72"/>
      <c r="J24" s="89"/>
      <c r="K24" s="95">
        <f t="shared" si="0"/>
        <v>25555.637328819997</v>
      </c>
      <c r="L24" s="95">
        <v>377.449030536</v>
      </c>
    </row>
    <row r="25" spans="2:12" ht="12.75">
      <c r="B25" s="12">
        <v>21</v>
      </c>
      <c r="C25" s="13" t="s">
        <v>55</v>
      </c>
      <c r="D25" s="99">
        <v>0.006135639</v>
      </c>
      <c r="E25" s="100">
        <v>0.239440274</v>
      </c>
      <c r="F25" s="100">
        <v>1.846519627</v>
      </c>
      <c r="G25" s="100">
        <v>0.043779368</v>
      </c>
      <c r="H25" s="100">
        <v>0.036689171</v>
      </c>
      <c r="I25" s="72"/>
      <c r="J25" s="89"/>
      <c r="K25" s="95">
        <f t="shared" si="0"/>
        <v>2.172564079</v>
      </c>
      <c r="L25" s="95">
        <v>0.024459670000000003</v>
      </c>
    </row>
    <row r="26" spans="2:12" ht="12.75">
      <c r="B26" s="12">
        <v>22</v>
      </c>
      <c r="C26" s="14" t="s">
        <v>56</v>
      </c>
      <c r="D26" s="100">
        <v>0.286234806</v>
      </c>
      <c r="E26" s="100">
        <v>3.8553214020000004</v>
      </c>
      <c r="F26" s="100">
        <v>17.885909309000002</v>
      </c>
      <c r="G26" s="100">
        <v>0.214111512</v>
      </c>
      <c r="H26" s="100">
        <v>0.198644394</v>
      </c>
      <c r="I26" s="72"/>
      <c r="J26" s="89"/>
      <c r="K26" s="95">
        <f t="shared" si="0"/>
        <v>22.440221423</v>
      </c>
      <c r="L26" s="95">
        <v>0.633144131</v>
      </c>
    </row>
    <row r="27" spans="2:12" ht="12.75">
      <c r="B27" s="12">
        <v>23</v>
      </c>
      <c r="C27" s="13" t="s">
        <v>57</v>
      </c>
      <c r="D27" s="99">
        <v>0</v>
      </c>
      <c r="E27" s="99">
        <v>0.001209107</v>
      </c>
      <c r="F27" s="100">
        <v>0.57833818</v>
      </c>
      <c r="G27" s="100">
        <v>0.092590601</v>
      </c>
      <c r="H27" s="100">
        <v>0.01227724</v>
      </c>
      <c r="I27" s="72"/>
      <c r="J27" s="89"/>
      <c r="K27" s="95">
        <f t="shared" si="0"/>
        <v>0.6844151279999999</v>
      </c>
      <c r="L27" s="96">
        <v>0.01227639</v>
      </c>
    </row>
    <row r="28" spans="2:12" ht="12.75">
      <c r="B28" s="12">
        <v>24</v>
      </c>
      <c r="C28" s="13" t="s">
        <v>58</v>
      </c>
      <c r="D28" s="99">
        <v>0.0069825059999999994</v>
      </c>
      <c r="E28" s="100">
        <v>0.507424855</v>
      </c>
      <c r="F28" s="100">
        <v>1.880003342</v>
      </c>
      <c r="G28" s="100">
        <v>0.00024044699999999997</v>
      </c>
      <c r="H28" s="100">
        <v>0.055471721999999994</v>
      </c>
      <c r="I28" s="72"/>
      <c r="J28" s="89"/>
      <c r="K28" s="95">
        <f t="shared" si="0"/>
        <v>2.450122872</v>
      </c>
      <c r="L28" s="95">
        <v>0.136571529</v>
      </c>
    </row>
    <row r="29" spans="2:12" ht="12.75">
      <c r="B29" s="12">
        <v>25</v>
      </c>
      <c r="C29" s="14" t="s">
        <v>59</v>
      </c>
      <c r="D29" s="100">
        <v>513.247215913</v>
      </c>
      <c r="E29" s="100">
        <v>3118.024827558</v>
      </c>
      <c r="F29" s="100">
        <v>1820.982433282</v>
      </c>
      <c r="G29" s="100">
        <v>94.85200719299999</v>
      </c>
      <c r="H29" s="100">
        <v>34.56428068</v>
      </c>
      <c r="I29" s="72"/>
      <c r="J29" s="89"/>
      <c r="K29" s="95">
        <f t="shared" si="0"/>
        <v>5581.670764625999</v>
      </c>
      <c r="L29" s="95">
        <v>66.185148419</v>
      </c>
    </row>
    <row r="30" spans="2:12" ht="12.75">
      <c r="B30" s="12">
        <v>26</v>
      </c>
      <c r="C30" s="14" t="s">
        <v>60</v>
      </c>
      <c r="D30" s="100">
        <v>14.085656891</v>
      </c>
      <c r="E30" s="100">
        <v>46.19105293</v>
      </c>
      <c r="F30" s="100">
        <v>119.73020069399999</v>
      </c>
      <c r="G30" s="100">
        <v>12.452627001</v>
      </c>
      <c r="H30" s="100">
        <v>1.315059585</v>
      </c>
      <c r="I30" s="72"/>
      <c r="J30" s="89"/>
      <c r="K30" s="95">
        <f t="shared" si="0"/>
        <v>193.77459710099998</v>
      </c>
      <c r="L30" s="95">
        <v>3.525130395</v>
      </c>
    </row>
    <row r="31" spans="2:12" ht="12.75">
      <c r="B31" s="12">
        <v>27</v>
      </c>
      <c r="C31" s="14" t="s">
        <v>17</v>
      </c>
      <c r="D31" s="100">
        <v>276.05416295500004</v>
      </c>
      <c r="E31" s="100">
        <v>574.977329295</v>
      </c>
      <c r="F31" s="100">
        <v>843.5965682199999</v>
      </c>
      <c r="G31" s="100">
        <v>59.870681273</v>
      </c>
      <c r="H31" s="100">
        <v>17.783178368999998</v>
      </c>
      <c r="I31" s="72"/>
      <c r="J31" s="89"/>
      <c r="K31" s="95">
        <f t="shared" si="0"/>
        <v>1772.281920112</v>
      </c>
      <c r="L31" s="95">
        <v>27.785544224000002</v>
      </c>
    </row>
    <row r="32" spans="2:12" ht="12.75">
      <c r="B32" s="12">
        <v>28</v>
      </c>
      <c r="C32" s="14" t="s">
        <v>61</v>
      </c>
      <c r="D32" s="100">
        <v>0.758548317</v>
      </c>
      <c r="E32" s="100">
        <v>2.639739498</v>
      </c>
      <c r="F32" s="100">
        <v>11.678002654</v>
      </c>
      <c r="G32" s="100">
        <v>0.665864166</v>
      </c>
      <c r="H32" s="100">
        <v>0.325769935</v>
      </c>
      <c r="I32" s="72"/>
      <c r="J32" s="89"/>
      <c r="K32" s="95">
        <f t="shared" si="0"/>
        <v>16.06792457</v>
      </c>
      <c r="L32" s="95">
        <v>1.545644667</v>
      </c>
    </row>
    <row r="33" spans="2:12" ht="12.75">
      <c r="B33" s="12">
        <v>29</v>
      </c>
      <c r="C33" s="14" t="s">
        <v>62</v>
      </c>
      <c r="D33" s="100">
        <v>18.869170563999997</v>
      </c>
      <c r="E33" s="100">
        <v>345.189826955</v>
      </c>
      <c r="F33" s="100">
        <v>288.77466734899997</v>
      </c>
      <c r="G33" s="100">
        <v>22.185283902000002</v>
      </c>
      <c r="H33" s="100">
        <v>2.3157284760000003</v>
      </c>
      <c r="I33" s="72"/>
      <c r="J33" s="89"/>
      <c r="K33" s="95">
        <f t="shared" si="0"/>
        <v>677.334677246</v>
      </c>
      <c r="L33" s="95">
        <v>36.867797445</v>
      </c>
    </row>
    <row r="34" spans="2:12" ht="12.75">
      <c r="B34" s="12">
        <v>30</v>
      </c>
      <c r="C34" s="14" t="s">
        <v>63</v>
      </c>
      <c r="D34" s="100">
        <v>5.24765512</v>
      </c>
      <c r="E34" s="100">
        <v>348.556854866</v>
      </c>
      <c r="F34" s="100">
        <v>384.55315726000003</v>
      </c>
      <c r="G34" s="100">
        <v>20.050136519</v>
      </c>
      <c r="H34" s="100">
        <v>4.084405314</v>
      </c>
      <c r="I34" s="72"/>
      <c r="J34" s="89"/>
      <c r="K34" s="95">
        <f t="shared" si="0"/>
        <v>762.4922090790001</v>
      </c>
      <c r="L34" s="95">
        <v>17.590684540999998</v>
      </c>
    </row>
    <row r="35" spans="2:12" ht="12.75">
      <c r="B35" s="12">
        <v>31</v>
      </c>
      <c r="C35" s="13" t="s">
        <v>64</v>
      </c>
      <c r="D35" s="99">
        <v>0.018681277</v>
      </c>
      <c r="E35" s="100">
        <v>1.3756772990000001</v>
      </c>
      <c r="F35" s="100">
        <v>4.800020153999999</v>
      </c>
      <c r="G35" s="100">
        <v>0.478907929</v>
      </c>
      <c r="H35" s="100">
        <v>0.019354765</v>
      </c>
      <c r="I35" s="72"/>
      <c r="J35" s="89"/>
      <c r="K35" s="95">
        <f t="shared" si="0"/>
        <v>6.692641424</v>
      </c>
      <c r="L35" s="96">
        <v>0</v>
      </c>
    </row>
    <row r="36" spans="2:12" ht="12.75">
      <c r="B36" s="12">
        <v>32</v>
      </c>
      <c r="C36" s="14" t="s">
        <v>65</v>
      </c>
      <c r="D36" s="100">
        <v>289.463774631</v>
      </c>
      <c r="E36" s="100">
        <v>674.0572841930001</v>
      </c>
      <c r="F36" s="100">
        <v>828.3986822349999</v>
      </c>
      <c r="G36" s="100">
        <v>71.517902722</v>
      </c>
      <c r="H36" s="100">
        <v>14.440606233</v>
      </c>
      <c r="I36" s="72"/>
      <c r="J36" s="89"/>
      <c r="K36" s="95">
        <f t="shared" si="0"/>
        <v>1877.8782500139998</v>
      </c>
      <c r="L36" s="95">
        <v>62.36587192100001</v>
      </c>
    </row>
    <row r="37" spans="2:12" ht="12.75">
      <c r="B37" s="12">
        <v>33</v>
      </c>
      <c r="C37" s="14" t="s">
        <v>165</v>
      </c>
      <c r="D37" s="100">
        <v>0.420237057</v>
      </c>
      <c r="E37" s="100">
        <v>22.556869958</v>
      </c>
      <c r="F37" s="100">
        <v>28.7635742</v>
      </c>
      <c r="G37" s="100">
        <v>2.7297414190000002</v>
      </c>
      <c r="H37" s="100">
        <v>0.137231307</v>
      </c>
      <c r="I37" s="72"/>
      <c r="J37" s="89"/>
      <c r="K37" s="95">
        <f t="shared" si="0"/>
        <v>54.607653941</v>
      </c>
      <c r="L37" s="95">
        <v>0.26615418599999996</v>
      </c>
    </row>
    <row r="38" spans="2:12" ht="12.75">
      <c r="B38" s="12">
        <v>34</v>
      </c>
      <c r="C38" s="14" t="s">
        <v>66</v>
      </c>
      <c r="D38" s="100">
        <v>0.007013330999999999</v>
      </c>
      <c r="E38" s="100">
        <v>0.212578675</v>
      </c>
      <c r="F38" s="100">
        <v>1.541954869</v>
      </c>
      <c r="G38" s="99">
        <v>0.104840761</v>
      </c>
      <c r="H38" s="100">
        <v>0.011656231</v>
      </c>
      <c r="I38" s="72"/>
      <c r="J38" s="89"/>
      <c r="K38" s="95">
        <f t="shared" si="0"/>
        <v>1.878043867</v>
      </c>
      <c r="L38" s="96">
        <v>0</v>
      </c>
    </row>
    <row r="39" spans="2:12" ht="12.75">
      <c r="B39" s="12">
        <v>35</v>
      </c>
      <c r="C39" s="14" t="s">
        <v>67</v>
      </c>
      <c r="D39" s="100">
        <v>212.4467</v>
      </c>
      <c r="E39" s="100">
        <v>609.46</v>
      </c>
      <c r="F39" s="100">
        <v>801.5637545720001</v>
      </c>
      <c r="G39" s="100">
        <v>98.97600281</v>
      </c>
      <c r="H39" s="100">
        <v>8.545</v>
      </c>
      <c r="I39" s="72"/>
      <c r="J39" s="89"/>
      <c r="K39" s="95">
        <f t="shared" si="0"/>
        <v>1730.9914573820001</v>
      </c>
      <c r="L39" s="95">
        <v>57.521606661</v>
      </c>
    </row>
    <row r="40" spans="2:12" ht="12.75">
      <c r="B40" s="12">
        <v>36</v>
      </c>
      <c r="C40" s="14" t="s">
        <v>68</v>
      </c>
      <c r="D40" s="100">
        <v>2.311632421</v>
      </c>
      <c r="E40" s="100">
        <v>47.999055729</v>
      </c>
      <c r="F40" s="100">
        <v>65.73298707900001</v>
      </c>
      <c r="G40" s="100">
        <v>6.8431477329999995</v>
      </c>
      <c r="H40" s="100">
        <v>0.701962943</v>
      </c>
      <c r="I40" s="72"/>
      <c r="J40" s="89"/>
      <c r="K40" s="95">
        <f t="shared" si="0"/>
        <v>123.588785905</v>
      </c>
      <c r="L40" s="95">
        <v>10.148863867</v>
      </c>
    </row>
    <row r="41" spans="2:12" ht="12.75">
      <c r="B41" s="12">
        <v>37</v>
      </c>
      <c r="C41" s="14" t="s">
        <v>69</v>
      </c>
      <c r="D41" s="100">
        <v>443.726</v>
      </c>
      <c r="E41" s="100">
        <v>1311.66</v>
      </c>
      <c r="F41" s="100">
        <v>1054.464778843</v>
      </c>
      <c r="G41" s="100">
        <v>98.797733873</v>
      </c>
      <c r="H41" s="100">
        <v>18.512071682</v>
      </c>
      <c r="I41" s="72"/>
      <c r="J41" s="89"/>
      <c r="K41" s="95">
        <f t="shared" si="0"/>
        <v>2927.160584398</v>
      </c>
      <c r="L41" s="95">
        <v>89.42516511000001</v>
      </c>
    </row>
    <row r="42" spans="2:12" ht="15">
      <c r="B42" s="15" t="s">
        <v>11</v>
      </c>
      <c r="C42" s="90"/>
      <c r="D42" s="89">
        <f>SUM(D5:D41)</f>
        <v>10549.995311774004</v>
      </c>
      <c r="E42" s="89">
        <f aca="true" t="shared" si="1" ref="E42:L42">SUM(E5:E41)</f>
        <v>21287.371155457</v>
      </c>
      <c r="F42" s="89">
        <f t="shared" si="1"/>
        <v>19118.518010917007</v>
      </c>
      <c r="G42" s="89">
        <f t="shared" si="1"/>
        <v>1689.2759604819998</v>
      </c>
      <c r="H42" s="89">
        <f t="shared" si="1"/>
        <v>579.265251429</v>
      </c>
      <c r="I42" s="89">
        <f t="shared" si="1"/>
        <v>0</v>
      </c>
      <c r="J42" s="89">
        <f t="shared" si="1"/>
        <v>0</v>
      </c>
      <c r="K42" s="89">
        <f t="shared" si="1"/>
        <v>53224.42569005899</v>
      </c>
      <c r="L42" s="89">
        <f t="shared" si="1"/>
        <v>1035.0890542060001</v>
      </c>
    </row>
    <row r="43" spans="2:6" ht="12.75">
      <c r="B43" t="s">
        <v>85</v>
      </c>
      <c r="E43" s="2"/>
      <c r="F43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2016-10-10T08:01:31Z</dcterms:modified>
  <cp:category/>
  <cp:version/>
  <cp:contentType/>
  <cp:contentStatus/>
</cp:coreProperties>
</file>