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<sst xmlns="http://schemas.openxmlformats.org/spreadsheetml/2006/main" count="204" uniqueCount="171">
  <si>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</si>
  <si>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</si>
  <si>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</si>
  <si>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</si>
  <si>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</si>
  <si>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</si>
  <si>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</si>
  <si>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</si>
  <si>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</si>
  <si>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</si>
  <si>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</si>
  <si>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</si>
  <si>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</si>
  <si>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</si>
  <si>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</si>
  <si>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</si>
  <si>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</si>
  <si>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</si>
  <si>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</si>
  <si>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</si>
  <si>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</si>
  <si>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</si>
  <si>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</si>
  <si>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</si>
  <si>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</si>
  <si>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</si>
  <si>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</si>
  <si>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</si>
  <si>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</si>
  <si>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</si>
  <si>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</si>
  <si>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</si>
  <si>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</si>
  <si>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</si>
  <si>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</si>
  <si>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</si>
  <si>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</si>
  <si>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</si>
  <si>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</si>
  <si>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</si>
  <si>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</si>
  <si>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</si>
  <si>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</si>
  <si>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</si>
  <si>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</si>
  <si>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</si>
  <si>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</si>
  <si>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</si>
  <si>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</si>
  <si>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</si>
  <si>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</si>
  <si>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</si>
  <si>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</si>
  <si>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</si>
  <si>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</si>
  <si>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</si>
  <si>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</si>
  <si>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</si>
  <si>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</si>
  <si>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</si>
  <si>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</si>
  <si>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</si>
  <si>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</si>
  <si>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</si>
  <si>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</si>
  <si>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</si>
  <si>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</si>
  <si>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</si>
  <si>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</si>
  <si>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</si>
  <si>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</si>
  <si>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</si>
  <si>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</si>
  <si>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</si>
  <si>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</si>
  <si>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</si>
  <si>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</si>
  <si>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</si>
  <si>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</si>
  <si>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</si>
  <si>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</si>
  <si>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</si>
  <si>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</si>
  <si>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</si>
  <si>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</si>
  <si>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</si>
  <si>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</si>
  <si>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</si>
  <si>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</si>
  <si>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</si>
  <si>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</si>
  <si>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</si>
  <si>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</si>
  <si>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</si>
  <si>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</si>
  <si>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</si>
  <si>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</si>
  <si>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</si>
  <si>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</si>
  <si>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</si>
  <si>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</si>
  <si>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</si>
  <si>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</si>
  <si>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</si>
  <si>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</si>
  <si>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</si>
  <si>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</si>
  <si>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</si>
  <si>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Savings Fund</t>
  </si>
  <si>
    <t>DSP Focus Fund</t>
  </si>
  <si>
    <t>DSP Midcap Fund</t>
  </si>
  <si>
    <t>DSP Natural Resources and New Energy Fund</t>
  </si>
  <si>
    <t>DSP Small Cap Fund</t>
  </si>
  <si>
    <t>DSP US Flexible Equity Fund</t>
  </si>
  <si>
    <t>DSP World Agriculture Fund</t>
  </si>
  <si>
    <t>DSP World Energy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</si>
  <si>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</si>
  <si>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</si>
  <si>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</si>
  <si>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</si>
  <si>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</si>
  <si>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</si>
  <si>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</si>
  <si>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</si>
  <si>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</si>
  <si>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</si>
  <si>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</si>
  <si>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</si>
  <si>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</si>
  <si>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</si>
  <si>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</si>
  <si>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</si>
  <si>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</si>
  <si>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</si>
  <si>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</si>
  <si>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</si>
  <si>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Strategic Bond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</si>
  <si>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</si>
  <si>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</si>
  <si>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</si>
  <si>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</si>
  <si>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</si>
  <si>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</si>
  <si>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</si>
  <si>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</si>
  <si>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</si>
  <si>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</si>
  <si>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</si>
  <si>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</si>
  <si>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</si>
  <si>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</si>
  <si>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</si>
  <si>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</si>
  <si>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</si>
  <si>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</si>
  <si>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</si>
  <si>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Gold ETF</t>
  </si>
  <si>
    <t>DSP Nifty SDL Plus G-Sec Jun 2028 30:70 Index Fund</t>
  </si>
  <si>
    <t>DSP Banking &amp; PSU Debt Fund</t>
  </si>
  <si>
    <t>DSP Equity Opportunities Fund</t>
  </si>
  <si>
    <t>DSP TOP 100 Equity Fund</t>
  </si>
  <si>
    <t>DSP India T.I.G.E.R. Fund</t>
  </si>
  <si>
    <t>DSP S&amp;P BSE Sensex ETF</t>
  </si>
  <si>
    <t>DSP Nifty Private Bank ETF</t>
  </si>
  <si>
    <t>DSP Nifty IT ETF</t>
  </si>
  <si>
    <t>DSP Nifty PSU Bank ETF</t>
  </si>
  <si>
    <t>DSP Multi Asset Allocation Fund</t>
  </si>
  <si>
    <t>Table showing State wise /Union Territory wise contribution to AAUM of category of schemes as on 30.11.2023</t>
  </si>
  <si>
    <t>DSP ELSS Tax Saver Fund</t>
  </si>
  <si>
    <t>DSP Gold ETF Fund of Fund</t>
  </si>
  <si>
    <t>DSP Mutual Fund: Average Assets Under Management (AAUM) as on 30.11.2023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</si>
</sst>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" fillId="33" borderId="16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179" fontId="9" fillId="0" borderId="0" xfId="42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4" fillId="0" borderId="17" xfId="56" applyNumberFormat="1" applyFont="1" applyFill="1" applyBorder="1" applyAlignment="1">
      <alignment horizontal="center" wrapText="1"/>
      <protection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18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33" borderId="14" xfId="0" applyFont="1" applyFill="1" applyBorder="1" applyAlignment="1">
      <alignment horizontal="right" wrapText="1"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4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9" fontId="1" fillId="0" borderId="12" xfId="42" applyFont="1" applyBorder="1" applyAlignment="1">
      <alignment horizontal="right" vertical="center"/>
    </xf>
    <xf numFmtId="180" fontId="1" fillId="33" borderId="20" xfId="42" applyNumberFormat="1" applyFont="1" applyFill="1" applyBorder="1" applyAlignment="1">
      <alignment horizontal="right" vertical="center"/>
    </xf>
    <xf numFmtId="180" fontId="1" fillId="33" borderId="21" xfId="42" applyNumberFormat="1" applyFont="1" applyFill="1" applyBorder="1" applyAlignment="1">
      <alignment horizontal="right" vertical="center"/>
    </xf>
    <xf numFmtId="179" fontId="1" fillId="0" borderId="14" xfId="42" applyFont="1" applyBorder="1" applyAlignment="1">
      <alignment horizontal="right" vertical="center"/>
    </xf>
    <xf numFmtId="180" fontId="1" fillId="33" borderId="17" xfId="42" applyNumberFormat="1" applyFont="1" applyFill="1" applyBorder="1" applyAlignment="1">
      <alignment horizontal="right" vertical="center"/>
    </xf>
    <xf numFmtId="179" fontId="1" fillId="0" borderId="13" xfId="42" applyFont="1" applyBorder="1" applyAlignment="1">
      <alignment horizontal="right" vertical="center"/>
    </xf>
    <xf numFmtId="179" fontId="1" fillId="33" borderId="13" xfId="42" applyFont="1" applyFill="1" applyBorder="1" applyAlignment="1">
      <alignment horizontal="right" vertical="center"/>
    </xf>
    <xf numFmtId="179" fontId="1" fillId="34" borderId="13" xfId="42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179" fontId="1" fillId="33" borderId="14" xfId="42" applyFont="1" applyFill="1" applyBorder="1" applyAlignment="1">
      <alignment horizontal="right" vertical="center"/>
    </xf>
    <xf numFmtId="179" fontId="1" fillId="33" borderId="14" xfId="42" applyFont="1" applyFill="1" applyBorder="1" applyAlignment="1">
      <alignment horizontal="right" vertical="center"/>
    </xf>
    <xf numFmtId="179" fontId="1" fillId="33" borderId="13" xfId="42" applyNumberFormat="1" applyFont="1" applyFill="1" applyBorder="1" applyAlignment="1">
      <alignment horizontal="right" vertical="center"/>
    </xf>
    <xf numFmtId="179" fontId="1" fillId="33" borderId="17" xfId="42" applyFont="1" applyFill="1" applyBorder="1" applyAlignment="1">
      <alignment horizontal="right" vertical="center"/>
    </xf>
    <xf numFmtId="179" fontId="1" fillId="33" borderId="13" xfId="42" applyNumberFormat="1" applyFont="1" applyFill="1" applyBorder="1" applyAlignment="1">
      <alignment horizontal="right" vertical="center"/>
    </xf>
    <xf numFmtId="179" fontId="1" fillId="33" borderId="13" xfId="42" applyFont="1" applyFill="1" applyBorder="1" applyAlignment="1">
      <alignment horizontal="right" vertical="center"/>
    </xf>
    <xf numFmtId="179" fontId="1" fillId="0" borderId="13" xfId="42" applyNumberFormat="1" applyFont="1" applyBorder="1" applyAlignment="1">
      <alignment horizontal="right" vertical="center"/>
    </xf>
    <xf numFmtId="179" fontId="1" fillId="33" borderId="16" xfId="42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9" fontId="0" fillId="0" borderId="17" xfId="42" applyFont="1" applyBorder="1" applyAlignment="1">
      <alignment horizontal="right" vertical="center"/>
    </xf>
    <xf numFmtId="179" fontId="0" fillId="0" borderId="10" xfId="42" applyFont="1" applyFill="1" applyBorder="1" applyAlignment="1">
      <alignment horizontal="right" vertical="center"/>
    </xf>
    <xf numFmtId="179" fontId="0" fillId="0" borderId="10" xfId="42" applyFont="1" applyBorder="1" applyAlignment="1">
      <alignment horizontal="right" vertical="center"/>
    </xf>
    <xf numFmtId="179" fontId="0" fillId="0" borderId="22" xfId="42" applyFon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80" fontId="1" fillId="33" borderId="23" xfId="42" applyNumberFormat="1" applyFont="1" applyFill="1" applyBorder="1" applyAlignment="1">
      <alignment horizontal="right" vertical="center"/>
    </xf>
    <xf numFmtId="180" fontId="1" fillId="33" borderId="24" xfId="42" applyNumberFormat="1" applyFont="1" applyFill="1" applyBorder="1" applyAlignment="1">
      <alignment horizontal="right" vertical="center"/>
    </xf>
    <xf numFmtId="179" fontId="0" fillId="0" borderId="25" xfId="42" applyFont="1" applyBorder="1" applyAlignment="1">
      <alignment horizontal="right" vertical="center"/>
    </xf>
    <xf numFmtId="179" fontId="0" fillId="0" borderId="14" xfId="42" applyFont="1" applyBorder="1" applyAlignment="1">
      <alignment horizontal="right" vertical="center"/>
    </xf>
    <xf numFmtId="180" fontId="1" fillId="33" borderId="23" xfId="42" applyNumberFormat="1" applyFont="1" applyFill="1" applyBorder="1" applyAlignment="1">
      <alignment horizontal="right" vertical="center"/>
    </xf>
    <xf numFmtId="179" fontId="0" fillId="0" borderId="11" xfId="42" applyFont="1" applyBorder="1" applyAlignment="1">
      <alignment horizontal="right" vertical="center"/>
    </xf>
    <xf numFmtId="179" fontId="0" fillId="0" borderId="17" xfId="42" applyFont="1" applyFill="1" applyBorder="1" applyAlignment="1">
      <alignment horizontal="right" vertical="center"/>
    </xf>
    <xf numFmtId="179" fontId="0" fillId="33" borderId="17" xfId="42" applyFont="1" applyFill="1" applyBorder="1" applyAlignment="1">
      <alignment horizontal="right" vertical="center"/>
    </xf>
    <xf numFmtId="179" fontId="0" fillId="33" borderId="10" xfId="42" applyFont="1" applyFill="1" applyBorder="1" applyAlignment="1">
      <alignment horizontal="right" vertical="center"/>
    </xf>
    <xf numFmtId="179" fontId="0" fillId="33" borderId="12" xfId="42" applyFont="1" applyFill="1" applyBorder="1" applyAlignment="1">
      <alignment horizontal="right" vertical="center"/>
    </xf>
    <xf numFmtId="179" fontId="0" fillId="33" borderId="11" xfId="42" applyFont="1" applyFill="1" applyBorder="1" applyAlignment="1">
      <alignment horizontal="right" vertical="center"/>
    </xf>
    <xf numFmtId="179" fontId="0" fillId="34" borderId="17" xfId="42" applyFont="1" applyFill="1" applyBorder="1" applyAlignment="1">
      <alignment horizontal="right" vertical="center"/>
    </xf>
    <xf numFmtId="179" fontId="0" fillId="34" borderId="11" xfId="42" applyFont="1" applyFill="1" applyBorder="1" applyAlignment="1">
      <alignment horizontal="right" vertical="center"/>
    </xf>
    <xf numFmtId="179" fontId="1" fillId="34" borderId="17" xfId="42" applyFont="1" applyFill="1" applyBorder="1" applyAlignment="1">
      <alignment horizontal="right" vertical="center"/>
    </xf>
    <xf numFmtId="179" fontId="1" fillId="34" borderId="10" xfId="42" applyFont="1" applyFill="1" applyBorder="1" applyAlignment="1">
      <alignment horizontal="right" vertical="center"/>
    </xf>
    <xf numFmtId="179" fontId="1" fillId="34" borderId="12" xfId="42" applyFont="1" applyFill="1" applyBorder="1" applyAlignment="1">
      <alignment horizontal="right" vertical="center"/>
    </xf>
    <xf numFmtId="179" fontId="1" fillId="34" borderId="11" xfId="42" applyFont="1" applyFill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179" fontId="0" fillId="0" borderId="17" xfId="42" applyFont="1" applyBorder="1" applyAlignment="1">
      <alignment horizontal="right" vertical="center"/>
    </xf>
    <xf numFmtId="179" fontId="0" fillId="0" borderId="10" xfId="42" applyFon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0" fillId="0" borderId="11" xfId="42" applyFont="1" applyBorder="1" applyAlignment="1">
      <alignment horizontal="right" vertical="center"/>
    </xf>
    <xf numFmtId="179" fontId="0" fillId="0" borderId="25" xfId="42" applyFont="1" applyBorder="1" applyAlignment="1">
      <alignment horizontal="right" vertical="center"/>
    </xf>
    <xf numFmtId="179" fontId="0" fillId="0" borderId="25" xfId="42" applyFont="1" applyFill="1" applyBorder="1" applyAlignment="1">
      <alignment horizontal="right" vertical="center"/>
    </xf>
    <xf numFmtId="179" fontId="0" fillId="0" borderId="10" xfId="42" applyFont="1" applyFill="1" applyBorder="1" applyAlignment="1">
      <alignment horizontal="right" vertical="center"/>
    </xf>
    <xf numFmtId="179" fontId="1" fillId="33" borderId="10" xfId="42" applyFont="1" applyFill="1" applyBorder="1" applyAlignment="1">
      <alignment horizontal="right" vertical="center"/>
    </xf>
    <xf numFmtId="179" fontId="1" fillId="33" borderId="12" xfId="42" applyFont="1" applyFill="1" applyBorder="1" applyAlignment="1">
      <alignment horizontal="right" vertical="center"/>
    </xf>
    <xf numFmtId="179" fontId="1" fillId="33" borderId="11" xfId="42" applyFont="1" applyFill="1" applyBorder="1" applyAlignment="1">
      <alignment horizontal="right" vertical="center"/>
    </xf>
    <xf numFmtId="179" fontId="1" fillId="33" borderId="25" xfId="42" applyFont="1" applyFill="1" applyBorder="1" applyAlignment="1">
      <alignment horizontal="right" vertical="center"/>
    </xf>
    <xf numFmtId="179" fontId="1" fillId="33" borderId="17" xfId="42" applyFont="1" applyFill="1" applyBorder="1" applyAlignment="1">
      <alignment horizontal="right" vertical="center"/>
    </xf>
    <xf numFmtId="179" fontId="1" fillId="33" borderId="11" xfId="42" applyFont="1" applyFill="1" applyBorder="1" applyAlignment="1">
      <alignment horizontal="right" vertical="center"/>
    </xf>
    <xf numFmtId="179" fontId="0" fillId="0" borderId="25" xfId="42" applyFont="1" applyFill="1" applyBorder="1" applyAlignment="1">
      <alignment horizontal="right" vertical="center"/>
    </xf>
    <xf numFmtId="179" fontId="1" fillId="33" borderId="26" xfId="42" applyFont="1" applyFill="1" applyBorder="1" applyAlignment="1">
      <alignment horizontal="right" vertical="center"/>
    </xf>
    <xf numFmtId="179" fontId="1" fillId="33" borderId="27" xfId="42" applyFont="1" applyFill="1" applyBorder="1" applyAlignment="1">
      <alignment horizontal="right" vertical="center"/>
    </xf>
    <xf numFmtId="179" fontId="1" fillId="33" borderId="28" xfId="42" applyFont="1" applyFill="1" applyBorder="1" applyAlignment="1">
      <alignment horizontal="right" vertical="center"/>
    </xf>
    <xf numFmtId="179" fontId="1" fillId="33" borderId="29" xfId="42" applyFont="1" applyFill="1" applyBorder="1" applyAlignment="1">
      <alignment horizontal="right" vertical="center"/>
    </xf>
    <xf numFmtId="179" fontId="1" fillId="33" borderId="30" xfId="42" applyFont="1" applyFill="1" applyBorder="1" applyAlignment="1">
      <alignment horizontal="right" vertical="center"/>
    </xf>
    <xf numFmtId="179" fontId="0" fillId="0" borderId="25" xfId="42" applyFont="1" applyBorder="1" applyAlignment="1">
      <alignment horizontal="right" vertical="center"/>
    </xf>
    <xf numFmtId="179" fontId="0" fillId="0" borderId="14" xfId="42" applyFont="1" applyBorder="1" applyAlignment="1">
      <alignment horizontal="right" vertic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25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horizontal="right" vertical="center" wrapText="1"/>
      <protection/>
    </xf>
    <xf numFmtId="3" fontId="6" fillId="0" borderId="37" xfId="56" applyNumberFormat="1" applyFont="1" applyFill="1" applyBorder="1" applyAlignment="1">
      <alignment horizontal="right" vertical="center" wrapText="1"/>
      <protection/>
    </xf>
    <xf numFmtId="3" fontId="6" fillId="0" borderId="20" xfId="56" applyNumberFormat="1" applyFont="1" applyFill="1" applyBorder="1" applyAlignment="1">
      <alignment horizontal="right" vertical="center" wrapText="1"/>
      <protection/>
    </xf>
    <xf numFmtId="179" fontId="0" fillId="0" borderId="38" xfId="42" applyFont="1" applyBorder="1" applyAlignment="1">
      <alignment horizontal="right" vertical="center"/>
    </xf>
    <xf numFmtId="179" fontId="0" fillId="0" borderId="21" xfId="42" applyFont="1" applyBorder="1" applyAlignment="1">
      <alignment horizontal="right" vertic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8.57421875" style="1" bestFit="1" customWidth="1"/>
    <col min="2" max="2" width="40.140625" style="1" customWidth="1"/>
    <col min="3" max="3" width="5.28125" style="1" bestFit="1" customWidth="1"/>
    <col min="4" max="4" width="9.57421875" style="21" customWidth="1"/>
    <col min="5" max="7" width="5.28125" style="1" bestFit="1" customWidth="1"/>
    <col min="8" max="8" width="9.57421875" style="1" customWidth="1"/>
    <col min="9" max="9" width="10.57421875" style="1" customWidth="1"/>
    <col min="10" max="10" width="9.57421875" style="1" bestFit="1" customWidth="1"/>
    <col min="11" max="11" width="6.00390625" style="1" bestFit="1" customWidth="1"/>
    <col min="12" max="12" width="10.57421875" style="1" customWidth="1"/>
    <col min="13" max="13" width="5.28125" style="1" bestFit="1" customWidth="1"/>
    <col min="14" max="14" width="5.28125" style="21" bestFit="1" customWidth="1"/>
    <col min="15" max="17" width="5.28125" style="1" bestFit="1" customWidth="1"/>
    <col min="18" max="18" width="9.57421875" style="1" bestFit="1" customWidth="1"/>
    <col min="19" max="19" width="8.00390625" style="1" bestFit="1" customWidth="1"/>
    <col min="20" max="20" width="7.00390625" style="1" bestFit="1" customWidth="1"/>
    <col min="21" max="21" width="5.28125" style="1" bestFit="1" customWidth="1"/>
    <col min="22" max="22" width="8.00390625" style="1" customWidth="1"/>
    <col min="23" max="27" width="5.28125" style="1" bestFit="1" customWidth="1"/>
    <col min="28" max="28" width="7.00390625" style="1" customWidth="1"/>
    <col min="29" max="29" width="6.00390625" style="1" bestFit="1" customWidth="1"/>
    <col min="30" max="31" width="5.28125" style="1" bestFit="1" customWidth="1"/>
    <col min="32" max="32" width="6.00390625" style="1" customWidth="1"/>
    <col min="33" max="37" width="5.28125" style="1" bestFit="1" customWidth="1"/>
    <col min="38" max="38" width="6.00390625" style="1" customWidth="1"/>
    <col min="39" max="41" width="5.28125" style="1" bestFit="1" customWidth="1"/>
    <col min="42" max="43" width="6.00390625" style="1" bestFit="1" customWidth="1"/>
    <col min="44" max="44" width="6.00390625" style="21" bestFit="1" customWidth="1"/>
    <col min="45" max="47" width="5.28125" style="1" bestFit="1" customWidth="1"/>
    <col min="48" max="48" width="10.57421875" style="1" customWidth="1"/>
    <col min="49" max="49" width="9.57421875" style="1" bestFit="1" customWidth="1"/>
    <col min="50" max="50" width="7.00390625" style="1" bestFit="1" customWidth="1"/>
    <col min="51" max="51" width="5.28125" style="1" bestFit="1" customWidth="1"/>
    <col min="52" max="52" width="10.57421875" style="1" customWidth="1"/>
    <col min="53" max="53" width="5.28125" style="1" bestFit="1" customWidth="1"/>
    <col min="54" max="54" width="5.28125" style="21" bestFit="1" customWidth="1"/>
    <col min="55" max="57" width="5.28125" style="1" bestFit="1" customWidth="1"/>
    <col min="58" max="58" width="10.57421875" style="1" bestFit="1" customWidth="1"/>
    <col min="59" max="59" width="8.00390625" style="21" customWidth="1"/>
    <col min="60" max="60" width="7.00390625" style="1" bestFit="1" customWidth="1"/>
    <col min="61" max="61" width="5.28125" style="1" bestFit="1" customWidth="1"/>
    <col min="62" max="62" width="9.57421875" style="1" bestFit="1" customWidth="1"/>
    <col min="63" max="63" width="12.140625" style="71" customWidth="1"/>
    <col min="64" max="64" width="10.28125" style="21" bestFit="1" customWidth="1"/>
    <col min="65" max="16384" width="9.140625" style="21" customWidth="1"/>
  </cols>
  <sheetData>
    <row r="1" spans="1:64" s="47" customFormat="1" ht="19.5" thickBot="1">
      <c r="A1" s="117" t="s">
        <v>66</v>
      </c>
      <c r="B1" s="137" t="s">
        <v>28</v>
      </c>
      <c r="C1" s="123" t="s">
        <v>170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5"/>
      <c r="BL1" s="21"/>
    </row>
    <row r="2" spans="1:64" s="48" customFormat="1" ht="18.75" customHeight="1" thickBot="1">
      <c r="A2" s="118"/>
      <c r="B2" s="138"/>
      <c r="C2" s="142" t="s">
        <v>27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45" t="s">
        <v>25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  <c r="AQ2" s="145" t="s">
        <v>26</v>
      </c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4"/>
      <c r="BK2" s="129" t="s">
        <v>23</v>
      </c>
      <c r="BL2" s="21"/>
    </row>
    <row r="3" spans="1:64" s="49" customFormat="1" ht="18.75" thickBot="1">
      <c r="A3" s="118"/>
      <c r="B3" s="138"/>
      <c r="C3" s="141" t="s">
        <v>102</v>
      </c>
      <c r="D3" s="127"/>
      <c r="E3" s="127"/>
      <c r="F3" s="127"/>
      <c r="G3" s="127"/>
      <c r="H3" s="127"/>
      <c r="I3" s="127"/>
      <c r="J3" s="127"/>
      <c r="K3" s="127"/>
      <c r="L3" s="128"/>
      <c r="M3" s="126" t="s">
        <v>103</v>
      </c>
      <c r="N3" s="127"/>
      <c r="O3" s="127"/>
      <c r="P3" s="127"/>
      <c r="Q3" s="127"/>
      <c r="R3" s="127"/>
      <c r="S3" s="127"/>
      <c r="T3" s="127"/>
      <c r="U3" s="127"/>
      <c r="V3" s="128"/>
      <c r="W3" s="126" t="s">
        <v>102</v>
      </c>
      <c r="X3" s="127"/>
      <c r="Y3" s="127"/>
      <c r="Z3" s="127"/>
      <c r="AA3" s="127"/>
      <c r="AB3" s="127"/>
      <c r="AC3" s="127"/>
      <c r="AD3" s="127"/>
      <c r="AE3" s="127"/>
      <c r="AF3" s="128"/>
      <c r="AG3" s="126" t="s">
        <v>103</v>
      </c>
      <c r="AH3" s="127"/>
      <c r="AI3" s="127"/>
      <c r="AJ3" s="127"/>
      <c r="AK3" s="127"/>
      <c r="AL3" s="127"/>
      <c r="AM3" s="127"/>
      <c r="AN3" s="127"/>
      <c r="AO3" s="127"/>
      <c r="AP3" s="128"/>
      <c r="AQ3" s="126" t="s">
        <v>102</v>
      </c>
      <c r="AR3" s="127"/>
      <c r="AS3" s="127"/>
      <c r="AT3" s="127"/>
      <c r="AU3" s="127"/>
      <c r="AV3" s="127"/>
      <c r="AW3" s="127"/>
      <c r="AX3" s="127"/>
      <c r="AY3" s="127"/>
      <c r="AZ3" s="128"/>
      <c r="BA3" s="126" t="s">
        <v>103</v>
      </c>
      <c r="BB3" s="127"/>
      <c r="BC3" s="127"/>
      <c r="BD3" s="127"/>
      <c r="BE3" s="127"/>
      <c r="BF3" s="127"/>
      <c r="BG3" s="127"/>
      <c r="BH3" s="127"/>
      <c r="BI3" s="127"/>
      <c r="BJ3" s="128"/>
      <c r="BK3" s="130"/>
      <c r="BL3" s="21"/>
    </row>
    <row r="4" spans="1:64" s="49" customFormat="1" ht="18">
      <c r="A4" s="118"/>
      <c r="B4" s="138"/>
      <c r="C4" s="147" t="s">
        <v>29</v>
      </c>
      <c r="D4" s="147"/>
      <c r="E4" s="147"/>
      <c r="F4" s="147"/>
      <c r="G4" s="148"/>
      <c r="H4" s="134" t="s">
        <v>30</v>
      </c>
      <c r="I4" s="135"/>
      <c r="J4" s="135"/>
      <c r="K4" s="135"/>
      <c r="L4" s="136"/>
      <c r="M4" s="146" t="s">
        <v>29</v>
      </c>
      <c r="N4" s="147"/>
      <c r="O4" s="147"/>
      <c r="P4" s="147"/>
      <c r="Q4" s="148"/>
      <c r="R4" s="134" t="s">
        <v>30</v>
      </c>
      <c r="S4" s="135"/>
      <c r="T4" s="135"/>
      <c r="U4" s="135"/>
      <c r="V4" s="136"/>
      <c r="W4" s="146" t="s">
        <v>29</v>
      </c>
      <c r="X4" s="147"/>
      <c r="Y4" s="147"/>
      <c r="Z4" s="147"/>
      <c r="AA4" s="148"/>
      <c r="AB4" s="134" t="s">
        <v>30</v>
      </c>
      <c r="AC4" s="135"/>
      <c r="AD4" s="135"/>
      <c r="AE4" s="135"/>
      <c r="AF4" s="136"/>
      <c r="AG4" s="146" t="s">
        <v>29</v>
      </c>
      <c r="AH4" s="147"/>
      <c r="AI4" s="147"/>
      <c r="AJ4" s="147"/>
      <c r="AK4" s="148"/>
      <c r="AL4" s="134" t="s">
        <v>30</v>
      </c>
      <c r="AM4" s="135"/>
      <c r="AN4" s="135"/>
      <c r="AO4" s="135"/>
      <c r="AP4" s="136"/>
      <c r="AQ4" s="146" t="s">
        <v>29</v>
      </c>
      <c r="AR4" s="147"/>
      <c r="AS4" s="147"/>
      <c r="AT4" s="147"/>
      <c r="AU4" s="148"/>
      <c r="AV4" s="134" t="s">
        <v>30</v>
      </c>
      <c r="AW4" s="135"/>
      <c r="AX4" s="135"/>
      <c r="AY4" s="135"/>
      <c r="AZ4" s="136"/>
      <c r="BA4" s="146" t="s">
        <v>29</v>
      </c>
      <c r="BB4" s="147"/>
      <c r="BC4" s="147"/>
      <c r="BD4" s="147"/>
      <c r="BE4" s="148"/>
      <c r="BF4" s="134" t="s">
        <v>30</v>
      </c>
      <c r="BG4" s="135"/>
      <c r="BH4" s="135"/>
      <c r="BI4" s="135"/>
      <c r="BJ4" s="136"/>
      <c r="BK4" s="130"/>
      <c r="BL4" s="21"/>
    </row>
    <row r="5" spans="1:64" s="50" customFormat="1" ht="15" customHeight="1">
      <c r="A5" s="118"/>
      <c r="B5" s="138"/>
      <c r="C5" s="39">
        <v>1</v>
      </c>
      <c r="D5" s="3">
        <v>2</v>
      </c>
      <c r="E5" s="3">
        <v>3</v>
      </c>
      <c r="F5" s="3">
        <v>4</v>
      </c>
      <c r="G5" s="5">
        <v>5</v>
      </c>
      <c r="H5" s="4">
        <v>1</v>
      </c>
      <c r="I5" s="3">
        <v>2</v>
      </c>
      <c r="J5" s="3">
        <v>3</v>
      </c>
      <c r="K5" s="3">
        <v>4</v>
      </c>
      <c r="L5" s="5">
        <v>5</v>
      </c>
      <c r="M5" s="4">
        <v>1</v>
      </c>
      <c r="N5" s="3">
        <v>2</v>
      </c>
      <c r="O5" s="3">
        <v>3</v>
      </c>
      <c r="P5" s="3">
        <v>4</v>
      </c>
      <c r="Q5" s="5">
        <v>5</v>
      </c>
      <c r="R5" s="4">
        <v>1</v>
      </c>
      <c r="S5" s="3">
        <v>2</v>
      </c>
      <c r="T5" s="3">
        <v>3</v>
      </c>
      <c r="U5" s="3">
        <v>4</v>
      </c>
      <c r="V5" s="5">
        <v>5</v>
      </c>
      <c r="W5" s="4">
        <v>1</v>
      </c>
      <c r="X5" s="3">
        <v>2</v>
      </c>
      <c r="Y5" s="3">
        <v>3</v>
      </c>
      <c r="Z5" s="3">
        <v>4</v>
      </c>
      <c r="AA5" s="5">
        <v>5</v>
      </c>
      <c r="AB5" s="4">
        <v>1</v>
      </c>
      <c r="AC5" s="3">
        <v>2</v>
      </c>
      <c r="AD5" s="3">
        <v>3</v>
      </c>
      <c r="AE5" s="3">
        <v>4</v>
      </c>
      <c r="AF5" s="5">
        <v>5</v>
      </c>
      <c r="AG5" s="4">
        <v>1</v>
      </c>
      <c r="AH5" s="3">
        <v>2</v>
      </c>
      <c r="AI5" s="3">
        <v>3</v>
      </c>
      <c r="AJ5" s="3">
        <v>4</v>
      </c>
      <c r="AK5" s="5">
        <v>5</v>
      </c>
      <c r="AL5" s="4">
        <v>1</v>
      </c>
      <c r="AM5" s="3">
        <v>2</v>
      </c>
      <c r="AN5" s="3">
        <v>3</v>
      </c>
      <c r="AO5" s="3">
        <v>4</v>
      </c>
      <c r="AP5" s="5">
        <v>5</v>
      </c>
      <c r="AQ5" s="4">
        <v>1</v>
      </c>
      <c r="AR5" s="3">
        <v>2</v>
      </c>
      <c r="AS5" s="3">
        <v>3</v>
      </c>
      <c r="AT5" s="3">
        <v>4</v>
      </c>
      <c r="AU5" s="5">
        <v>5</v>
      </c>
      <c r="AV5" s="4">
        <v>1</v>
      </c>
      <c r="AW5" s="3">
        <v>2</v>
      </c>
      <c r="AX5" s="3">
        <v>3</v>
      </c>
      <c r="AY5" s="3">
        <v>4</v>
      </c>
      <c r="AZ5" s="5">
        <v>5</v>
      </c>
      <c r="BA5" s="4">
        <v>1</v>
      </c>
      <c r="BB5" s="3">
        <v>2</v>
      </c>
      <c r="BC5" s="3">
        <v>3</v>
      </c>
      <c r="BD5" s="3">
        <v>4</v>
      </c>
      <c r="BE5" s="5">
        <v>5</v>
      </c>
      <c r="BF5" s="4">
        <v>1</v>
      </c>
      <c r="BG5" s="3">
        <v>2</v>
      </c>
      <c r="BH5" s="3">
        <v>3</v>
      </c>
      <c r="BI5" s="3">
        <v>4</v>
      </c>
      <c r="BJ5" s="5">
        <v>5</v>
      </c>
      <c r="BK5" s="131"/>
      <c r="BL5" s="21"/>
    </row>
    <row r="6" spans="1:63" ht="12.75">
      <c r="A6" s="6" t="s">
        <v>0</v>
      </c>
      <c r="B6" s="12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6" t="s">
        <v>67</v>
      </c>
      <c r="B7" s="13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6"/>
      <c r="B8" s="17" t="s">
        <v>121</v>
      </c>
      <c r="C8" s="72">
        <v>0</v>
      </c>
      <c r="D8" s="73">
        <v>244.678394215</v>
      </c>
      <c r="E8" s="74">
        <v>0</v>
      </c>
      <c r="F8" s="74">
        <v>0</v>
      </c>
      <c r="G8" s="74">
        <v>0</v>
      </c>
      <c r="H8" s="74">
        <v>22.75637595</v>
      </c>
      <c r="I8" s="74">
        <v>1654.614308177</v>
      </c>
      <c r="J8" s="74">
        <v>28.683494507</v>
      </c>
      <c r="K8" s="74">
        <v>0</v>
      </c>
      <c r="L8" s="74">
        <v>152.717694486</v>
      </c>
      <c r="M8" s="74">
        <v>0</v>
      </c>
      <c r="N8" s="73">
        <v>0</v>
      </c>
      <c r="O8" s="74">
        <v>0</v>
      </c>
      <c r="P8" s="74">
        <v>0</v>
      </c>
      <c r="Q8" s="74">
        <v>0</v>
      </c>
      <c r="R8" s="74">
        <v>7.08078653</v>
      </c>
      <c r="S8" s="74">
        <v>15.912834621</v>
      </c>
      <c r="T8" s="74">
        <v>0.73973927</v>
      </c>
      <c r="U8" s="74">
        <v>0</v>
      </c>
      <c r="V8" s="74">
        <v>5.240974135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3">
        <v>0.044936493</v>
      </c>
      <c r="AS8" s="74">
        <v>0</v>
      </c>
      <c r="AT8" s="74">
        <v>0</v>
      </c>
      <c r="AU8" s="74">
        <v>0</v>
      </c>
      <c r="AV8" s="74">
        <v>8.225184336</v>
      </c>
      <c r="AW8" s="74">
        <v>751.276627845</v>
      </c>
      <c r="AX8" s="74">
        <v>0</v>
      </c>
      <c r="AY8" s="74">
        <v>0</v>
      </c>
      <c r="AZ8" s="74">
        <v>48.437489127</v>
      </c>
      <c r="BA8" s="74">
        <v>0</v>
      </c>
      <c r="BB8" s="73">
        <v>0</v>
      </c>
      <c r="BC8" s="74">
        <v>0</v>
      </c>
      <c r="BD8" s="74">
        <v>0</v>
      </c>
      <c r="BE8" s="74">
        <v>0</v>
      </c>
      <c r="BF8" s="74">
        <v>2.825625811</v>
      </c>
      <c r="BG8" s="73">
        <v>7.276043996</v>
      </c>
      <c r="BH8" s="74">
        <v>5.140380316</v>
      </c>
      <c r="BI8" s="74">
        <v>0</v>
      </c>
      <c r="BJ8" s="74">
        <v>6.095479592</v>
      </c>
      <c r="BK8" s="53">
        <v>2961.746369407</v>
      </c>
    </row>
    <row r="9" spans="1:63" ht="12.75">
      <c r="A9" s="6"/>
      <c r="B9" s="17" t="s">
        <v>126</v>
      </c>
      <c r="C9" s="72">
        <v>0</v>
      </c>
      <c r="D9" s="73">
        <v>258.054364947</v>
      </c>
      <c r="E9" s="74">
        <v>0</v>
      </c>
      <c r="F9" s="74">
        <v>0</v>
      </c>
      <c r="G9" s="75">
        <v>0</v>
      </c>
      <c r="H9" s="72">
        <v>5.075740363</v>
      </c>
      <c r="I9" s="74">
        <v>2422.52471704</v>
      </c>
      <c r="J9" s="74">
        <v>237.437896253</v>
      </c>
      <c r="K9" s="75">
        <v>0</v>
      </c>
      <c r="L9" s="75">
        <v>227.008547573</v>
      </c>
      <c r="M9" s="72">
        <v>0</v>
      </c>
      <c r="N9" s="73">
        <v>0</v>
      </c>
      <c r="O9" s="74">
        <v>0</v>
      </c>
      <c r="P9" s="75">
        <v>0</v>
      </c>
      <c r="Q9" s="75">
        <v>0</v>
      </c>
      <c r="R9" s="72">
        <v>1.774581633</v>
      </c>
      <c r="S9" s="74">
        <v>102.014648629</v>
      </c>
      <c r="T9" s="74">
        <v>12.768022919</v>
      </c>
      <c r="U9" s="74">
        <v>0</v>
      </c>
      <c r="V9" s="75">
        <v>27.044934401</v>
      </c>
      <c r="W9" s="72">
        <v>0</v>
      </c>
      <c r="X9" s="74">
        <v>0</v>
      </c>
      <c r="Y9" s="74">
        <v>0</v>
      </c>
      <c r="Z9" s="75">
        <v>0</v>
      </c>
      <c r="AA9" s="75">
        <v>0</v>
      </c>
      <c r="AB9" s="72">
        <v>0</v>
      </c>
      <c r="AC9" s="74">
        <v>0</v>
      </c>
      <c r="AD9" s="74">
        <v>0</v>
      </c>
      <c r="AE9" s="74">
        <v>0</v>
      </c>
      <c r="AF9" s="75">
        <v>0</v>
      </c>
      <c r="AG9" s="72">
        <v>0</v>
      </c>
      <c r="AH9" s="74">
        <v>0</v>
      </c>
      <c r="AI9" s="74">
        <v>0</v>
      </c>
      <c r="AJ9" s="74">
        <v>0</v>
      </c>
      <c r="AK9" s="75">
        <v>0</v>
      </c>
      <c r="AL9" s="72">
        <v>0.001513548</v>
      </c>
      <c r="AM9" s="74">
        <v>0</v>
      </c>
      <c r="AN9" s="74">
        <v>0</v>
      </c>
      <c r="AO9" s="75">
        <v>0</v>
      </c>
      <c r="AP9" s="75">
        <v>0</v>
      </c>
      <c r="AQ9" s="72">
        <v>0</v>
      </c>
      <c r="AR9" s="73">
        <v>0</v>
      </c>
      <c r="AS9" s="74">
        <v>0</v>
      </c>
      <c r="AT9" s="75">
        <v>0</v>
      </c>
      <c r="AU9" s="75">
        <v>0</v>
      </c>
      <c r="AV9" s="72">
        <v>19.954055723</v>
      </c>
      <c r="AW9" s="74">
        <v>614.984010102</v>
      </c>
      <c r="AX9" s="74">
        <v>7.304698562</v>
      </c>
      <c r="AY9" s="75">
        <v>0</v>
      </c>
      <c r="AZ9" s="75">
        <v>435.667040734</v>
      </c>
      <c r="BA9" s="72">
        <v>0</v>
      </c>
      <c r="BB9" s="73">
        <v>0</v>
      </c>
      <c r="BC9" s="74">
        <v>0</v>
      </c>
      <c r="BD9" s="75">
        <v>0</v>
      </c>
      <c r="BE9" s="75">
        <v>0</v>
      </c>
      <c r="BF9" s="72">
        <v>9.706848618</v>
      </c>
      <c r="BG9" s="73">
        <v>35.476788251</v>
      </c>
      <c r="BH9" s="74">
        <v>1.161311941</v>
      </c>
      <c r="BI9" s="74">
        <v>0</v>
      </c>
      <c r="BJ9" s="74">
        <v>43.904390072</v>
      </c>
      <c r="BK9" s="53">
        <v>4461.864111309</v>
      </c>
    </row>
    <row r="10" spans="1:63" ht="12.75">
      <c r="A10" s="6"/>
      <c r="B10" s="17" t="s">
        <v>127</v>
      </c>
      <c r="C10" s="72">
        <v>0</v>
      </c>
      <c r="D10" s="73">
        <v>401.605992785</v>
      </c>
      <c r="E10" s="74">
        <v>0</v>
      </c>
      <c r="F10" s="74">
        <v>0</v>
      </c>
      <c r="G10" s="76">
        <v>0</v>
      </c>
      <c r="H10" s="72">
        <v>50.848841389</v>
      </c>
      <c r="I10" s="74">
        <v>7679.483605698</v>
      </c>
      <c r="J10" s="74">
        <v>1766.240029437</v>
      </c>
      <c r="K10" s="75">
        <v>0</v>
      </c>
      <c r="L10" s="76">
        <v>340.670223701</v>
      </c>
      <c r="M10" s="72">
        <v>0</v>
      </c>
      <c r="N10" s="73">
        <v>0</v>
      </c>
      <c r="O10" s="74">
        <v>0</v>
      </c>
      <c r="P10" s="75">
        <v>0</v>
      </c>
      <c r="Q10" s="76">
        <v>0</v>
      </c>
      <c r="R10" s="72">
        <v>24.096947283</v>
      </c>
      <c r="S10" s="74">
        <v>528.460063977</v>
      </c>
      <c r="T10" s="74">
        <v>0.768273584</v>
      </c>
      <c r="U10" s="74">
        <v>0</v>
      </c>
      <c r="V10" s="76">
        <v>50.837429447</v>
      </c>
      <c r="W10" s="72">
        <v>0</v>
      </c>
      <c r="X10" s="74">
        <v>0</v>
      </c>
      <c r="Y10" s="74">
        <v>0</v>
      </c>
      <c r="Z10" s="75">
        <v>0</v>
      </c>
      <c r="AA10" s="76">
        <v>0</v>
      </c>
      <c r="AB10" s="72">
        <v>0.006978108</v>
      </c>
      <c r="AC10" s="74">
        <v>0</v>
      </c>
      <c r="AD10" s="74">
        <v>0</v>
      </c>
      <c r="AE10" s="74">
        <v>0</v>
      </c>
      <c r="AF10" s="76">
        <v>0</v>
      </c>
      <c r="AG10" s="72">
        <v>0</v>
      </c>
      <c r="AH10" s="74">
        <v>0</v>
      </c>
      <c r="AI10" s="74">
        <v>0</v>
      </c>
      <c r="AJ10" s="74">
        <v>0</v>
      </c>
      <c r="AK10" s="76">
        <v>0</v>
      </c>
      <c r="AL10" s="72">
        <v>7.8811E-05</v>
      </c>
      <c r="AM10" s="74">
        <v>0</v>
      </c>
      <c r="AN10" s="74">
        <v>0</v>
      </c>
      <c r="AO10" s="75">
        <v>0</v>
      </c>
      <c r="AP10" s="76">
        <v>0</v>
      </c>
      <c r="AQ10" s="72">
        <v>0</v>
      </c>
      <c r="AR10" s="73">
        <v>3.072875373</v>
      </c>
      <c r="AS10" s="74">
        <v>0</v>
      </c>
      <c r="AT10" s="75">
        <v>0</v>
      </c>
      <c r="AU10" s="76">
        <v>0</v>
      </c>
      <c r="AV10" s="72">
        <v>71.768285673</v>
      </c>
      <c r="AW10" s="74">
        <v>1191.397386161</v>
      </c>
      <c r="AX10" s="74">
        <v>26.96231966</v>
      </c>
      <c r="AY10" s="75">
        <v>0</v>
      </c>
      <c r="AZ10" s="76">
        <v>671.51663446</v>
      </c>
      <c r="BA10" s="72">
        <v>0</v>
      </c>
      <c r="BB10" s="73">
        <v>0</v>
      </c>
      <c r="BC10" s="74">
        <v>0</v>
      </c>
      <c r="BD10" s="75">
        <v>0</v>
      </c>
      <c r="BE10" s="76">
        <v>0</v>
      </c>
      <c r="BF10" s="72">
        <v>27.335271141</v>
      </c>
      <c r="BG10" s="73">
        <v>24.71150323</v>
      </c>
      <c r="BH10" s="74">
        <v>0.654149717</v>
      </c>
      <c r="BI10" s="74">
        <v>0</v>
      </c>
      <c r="BJ10" s="74">
        <v>48.393411201</v>
      </c>
      <c r="BK10" s="53">
        <v>12908.830300836</v>
      </c>
    </row>
    <row r="11" spans="1:64" ht="12.75">
      <c r="A11" s="22"/>
      <c r="B11" s="23" t="s">
        <v>76</v>
      </c>
      <c r="C11" s="77">
        <f>SUM(C8:C10)</f>
        <v>0</v>
      </c>
      <c r="D11" s="78">
        <f aca="true" t="shared" si="0" ref="D11:BJ11">SUM(D8:D10)</f>
        <v>904.338751947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78.680957702</v>
      </c>
      <c r="I11" s="78">
        <f t="shared" si="0"/>
        <v>11756.622630915</v>
      </c>
      <c r="J11" s="78">
        <f t="shared" si="0"/>
        <v>2032.361420197</v>
      </c>
      <c r="K11" s="78">
        <f t="shared" si="0"/>
        <v>0</v>
      </c>
      <c r="L11" s="78">
        <f t="shared" si="0"/>
        <v>720.39646576</v>
      </c>
      <c r="M11" s="78">
        <f t="shared" si="0"/>
        <v>0</v>
      </c>
      <c r="N11" s="78">
        <f t="shared" si="0"/>
        <v>0</v>
      </c>
      <c r="O11" s="78">
        <f t="shared" si="0"/>
        <v>0</v>
      </c>
      <c r="P11" s="78">
        <f t="shared" si="0"/>
        <v>0</v>
      </c>
      <c r="Q11" s="78">
        <f t="shared" si="0"/>
        <v>0</v>
      </c>
      <c r="R11" s="78">
        <f t="shared" si="0"/>
        <v>32.952315446</v>
      </c>
      <c r="S11" s="78">
        <f t="shared" si="0"/>
        <v>646.387547227</v>
      </c>
      <c r="T11" s="78">
        <f t="shared" si="0"/>
        <v>14.276035772999998</v>
      </c>
      <c r="U11" s="78">
        <f t="shared" si="0"/>
        <v>0</v>
      </c>
      <c r="V11" s="78">
        <f t="shared" si="0"/>
        <v>83.123337983</v>
      </c>
      <c r="W11" s="78">
        <f t="shared" si="0"/>
        <v>0</v>
      </c>
      <c r="X11" s="78">
        <f t="shared" si="0"/>
        <v>0</v>
      </c>
      <c r="Y11" s="78">
        <f t="shared" si="0"/>
        <v>0</v>
      </c>
      <c r="Z11" s="78">
        <f t="shared" si="0"/>
        <v>0</v>
      </c>
      <c r="AA11" s="78">
        <f t="shared" si="0"/>
        <v>0</v>
      </c>
      <c r="AB11" s="78">
        <f t="shared" si="0"/>
        <v>0.006978108</v>
      </c>
      <c r="AC11" s="78">
        <f t="shared" si="0"/>
        <v>0</v>
      </c>
      <c r="AD11" s="78">
        <f t="shared" si="0"/>
        <v>0</v>
      </c>
      <c r="AE11" s="78">
        <f t="shared" si="0"/>
        <v>0</v>
      </c>
      <c r="AF11" s="78">
        <f t="shared" si="0"/>
        <v>0</v>
      </c>
      <c r="AG11" s="78">
        <f t="shared" si="0"/>
        <v>0</v>
      </c>
      <c r="AH11" s="78">
        <f t="shared" si="0"/>
        <v>0</v>
      </c>
      <c r="AI11" s="78">
        <f t="shared" si="0"/>
        <v>0</v>
      </c>
      <c r="AJ11" s="78">
        <f t="shared" si="0"/>
        <v>0</v>
      </c>
      <c r="AK11" s="78">
        <f t="shared" si="0"/>
        <v>0</v>
      </c>
      <c r="AL11" s="78">
        <f t="shared" si="0"/>
        <v>0.001592359</v>
      </c>
      <c r="AM11" s="78">
        <f t="shared" si="0"/>
        <v>0</v>
      </c>
      <c r="AN11" s="78">
        <f t="shared" si="0"/>
        <v>0</v>
      </c>
      <c r="AO11" s="78">
        <f t="shared" si="0"/>
        <v>0</v>
      </c>
      <c r="AP11" s="78">
        <f t="shared" si="0"/>
        <v>0</v>
      </c>
      <c r="AQ11" s="78">
        <f t="shared" si="0"/>
        <v>0</v>
      </c>
      <c r="AR11" s="78">
        <f t="shared" si="0"/>
        <v>3.117811866</v>
      </c>
      <c r="AS11" s="78">
        <f t="shared" si="0"/>
        <v>0</v>
      </c>
      <c r="AT11" s="78">
        <f t="shared" si="0"/>
        <v>0</v>
      </c>
      <c r="AU11" s="78">
        <f t="shared" si="0"/>
        <v>0</v>
      </c>
      <c r="AV11" s="78">
        <f t="shared" si="0"/>
        <v>99.947525732</v>
      </c>
      <c r="AW11" s="78">
        <f t="shared" si="0"/>
        <v>2557.658024108</v>
      </c>
      <c r="AX11" s="78">
        <f t="shared" si="0"/>
        <v>34.267018222</v>
      </c>
      <c r="AY11" s="78">
        <f t="shared" si="0"/>
        <v>0</v>
      </c>
      <c r="AZ11" s="78">
        <f t="shared" si="0"/>
        <v>1155.621164321</v>
      </c>
      <c r="BA11" s="78">
        <f t="shared" si="0"/>
        <v>0</v>
      </c>
      <c r="BB11" s="78">
        <f t="shared" si="0"/>
        <v>0</v>
      </c>
      <c r="BC11" s="78">
        <f t="shared" si="0"/>
        <v>0</v>
      </c>
      <c r="BD11" s="78">
        <f t="shared" si="0"/>
        <v>0</v>
      </c>
      <c r="BE11" s="78">
        <f t="shared" si="0"/>
        <v>0</v>
      </c>
      <c r="BF11" s="78">
        <f t="shared" si="0"/>
        <v>39.86774557</v>
      </c>
      <c r="BG11" s="78">
        <f t="shared" si="0"/>
        <v>67.464335477</v>
      </c>
      <c r="BH11" s="78">
        <f t="shared" si="0"/>
        <v>6.955841974</v>
      </c>
      <c r="BI11" s="78">
        <f t="shared" si="0"/>
        <v>0</v>
      </c>
      <c r="BJ11" s="78">
        <f t="shared" si="0"/>
        <v>98.39328086500001</v>
      </c>
      <c r="BK11" s="54">
        <f>SUM(BK8:BK10)</f>
        <v>20332.440781552</v>
      </c>
      <c r="BL11" s="51"/>
    </row>
    <row r="12" spans="1:64" ht="12.75">
      <c r="A12" s="6" t="s">
        <v>68</v>
      </c>
      <c r="B12" s="13" t="s">
        <v>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6"/>
      <c r="BL12" s="51"/>
    </row>
    <row r="13" spans="1:64" ht="12.75">
      <c r="A13" s="6"/>
      <c r="B13" s="13" t="s">
        <v>118</v>
      </c>
      <c r="C13" s="72">
        <v>0</v>
      </c>
      <c r="D13" s="73">
        <v>6.778401964</v>
      </c>
      <c r="E13" s="74">
        <v>0</v>
      </c>
      <c r="F13" s="74">
        <v>0</v>
      </c>
      <c r="G13" s="76">
        <v>0</v>
      </c>
      <c r="H13" s="72">
        <v>4.957149102</v>
      </c>
      <c r="I13" s="74">
        <v>1.052116337</v>
      </c>
      <c r="J13" s="74">
        <v>0</v>
      </c>
      <c r="K13" s="75">
        <v>0</v>
      </c>
      <c r="L13" s="76">
        <v>9.694526455</v>
      </c>
      <c r="M13" s="72">
        <v>0</v>
      </c>
      <c r="N13" s="73">
        <v>0</v>
      </c>
      <c r="O13" s="74">
        <v>0</v>
      </c>
      <c r="P13" s="75">
        <v>0</v>
      </c>
      <c r="Q13" s="76">
        <v>0</v>
      </c>
      <c r="R13" s="72">
        <v>2.008550027</v>
      </c>
      <c r="S13" s="74">
        <v>0</v>
      </c>
      <c r="T13" s="74">
        <v>0</v>
      </c>
      <c r="U13" s="74">
        <v>0</v>
      </c>
      <c r="V13" s="76">
        <v>0.600409474</v>
      </c>
      <c r="W13" s="72">
        <v>0</v>
      </c>
      <c r="X13" s="74">
        <v>0</v>
      </c>
      <c r="Y13" s="74">
        <v>0</v>
      </c>
      <c r="Z13" s="75">
        <v>0</v>
      </c>
      <c r="AA13" s="76">
        <v>0</v>
      </c>
      <c r="AB13" s="72">
        <v>0.000106216</v>
      </c>
      <c r="AC13" s="74">
        <v>0</v>
      </c>
      <c r="AD13" s="74">
        <v>0</v>
      </c>
      <c r="AE13" s="74">
        <v>0</v>
      </c>
      <c r="AF13" s="76">
        <v>0</v>
      </c>
      <c r="AG13" s="72">
        <v>0</v>
      </c>
      <c r="AH13" s="74">
        <v>0</v>
      </c>
      <c r="AI13" s="74">
        <v>0</v>
      </c>
      <c r="AJ13" s="74">
        <v>0</v>
      </c>
      <c r="AK13" s="76">
        <v>0</v>
      </c>
      <c r="AL13" s="72">
        <v>0</v>
      </c>
      <c r="AM13" s="74">
        <v>0</v>
      </c>
      <c r="AN13" s="74">
        <v>0</v>
      </c>
      <c r="AO13" s="75">
        <v>0</v>
      </c>
      <c r="AP13" s="76">
        <v>0</v>
      </c>
      <c r="AQ13" s="72">
        <v>0</v>
      </c>
      <c r="AR13" s="73">
        <v>0</v>
      </c>
      <c r="AS13" s="74">
        <v>0</v>
      </c>
      <c r="AT13" s="75">
        <v>0</v>
      </c>
      <c r="AU13" s="76">
        <v>0</v>
      </c>
      <c r="AV13" s="72">
        <v>1.859179124</v>
      </c>
      <c r="AW13" s="74">
        <v>4.757037976</v>
      </c>
      <c r="AX13" s="74">
        <v>0</v>
      </c>
      <c r="AY13" s="75">
        <v>0</v>
      </c>
      <c r="AZ13" s="76">
        <v>17.770443093</v>
      </c>
      <c r="BA13" s="72">
        <v>0</v>
      </c>
      <c r="BB13" s="73">
        <v>0</v>
      </c>
      <c r="BC13" s="74">
        <v>0</v>
      </c>
      <c r="BD13" s="75">
        <v>0</v>
      </c>
      <c r="BE13" s="76">
        <v>0</v>
      </c>
      <c r="BF13" s="72">
        <v>0.371824596</v>
      </c>
      <c r="BG13" s="73">
        <v>0</v>
      </c>
      <c r="BH13" s="74">
        <v>0</v>
      </c>
      <c r="BI13" s="74">
        <v>0</v>
      </c>
      <c r="BJ13" s="74">
        <v>0.022476538</v>
      </c>
      <c r="BK13" s="53">
        <v>49.872220902</v>
      </c>
      <c r="BL13" s="51"/>
    </row>
    <row r="14" spans="1:64" ht="12.75">
      <c r="A14" s="6"/>
      <c r="B14" s="17" t="s">
        <v>128</v>
      </c>
      <c r="C14" s="72">
        <v>0</v>
      </c>
      <c r="D14" s="73">
        <v>162.042743664</v>
      </c>
      <c r="E14" s="74">
        <v>0</v>
      </c>
      <c r="F14" s="74">
        <v>0</v>
      </c>
      <c r="G14" s="76">
        <v>0</v>
      </c>
      <c r="H14" s="72">
        <v>37.68769924</v>
      </c>
      <c r="I14" s="74">
        <v>51.834272111</v>
      </c>
      <c r="J14" s="74">
        <v>141.674984442</v>
      </c>
      <c r="K14" s="75">
        <v>0</v>
      </c>
      <c r="L14" s="76">
        <v>114.668620589</v>
      </c>
      <c r="M14" s="72">
        <v>0</v>
      </c>
      <c r="N14" s="73">
        <v>0</v>
      </c>
      <c r="O14" s="74">
        <v>0</v>
      </c>
      <c r="P14" s="75">
        <v>0</v>
      </c>
      <c r="Q14" s="76">
        <v>0</v>
      </c>
      <c r="R14" s="72">
        <v>17.478760612</v>
      </c>
      <c r="S14" s="74">
        <v>2.689662065</v>
      </c>
      <c r="T14" s="74">
        <v>0.634310306</v>
      </c>
      <c r="U14" s="74">
        <v>0</v>
      </c>
      <c r="V14" s="76">
        <v>12.737055023</v>
      </c>
      <c r="W14" s="72">
        <v>0</v>
      </c>
      <c r="X14" s="74">
        <v>0</v>
      </c>
      <c r="Y14" s="74">
        <v>0</v>
      </c>
      <c r="Z14" s="75">
        <v>0</v>
      </c>
      <c r="AA14" s="76">
        <v>0</v>
      </c>
      <c r="AB14" s="72">
        <v>0</v>
      </c>
      <c r="AC14" s="74">
        <v>0</v>
      </c>
      <c r="AD14" s="74">
        <v>0</v>
      </c>
      <c r="AE14" s="74">
        <v>0</v>
      </c>
      <c r="AF14" s="76">
        <v>0</v>
      </c>
      <c r="AG14" s="72">
        <v>0</v>
      </c>
      <c r="AH14" s="74">
        <v>0</v>
      </c>
      <c r="AI14" s="74">
        <v>0</v>
      </c>
      <c r="AJ14" s="74">
        <v>0</v>
      </c>
      <c r="AK14" s="76">
        <v>0</v>
      </c>
      <c r="AL14" s="72">
        <v>0</v>
      </c>
      <c r="AM14" s="74">
        <v>0</v>
      </c>
      <c r="AN14" s="74">
        <v>0</v>
      </c>
      <c r="AO14" s="75">
        <v>0</v>
      </c>
      <c r="AP14" s="76">
        <v>0</v>
      </c>
      <c r="AQ14" s="72">
        <v>0</v>
      </c>
      <c r="AR14" s="73">
        <v>0</v>
      </c>
      <c r="AS14" s="74">
        <v>0</v>
      </c>
      <c r="AT14" s="75">
        <v>0</v>
      </c>
      <c r="AU14" s="76">
        <v>0</v>
      </c>
      <c r="AV14" s="72">
        <v>15.612777445</v>
      </c>
      <c r="AW14" s="74">
        <v>36.757212552</v>
      </c>
      <c r="AX14" s="74">
        <v>6.786261363</v>
      </c>
      <c r="AY14" s="75">
        <v>0</v>
      </c>
      <c r="AZ14" s="76">
        <v>82.462452983</v>
      </c>
      <c r="BA14" s="72">
        <v>0</v>
      </c>
      <c r="BB14" s="73">
        <v>0</v>
      </c>
      <c r="BC14" s="74">
        <v>0</v>
      </c>
      <c r="BD14" s="75">
        <v>0</v>
      </c>
      <c r="BE14" s="76">
        <v>0</v>
      </c>
      <c r="BF14" s="72">
        <v>3.902964284</v>
      </c>
      <c r="BG14" s="73">
        <v>3.737727644</v>
      </c>
      <c r="BH14" s="74">
        <v>0</v>
      </c>
      <c r="BI14" s="74">
        <v>0</v>
      </c>
      <c r="BJ14" s="74">
        <v>4.814457717</v>
      </c>
      <c r="BK14" s="53">
        <v>695.52196204</v>
      </c>
      <c r="BL14" s="51"/>
    </row>
    <row r="15" spans="1:64" ht="12.75">
      <c r="A15" s="22"/>
      <c r="B15" s="23" t="s">
        <v>77</v>
      </c>
      <c r="C15" s="81">
        <f aca="true" t="shared" si="1" ref="C15:AH15">SUM(C13:C14)</f>
        <v>0</v>
      </c>
      <c r="D15" s="81">
        <f t="shared" si="1"/>
        <v>168.821145628</v>
      </c>
      <c r="E15" s="81">
        <f t="shared" si="1"/>
        <v>0</v>
      </c>
      <c r="F15" s="81">
        <f t="shared" si="1"/>
        <v>0</v>
      </c>
      <c r="G15" s="81">
        <f t="shared" si="1"/>
        <v>0</v>
      </c>
      <c r="H15" s="81">
        <f t="shared" si="1"/>
        <v>42.644848342</v>
      </c>
      <c r="I15" s="81">
        <f t="shared" si="1"/>
        <v>52.886388448</v>
      </c>
      <c r="J15" s="81">
        <f t="shared" si="1"/>
        <v>141.674984442</v>
      </c>
      <c r="K15" s="81">
        <f t="shared" si="1"/>
        <v>0</v>
      </c>
      <c r="L15" s="81">
        <f t="shared" si="1"/>
        <v>124.363147044</v>
      </c>
      <c r="M15" s="81">
        <f t="shared" si="1"/>
        <v>0</v>
      </c>
      <c r="N15" s="81">
        <f t="shared" si="1"/>
        <v>0</v>
      </c>
      <c r="O15" s="81">
        <f t="shared" si="1"/>
        <v>0</v>
      </c>
      <c r="P15" s="81">
        <f t="shared" si="1"/>
        <v>0</v>
      </c>
      <c r="Q15" s="81">
        <f t="shared" si="1"/>
        <v>0</v>
      </c>
      <c r="R15" s="81">
        <f t="shared" si="1"/>
        <v>19.487310639</v>
      </c>
      <c r="S15" s="81">
        <f t="shared" si="1"/>
        <v>2.689662065</v>
      </c>
      <c r="T15" s="81">
        <f t="shared" si="1"/>
        <v>0.634310306</v>
      </c>
      <c r="U15" s="81">
        <f t="shared" si="1"/>
        <v>0</v>
      </c>
      <c r="V15" s="81">
        <f t="shared" si="1"/>
        <v>13.337464497</v>
      </c>
      <c r="W15" s="81">
        <f t="shared" si="1"/>
        <v>0</v>
      </c>
      <c r="X15" s="81">
        <f t="shared" si="1"/>
        <v>0</v>
      </c>
      <c r="Y15" s="81">
        <f t="shared" si="1"/>
        <v>0</v>
      </c>
      <c r="Z15" s="81">
        <f t="shared" si="1"/>
        <v>0</v>
      </c>
      <c r="AA15" s="81">
        <f t="shared" si="1"/>
        <v>0</v>
      </c>
      <c r="AB15" s="81">
        <f t="shared" si="1"/>
        <v>0.000106216</v>
      </c>
      <c r="AC15" s="81">
        <f t="shared" si="1"/>
        <v>0</v>
      </c>
      <c r="AD15" s="81">
        <f t="shared" si="1"/>
        <v>0</v>
      </c>
      <c r="AE15" s="81">
        <f t="shared" si="1"/>
        <v>0</v>
      </c>
      <c r="AF15" s="81">
        <f t="shared" si="1"/>
        <v>0</v>
      </c>
      <c r="AG15" s="81">
        <f t="shared" si="1"/>
        <v>0</v>
      </c>
      <c r="AH15" s="81">
        <f t="shared" si="1"/>
        <v>0</v>
      </c>
      <c r="AI15" s="81">
        <f aca="true" t="shared" si="2" ref="AI15:BJ15">SUM(AI13:AI14)</f>
        <v>0</v>
      </c>
      <c r="AJ15" s="81">
        <f t="shared" si="2"/>
        <v>0</v>
      </c>
      <c r="AK15" s="81">
        <f t="shared" si="2"/>
        <v>0</v>
      </c>
      <c r="AL15" s="81">
        <f t="shared" si="2"/>
        <v>0</v>
      </c>
      <c r="AM15" s="81">
        <f t="shared" si="2"/>
        <v>0</v>
      </c>
      <c r="AN15" s="81">
        <f t="shared" si="2"/>
        <v>0</v>
      </c>
      <c r="AO15" s="81">
        <f t="shared" si="2"/>
        <v>0</v>
      </c>
      <c r="AP15" s="81">
        <f t="shared" si="2"/>
        <v>0</v>
      </c>
      <c r="AQ15" s="81">
        <f t="shared" si="2"/>
        <v>0</v>
      </c>
      <c r="AR15" s="81">
        <f t="shared" si="2"/>
        <v>0</v>
      </c>
      <c r="AS15" s="81">
        <f t="shared" si="2"/>
        <v>0</v>
      </c>
      <c r="AT15" s="81">
        <f t="shared" si="2"/>
        <v>0</v>
      </c>
      <c r="AU15" s="81">
        <f t="shared" si="2"/>
        <v>0</v>
      </c>
      <c r="AV15" s="81">
        <f t="shared" si="2"/>
        <v>17.471956569</v>
      </c>
      <c r="AW15" s="81">
        <f t="shared" si="2"/>
        <v>41.514250528</v>
      </c>
      <c r="AX15" s="81">
        <f t="shared" si="2"/>
        <v>6.786261363</v>
      </c>
      <c r="AY15" s="81">
        <f t="shared" si="2"/>
        <v>0</v>
      </c>
      <c r="AZ15" s="81">
        <f t="shared" si="2"/>
        <v>100.232896076</v>
      </c>
      <c r="BA15" s="81">
        <f t="shared" si="2"/>
        <v>0</v>
      </c>
      <c r="BB15" s="81">
        <f t="shared" si="2"/>
        <v>0</v>
      </c>
      <c r="BC15" s="81">
        <f t="shared" si="2"/>
        <v>0</v>
      </c>
      <c r="BD15" s="81">
        <f t="shared" si="2"/>
        <v>0</v>
      </c>
      <c r="BE15" s="81">
        <f t="shared" si="2"/>
        <v>0</v>
      </c>
      <c r="BF15" s="81">
        <f t="shared" si="2"/>
        <v>4.27478888</v>
      </c>
      <c r="BG15" s="81">
        <f t="shared" si="2"/>
        <v>3.737727644</v>
      </c>
      <c r="BH15" s="81">
        <f t="shared" si="2"/>
        <v>0</v>
      </c>
      <c r="BI15" s="81">
        <f t="shared" si="2"/>
        <v>0</v>
      </c>
      <c r="BJ15" s="81">
        <f t="shared" si="2"/>
        <v>4.836934255</v>
      </c>
      <c r="BK15" s="55">
        <f>SUM(BK13:BK14)</f>
        <v>745.3941829419999</v>
      </c>
      <c r="BL15" s="51"/>
    </row>
    <row r="16" spans="1:64" ht="12.75">
      <c r="A16" s="6" t="s">
        <v>69</v>
      </c>
      <c r="B16" s="13" t="s">
        <v>10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32"/>
      <c r="BL16" s="51"/>
    </row>
    <row r="17" spans="1:64" ht="12.75">
      <c r="A17" s="6"/>
      <c r="B17" s="44" t="s">
        <v>149</v>
      </c>
      <c r="C17" s="72">
        <v>0</v>
      </c>
      <c r="D17" s="73">
        <v>0.438959449</v>
      </c>
      <c r="E17" s="74">
        <v>0</v>
      </c>
      <c r="F17" s="74">
        <v>0</v>
      </c>
      <c r="G17" s="76">
        <v>0</v>
      </c>
      <c r="H17" s="82">
        <v>0.919999949</v>
      </c>
      <c r="I17" s="74">
        <v>386.923132839</v>
      </c>
      <c r="J17" s="74">
        <v>0</v>
      </c>
      <c r="K17" s="74">
        <v>0</v>
      </c>
      <c r="L17" s="76">
        <v>68.487103745</v>
      </c>
      <c r="M17" s="82">
        <v>0</v>
      </c>
      <c r="N17" s="73">
        <v>0</v>
      </c>
      <c r="O17" s="74">
        <v>0</v>
      </c>
      <c r="P17" s="74">
        <v>0</v>
      </c>
      <c r="Q17" s="76">
        <v>0</v>
      </c>
      <c r="R17" s="82">
        <v>0.259094293</v>
      </c>
      <c r="S17" s="74">
        <v>5.728246433</v>
      </c>
      <c r="T17" s="74">
        <v>0</v>
      </c>
      <c r="U17" s="74">
        <v>0</v>
      </c>
      <c r="V17" s="76">
        <v>3.087327517</v>
      </c>
      <c r="W17" s="82">
        <v>0</v>
      </c>
      <c r="X17" s="74">
        <v>0</v>
      </c>
      <c r="Y17" s="74">
        <v>0</v>
      </c>
      <c r="Z17" s="74">
        <v>0</v>
      </c>
      <c r="AA17" s="76">
        <v>0</v>
      </c>
      <c r="AB17" s="82">
        <v>0</v>
      </c>
      <c r="AC17" s="74">
        <v>0</v>
      </c>
      <c r="AD17" s="74">
        <v>0</v>
      </c>
      <c r="AE17" s="74">
        <v>0</v>
      </c>
      <c r="AF17" s="76">
        <v>0</v>
      </c>
      <c r="AG17" s="82">
        <v>0</v>
      </c>
      <c r="AH17" s="74">
        <v>0</v>
      </c>
      <c r="AI17" s="74">
        <v>0</v>
      </c>
      <c r="AJ17" s="74">
        <v>0</v>
      </c>
      <c r="AK17" s="76">
        <v>0</v>
      </c>
      <c r="AL17" s="82">
        <v>0</v>
      </c>
      <c r="AM17" s="74">
        <v>0</v>
      </c>
      <c r="AN17" s="74">
        <v>0</v>
      </c>
      <c r="AO17" s="74">
        <v>0</v>
      </c>
      <c r="AP17" s="76">
        <v>0</v>
      </c>
      <c r="AQ17" s="82">
        <v>0</v>
      </c>
      <c r="AR17" s="73">
        <v>0</v>
      </c>
      <c r="AS17" s="74">
        <v>0</v>
      </c>
      <c r="AT17" s="74">
        <v>0</v>
      </c>
      <c r="AU17" s="76">
        <v>0</v>
      </c>
      <c r="AV17" s="82">
        <v>1.085240639</v>
      </c>
      <c r="AW17" s="74">
        <v>60.725064349</v>
      </c>
      <c r="AX17" s="74">
        <v>0</v>
      </c>
      <c r="AY17" s="74">
        <v>0</v>
      </c>
      <c r="AZ17" s="76">
        <v>67.136118624</v>
      </c>
      <c r="BA17" s="82">
        <v>0</v>
      </c>
      <c r="BB17" s="73">
        <v>0</v>
      </c>
      <c r="BC17" s="74">
        <v>0</v>
      </c>
      <c r="BD17" s="74">
        <v>0</v>
      </c>
      <c r="BE17" s="76">
        <v>0</v>
      </c>
      <c r="BF17" s="82">
        <v>0.343302398</v>
      </c>
      <c r="BG17" s="73">
        <v>1.043973181</v>
      </c>
      <c r="BH17" s="74">
        <v>0</v>
      </c>
      <c r="BI17" s="74">
        <v>0</v>
      </c>
      <c r="BJ17" s="75">
        <v>12.646881027</v>
      </c>
      <c r="BK17" s="53">
        <v>608.824444443</v>
      </c>
      <c r="BL17" s="51"/>
    </row>
    <row r="18" spans="1:64" ht="12.75">
      <c r="A18" s="6"/>
      <c r="B18" s="44" t="s">
        <v>140</v>
      </c>
      <c r="C18" s="72">
        <v>0</v>
      </c>
      <c r="D18" s="83">
        <v>0.548540573</v>
      </c>
      <c r="E18" s="72">
        <v>0</v>
      </c>
      <c r="F18" s="72">
        <v>0</v>
      </c>
      <c r="G18" s="79">
        <v>0</v>
      </c>
      <c r="H18" s="82">
        <v>0.532979107</v>
      </c>
      <c r="I18" s="72">
        <v>5.48650281</v>
      </c>
      <c r="J18" s="72">
        <v>0</v>
      </c>
      <c r="K18" s="72">
        <v>0</v>
      </c>
      <c r="L18" s="79">
        <v>8.362939972</v>
      </c>
      <c r="M18" s="82">
        <v>0</v>
      </c>
      <c r="N18" s="83">
        <v>0</v>
      </c>
      <c r="O18" s="72">
        <v>0</v>
      </c>
      <c r="P18" s="72">
        <v>0</v>
      </c>
      <c r="Q18" s="79">
        <v>0</v>
      </c>
      <c r="R18" s="82">
        <v>0.067086507</v>
      </c>
      <c r="S18" s="72">
        <v>0</v>
      </c>
      <c r="T18" s="72">
        <v>0</v>
      </c>
      <c r="U18" s="72">
        <v>0</v>
      </c>
      <c r="V18" s="79">
        <v>0.35369896</v>
      </c>
      <c r="W18" s="82">
        <v>0</v>
      </c>
      <c r="X18" s="72">
        <v>0</v>
      </c>
      <c r="Y18" s="72">
        <v>0</v>
      </c>
      <c r="Z18" s="72">
        <v>0</v>
      </c>
      <c r="AA18" s="79">
        <v>0</v>
      </c>
      <c r="AB18" s="82">
        <v>0</v>
      </c>
      <c r="AC18" s="72">
        <v>0</v>
      </c>
      <c r="AD18" s="72">
        <v>0</v>
      </c>
      <c r="AE18" s="72">
        <v>0</v>
      </c>
      <c r="AF18" s="79">
        <v>0</v>
      </c>
      <c r="AG18" s="82">
        <v>0</v>
      </c>
      <c r="AH18" s="72">
        <v>0</v>
      </c>
      <c r="AI18" s="72">
        <v>0</v>
      </c>
      <c r="AJ18" s="72">
        <v>0</v>
      </c>
      <c r="AK18" s="79">
        <v>0</v>
      </c>
      <c r="AL18" s="82">
        <v>0</v>
      </c>
      <c r="AM18" s="72">
        <v>0</v>
      </c>
      <c r="AN18" s="72">
        <v>0</v>
      </c>
      <c r="AO18" s="72">
        <v>0</v>
      </c>
      <c r="AP18" s="79">
        <v>0</v>
      </c>
      <c r="AQ18" s="82">
        <v>0</v>
      </c>
      <c r="AR18" s="83">
        <v>0</v>
      </c>
      <c r="AS18" s="72">
        <v>0</v>
      </c>
      <c r="AT18" s="72">
        <v>0</v>
      </c>
      <c r="AU18" s="79">
        <v>0</v>
      </c>
      <c r="AV18" s="82">
        <v>0.103883878</v>
      </c>
      <c r="AW18" s="72">
        <v>22.730300298</v>
      </c>
      <c r="AX18" s="72">
        <v>0</v>
      </c>
      <c r="AY18" s="72">
        <v>0</v>
      </c>
      <c r="AZ18" s="79">
        <v>6.706654611</v>
      </c>
      <c r="BA18" s="82">
        <v>0</v>
      </c>
      <c r="BB18" s="83">
        <v>0</v>
      </c>
      <c r="BC18" s="72">
        <v>0</v>
      </c>
      <c r="BD18" s="72">
        <v>0</v>
      </c>
      <c r="BE18" s="79">
        <v>0</v>
      </c>
      <c r="BF18" s="82">
        <v>0.030071649</v>
      </c>
      <c r="BG18" s="83">
        <v>0</v>
      </c>
      <c r="BH18" s="72">
        <v>0</v>
      </c>
      <c r="BI18" s="72">
        <v>0</v>
      </c>
      <c r="BJ18" s="79">
        <v>0.24877454</v>
      </c>
      <c r="BK18" s="56">
        <v>45.171432905</v>
      </c>
      <c r="BL18" s="51"/>
    </row>
    <row r="19" spans="1:64" ht="12.75">
      <c r="A19" s="6"/>
      <c r="B19" s="44" t="s">
        <v>150</v>
      </c>
      <c r="C19" s="72">
        <v>0</v>
      </c>
      <c r="D19" s="83">
        <v>0.096140183</v>
      </c>
      <c r="E19" s="72">
        <v>0</v>
      </c>
      <c r="F19" s="72">
        <v>0</v>
      </c>
      <c r="G19" s="79">
        <v>0</v>
      </c>
      <c r="H19" s="82">
        <v>0.334995124</v>
      </c>
      <c r="I19" s="72">
        <v>61.022916265</v>
      </c>
      <c r="J19" s="72">
        <v>0</v>
      </c>
      <c r="K19" s="72">
        <v>0</v>
      </c>
      <c r="L19" s="79">
        <v>12.07888476</v>
      </c>
      <c r="M19" s="82">
        <v>0</v>
      </c>
      <c r="N19" s="83">
        <v>0</v>
      </c>
      <c r="O19" s="72">
        <v>0</v>
      </c>
      <c r="P19" s="72">
        <v>0</v>
      </c>
      <c r="Q19" s="79">
        <v>0</v>
      </c>
      <c r="R19" s="82">
        <v>0.077006282</v>
      </c>
      <c r="S19" s="72">
        <v>2.136448512</v>
      </c>
      <c r="T19" s="72">
        <v>0</v>
      </c>
      <c r="U19" s="72">
        <v>0</v>
      </c>
      <c r="V19" s="79">
        <v>2.587631292</v>
      </c>
      <c r="W19" s="82">
        <v>0</v>
      </c>
      <c r="X19" s="72">
        <v>0</v>
      </c>
      <c r="Y19" s="72">
        <v>0</v>
      </c>
      <c r="Z19" s="72">
        <v>0</v>
      </c>
      <c r="AA19" s="79">
        <v>0</v>
      </c>
      <c r="AB19" s="82">
        <v>0</v>
      </c>
      <c r="AC19" s="72">
        <v>0</v>
      </c>
      <c r="AD19" s="72">
        <v>0</v>
      </c>
      <c r="AE19" s="72">
        <v>0</v>
      </c>
      <c r="AF19" s="79">
        <v>0</v>
      </c>
      <c r="AG19" s="82">
        <v>0</v>
      </c>
      <c r="AH19" s="72">
        <v>0</v>
      </c>
      <c r="AI19" s="72">
        <v>0</v>
      </c>
      <c r="AJ19" s="72">
        <v>0</v>
      </c>
      <c r="AK19" s="79">
        <v>0</v>
      </c>
      <c r="AL19" s="82">
        <v>0</v>
      </c>
      <c r="AM19" s="72">
        <v>0</v>
      </c>
      <c r="AN19" s="72">
        <v>0</v>
      </c>
      <c r="AO19" s="72">
        <v>0</v>
      </c>
      <c r="AP19" s="79">
        <v>0</v>
      </c>
      <c r="AQ19" s="82">
        <v>0</v>
      </c>
      <c r="AR19" s="83">
        <v>0</v>
      </c>
      <c r="AS19" s="72">
        <v>0</v>
      </c>
      <c r="AT19" s="72">
        <v>0</v>
      </c>
      <c r="AU19" s="79">
        <v>0</v>
      </c>
      <c r="AV19" s="82">
        <v>0.322112681</v>
      </c>
      <c r="AW19" s="72">
        <v>16.087433314</v>
      </c>
      <c r="AX19" s="72">
        <v>0</v>
      </c>
      <c r="AY19" s="72">
        <v>0</v>
      </c>
      <c r="AZ19" s="79">
        <v>16.493694066</v>
      </c>
      <c r="BA19" s="82">
        <v>0</v>
      </c>
      <c r="BB19" s="83">
        <v>0</v>
      </c>
      <c r="BC19" s="72">
        <v>0</v>
      </c>
      <c r="BD19" s="72">
        <v>0</v>
      </c>
      <c r="BE19" s="79">
        <v>0</v>
      </c>
      <c r="BF19" s="82">
        <v>0.145375503</v>
      </c>
      <c r="BG19" s="83">
        <v>0.0533333</v>
      </c>
      <c r="BH19" s="72">
        <v>0</v>
      </c>
      <c r="BI19" s="72">
        <v>0</v>
      </c>
      <c r="BJ19" s="79">
        <v>0.875468681</v>
      </c>
      <c r="BK19" s="56">
        <v>112.311439963</v>
      </c>
      <c r="BL19" s="51"/>
    </row>
    <row r="20" spans="1:64" ht="12.75">
      <c r="A20" s="6"/>
      <c r="B20" s="44" t="s">
        <v>153</v>
      </c>
      <c r="C20" s="72">
        <v>0</v>
      </c>
      <c r="D20" s="83">
        <v>0.126124613</v>
      </c>
      <c r="E20" s="72">
        <v>0</v>
      </c>
      <c r="F20" s="72">
        <v>0</v>
      </c>
      <c r="G20" s="79">
        <v>0</v>
      </c>
      <c r="H20" s="82">
        <v>0.563684757</v>
      </c>
      <c r="I20" s="72">
        <v>77.352360688</v>
      </c>
      <c r="J20" s="72">
        <v>0</v>
      </c>
      <c r="K20" s="72">
        <v>0</v>
      </c>
      <c r="L20" s="79">
        <v>41.873302852</v>
      </c>
      <c r="M20" s="82">
        <v>0</v>
      </c>
      <c r="N20" s="83">
        <v>0</v>
      </c>
      <c r="O20" s="72">
        <v>0</v>
      </c>
      <c r="P20" s="72">
        <v>0</v>
      </c>
      <c r="Q20" s="79">
        <v>0</v>
      </c>
      <c r="R20" s="82">
        <v>0.111653975</v>
      </c>
      <c r="S20" s="72">
        <v>10.510384481</v>
      </c>
      <c r="T20" s="72">
        <v>0</v>
      </c>
      <c r="U20" s="72">
        <v>0</v>
      </c>
      <c r="V20" s="79">
        <v>0.512906761</v>
      </c>
      <c r="W20" s="82">
        <v>0</v>
      </c>
      <c r="X20" s="72">
        <v>0</v>
      </c>
      <c r="Y20" s="72">
        <v>0</v>
      </c>
      <c r="Z20" s="72">
        <v>0</v>
      </c>
      <c r="AA20" s="79">
        <v>0</v>
      </c>
      <c r="AB20" s="82">
        <v>0</v>
      </c>
      <c r="AC20" s="72">
        <v>0</v>
      </c>
      <c r="AD20" s="72">
        <v>0</v>
      </c>
      <c r="AE20" s="72">
        <v>0</v>
      </c>
      <c r="AF20" s="79">
        <v>0</v>
      </c>
      <c r="AG20" s="82">
        <v>0</v>
      </c>
      <c r="AH20" s="72">
        <v>0</v>
      </c>
      <c r="AI20" s="72">
        <v>0</v>
      </c>
      <c r="AJ20" s="72">
        <v>0</v>
      </c>
      <c r="AK20" s="79">
        <v>0</v>
      </c>
      <c r="AL20" s="82">
        <v>0</v>
      </c>
      <c r="AM20" s="72">
        <v>0</v>
      </c>
      <c r="AN20" s="72">
        <v>0</v>
      </c>
      <c r="AO20" s="72">
        <v>0</v>
      </c>
      <c r="AP20" s="79">
        <v>0</v>
      </c>
      <c r="AQ20" s="82">
        <v>0</v>
      </c>
      <c r="AR20" s="83">
        <v>0</v>
      </c>
      <c r="AS20" s="72">
        <v>0</v>
      </c>
      <c r="AT20" s="72">
        <v>0</v>
      </c>
      <c r="AU20" s="79">
        <v>0</v>
      </c>
      <c r="AV20" s="82">
        <v>0.267831683</v>
      </c>
      <c r="AW20" s="72">
        <v>17.280190271</v>
      </c>
      <c r="AX20" s="72">
        <v>0</v>
      </c>
      <c r="AY20" s="72">
        <v>0</v>
      </c>
      <c r="AZ20" s="79">
        <v>15.941560417</v>
      </c>
      <c r="BA20" s="82">
        <v>0</v>
      </c>
      <c r="BB20" s="83">
        <v>0</v>
      </c>
      <c r="BC20" s="72">
        <v>0</v>
      </c>
      <c r="BD20" s="72">
        <v>0</v>
      </c>
      <c r="BE20" s="79">
        <v>0</v>
      </c>
      <c r="BF20" s="82">
        <v>0.0572402</v>
      </c>
      <c r="BG20" s="83">
        <v>0</v>
      </c>
      <c r="BH20" s="72">
        <v>0</v>
      </c>
      <c r="BI20" s="72">
        <v>0</v>
      </c>
      <c r="BJ20" s="79">
        <v>0.746823856</v>
      </c>
      <c r="BK20" s="56">
        <v>165.344064554</v>
      </c>
      <c r="BL20" s="51"/>
    </row>
    <row r="21" spans="1:64" ht="12.75">
      <c r="A21" s="22"/>
      <c r="B21" s="23" t="s">
        <v>98</v>
      </c>
      <c r="C21" s="57">
        <f aca="true" t="shared" si="3" ref="C21:AH21">SUM(C17:C20)</f>
        <v>0</v>
      </c>
      <c r="D21" s="57">
        <f t="shared" si="3"/>
        <v>1.209764818</v>
      </c>
      <c r="E21" s="57">
        <f t="shared" si="3"/>
        <v>0</v>
      </c>
      <c r="F21" s="57">
        <f t="shared" si="3"/>
        <v>0</v>
      </c>
      <c r="G21" s="57">
        <f t="shared" si="3"/>
        <v>0</v>
      </c>
      <c r="H21" s="57">
        <f t="shared" si="3"/>
        <v>2.351658937</v>
      </c>
      <c r="I21" s="57">
        <f t="shared" si="3"/>
        <v>530.784912602</v>
      </c>
      <c r="J21" s="57">
        <f t="shared" si="3"/>
        <v>0</v>
      </c>
      <c r="K21" s="57">
        <f t="shared" si="3"/>
        <v>0</v>
      </c>
      <c r="L21" s="57">
        <f t="shared" si="3"/>
        <v>130.802231329</v>
      </c>
      <c r="M21" s="57">
        <f t="shared" si="3"/>
        <v>0</v>
      </c>
      <c r="N21" s="57">
        <f t="shared" si="3"/>
        <v>0</v>
      </c>
      <c r="O21" s="57">
        <f t="shared" si="3"/>
        <v>0</v>
      </c>
      <c r="P21" s="57">
        <f t="shared" si="3"/>
        <v>0</v>
      </c>
      <c r="Q21" s="57">
        <f t="shared" si="3"/>
        <v>0</v>
      </c>
      <c r="R21" s="57">
        <f t="shared" si="3"/>
        <v>0.5148410569999999</v>
      </c>
      <c r="S21" s="57">
        <f t="shared" si="3"/>
        <v>18.375079426</v>
      </c>
      <c r="T21" s="57">
        <f t="shared" si="3"/>
        <v>0</v>
      </c>
      <c r="U21" s="57">
        <f t="shared" si="3"/>
        <v>0</v>
      </c>
      <c r="V21" s="57">
        <f t="shared" si="3"/>
        <v>6.5415645300000005</v>
      </c>
      <c r="W21" s="57">
        <f t="shared" si="3"/>
        <v>0</v>
      </c>
      <c r="X21" s="57">
        <f t="shared" si="3"/>
        <v>0</v>
      </c>
      <c r="Y21" s="57">
        <f t="shared" si="3"/>
        <v>0</v>
      </c>
      <c r="Z21" s="57">
        <f t="shared" si="3"/>
        <v>0</v>
      </c>
      <c r="AA21" s="57">
        <f t="shared" si="3"/>
        <v>0</v>
      </c>
      <c r="AB21" s="57">
        <f t="shared" si="3"/>
        <v>0</v>
      </c>
      <c r="AC21" s="57">
        <f t="shared" si="3"/>
        <v>0</v>
      </c>
      <c r="AD21" s="57">
        <f t="shared" si="3"/>
        <v>0</v>
      </c>
      <c r="AE21" s="57">
        <f t="shared" si="3"/>
        <v>0</v>
      </c>
      <c r="AF21" s="57">
        <f t="shared" si="3"/>
        <v>0</v>
      </c>
      <c r="AG21" s="57">
        <f t="shared" si="3"/>
        <v>0</v>
      </c>
      <c r="AH21" s="57">
        <f t="shared" si="3"/>
        <v>0</v>
      </c>
      <c r="AI21" s="57">
        <f aca="true" t="shared" si="4" ref="AI21:BK21">SUM(AI17:AI20)</f>
        <v>0</v>
      </c>
      <c r="AJ21" s="57">
        <f t="shared" si="4"/>
        <v>0</v>
      </c>
      <c r="AK21" s="57">
        <f t="shared" si="4"/>
        <v>0</v>
      </c>
      <c r="AL21" s="57">
        <f t="shared" si="4"/>
        <v>0</v>
      </c>
      <c r="AM21" s="57">
        <f t="shared" si="4"/>
        <v>0</v>
      </c>
      <c r="AN21" s="57">
        <f t="shared" si="4"/>
        <v>0</v>
      </c>
      <c r="AO21" s="57">
        <f t="shared" si="4"/>
        <v>0</v>
      </c>
      <c r="AP21" s="57">
        <f t="shared" si="4"/>
        <v>0</v>
      </c>
      <c r="AQ21" s="57">
        <f t="shared" si="4"/>
        <v>0</v>
      </c>
      <c r="AR21" s="57">
        <f t="shared" si="4"/>
        <v>0</v>
      </c>
      <c r="AS21" s="57">
        <f t="shared" si="4"/>
        <v>0</v>
      </c>
      <c r="AT21" s="57">
        <f t="shared" si="4"/>
        <v>0</v>
      </c>
      <c r="AU21" s="57">
        <f t="shared" si="4"/>
        <v>0</v>
      </c>
      <c r="AV21" s="57">
        <f t="shared" si="4"/>
        <v>1.779068881</v>
      </c>
      <c r="AW21" s="57">
        <f t="shared" si="4"/>
        <v>116.82298823199999</v>
      </c>
      <c r="AX21" s="57">
        <f t="shared" si="4"/>
        <v>0</v>
      </c>
      <c r="AY21" s="57">
        <f t="shared" si="4"/>
        <v>0</v>
      </c>
      <c r="AZ21" s="57">
        <f t="shared" si="4"/>
        <v>106.27802771800002</v>
      </c>
      <c r="BA21" s="57">
        <f t="shared" si="4"/>
        <v>0</v>
      </c>
      <c r="BB21" s="57">
        <f t="shared" si="4"/>
        <v>0</v>
      </c>
      <c r="BC21" s="57">
        <f t="shared" si="4"/>
        <v>0</v>
      </c>
      <c r="BD21" s="57">
        <f t="shared" si="4"/>
        <v>0</v>
      </c>
      <c r="BE21" s="57">
        <f t="shared" si="4"/>
        <v>0</v>
      </c>
      <c r="BF21" s="57">
        <f t="shared" si="4"/>
        <v>0.57598975</v>
      </c>
      <c r="BG21" s="57">
        <f t="shared" si="4"/>
        <v>1.097306481</v>
      </c>
      <c r="BH21" s="57">
        <f t="shared" si="4"/>
        <v>0</v>
      </c>
      <c r="BI21" s="57">
        <f t="shared" si="4"/>
        <v>0</v>
      </c>
      <c r="BJ21" s="57">
        <f t="shared" si="4"/>
        <v>14.517948103999998</v>
      </c>
      <c r="BK21" s="57">
        <f t="shared" si="4"/>
        <v>931.6513818649998</v>
      </c>
      <c r="BL21" s="51"/>
    </row>
    <row r="22" spans="1:64" ht="12.75">
      <c r="A22" s="6" t="s">
        <v>70</v>
      </c>
      <c r="B22" s="13" t="s">
        <v>13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33"/>
      <c r="BL22" s="51"/>
    </row>
    <row r="23" spans="1:64" ht="12.75">
      <c r="A23" s="6"/>
      <c r="B23" s="14" t="s">
        <v>31</v>
      </c>
      <c r="C23" s="72"/>
      <c r="D23" s="73"/>
      <c r="E23" s="74"/>
      <c r="F23" s="74"/>
      <c r="G23" s="76"/>
      <c r="H23" s="82"/>
      <c r="I23" s="74"/>
      <c r="J23" s="74"/>
      <c r="K23" s="74"/>
      <c r="L23" s="76"/>
      <c r="M23" s="82"/>
      <c r="N23" s="73"/>
      <c r="O23" s="74"/>
      <c r="P23" s="74"/>
      <c r="Q23" s="76"/>
      <c r="R23" s="82"/>
      <c r="S23" s="74"/>
      <c r="T23" s="74"/>
      <c r="U23" s="74"/>
      <c r="V23" s="76"/>
      <c r="W23" s="82"/>
      <c r="X23" s="74"/>
      <c r="Y23" s="74"/>
      <c r="Z23" s="74"/>
      <c r="AA23" s="76"/>
      <c r="AB23" s="82"/>
      <c r="AC23" s="74"/>
      <c r="AD23" s="74"/>
      <c r="AE23" s="74"/>
      <c r="AF23" s="76"/>
      <c r="AG23" s="82"/>
      <c r="AH23" s="74"/>
      <c r="AI23" s="74"/>
      <c r="AJ23" s="74"/>
      <c r="AK23" s="76"/>
      <c r="AL23" s="82"/>
      <c r="AM23" s="74"/>
      <c r="AN23" s="74"/>
      <c r="AO23" s="74"/>
      <c r="AP23" s="76"/>
      <c r="AQ23" s="82"/>
      <c r="AR23" s="73"/>
      <c r="AS23" s="74"/>
      <c r="AT23" s="74"/>
      <c r="AU23" s="76"/>
      <c r="AV23" s="82"/>
      <c r="AW23" s="74"/>
      <c r="AX23" s="74"/>
      <c r="AY23" s="74"/>
      <c r="AZ23" s="76"/>
      <c r="BA23" s="82"/>
      <c r="BB23" s="73"/>
      <c r="BC23" s="74"/>
      <c r="BD23" s="74"/>
      <c r="BE23" s="76"/>
      <c r="BF23" s="82"/>
      <c r="BG23" s="73"/>
      <c r="BH23" s="74"/>
      <c r="BI23" s="74"/>
      <c r="BJ23" s="76"/>
      <c r="BK23" s="58"/>
      <c r="BL23" s="51"/>
    </row>
    <row r="24" spans="1:64" ht="12.75">
      <c r="A24" s="22"/>
      <c r="B24" s="23" t="s">
        <v>83</v>
      </c>
      <c r="C24" s="84"/>
      <c r="D24" s="85"/>
      <c r="E24" s="85"/>
      <c r="F24" s="85"/>
      <c r="G24" s="86"/>
      <c r="H24" s="87"/>
      <c r="I24" s="85"/>
      <c r="J24" s="85"/>
      <c r="K24" s="85"/>
      <c r="L24" s="86"/>
      <c r="M24" s="87"/>
      <c r="N24" s="85"/>
      <c r="O24" s="85"/>
      <c r="P24" s="85"/>
      <c r="Q24" s="86"/>
      <c r="R24" s="87"/>
      <c r="S24" s="85"/>
      <c r="T24" s="85"/>
      <c r="U24" s="85"/>
      <c r="V24" s="86"/>
      <c r="W24" s="87"/>
      <c r="X24" s="85"/>
      <c r="Y24" s="85"/>
      <c r="Z24" s="85"/>
      <c r="AA24" s="86"/>
      <c r="AB24" s="87"/>
      <c r="AC24" s="85"/>
      <c r="AD24" s="85"/>
      <c r="AE24" s="85"/>
      <c r="AF24" s="86"/>
      <c r="AG24" s="87"/>
      <c r="AH24" s="85"/>
      <c r="AI24" s="85"/>
      <c r="AJ24" s="85"/>
      <c r="AK24" s="86"/>
      <c r="AL24" s="87"/>
      <c r="AM24" s="85"/>
      <c r="AN24" s="85"/>
      <c r="AO24" s="85"/>
      <c r="AP24" s="86"/>
      <c r="AQ24" s="87"/>
      <c r="AR24" s="85"/>
      <c r="AS24" s="85"/>
      <c r="AT24" s="85"/>
      <c r="AU24" s="86"/>
      <c r="AV24" s="87"/>
      <c r="AW24" s="85"/>
      <c r="AX24" s="85"/>
      <c r="AY24" s="85"/>
      <c r="AZ24" s="86"/>
      <c r="BA24" s="87"/>
      <c r="BB24" s="85"/>
      <c r="BC24" s="85"/>
      <c r="BD24" s="85"/>
      <c r="BE24" s="86"/>
      <c r="BF24" s="87"/>
      <c r="BG24" s="85"/>
      <c r="BH24" s="85"/>
      <c r="BI24" s="85"/>
      <c r="BJ24" s="86"/>
      <c r="BK24" s="59"/>
      <c r="BL24" s="51"/>
    </row>
    <row r="25" spans="1:64" ht="12.75">
      <c r="A25" s="6" t="s">
        <v>72</v>
      </c>
      <c r="B25" s="17" t="s">
        <v>87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6"/>
      <c r="BL25" s="51"/>
    </row>
    <row r="26" spans="1:64" ht="12.75">
      <c r="A26" s="6"/>
      <c r="B26" s="14" t="s">
        <v>31</v>
      </c>
      <c r="C26" s="72"/>
      <c r="D26" s="73"/>
      <c r="E26" s="74"/>
      <c r="F26" s="74"/>
      <c r="G26" s="76"/>
      <c r="H26" s="82"/>
      <c r="I26" s="74"/>
      <c r="J26" s="74"/>
      <c r="K26" s="74"/>
      <c r="L26" s="76"/>
      <c r="M26" s="82"/>
      <c r="N26" s="73"/>
      <c r="O26" s="74"/>
      <c r="P26" s="74"/>
      <c r="Q26" s="76"/>
      <c r="R26" s="82"/>
      <c r="S26" s="74"/>
      <c r="T26" s="74"/>
      <c r="U26" s="74"/>
      <c r="V26" s="76"/>
      <c r="W26" s="82"/>
      <c r="X26" s="74"/>
      <c r="Y26" s="74"/>
      <c r="Z26" s="74"/>
      <c r="AA26" s="76"/>
      <c r="AB26" s="82"/>
      <c r="AC26" s="74"/>
      <c r="AD26" s="74"/>
      <c r="AE26" s="74"/>
      <c r="AF26" s="76"/>
      <c r="AG26" s="82"/>
      <c r="AH26" s="74"/>
      <c r="AI26" s="74"/>
      <c r="AJ26" s="74"/>
      <c r="AK26" s="76"/>
      <c r="AL26" s="82"/>
      <c r="AM26" s="74"/>
      <c r="AN26" s="74"/>
      <c r="AO26" s="74"/>
      <c r="AP26" s="76"/>
      <c r="AQ26" s="82"/>
      <c r="AR26" s="73"/>
      <c r="AS26" s="74"/>
      <c r="AT26" s="74"/>
      <c r="AU26" s="76"/>
      <c r="AV26" s="82"/>
      <c r="AW26" s="74"/>
      <c r="AX26" s="74"/>
      <c r="AY26" s="74"/>
      <c r="AZ26" s="76"/>
      <c r="BA26" s="82"/>
      <c r="BB26" s="73"/>
      <c r="BC26" s="74"/>
      <c r="BD26" s="74"/>
      <c r="BE26" s="76"/>
      <c r="BF26" s="82"/>
      <c r="BG26" s="73"/>
      <c r="BH26" s="74"/>
      <c r="BI26" s="74"/>
      <c r="BJ26" s="76"/>
      <c r="BK26" s="58"/>
      <c r="BL26" s="51"/>
    </row>
    <row r="27" spans="1:64" ht="12.75">
      <c r="A27" s="22"/>
      <c r="B27" s="23" t="s">
        <v>82</v>
      </c>
      <c r="C27" s="84"/>
      <c r="D27" s="85"/>
      <c r="E27" s="85"/>
      <c r="F27" s="85"/>
      <c r="G27" s="86"/>
      <c r="H27" s="87"/>
      <c r="I27" s="85"/>
      <c r="J27" s="85"/>
      <c r="K27" s="85"/>
      <c r="L27" s="86"/>
      <c r="M27" s="87"/>
      <c r="N27" s="85"/>
      <c r="O27" s="85"/>
      <c r="P27" s="85"/>
      <c r="Q27" s="86"/>
      <c r="R27" s="87"/>
      <c r="S27" s="85"/>
      <c r="T27" s="85"/>
      <c r="U27" s="85"/>
      <c r="V27" s="86"/>
      <c r="W27" s="87"/>
      <c r="X27" s="85"/>
      <c r="Y27" s="85"/>
      <c r="Z27" s="85"/>
      <c r="AA27" s="86"/>
      <c r="AB27" s="87"/>
      <c r="AC27" s="85"/>
      <c r="AD27" s="85"/>
      <c r="AE27" s="85"/>
      <c r="AF27" s="86"/>
      <c r="AG27" s="87"/>
      <c r="AH27" s="85"/>
      <c r="AI27" s="85"/>
      <c r="AJ27" s="85"/>
      <c r="AK27" s="86"/>
      <c r="AL27" s="87"/>
      <c r="AM27" s="85"/>
      <c r="AN27" s="85"/>
      <c r="AO27" s="85"/>
      <c r="AP27" s="86"/>
      <c r="AQ27" s="87"/>
      <c r="AR27" s="85"/>
      <c r="AS27" s="85"/>
      <c r="AT27" s="85"/>
      <c r="AU27" s="86"/>
      <c r="AV27" s="87"/>
      <c r="AW27" s="85"/>
      <c r="AX27" s="85"/>
      <c r="AY27" s="85"/>
      <c r="AZ27" s="86"/>
      <c r="BA27" s="87"/>
      <c r="BB27" s="85"/>
      <c r="BC27" s="85"/>
      <c r="BD27" s="85"/>
      <c r="BE27" s="86"/>
      <c r="BF27" s="87"/>
      <c r="BG27" s="85"/>
      <c r="BH27" s="85"/>
      <c r="BI27" s="85"/>
      <c r="BJ27" s="86"/>
      <c r="BK27" s="59"/>
      <c r="BL27" s="51"/>
    </row>
    <row r="28" spans="1:64" ht="12.75">
      <c r="A28" s="6" t="s">
        <v>73</v>
      </c>
      <c r="B28" s="13" t="s">
        <v>14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6"/>
      <c r="BL28" s="51"/>
    </row>
    <row r="29" spans="1:64" ht="12.75">
      <c r="A29" s="6"/>
      <c r="B29" s="17" t="s">
        <v>134</v>
      </c>
      <c r="C29" s="72">
        <v>0</v>
      </c>
      <c r="D29" s="73">
        <v>313.2054997</v>
      </c>
      <c r="E29" s="74">
        <v>0</v>
      </c>
      <c r="F29" s="74">
        <v>0</v>
      </c>
      <c r="G29" s="76">
        <v>0</v>
      </c>
      <c r="H29" s="82">
        <v>14.74918309</v>
      </c>
      <c r="I29" s="74">
        <v>1445.991344557</v>
      </c>
      <c r="J29" s="74">
        <v>0.285548392</v>
      </c>
      <c r="K29" s="74">
        <v>0</v>
      </c>
      <c r="L29" s="76">
        <v>596.500125552</v>
      </c>
      <c r="M29" s="82">
        <v>0</v>
      </c>
      <c r="N29" s="73">
        <v>0</v>
      </c>
      <c r="O29" s="74">
        <v>0</v>
      </c>
      <c r="P29" s="74">
        <v>0</v>
      </c>
      <c r="Q29" s="76">
        <v>0</v>
      </c>
      <c r="R29" s="82">
        <v>3.977451695</v>
      </c>
      <c r="S29" s="74">
        <v>12.413509373</v>
      </c>
      <c r="T29" s="74">
        <v>0.921685891</v>
      </c>
      <c r="U29" s="74">
        <v>0</v>
      </c>
      <c r="V29" s="76">
        <v>20.129065663</v>
      </c>
      <c r="W29" s="82">
        <v>0</v>
      </c>
      <c r="X29" s="74">
        <v>0</v>
      </c>
      <c r="Y29" s="74">
        <v>0</v>
      </c>
      <c r="Z29" s="74">
        <v>0</v>
      </c>
      <c r="AA29" s="76">
        <v>0</v>
      </c>
      <c r="AB29" s="82">
        <v>0</v>
      </c>
      <c r="AC29" s="74">
        <v>0</v>
      </c>
      <c r="AD29" s="74">
        <v>0</v>
      </c>
      <c r="AE29" s="74">
        <v>0</v>
      </c>
      <c r="AF29" s="76">
        <v>0</v>
      </c>
      <c r="AG29" s="82">
        <v>0</v>
      </c>
      <c r="AH29" s="74">
        <v>0</v>
      </c>
      <c r="AI29" s="74">
        <v>0</v>
      </c>
      <c r="AJ29" s="74">
        <v>0</v>
      </c>
      <c r="AK29" s="76">
        <v>0</v>
      </c>
      <c r="AL29" s="82">
        <v>3.7E-08</v>
      </c>
      <c r="AM29" s="74">
        <v>0</v>
      </c>
      <c r="AN29" s="74">
        <v>0</v>
      </c>
      <c r="AO29" s="74">
        <v>0</v>
      </c>
      <c r="AP29" s="76">
        <v>0</v>
      </c>
      <c r="AQ29" s="82">
        <v>0</v>
      </c>
      <c r="AR29" s="73">
        <v>0</v>
      </c>
      <c r="AS29" s="74">
        <v>0</v>
      </c>
      <c r="AT29" s="74">
        <v>0</v>
      </c>
      <c r="AU29" s="76">
        <v>0</v>
      </c>
      <c r="AV29" s="82">
        <v>22.927303076</v>
      </c>
      <c r="AW29" s="74">
        <v>128.614414964</v>
      </c>
      <c r="AX29" s="74">
        <v>0</v>
      </c>
      <c r="AY29" s="74">
        <v>0</v>
      </c>
      <c r="AZ29" s="76">
        <v>411.621087668</v>
      </c>
      <c r="BA29" s="82">
        <v>0</v>
      </c>
      <c r="BB29" s="73">
        <v>0</v>
      </c>
      <c r="BC29" s="74">
        <v>0</v>
      </c>
      <c r="BD29" s="74">
        <v>0</v>
      </c>
      <c r="BE29" s="76">
        <v>0</v>
      </c>
      <c r="BF29" s="82">
        <v>7.726752728</v>
      </c>
      <c r="BG29" s="73">
        <v>14.435059284</v>
      </c>
      <c r="BH29" s="74">
        <v>1.021373665</v>
      </c>
      <c r="BI29" s="74">
        <v>0</v>
      </c>
      <c r="BJ29" s="76">
        <v>36.241862636</v>
      </c>
      <c r="BK29" s="53">
        <v>3030.761267971</v>
      </c>
      <c r="BL29" s="51"/>
    </row>
    <row r="30" spans="1:64" ht="12.75">
      <c r="A30" s="6"/>
      <c r="B30" s="17" t="s">
        <v>131</v>
      </c>
      <c r="C30" s="72">
        <v>0</v>
      </c>
      <c r="D30" s="73">
        <v>382.382426091</v>
      </c>
      <c r="E30" s="74">
        <v>0</v>
      </c>
      <c r="F30" s="74">
        <v>0</v>
      </c>
      <c r="G30" s="76">
        <v>0</v>
      </c>
      <c r="H30" s="82">
        <v>14.884108406</v>
      </c>
      <c r="I30" s="74">
        <v>2061.034635378</v>
      </c>
      <c r="J30" s="74">
        <v>3.084193913</v>
      </c>
      <c r="K30" s="74">
        <v>0</v>
      </c>
      <c r="L30" s="76">
        <v>257.24493091</v>
      </c>
      <c r="M30" s="82">
        <v>0</v>
      </c>
      <c r="N30" s="73">
        <v>0</v>
      </c>
      <c r="O30" s="74">
        <v>0</v>
      </c>
      <c r="P30" s="74">
        <v>0</v>
      </c>
      <c r="Q30" s="76">
        <v>0</v>
      </c>
      <c r="R30" s="82">
        <v>5.165510677</v>
      </c>
      <c r="S30" s="74">
        <v>60.137399796</v>
      </c>
      <c r="T30" s="74">
        <v>0</v>
      </c>
      <c r="U30" s="74">
        <v>0</v>
      </c>
      <c r="V30" s="76">
        <v>27.195426941</v>
      </c>
      <c r="W30" s="82">
        <v>0</v>
      </c>
      <c r="X30" s="74">
        <v>0</v>
      </c>
      <c r="Y30" s="74">
        <v>0</v>
      </c>
      <c r="Z30" s="74">
        <v>0</v>
      </c>
      <c r="AA30" s="76">
        <v>0</v>
      </c>
      <c r="AB30" s="82">
        <v>0.00944861</v>
      </c>
      <c r="AC30" s="74">
        <v>0</v>
      </c>
      <c r="AD30" s="74">
        <v>0</v>
      </c>
      <c r="AE30" s="74">
        <v>0</v>
      </c>
      <c r="AF30" s="76">
        <v>0.00208644</v>
      </c>
      <c r="AG30" s="82">
        <v>0</v>
      </c>
      <c r="AH30" s="74">
        <v>0</v>
      </c>
      <c r="AI30" s="74">
        <v>0</v>
      </c>
      <c r="AJ30" s="74">
        <v>0</v>
      </c>
      <c r="AK30" s="76">
        <v>0</v>
      </c>
      <c r="AL30" s="82">
        <v>0</v>
      </c>
      <c r="AM30" s="74">
        <v>0</v>
      </c>
      <c r="AN30" s="74">
        <v>0</v>
      </c>
      <c r="AO30" s="74">
        <v>0</v>
      </c>
      <c r="AP30" s="76">
        <v>0</v>
      </c>
      <c r="AQ30" s="82">
        <v>0</v>
      </c>
      <c r="AR30" s="73">
        <v>0</v>
      </c>
      <c r="AS30" s="74">
        <v>0</v>
      </c>
      <c r="AT30" s="74">
        <v>0</v>
      </c>
      <c r="AU30" s="76">
        <v>0</v>
      </c>
      <c r="AV30" s="82">
        <v>38.190801937</v>
      </c>
      <c r="AW30" s="74">
        <v>552.57805366</v>
      </c>
      <c r="AX30" s="74">
        <v>1.039788389</v>
      </c>
      <c r="AY30" s="74">
        <v>0</v>
      </c>
      <c r="AZ30" s="76">
        <v>212.626621662</v>
      </c>
      <c r="BA30" s="82">
        <v>0</v>
      </c>
      <c r="BB30" s="73">
        <v>0</v>
      </c>
      <c r="BC30" s="74">
        <v>0</v>
      </c>
      <c r="BD30" s="74">
        <v>0</v>
      </c>
      <c r="BE30" s="76">
        <v>0</v>
      </c>
      <c r="BF30" s="82">
        <v>20.280475348</v>
      </c>
      <c r="BG30" s="73">
        <v>14.960702824</v>
      </c>
      <c r="BH30" s="74">
        <v>0</v>
      </c>
      <c r="BI30" s="74">
        <v>0</v>
      </c>
      <c r="BJ30" s="76">
        <v>47.357391418</v>
      </c>
      <c r="BK30" s="53">
        <v>3698.1740024</v>
      </c>
      <c r="BL30" s="51"/>
    </row>
    <row r="31" spans="1:64" ht="12.75">
      <c r="A31" s="6"/>
      <c r="B31" s="17" t="s">
        <v>132</v>
      </c>
      <c r="C31" s="72">
        <v>0</v>
      </c>
      <c r="D31" s="73">
        <v>2.556099824</v>
      </c>
      <c r="E31" s="74">
        <v>0</v>
      </c>
      <c r="F31" s="74">
        <v>0</v>
      </c>
      <c r="G31" s="76">
        <v>0</v>
      </c>
      <c r="H31" s="82">
        <v>2.683276195</v>
      </c>
      <c r="I31" s="74">
        <v>0.438969502</v>
      </c>
      <c r="J31" s="74">
        <v>0</v>
      </c>
      <c r="K31" s="74">
        <v>0</v>
      </c>
      <c r="L31" s="76">
        <v>60.624215193</v>
      </c>
      <c r="M31" s="82">
        <v>0</v>
      </c>
      <c r="N31" s="73">
        <v>0</v>
      </c>
      <c r="O31" s="74">
        <v>0</v>
      </c>
      <c r="P31" s="74">
        <v>0</v>
      </c>
      <c r="Q31" s="76">
        <v>0</v>
      </c>
      <c r="R31" s="82">
        <v>0.950411468</v>
      </c>
      <c r="S31" s="74">
        <v>0</v>
      </c>
      <c r="T31" s="74">
        <v>0</v>
      </c>
      <c r="U31" s="74">
        <v>0</v>
      </c>
      <c r="V31" s="76">
        <v>0.573190729</v>
      </c>
      <c r="W31" s="82">
        <v>0</v>
      </c>
      <c r="X31" s="74">
        <v>0</v>
      </c>
      <c r="Y31" s="74">
        <v>0</v>
      </c>
      <c r="Z31" s="74">
        <v>0</v>
      </c>
      <c r="AA31" s="76">
        <v>0</v>
      </c>
      <c r="AB31" s="82">
        <v>0.00227768</v>
      </c>
      <c r="AC31" s="74">
        <v>0</v>
      </c>
      <c r="AD31" s="74">
        <v>0</v>
      </c>
      <c r="AE31" s="74">
        <v>0</v>
      </c>
      <c r="AF31" s="76">
        <v>0</v>
      </c>
      <c r="AG31" s="82">
        <v>0</v>
      </c>
      <c r="AH31" s="74">
        <v>0</v>
      </c>
      <c r="AI31" s="74">
        <v>0</v>
      </c>
      <c r="AJ31" s="74">
        <v>0</v>
      </c>
      <c r="AK31" s="76">
        <v>0</v>
      </c>
      <c r="AL31" s="82">
        <v>0.000149124</v>
      </c>
      <c r="AM31" s="74">
        <v>0</v>
      </c>
      <c r="AN31" s="74">
        <v>0</v>
      </c>
      <c r="AO31" s="74">
        <v>0</v>
      </c>
      <c r="AP31" s="76">
        <v>0</v>
      </c>
      <c r="AQ31" s="82">
        <v>0</v>
      </c>
      <c r="AR31" s="73">
        <v>0</v>
      </c>
      <c r="AS31" s="74">
        <v>0</v>
      </c>
      <c r="AT31" s="74">
        <v>0</v>
      </c>
      <c r="AU31" s="76">
        <v>0</v>
      </c>
      <c r="AV31" s="82">
        <v>19.779940785</v>
      </c>
      <c r="AW31" s="74">
        <v>22.960520765</v>
      </c>
      <c r="AX31" s="74">
        <v>0</v>
      </c>
      <c r="AY31" s="74">
        <v>0</v>
      </c>
      <c r="AZ31" s="76">
        <v>79.025642783</v>
      </c>
      <c r="BA31" s="82">
        <v>0</v>
      </c>
      <c r="BB31" s="73">
        <v>0</v>
      </c>
      <c r="BC31" s="74">
        <v>0</v>
      </c>
      <c r="BD31" s="74">
        <v>0</v>
      </c>
      <c r="BE31" s="76">
        <v>0</v>
      </c>
      <c r="BF31" s="82">
        <v>6.447746327</v>
      </c>
      <c r="BG31" s="73">
        <v>3.402264586</v>
      </c>
      <c r="BH31" s="74">
        <v>0</v>
      </c>
      <c r="BI31" s="74">
        <v>0</v>
      </c>
      <c r="BJ31" s="76">
        <v>6.536001147</v>
      </c>
      <c r="BK31" s="53">
        <v>205.980706108</v>
      </c>
      <c r="BL31" s="51"/>
    </row>
    <row r="32" spans="1:64" ht="12.75">
      <c r="A32" s="6"/>
      <c r="B32" s="17" t="s">
        <v>135</v>
      </c>
      <c r="C32" s="72">
        <v>0</v>
      </c>
      <c r="D32" s="73">
        <v>247.678030966</v>
      </c>
      <c r="E32" s="74">
        <v>0</v>
      </c>
      <c r="F32" s="74">
        <v>0</v>
      </c>
      <c r="G32" s="76">
        <v>0</v>
      </c>
      <c r="H32" s="82">
        <v>6.592859063</v>
      </c>
      <c r="I32" s="74">
        <v>1155.095959616</v>
      </c>
      <c r="J32" s="74">
        <v>0</v>
      </c>
      <c r="K32" s="74">
        <v>0</v>
      </c>
      <c r="L32" s="76">
        <v>188.62413323</v>
      </c>
      <c r="M32" s="82">
        <v>0</v>
      </c>
      <c r="N32" s="73">
        <v>0</v>
      </c>
      <c r="O32" s="74">
        <v>0</v>
      </c>
      <c r="P32" s="74">
        <v>0</v>
      </c>
      <c r="Q32" s="76">
        <v>0</v>
      </c>
      <c r="R32" s="82">
        <v>2.61153632</v>
      </c>
      <c r="S32" s="74">
        <v>36.990328344</v>
      </c>
      <c r="T32" s="74">
        <v>0</v>
      </c>
      <c r="U32" s="74">
        <v>0</v>
      </c>
      <c r="V32" s="76">
        <v>25.864483704</v>
      </c>
      <c r="W32" s="82">
        <v>0</v>
      </c>
      <c r="X32" s="74">
        <v>0</v>
      </c>
      <c r="Y32" s="74">
        <v>0</v>
      </c>
      <c r="Z32" s="74">
        <v>0</v>
      </c>
      <c r="AA32" s="76">
        <v>0</v>
      </c>
      <c r="AB32" s="82">
        <v>0</v>
      </c>
      <c r="AC32" s="74">
        <v>0</v>
      </c>
      <c r="AD32" s="74">
        <v>0</v>
      </c>
      <c r="AE32" s="74">
        <v>0</v>
      </c>
      <c r="AF32" s="76">
        <v>0</v>
      </c>
      <c r="AG32" s="82">
        <v>0</v>
      </c>
      <c r="AH32" s="74">
        <v>0</v>
      </c>
      <c r="AI32" s="74">
        <v>0</v>
      </c>
      <c r="AJ32" s="74">
        <v>0</v>
      </c>
      <c r="AK32" s="76">
        <v>0</v>
      </c>
      <c r="AL32" s="82">
        <v>0</v>
      </c>
      <c r="AM32" s="74">
        <v>0</v>
      </c>
      <c r="AN32" s="74">
        <v>0</v>
      </c>
      <c r="AO32" s="74">
        <v>0</v>
      </c>
      <c r="AP32" s="76">
        <v>0</v>
      </c>
      <c r="AQ32" s="82">
        <v>0</v>
      </c>
      <c r="AR32" s="73">
        <v>0</v>
      </c>
      <c r="AS32" s="74">
        <v>0</v>
      </c>
      <c r="AT32" s="74">
        <v>0</v>
      </c>
      <c r="AU32" s="76">
        <v>0</v>
      </c>
      <c r="AV32" s="82">
        <v>8.461949409</v>
      </c>
      <c r="AW32" s="74">
        <v>318.3912712</v>
      </c>
      <c r="AX32" s="74">
        <v>0</v>
      </c>
      <c r="AY32" s="74">
        <v>0</v>
      </c>
      <c r="AZ32" s="76">
        <v>511.07542073</v>
      </c>
      <c r="BA32" s="82">
        <v>0</v>
      </c>
      <c r="BB32" s="73">
        <v>0</v>
      </c>
      <c r="BC32" s="74">
        <v>0</v>
      </c>
      <c r="BD32" s="74">
        <v>0</v>
      </c>
      <c r="BE32" s="76">
        <v>0</v>
      </c>
      <c r="BF32" s="82">
        <v>2.859952502</v>
      </c>
      <c r="BG32" s="73">
        <v>11.829197915</v>
      </c>
      <c r="BH32" s="74">
        <v>0</v>
      </c>
      <c r="BI32" s="74">
        <v>0</v>
      </c>
      <c r="BJ32" s="76">
        <v>40.837294899</v>
      </c>
      <c r="BK32" s="53">
        <v>2556.912417898</v>
      </c>
      <c r="BL32" s="51"/>
    </row>
    <row r="33" spans="1:64" ht="25.5">
      <c r="A33" s="6"/>
      <c r="B33" s="17" t="s">
        <v>151</v>
      </c>
      <c r="C33" s="72">
        <v>0</v>
      </c>
      <c r="D33" s="73">
        <v>0</v>
      </c>
      <c r="E33" s="74">
        <v>0</v>
      </c>
      <c r="F33" s="74">
        <v>0</v>
      </c>
      <c r="G33" s="76">
        <v>0</v>
      </c>
      <c r="H33" s="82">
        <v>0.974138052</v>
      </c>
      <c r="I33" s="74">
        <v>37.788183885</v>
      </c>
      <c r="J33" s="74">
        <v>0</v>
      </c>
      <c r="K33" s="74">
        <v>0</v>
      </c>
      <c r="L33" s="76">
        <v>147.600850434</v>
      </c>
      <c r="M33" s="82">
        <v>0</v>
      </c>
      <c r="N33" s="73">
        <v>0</v>
      </c>
      <c r="O33" s="74">
        <v>0</v>
      </c>
      <c r="P33" s="74">
        <v>0</v>
      </c>
      <c r="Q33" s="76">
        <v>0</v>
      </c>
      <c r="R33" s="82">
        <v>0.264316212</v>
      </c>
      <c r="S33" s="74">
        <v>8.39265196</v>
      </c>
      <c r="T33" s="74">
        <v>0</v>
      </c>
      <c r="U33" s="74">
        <v>0</v>
      </c>
      <c r="V33" s="76">
        <v>6.787714489</v>
      </c>
      <c r="W33" s="82">
        <v>0</v>
      </c>
      <c r="X33" s="74">
        <v>0</v>
      </c>
      <c r="Y33" s="74">
        <v>0</v>
      </c>
      <c r="Z33" s="74">
        <v>0</v>
      </c>
      <c r="AA33" s="76">
        <v>0</v>
      </c>
      <c r="AB33" s="82">
        <v>0</v>
      </c>
      <c r="AC33" s="74">
        <v>0</v>
      </c>
      <c r="AD33" s="74">
        <v>0</v>
      </c>
      <c r="AE33" s="74">
        <v>0</v>
      </c>
      <c r="AF33" s="76">
        <v>0</v>
      </c>
      <c r="AG33" s="82">
        <v>0</v>
      </c>
      <c r="AH33" s="74">
        <v>0</v>
      </c>
      <c r="AI33" s="74">
        <v>0</v>
      </c>
      <c r="AJ33" s="74">
        <v>0</v>
      </c>
      <c r="AK33" s="76">
        <v>0</v>
      </c>
      <c r="AL33" s="82">
        <v>0</v>
      </c>
      <c r="AM33" s="74">
        <v>0</v>
      </c>
      <c r="AN33" s="74">
        <v>0</v>
      </c>
      <c r="AO33" s="74">
        <v>0</v>
      </c>
      <c r="AP33" s="76">
        <v>0</v>
      </c>
      <c r="AQ33" s="82">
        <v>0</v>
      </c>
      <c r="AR33" s="73">
        <v>0</v>
      </c>
      <c r="AS33" s="74">
        <v>0</v>
      </c>
      <c r="AT33" s="74">
        <v>0</v>
      </c>
      <c r="AU33" s="76">
        <v>0</v>
      </c>
      <c r="AV33" s="82">
        <v>1.619909374</v>
      </c>
      <c r="AW33" s="74">
        <v>34.925302614</v>
      </c>
      <c r="AX33" s="74">
        <v>0</v>
      </c>
      <c r="AY33" s="74">
        <v>0</v>
      </c>
      <c r="AZ33" s="76">
        <v>76.597174611</v>
      </c>
      <c r="BA33" s="82">
        <v>0</v>
      </c>
      <c r="BB33" s="73">
        <v>0</v>
      </c>
      <c r="BC33" s="74">
        <v>0</v>
      </c>
      <c r="BD33" s="74">
        <v>0</v>
      </c>
      <c r="BE33" s="76">
        <v>0</v>
      </c>
      <c r="BF33" s="82">
        <v>0.337539952</v>
      </c>
      <c r="BG33" s="73">
        <v>0.481841371</v>
      </c>
      <c r="BH33" s="74">
        <v>0</v>
      </c>
      <c r="BI33" s="74">
        <v>0</v>
      </c>
      <c r="BJ33" s="76">
        <v>5.725259995</v>
      </c>
      <c r="BK33" s="53">
        <v>321.494882949</v>
      </c>
      <c r="BL33" s="51"/>
    </row>
    <row r="34" spans="1:64" ht="12.75">
      <c r="A34" s="6"/>
      <c r="B34" s="17" t="s">
        <v>130</v>
      </c>
      <c r="C34" s="72">
        <v>0</v>
      </c>
      <c r="D34" s="73">
        <v>2.957177894</v>
      </c>
      <c r="E34" s="74">
        <v>0</v>
      </c>
      <c r="F34" s="74">
        <v>0</v>
      </c>
      <c r="G34" s="76">
        <v>0</v>
      </c>
      <c r="H34" s="82">
        <v>14.25816295</v>
      </c>
      <c r="I34" s="74">
        <v>549.039061146</v>
      </c>
      <c r="J34" s="74">
        <v>311.269003293</v>
      </c>
      <c r="K34" s="74">
        <v>6.870918771</v>
      </c>
      <c r="L34" s="76">
        <v>201.620043879</v>
      </c>
      <c r="M34" s="82">
        <v>0</v>
      </c>
      <c r="N34" s="73">
        <v>0</v>
      </c>
      <c r="O34" s="74">
        <v>0</v>
      </c>
      <c r="P34" s="74">
        <v>0</v>
      </c>
      <c r="Q34" s="76">
        <v>0</v>
      </c>
      <c r="R34" s="82">
        <v>6.1099559</v>
      </c>
      <c r="S34" s="74">
        <v>13.761279125</v>
      </c>
      <c r="T34" s="74">
        <v>28.960569605</v>
      </c>
      <c r="U34" s="74">
        <v>0</v>
      </c>
      <c r="V34" s="76">
        <v>7.400101595</v>
      </c>
      <c r="W34" s="82">
        <v>0</v>
      </c>
      <c r="X34" s="74">
        <v>0</v>
      </c>
      <c r="Y34" s="74">
        <v>0</v>
      </c>
      <c r="Z34" s="74">
        <v>0</v>
      </c>
      <c r="AA34" s="76">
        <v>0</v>
      </c>
      <c r="AB34" s="82">
        <v>0.038393753</v>
      </c>
      <c r="AC34" s="74">
        <v>0.002579628</v>
      </c>
      <c r="AD34" s="74">
        <v>0</v>
      </c>
      <c r="AE34" s="74">
        <v>0</v>
      </c>
      <c r="AF34" s="76">
        <v>0</v>
      </c>
      <c r="AG34" s="82">
        <v>0</v>
      </c>
      <c r="AH34" s="74">
        <v>0</v>
      </c>
      <c r="AI34" s="74">
        <v>0</v>
      </c>
      <c r="AJ34" s="74">
        <v>0</v>
      </c>
      <c r="AK34" s="76">
        <v>0</v>
      </c>
      <c r="AL34" s="82">
        <v>0</v>
      </c>
      <c r="AM34" s="74">
        <v>0</v>
      </c>
      <c r="AN34" s="74">
        <v>0</v>
      </c>
      <c r="AO34" s="74">
        <v>0</v>
      </c>
      <c r="AP34" s="76">
        <v>0</v>
      </c>
      <c r="AQ34" s="82">
        <v>0</v>
      </c>
      <c r="AR34" s="73">
        <v>0</v>
      </c>
      <c r="AS34" s="74">
        <v>0</v>
      </c>
      <c r="AT34" s="74">
        <v>0</v>
      </c>
      <c r="AU34" s="76">
        <v>0</v>
      </c>
      <c r="AV34" s="82">
        <v>104.746241336</v>
      </c>
      <c r="AW34" s="74">
        <v>625.596249587</v>
      </c>
      <c r="AX34" s="74">
        <v>3.462807953</v>
      </c>
      <c r="AY34" s="74">
        <v>0</v>
      </c>
      <c r="AZ34" s="76">
        <v>684.765797185</v>
      </c>
      <c r="BA34" s="82">
        <v>0</v>
      </c>
      <c r="BB34" s="73">
        <v>0</v>
      </c>
      <c r="BC34" s="74">
        <v>0</v>
      </c>
      <c r="BD34" s="74">
        <v>0</v>
      </c>
      <c r="BE34" s="76">
        <v>0</v>
      </c>
      <c r="BF34" s="82">
        <v>42.155199274</v>
      </c>
      <c r="BG34" s="73">
        <v>56.820836443</v>
      </c>
      <c r="BH34" s="74">
        <v>28.365777863</v>
      </c>
      <c r="BI34" s="74">
        <v>0</v>
      </c>
      <c r="BJ34" s="76">
        <v>98.030805067</v>
      </c>
      <c r="BK34" s="53">
        <v>2786.230962247</v>
      </c>
      <c r="BL34" s="51"/>
    </row>
    <row r="35" spans="1:64" ht="25.5">
      <c r="A35" s="6"/>
      <c r="B35" s="17" t="s">
        <v>154</v>
      </c>
      <c r="C35" s="72">
        <v>0</v>
      </c>
      <c r="D35" s="73">
        <v>1.847069979</v>
      </c>
      <c r="E35" s="74">
        <v>0</v>
      </c>
      <c r="F35" s="74">
        <v>0</v>
      </c>
      <c r="G35" s="76">
        <v>0</v>
      </c>
      <c r="H35" s="82">
        <v>0.548197337</v>
      </c>
      <c r="I35" s="74">
        <v>13.721091274</v>
      </c>
      <c r="J35" s="74">
        <v>0</v>
      </c>
      <c r="K35" s="74">
        <v>0</v>
      </c>
      <c r="L35" s="76">
        <v>23.946176768</v>
      </c>
      <c r="M35" s="82">
        <v>0</v>
      </c>
      <c r="N35" s="73">
        <v>0</v>
      </c>
      <c r="O35" s="74">
        <v>0</v>
      </c>
      <c r="P35" s="74">
        <v>0</v>
      </c>
      <c r="Q35" s="76">
        <v>0</v>
      </c>
      <c r="R35" s="82">
        <v>0.295220632</v>
      </c>
      <c r="S35" s="74">
        <v>7.845109612</v>
      </c>
      <c r="T35" s="74">
        <v>0</v>
      </c>
      <c r="U35" s="74">
        <v>0</v>
      </c>
      <c r="V35" s="76">
        <v>0.738068092</v>
      </c>
      <c r="W35" s="82">
        <v>0</v>
      </c>
      <c r="X35" s="74">
        <v>0</v>
      </c>
      <c r="Y35" s="74">
        <v>0</v>
      </c>
      <c r="Z35" s="74">
        <v>0</v>
      </c>
      <c r="AA35" s="76">
        <v>0</v>
      </c>
      <c r="AB35" s="82">
        <v>0</v>
      </c>
      <c r="AC35" s="74">
        <v>0</v>
      </c>
      <c r="AD35" s="74">
        <v>0</v>
      </c>
      <c r="AE35" s="74">
        <v>0</v>
      </c>
      <c r="AF35" s="76">
        <v>0</v>
      </c>
      <c r="AG35" s="82">
        <v>0</v>
      </c>
      <c r="AH35" s="74">
        <v>0</v>
      </c>
      <c r="AI35" s="74">
        <v>0</v>
      </c>
      <c r="AJ35" s="74">
        <v>0</v>
      </c>
      <c r="AK35" s="76">
        <v>0</v>
      </c>
      <c r="AL35" s="82">
        <v>0</v>
      </c>
      <c r="AM35" s="74">
        <v>0</v>
      </c>
      <c r="AN35" s="74">
        <v>0</v>
      </c>
      <c r="AO35" s="74">
        <v>0</v>
      </c>
      <c r="AP35" s="76">
        <v>0</v>
      </c>
      <c r="AQ35" s="82">
        <v>0</v>
      </c>
      <c r="AR35" s="73">
        <v>0</v>
      </c>
      <c r="AS35" s="74">
        <v>0</v>
      </c>
      <c r="AT35" s="74">
        <v>0</v>
      </c>
      <c r="AU35" s="76">
        <v>0</v>
      </c>
      <c r="AV35" s="82">
        <v>0.570935253</v>
      </c>
      <c r="AW35" s="74">
        <v>8.061290522</v>
      </c>
      <c r="AX35" s="74">
        <v>0</v>
      </c>
      <c r="AY35" s="74">
        <v>0</v>
      </c>
      <c r="AZ35" s="76">
        <v>25.380232144</v>
      </c>
      <c r="BA35" s="82">
        <v>0</v>
      </c>
      <c r="BB35" s="73">
        <v>0</v>
      </c>
      <c r="BC35" s="74">
        <v>0</v>
      </c>
      <c r="BD35" s="74">
        <v>0</v>
      </c>
      <c r="BE35" s="76">
        <v>0</v>
      </c>
      <c r="BF35" s="82">
        <v>0.301742725</v>
      </c>
      <c r="BG35" s="73">
        <v>1.456693463</v>
      </c>
      <c r="BH35" s="74">
        <v>0</v>
      </c>
      <c r="BI35" s="74">
        <v>0</v>
      </c>
      <c r="BJ35" s="76">
        <v>1.297125362</v>
      </c>
      <c r="BK35" s="53">
        <v>86.008953163</v>
      </c>
      <c r="BL35" s="51"/>
    </row>
    <row r="36" spans="1:64" ht="12.75">
      <c r="A36" s="6"/>
      <c r="B36" s="17" t="s">
        <v>158</v>
      </c>
      <c r="C36" s="72">
        <v>0</v>
      </c>
      <c r="D36" s="73">
        <v>190.35316397</v>
      </c>
      <c r="E36" s="74">
        <v>0</v>
      </c>
      <c r="F36" s="74">
        <v>0</v>
      </c>
      <c r="G36" s="76">
        <v>0</v>
      </c>
      <c r="H36" s="82">
        <v>14.304292168</v>
      </c>
      <c r="I36" s="74">
        <v>1278.018527038</v>
      </c>
      <c r="J36" s="74">
        <v>0.012943649</v>
      </c>
      <c r="K36" s="74">
        <v>0</v>
      </c>
      <c r="L36" s="76">
        <v>279.882416892</v>
      </c>
      <c r="M36" s="82">
        <v>0</v>
      </c>
      <c r="N36" s="73">
        <v>0</v>
      </c>
      <c r="O36" s="74">
        <v>0</v>
      </c>
      <c r="P36" s="74">
        <v>0</v>
      </c>
      <c r="Q36" s="76">
        <v>0</v>
      </c>
      <c r="R36" s="82">
        <v>4.554410759</v>
      </c>
      <c r="S36" s="74">
        <v>6.082184701</v>
      </c>
      <c r="T36" s="74">
        <v>0.844577928</v>
      </c>
      <c r="U36" s="74">
        <v>0</v>
      </c>
      <c r="V36" s="76">
        <v>9.901499195</v>
      </c>
      <c r="W36" s="82">
        <v>0</v>
      </c>
      <c r="X36" s="74">
        <v>0</v>
      </c>
      <c r="Y36" s="74">
        <v>0</v>
      </c>
      <c r="Z36" s="74">
        <v>0</v>
      </c>
      <c r="AA36" s="76">
        <v>0</v>
      </c>
      <c r="AB36" s="82">
        <v>0</v>
      </c>
      <c r="AC36" s="74">
        <v>0</v>
      </c>
      <c r="AD36" s="74">
        <v>0</v>
      </c>
      <c r="AE36" s="74">
        <v>0</v>
      </c>
      <c r="AF36" s="76">
        <v>0</v>
      </c>
      <c r="AG36" s="82">
        <v>0</v>
      </c>
      <c r="AH36" s="74">
        <v>0</v>
      </c>
      <c r="AI36" s="74">
        <v>0</v>
      </c>
      <c r="AJ36" s="74">
        <v>0</v>
      </c>
      <c r="AK36" s="76">
        <v>0</v>
      </c>
      <c r="AL36" s="82">
        <v>0</v>
      </c>
      <c r="AM36" s="74">
        <v>0</v>
      </c>
      <c r="AN36" s="74">
        <v>0</v>
      </c>
      <c r="AO36" s="74">
        <v>0</v>
      </c>
      <c r="AP36" s="76">
        <v>0</v>
      </c>
      <c r="AQ36" s="82">
        <v>0</v>
      </c>
      <c r="AR36" s="73">
        <v>0</v>
      </c>
      <c r="AS36" s="74">
        <v>0</v>
      </c>
      <c r="AT36" s="74">
        <v>0</v>
      </c>
      <c r="AU36" s="76">
        <v>0</v>
      </c>
      <c r="AV36" s="82">
        <v>18.874503699</v>
      </c>
      <c r="AW36" s="74">
        <v>183.538321368</v>
      </c>
      <c r="AX36" s="74">
        <v>0</v>
      </c>
      <c r="AY36" s="74">
        <v>0</v>
      </c>
      <c r="AZ36" s="76">
        <v>514.68987758</v>
      </c>
      <c r="BA36" s="82">
        <v>0</v>
      </c>
      <c r="BB36" s="73">
        <v>0</v>
      </c>
      <c r="BC36" s="74">
        <v>0</v>
      </c>
      <c r="BD36" s="74">
        <v>0</v>
      </c>
      <c r="BE36" s="76">
        <v>0</v>
      </c>
      <c r="BF36" s="82">
        <v>4.80453817</v>
      </c>
      <c r="BG36" s="73">
        <v>18.442611105</v>
      </c>
      <c r="BH36" s="74">
        <v>0.12857218</v>
      </c>
      <c r="BI36" s="74">
        <v>0</v>
      </c>
      <c r="BJ36" s="76">
        <v>22.052509089</v>
      </c>
      <c r="BK36" s="53">
        <v>2546.484949491</v>
      </c>
      <c r="BL36" s="51"/>
    </row>
    <row r="37" spans="1:64" ht="25.5">
      <c r="A37" s="6"/>
      <c r="B37" s="17" t="s">
        <v>157</v>
      </c>
      <c r="C37" s="72">
        <v>0</v>
      </c>
      <c r="D37" s="73">
        <v>27.697361122</v>
      </c>
      <c r="E37" s="74">
        <v>0</v>
      </c>
      <c r="F37" s="74">
        <v>0</v>
      </c>
      <c r="G37" s="76">
        <v>0</v>
      </c>
      <c r="H37" s="82">
        <v>4.739490589</v>
      </c>
      <c r="I37" s="74">
        <v>1267.02450949</v>
      </c>
      <c r="J37" s="74">
        <v>0</v>
      </c>
      <c r="K37" s="74">
        <v>0</v>
      </c>
      <c r="L37" s="76">
        <v>431.48033452</v>
      </c>
      <c r="M37" s="82">
        <v>0</v>
      </c>
      <c r="N37" s="73">
        <v>0</v>
      </c>
      <c r="O37" s="74">
        <v>0</v>
      </c>
      <c r="P37" s="74">
        <v>0</v>
      </c>
      <c r="Q37" s="76">
        <v>0</v>
      </c>
      <c r="R37" s="82">
        <v>0.551653045</v>
      </c>
      <c r="S37" s="74">
        <v>50.29031559</v>
      </c>
      <c r="T37" s="74">
        <v>1.085675548</v>
      </c>
      <c r="U37" s="74">
        <v>0</v>
      </c>
      <c r="V37" s="76">
        <v>15.189287837</v>
      </c>
      <c r="W37" s="82">
        <v>0</v>
      </c>
      <c r="X37" s="74">
        <v>0</v>
      </c>
      <c r="Y37" s="74">
        <v>0</v>
      </c>
      <c r="Z37" s="74">
        <v>0</v>
      </c>
      <c r="AA37" s="76">
        <v>0</v>
      </c>
      <c r="AB37" s="82">
        <v>0</v>
      </c>
      <c r="AC37" s="74">
        <v>0</v>
      </c>
      <c r="AD37" s="74">
        <v>0</v>
      </c>
      <c r="AE37" s="74">
        <v>0</v>
      </c>
      <c r="AF37" s="76">
        <v>0</v>
      </c>
      <c r="AG37" s="82">
        <v>0</v>
      </c>
      <c r="AH37" s="74">
        <v>0</v>
      </c>
      <c r="AI37" s="74">
        <v>0</v>
      </c>
      <c r="AJ37" s="74">
        <v>0</v>
      </c>
      <c r="AK37" s="76">
        <v>0</v>
      </c>
      <c r="AL37" s="82">
        <v>0</v>
      </c>
      <c r="AM37" s="74">
        <v>0</v>
      </c>
      <c r="AN37" s="74">
        <v>0</v>
      </c>
      <c r="AO37" s="74">
        <v>0</v>
      </c>
      <c r="AP37" s="76">
        <v>0</v>
      </c>
      <c r="AQ37" s="82">
        <v>0</v>
      </c>
      <c r="AR37" s="73">
        <v>0</v>
      </c>
      <c r="AS37" s="74">
        <v>0</v>
      </c>
      <c r="AT37" s="74">
        <v>0</v>
      </c>
      <c r="AU37" s="76">
        <v>0</v>
      </c>
      <c r="AV37" s="82">
        <v>1.98555587</v>
      </c>
      <c r="AW37" s="74">
        <v>224.102890575</v>
      </c>
      <c r="AX37" s="74">
        <v>0</v>
      </c>
      <c r="AY37" s="74">
        <v>0</v>
      </c>
      <c r="AZ37" s="76">
        <v>234.11788425</v>
      </c>
      <c r="BA37" s="82">
        <v>0</v>
      </c>
      <c r="BB37" s="73">
        <v>0</v>
      </c>
      <c r="BC37" s="74">
        <v>0</v>
      </c>
      <c r="BD37" s="74">
        <v>0</v>
      </c>
      <c r="BE37" s="76">
        <v>0</v>
      </c>
      <c r="BF37" s="82">
        <v>0.277281082</v>
      </c>
      <c r="BG37" s="73">
        <v>1.083349832</v>
      </c>
      <c r="BH37" s="74">
        <v>0</v>
      </c>
      <c r="BI37" s="74">
        <v>0</v>
      </c>
      <c r="BJ37" s="76">
        <v>8.28850757</v>
      </c>
      <c r="BK37" s="53">
        <v>2267.91409692</v>
      </c>
      <c r="BL37" s="51"/>
    </row>
    <row r="38" spans="1:64" ht="12.75">
      <c r="A38" s="6"/>
      <c r="B38" s="17" t="s">
        <v>129</v>
      </c>
      <c r="C38" s="72">
        <v>0</v>
      </c>
      <c r="D38" s="73">
        <v>66.379353598</v>
      </c>
      <c r="E38" s="74">
        <v>0</v>
      </c>
      <c r="F38" s="74">
        <v>0</v>
      </c>
      <c r="G38" s="76">
        <v>0</v>
      </c>
      <c r="H38" s="82">
        <v>2.1539211</v>
      </c>
      <c r="I38" s="74">
        <v>18.397799674</v>
      </c>
      <c r="J38" s="74">
        <v>0</v>
      </c>
      <c r="K38" s="74">
        <v>0</v>
      </c>
      <c r="L38" s="76">
        <v>35.869326969</v>
      </c>
      <c r="M38" s="82">
        <v>0</v>
      </c>
      <c r="N38" s="73">
        <v>0</v>
      </c>
      <c r="O38" s="74">
        <v>0</v>
      </c>
      <c r="P38" s="74">
        <v>0</v>
      </c>
      <c r="Q38" s="76">
        <v>0</v>
      </c>
      <c r="R38" s="82">
        <v>0.745389392</v>
      </c>
      <c r="S38" s="74">
        <v>14.391137144</v>
      </c>
      <c r="T38" s="74">
        <v>0</v>
      </c>
      <c r="U38" s="74">
        <v>0</v>
      </c>
      <c r="V38" s="76">
        <v>3.189343052</v>
      </c>
      <c r="W38" s="82">
        <v>0</v>
      </c>
      <c r="X38" s="74">
        <v>0</v>
      </c>
      <c r="Y38" s="74">
        <v>0</v>
      </c>
      <c r="Z38" s="74">
        <v>0</v>
      </c>
      <c r="AA38" s="76">
        <v>0</v>
      </c>
      <c r="AB38" s="82">
        <v>0</v>
      </c>
      <c r="AC38" s="74">
        <v>0</v>
      </c>
      <c r="AD38" s="74">
        <v>0</v>
      </c>
      <c r="AE38" s="74">
        <v>0</v>
      </c>
      <c r="AF38" s="76">
        <v>0</v>
      </c>
      <c r="AG38" s="82">
        <v>0</v>
      </c>
      <c r="AH38" s="74">
        <v>0</v>
      </c>
      <c r="AI38" s="74">
        <v>0</v>
      </c>
      <c r="AJ38" s="74">
        <v>0</v>
      </c>
      <c r="AK38" s="76">
        <v>0</v>
      </c>
      <c r="AL38" s="82">
        <v>0</v>
      </c>
      <c r="AM38" s="74">
        <v>0</v>
      </c>
      <c r="AN38" s="74">
        <v>0</v>
      </c>
      <c r="AO38" s="74">
        <v>0</v>
      </c>
      <c r="AP38" s="76">
        <v>0</v>
      </c>
      <c r="AQ38" s="82">
        <v>0</v>
      </c>
      <c r="AR38" s="73">
        <v>0</v>
      </c>
      <c r="AS38" s="74">
        <v>0</v>
      </c>
      <c r="AT38" s="74">
        <v>0</v>
      </c>
      <c r="AU38" s="76">
        <v>0</v>
      </c>
      <c r="AV38" s="82">
        <v>10.158184748</v>
      </c>
      <c r="AW38" s="74">
        <v>66.197427727</v>
      </c>
      <c r="AX38" s="74">
        <v>0</v>
      </c>
      <c r="AY38" s="74">
        <v>0</v>
      </c>
      <c r="AZ38" s="76">
        <v>118.491266517</v>
      </c>
      <c r="BA38" s="82">
        <v>0</v>
      </c>
      <c r="BB38" s="73">
        <v>0</v>
      </c>
      <c r="BC38" s="74">
        <v>0</v>
      </c>
      <c r="BD38" s="74">
        <v>0</v>
      </c>
      <c r="BE38" s="76">
        <v>0</v>
      </c>
      <c r="BF38" s="82">
        <v>2.725674169</v>
      </c>
      <c r="BG38" s="73">
        <v>5.75431046</v>
      </c>
      <c r="BH38" s="74">
        <v>0</v>
      </c>
      <c r="BI38" s="74">
        <v>0</v>
      </c>
      <c r="BJ38" s="76">
        <v>3.002152167</v>
      </c>
      <c r="BK38" s="53">
        <v>347.455286717</v>
      </c>
      <c r="BL38" s="51"/>
    </row>
    <row r="39" spans="1:64" ht="12.75">
      <c r="A39" s="6"/>
      <c r="B39" s="17" t="s">
        <v>136</v>
      </c>
      <c r="C39" s="72">
        <v>0</v>
      </c>
      <c r="D39" s="73">
        <v>219.291758362</v>
      </c>
      <c r="E39" s="74">
        <v>0</v>
      </c>
      <c r="F39" s="74">
        <v>0</v>
      </c>
      <c r="G39" s="76">
        <v>0</v>
      </c>
      <c r="H39" s="82">
        <v>8.674268041</v>
      </c>
      <c r="I39" s="74">
        <v>204.671257372</v>
      </c>
      <c r="J39" s="74">
        <v>0</v>
      </c>
      <c r="K39" s="74">
        <v>0</v>
      </c>
      <c r="L39" s="76">
        <v>147.611725557</v>
      </c>
      <c r="M39" s="82">
        <v>0</v>
      </c>
      <c r="N39" s="73">
        <v>0</v>
      </c>
      <c r="O39" s="74">
        <v>0</v>
      </c>
      <c r="P39" s="74">
        <v>0</v>
      </c>
      <c r="Q39" s="76">
        <v>0</v>
      </c>
      <c r="R39" s="82">
        <v>3.184652139</v>
      </c>
      <c r="S39" s="74">
        <v>9.183162427</v>
      </c>
      <c r="T39" s="74">
        <v>0</v>
      </c>
      <c r="U39" s="74">
        <v>0</v>
      </c>
      <c r="V39" s="76">
        <v>2.882616162</v>
      </c>
      <c r="W39" s="82">
        <v>0</v>
      </c>
      <c r="X39" s="74">
        <v>0</v>
      </c>
      <c r="Y39" s="74">
        <v>0</v>
      </c>
      <c r="Z39" s="74">
        <v>0</v>
      </c>
      <c r="AA39" s="76">
        <v>0</v>
      </c>
      <c r="AB39" s="82">
        <v>0.000127123</v>
      </c>
      <c r="AC39" s="74">
        <v>0</v>
      </c>
      <c r="AD39" s="74">
        <v>0</v>
      </c>
      <c r="AE39" s="74">
        <v>0</v>
      </c>
      <c r="AF39" s="76">
        <v>0</v>
      </c>
      <c r="AG39" s="82">
        <v>0</v>
      </c>
      <c r="AH39" s="74">
        <v>0</v>
      </c>
      <c r="AI39" s="74">
        <v>0</v>
      </c>
      <c r="AJ39" s="74">
        <v>0</v>
      </c>
      <c r="AK39" s="76">
        <v>0</v>
      </c>
      <c r="AL39" s="82">
        <v>0</v>
      </c>
      <c r="AM39" s="74">
        <v>0</v>
      </c>
      <c r="AN39" s="74">
        <v>0</v>
      </c>
      <c r="AO39" s="74">
        <v>0</v>
      </c>
      <c r="AP39" s="76">
        <v>0</v>
      </c>
      <c r="AQ39" s="82">
        <v>0</v>
      </c>
      <c r="AR39" s="73">
        <v>0</v>
      </c>
      <c r="AS39" s="74">
        <v>0</v>
      </c>
      <c r="AT39" s="74">
        <v>0</v>
      </c>
      <c r="AU39" s="76">
        <v>0</v>
      </c>
      <c r="AV39" s="82">
        <v>7.119835649</v>
      </c>
      <c r="AW39" s="74">
        <v>16.901807354</v>
      </c>
      <c r="AX39" s="74">
        <v>4.474892078</v>
      </c>
      <c r="AY39" s="74">
        <v>0</v>
      </c>
      <c r="AZ39" s="76">
        <v>200.243179219</v>
      </c>
      <c r="BA39" s="82">
        <v>0</v>
      </c>
      <c r="BB39" s="73">
        <v>0</v>
      </c>
      <c r="BC39" s="74">
        <v>0</v>
      </c>
      <c r="BD39" s="74">
        <v>0</v>
      </c>
      <c r="BE39" s="76">
        <v>0</v>
      </c>
      <c r="BF39" s="82">
        <v>1.774048422</v>
      </c>
      <c r="BG39" s="73">
        <v>3.491804086</v>
      </c>
      <c r="BH39" s="74">
        <v>0.370057905</v>
      </c>
      <c r="BI39" s="74">
        <v>0</v>
      </c>
      <c r="BJ39" s="76">
        <v>6.886406274</v>
      </c>
      <c r="BK39" s="53">
        <v>836.76159817</v>
      </c>
      <c r="BL39" s="51"/>
    </row>
    <row r="40" spans="1:64" ht="12.75">
      <c r="A40" s="6"/>
      <c r="B40" s="17" t="s">
        <v>133</v>
      </c>
      <c r="C40" s="72">
        <v>0</v>
      </c>
      <c r="D40" s="73">
        <v>0.974024295</v>
      </c>
      <c r="E40" s="74">
        <v>0</v>
      </c>
      <c r="F40" s="74">
        <v>0</v>
      </c>
      <c r="G40" s="76">
        <v>0</v>
      </c>
      <c r="H40" s="82">
        <v>3.161797112</v>
      </c>
      <c r="I40" s="74">
        <v>13.096396182</v>
      </c>
      <c r="J40" s="74">
        <v>0</v>
      </c>
      <c r="K40" s="74">
        <v>0</v>
      </c>
      <c r="L40" s="76">
        <v>6.431024995</v>
      </c>
      <c r="M40" s="82">
        <v>0</v>
      </c>
      <c r="N40" s="73">
        <v>0</v>
      </c>
      <c r="O40" s="74">
        <v>0</v>
      </c>
      <c r="P40" s="74">
        <v>0</v>
      </c>
      <c r="Q40" s="76">
        <v>0</v>
      </c>
      <c r="R40" s="82">
        <v>1.117713929</v>
      </c>
      <c r="S40" s="74">
        <v>0</v>
      </c>
      <c r="T40" s="74">
        <v>0</v>
      </c>
      <c r="U40" s="74">
        <v>0</v>
      </c>
      <c r="V40" s="76">
        <v>0.568236161</v>
      </c>
      <c r="W40" s="82">
        <v>0</v>
      </c>
      <c r="X40" s="74">
        <v>0</v>
      </c>
      <c r="Y40" s="74">
        <v>0</v>
      </c>
      <c r="Z40" s="74">
        <v>0</v>
      </c>
      <c r="AA40" s="76">
        <v>0</v>
      </c>
      <c r="AB40" s="82">
        <v>0</v>
      </c>
      <c r="AC40" s="74">
        <v>0</v>
      </c>
      <c r="AD40" s="74">
        <v>0</v>
      </c>
      <c r="AE40" s="74">
        <v>0</v>
      </c>
      <c r="AF40" s="76">
        <v>0</v>
      </c>
      <c r="AG40" s="82">
        <v>0</v>
      </c>
      <c r="AH40" s="74">
        <v>0</v>
      </c>
      <c r="AI40" s="74">
        <v>0</v>
      </c>
      <c r="AJ40" s="74">
        <v>0</v>
      </c>
      <c r="AK40" s="76">
        <v>0</v>
      </c>
      <c r="AL40" s="82">
        <v>0</v>
      </c>
      <c r="AM40" s="74">
        <v>0</v>
      </c>
      <c r="AN40" s="74">
        <v>0</v>
      </c>
      <c r="AO40" s="74">
        <v>0</v>
      </c>
      <c r="AP40" s="76">
        <v>0</v>
      </c>
      <c r="AQ40" s="82">
        <v>0</v>
      </c>
      <c r="AR40" s="73">
        <v>0</v>
      </c>
      <c r="AS40" s="74">
        <v>0</v>
      </c>
      <c r="AT40" s="74">
        <v>0</v>
      </c>
      <c r="AU40" s="76">
        <v>0</v>
      </c>
      <c r="AV40" s="82">
        <v>27.138340734</v>
      </c>
      <c r="AW40" s="74">
        <v>12.934207172</v>
      </c>
      <c r="AX40" s="74">
        <v>0</v>
      </c>
      <c r="AY40" s="74">
        <v>0</v>
      </c>
      <c r="AZ40" s="76">
        <v>93.784028326</v>
      </c>
      <c r="BA40" s="82">
        <v>0</v>
      </c>
      <c r="BB40" s="73">
        <v>0</v>
      </c>
      <c r="BC40" s="74">
        <v>0</v>
      </c>
      <c r="BD40" s="74">
        <v>0</v>
      </c>
      <c r="BE40" s="76">
        <v>0</v>
      </c>
      <c r="BF40" s="82">
        <v>6.204908721</v>
      </c>
      <c r="BG40" s="73">
        <v>0.676929389</v>
      </c>
      <c r="BH40" s="74">
        <v>0</v>
      </c>
      <c r="BI40" s="74">
        <v>0</v>
      </c>
      <c r="BJ40" s="76">
        <v>13.907674123</v>
      </c>
      <c r="BK40" s="53">
        <v>179.995281139</v>
      </c>
      <c r="BL40" s="51"/>
    </row>
    <row r="41" spans="1:64" ht="12.75">
      <c r="A41" s="6"/>
      <c r="B41" s="17" t="s">
        <v>139</v>
      </c>
      <c r="C41" s="72">
        <v>0</v>
      </c>
      <c r="D41" s="73">
        <v>295.562768188</v>
      </c>
      <c r="E41" s="74">
        <v>0</v>
      </c>
      <c r="F41" s="74">
        <v>0</v>
      </c>
      <c r="G41" s="76">
        <v>0</v>
      </c>
      <c r="H41" s="82">
        <v>1.749260131</v>
      </c>
      <c r="I41" s="74">
        <v>314.671496394</v>
      </c>
      <c r="J41" s="74">
        <v>0.551900461</v>
      </c>
      <c r="K41" s="74">
        <v>0</v>
      </c>
      <c r="L41" s="76">
        <v>224.20574373</v>
      </c>
      <c r="M41" s="82">
        <v>0</v>
      </c>
      <c r="N41" s="73">
        <v>0</v>
      </c>
      <c r="O41" s="74">
        <v>0</v>
      </c>
      <c r="P41" s="74">
        <v>0</v>
      </c>
      <c r="Q41" s="76">
        <v>0</v>
      </c>
      <c r="R41" s="82">
        <v>0.990894322</v>
      </c>
      <c r="S41" s="74">
        <v>7.351707477</v>
      </c>
      <c r="T41" s="74">
        <v>0.333215378</v>
      </c>
      <c r="U41" s="74">
        <v>0</v>
      </c>
      <c r="V41" s="76">
        <v>6.263018701</v>
      </c>
      <c r="W41" s="82">
        <v>0</v>
      </c>
      <c r="X41" s="74">
        <v>0</v>
      </c>
      <c r="Y41" s="74">
        <v>0</v>
      </c>
      <c r="Z41" s="74">
        <v>0</v>
      </c>
      <c r="AA41" s="76">
        <v>0</v>
      </c>
      <c r="AB41" s="82">
        <v>0</v>
      </c>
      <c r="AC41" s="74">
        <v>0</v>
      </c>
      <c r="AD41" s="74">
        <v>0</v>
      </c>
      <c r="AE41" s="74">
        <v>0</v>
      </c>
      <c r="AF41" s="76">
        <v>0</v>
      </c>
      <c r="AG41" s="82">
        <v>0</v>
      </c>
      <c r="AH41" s="74">
        <v>0</v>
      </c>
      <c r="AI41" s="74">
        <v>0</v>
      </c>
      <c r="AJ41" s="74">
        <v>0</v>
      </c>
      <c r="AK41" s="76">
        <v>0</v>
      </c>
      <c r="AL41" s="82">
        <v>0</v>
      </c>
      <c r="AM41" s="74">
        <v>0</v>
      </c>
      <c r="AN41" s="74">
        <v>0</v>
      </c>
      <c r="AO41" s="74">
        <v>0</v>
      </c>
      <c r="AP41" s="76">
        <v>0</v>
      </c>
      <c r="AQ41" s="82">
        <v>0</v>
      </c>
      <c r="AR41" s="73">
        <v>0</v>
      </c>
      <c r="AS41" s="74">
        <v>0</v>
      </c>
      <c r="AT41" s="74">
        <v>0</v>
      </c>
      <c r="AU41" s="76">
        <v>0</v>
      </c>
      <c r="AV41" s="82">
        <v>6.845728179</v>
      </c>
      <c r="AW41" s="74">
        <v>45.577710507</v>
      </c>
      <c r="AX41" s="74">
        <v>0</v>
      </c>
      <c r="AY41" s="74">
        <v>0</v>
      </c>
      <c r="AZ41" s="76">
        <v>88.521670953</v>
      </c>
      <c r="BA41" s="82">
        <v>0</v>
      </c>
      <c r="BB41" s="73">
        <v>0</v>
      </c>
      <c r="BC41" s="74">
        <v>0</v>
      </c>
      <c r="BD41" s="74">
        <v>0</v>
      </c>
      <c r="BE41" s="76">
        <v>0</v>
      </c>
      <c r="BF41" s="82">
        <v>3.53357249</v>
      </c>
      <c r="BG41" s="73">
        <v>1.139140415</v>
      </c>
      <c r="BH41" s="74">
        <v>0</v>
      </c>
      <c r="BI41" s="74">
        <v>0</v>
      </c>
      <c r="BJ41" s="76">
        <v>15.081970896192038</v>
      </c>
      <c r="BK41" s="53">
        <v>1012.379798222192</v>
      </c>
      <c r="BL41" s="51"/>
    </row>
    <row r="42" spans="1:64" ht="12.75">
      <c r="A42" s="22"/>
      <c r="B42" s="23" t="s">
        <v>81</v>
      </c>
      <c r="C42" s="88">
        <f aca="true" t="shared" si="5" ref="C42:AH42">SUM(C29:C41)</f>
        <v>0</v>
      </c>
      <c r="D42" s="89">
        <f t="shared" si="5"/>
        <v>1750.884733989</v>
      </c>
      <c r="E42" s="89">
        <f t="shared" si="5"/>
        <v>0</v>
      </c>
      <c r="F42" s="89">
        <f t="shared" si="5"/>
        <v>0</v>
      </c>
      <c r="G42" s="89">
        <f t="shared" si="5"/>
        <v>0</v>
      </c>
      <c r="H42" s="89">
        <f t="shared" si="5"/>
        <v>89.472954234</v>
      </c>
      <c r="I42" s="89">
        <f t="shared" si="5"/>
        <v>8358.989231508</v>
      </c>
      <c r="J42" s="89">
        <f t="shared" si="5"/>
        <v>315.20358970800004</v>
      </c>
      <c r="K42" s="89">
        <f t="shared" si="5"/>
        <v>6.870918771</v>
      </c>
      <c r="L42" s="89">
        <f t="shared" si="5"/>
        <v>2601.641048629</v>
      </c>
      <c r="M42" s="89">
        <f t="shared" si="5"/>
        <v>0</v>
      </c>
      <c r="N42" s="89">
        <f t="shared" si="5"/>
        <v>0</v>
      </c>
      <c r="O42" s="89">
        <f t="shared" si="5"/>
        <v>0</v>
      </c>
      <c r="P42" s="89">
        <f t="shared" si="5"/>
        <v>0</v>
      </c>
      <c r="Q42" s="89">
        <f t="shared" si="5"/>
        <v>0</v>
      </c>
      <c r="R42" s="89">
        <f t="shared" si="5"/>
        <v>30.51911649</v>
      </c>
      <c r="S42" s="89">
        <f t="shared" si="5"/>
        <v>226.83878554899997</v>
      </c>
      <c r="T42" s="89">
        <f t="shared" si="5"/>
        <v>32.14572435</v>
      </c>
      <c r="U42" s="89">
        <f t="shared" si="5"/>
        <v>0</v>
      </c>
      <c r="V42" s="89">
        <f t="shared" si="5"/>
        <v>126.68205232099999</v>
      </c>
      <c r="W42" s="89">
        <f t="shared" si="5"/>
        <v>0</v>
      </c>
      <c r="X42" s="89">
        <f t="shared" si="5"/>
        <v>0</v>
      </c>
      <c r="Y42" s="89">
        <f t="shared" si="5"/>
        <v>0</v>
      </c>
      <c r="Z42" s="89">
        <f t="shared" si="5"/>
        <v>0</v>
      </c>
      <c r="AA42" s="89">
        <f t="shared" si="5"/>
        <v>0</v>
      </c>
      <c r="AB42" s="89">
        <f t="shared" si="5"/>
        <v>0.050247166</v>
      </c>
      <c r="AC42" s="89">
        <f t="shared" si="5"/>
        <v>0.002579628</v>
      </c>
      <c r="AD42" s="89">
        <f t="shared" si="5"/>
        <v>0</v>
      </c>
      <c r="AE42" s="89">
        <f t="shared" si="5"/>
        <v>0</v>
      </c>
      <c r="AF42" s="89">
        <f t="shared" si="5"/>
        <v>0.00208644</v>
      </c>
      <c r="AG42" s="89">
        <f t="shared" si="5"/>
        <v>0</v>
      </c>
      <c r="AH42" s="89">
        <f t="shared" si="5"/>
        <v>0</v>
      </c>
      <c r="AI42" s="89">
        <f aca="true" t="shared" si="6" ref="AI42:BK42">SUM(AI29:AI41)</f>
        <v>0</v>
      </c>
      <c r="AJ42" s="89">
        <f t="shared" si="6"/>
        <v>0</v>
      </c>
      <c r="AK42" s="89">
        <f t="shared" si="6"/>
        <v>0</v>
      </c>
      <c r="AL42" s="89">
        <f t="shared" si="6"/>
        <v>0.000149161</v>
      </c>
      <c r="AM42" s="89">
        <f t="shared" si="6"/>
        <v>0</v>
      </c>
      <c r="AN42" s="89">
        <f t="shared" si="6"/>
        <v>0</v>
      </c>
      <c r="AO42" s="89">
        <f t="shared" si="6"/>
        <v>0</v>
      </c>
      <c r="AP42" s="89">
        <f t="shared" si="6"/>
        <v>0</v>
      </c>
      <c r="AQ42" s="89">
        <f t="shared" si="6"/>
        <v>0</v>
      </c>
      <c r="AR42" s="89">
        <f t="shared" si="6"/>
        <v>0</v>
      </c>
      <c r="AS42" s="89">
        <f t="shared" si="6"/>
        <v>0</v>
      </c>
      <c r="AT42" s="89">
        <f t="shared" si="6"/>
        <v>0</v>
      </c>
      <c r="AU42" s="89">
        <f t="shared" si="6"/>
        <v>0</v>
      </c>
      <c r="AV42" s="89">
        <f t="shared" si="6"/>
        <v>268.419230049</v>
      </c>
      <c r="AW42" s="89">
        <f t="shared" si="6"/>
        <v>2240.3794680150004</v>
      </c>
      <c r="AX42" s="89">
        <f t="shared" si="6"/>
        <v>8.97748842</v>
      </c>
      <c r="AY42" s="89">
        <f t="shared" si="6"/>
        <v>0</v>
      </c>
      <c r="AZ42" s="89">
        <f t="shared" si="6"/>
        <v>3250.939883628</v>
      </c>
      <c r="BA42" s="89">
        <f t="shared" si="6"/>
        <v>0</v>
      </c>
      <c r="BB42" s="89">
        <f t="shared" si="6"/>
        <v>0</v>
      </c>
      <c r="BC42" s="89">
        <f t="shared" si="6"/>
        <v>0</v>
      </c>
      <c r="BD42" s="89">
        <f t="shared" si="6"/>
        <v>0</v>
      </c>
      <c r="BE42" s="89">
        <f t="shared" si="6"/>
        <v>0</v>
      </c>
      <c r="BF42" s="89">
        <f t="shared" si="6"/>
        <v>99.42943190999998</v>
      </c>
      <c r="BG42" s="89">
        <f t="shared" si="6"/>
        <v>133.97474117299998</v>
      </c>
      <c r="BH42" s="89">
        <f t="shared" si="6"/>
        <v>29.885781613</v>
      </c>
      <c r="BI42" s="89">
        <f t="shared" si="6"/>
        <v>0</v>
      </c>
      <c r="BJ42" s="89">
        <f t="shared" si="6"/>
        <v>305.24496064319203</v>
      </c>
      <c r="BK42" s="60">
        <f t="shared" si="6"/>
        <v>19876.55420339519</v>
      </c>
      <c r="BL42" s="51"/>
    </row>
    <row r="43" spans="1:64" ht="12.75">
      <c r="A43" s="22"/>
      <c r="B43" s="24" t="s">
        <v>71</v>
      </c>
      <c r="C43" s="90">
        <f aca="true" t="shared" si="7" ref="C43:AH43">+C42+C21+C15+C11</f>
        <v>0</v>
      </c>
      <c r="D43" s="91">
        <f t="shared" si="7"/>
        <v>2825.254396382</v>
      </c>
      <c r="E43" s="91">
        <f t="shared" si="7"/>
        <v>0</v>
      </c>
      <c r="F43" s="91">
        <f t="shared" si="7"/>
        <v>0</v>
      </c>
      <c r="G43" s="92">
        <f t="shared" si="7"/>
        <v>0</v>
      </c>
      <c r="H43" s="93">
        <f t="shared" si="7"/>
        <v>213.150419215</v>
      </c>
      <c r="I43" s="91">
        <f t="shared" si="7"/>
        <v>20699.283163473</v>
      </c>
      <c r="J43" s="91">
        <f t="shared" si="7"/>
        <v>2489.239994347</v>
      </c>
      <c r="K43" s="91">
        <f t="shared" si="7"/>
        <v>6.870918771</v>
      </c>
      <c r="L43" s="92">
        <f t="shared" si="7"/>
        <v>3577.202892762</v>
      </c>
      <c r="M43" s="93">
        <f t="shared" si="7"/>
        <v>0</v>
      </c>
      <c r="N43" s="91">
        <f t="shared" si="7"/>
        <v>0</v>
      </c>
      <c r="O43" s="91">
        <f t="shared" si="7"/>
        <v>0</v>
      </c>
      <c r="P43" s="91">
        <f t="shared" si="7"/>
        <v>0</v>
      </c>
      <c r="Q43" s="92">
        <f t="shared" si="7"/>
        <v>0</v>
      </c>
      <c r="R43" s="93">
        <f t="shared" si="7"/>
        <v>83.473583632</v>
      </c>
      <c r="S43" s="91">
        <f t="shared" si="7"/>
        <v>894.291074267</v>
      </c>
      <c r="T43" s="91">
        <f t="shared" si="7"/>
        <v>47.056070429</v>
      </c>
      <c r="U43" s="91">
        <f t="shared" si="7"/>
        <v>0</v>
      </c>
      <c r="V43" s="92">
        <f t="shared" si="7"/>
        <v>229.68441933099996</v>
      </c>
      <c r="W43" s="93">
        <f t="shared" si="7"/>
        <v>0</v>
      </c>
      <c r="X43" s="93">
        <f t="shared" si="7"/>
        <v>0</v>
      </c>
      <c r="Y43" s="93">
        <f t="shared" si="7"/>
        <v>0</v>
      </c>
      <c r="Z43" s="93">
        <f t="shared" si="7"/>
        <v>0</v>
      </c>
      <c r="AA43" s="93">
        <f t="shared" si="7"/>
        <v>0</v>
      </c>
      <c r="AB43" s="93">
        <f t="shared" si="7"/>
        <v>0.05733149</v>
      </c>
      <c r="AC43" s="91">
        <f t="shared" si="7"/>
        <v>0.002579628</v>
      </c>
      <c r="AD43" s="91">
        <f t="shared" si="7"/>
        <v>0</v>
      </c>
      <c r="AE43" s="91">
        <f t="shared" si="7"/>
        <v>0</v>
      </c>
      <c r="AF43" s="92">
        <f t="shared" si="7"/>
        <v>0.00208644</v>
      </c>
      <c r="AG43" s="93">
        <f t="shared" si="7"/>
        <v>0</v>
      </c>
      <c r="AH43" s="91">
        <f t="shared" si="7"/>
        <v>0</v>
      </c>
      <c r="AI43" s="91">
        <f aca="true" t="shared" si="8" ref="AI43:BK43">+AI42+AI21+AI15+AI11</f>
        <v>0</v>
      </c>
      <c r="AJ43" s="91">
        <f t="shared" si="8"/>
        <v>0</v>
      </c>
      <c r="AK43" s="92">
        <f t="shared" si="8"/>
        <v>0</v>
      </c>
      <c r="AL43" s="93">
        <f t="shared" si="8"/>
        <v>0.00174152</v>
      </c>
      <c r="AM43" s="91">
        <f t="shared" si="8"/>
        <v>0</v>
      </c>
      <c r="AN43" s="91">
        <f t="shared" si="8"/>
        <v>0</v>
      </c>
      <c r="AO43" s="91">
        <f t="shared" si="8"/>
        <v>0</v>
      </c>
      <c r="AP43" s="92">
        <f t="shared" si="8"/>
        <v>0</v>
      </c>
      <c r="AQ43" s="93">
        <f t="shared" si="8"/>
        <v>0</v>
      </c>
      <c r="AR43" s="91">
        <f t="shared" si="8"/>
        <v>3.117811866</v>
      </c>
      <c r="AS43" s="91">
        <f t="shared" si="8"/>
        <v>0</v>
      </c>
      <c r="AT43" s="91">
        <f t="shared" si="8"/>
        <v>0</v>
      </c>
      <c r="AU43" s="92">
        <f t="shared" si="8"/>
        <v>0</v>
      </c>
      <c r="AV43" s="93">
        <f t="shared" si="8"/>
        <v>387.617781231</v>
      </c>
      <c r="AW43" s="91">
        <f t="shared" si="8"/>
        <v>4956.374730883001</v>
      </c>
      <c r="AX43" s="91">
        <f t="shared" si="8"/>
        <v>50.030768005</v>
      </c>
      <c r="AY43" s="91">
        <f t="shared" si="8"/>
        <v>0</v>
      </c>
      <c r="AZ43" s="92">
        <f t="shared" si="8"/>
        <v>4613.071971743</v>
      </c>
      <c r="BA43" s="93">
        <f t="shared" si="8"/>
        <v>0</v>
      </c>
      <c r="BB43" s="91">
        <f t="shared" si="8"/>
        <v>0</v>
      </c>
      <c r="BC43" s="91">
        <f t="shared" si="8"/>
        <v>0</v>
      </c>
      <c r="BD43" s="91">
        <f t="shared" si="8"/>
        <v>0</v>
      </c>
      <c r="BE43" s="92">
        <f t="shared" si="8"/>
        <v>0</v>
      </c>
      <c r="BF43" s="93">
        <f t="shared" si="8"/>
        <v>144.14795611</v>
      </c>
      <c r="BG43" s="91">
        <f t="shared" si="8"/>
        <v>206.274110775</v>
      </c>
      <c r="BH43" s="91">
        <f t="shared" si="8"/>
        <v>36.841623587</v>
      </c>
      <c r="BI43" s="91">
        <f t="shared" si="8"/>
        <v>0</v>
      </c>
      <c r="BJ43" s="92">
        <f t="shared" si="8"/>
        <v>422.993123867192</v>
      </c>
      <c r="BK43" s="60">
        <f t="shared" si="8"/>
        <v>41886.04054975419</v>
      </c>
      <c r="BL43" s="51"/>
    </row>
    <row r="44" spans="1:64" ht="3.75" customHeight="1">
      <c r="A44" s="6"/>
      <c r="B44" s="15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2"/>
      <c r="BL44" s="51"/>
    </row>
    <row r="45" spans="1:64" ht="3.75" customHeight="1">
      <c r="A45" s="6"/>
      <c r="B45" s="15"/>
      <c r="C45" s="94"/>
      <c r="D45" s="95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5"/>
      <c r="AS45" s="94"/>
      <c r="AT45" s="94"/>
      <c r="AU45" s="94"/>
      <c r="AV45" s="94"/>
      <c r="AW45" s="94"/>
      <c r="AX45" s="94"/>
      <c r="AY45" s="94"/>
      <c r="AZ45" s="94"/>
      <c r="BA45" s="94"/>
      <c r="BB45" s="95"/>
      <c r="BC45" s="94"/>
      <c r="BD45" s="94"/>
      <c r="BE45" s="94"/>
      <c r="BF45" s="94"/>
      <c r="BG45" s="95"/>
      <c r="BH45" s="94"/>
      <c r="BI45" s="94"/>
      <c r="BJ45" s="94"/>
      <c r="BK45" s="61"/>
      <c r="BL45" s="51"/>
    </row>
    <row r="46" spans="1:64" ht="12.75">
      <c r="A46" s="6" t="s">
        <v>1</v>
      </c>
      <c r="B46" s="12" t="s">
        <v>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2"/>
      <c r="BL46" s="51"/>
    </row>
    <row r="47" spans="1:64" s="52" customFormat="1" ht="12.75">
      <c r="A47" s="6" t="s">
        <v>67</v>
      </c>
      <c r="B47" s="17" t="s">
        <v>2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20"/>
      <c r="BL47" s="51"/>
    </row>
    <row r="48" spans="1:64" s="52" customFormat="1" ht="12.75">
      <c r="A48" s="6"/>
      <c r="B48" s="17" t="s">
        <v>168</v>
      </c>
      <c r="C48" s="96">
        <v>0</v>
      </c>
      <c r="D48" s="73">
        <v>16.592876433</v>
      </c>
      <c r="E48" s="97">
        <v>0</v>
      </c>
      <c r="F48" s="97">
        <v>0</v>
      </c>
      <c r="G48" s="98">
        <v>0</v>
      </c>
      <c r="H48" s="99">
        <v>1647.498716079</v>
      </c>
      <c r="I48" s="97">
        <v>0.97744861</v>
      </c>
      <c r="J48" s="97">
        <v>0</v>
      </c>
      <c r="K48" s="97">
        <v>0</v>
      </c>
      <c r="L48" s="98">
        <v>130.410306163</v>
      </c>
      <c r="M48" s="100">
        <v>0</v>
      </c>
      <c r="N48" s="101">
        <v>0</v>
      </c>
      <c r="O48" s="100">
        <v>0</v>
      </c>
      <c r="P48" s="100">
        <v>0</v>
      </c>
      <c r="Q48" s="100">
        <v>0</v>
      </c>
      <c r="R48" s="99">
        <v>1113.918989419</v>
      </c>
      <c r="S48" s="97">
        <v>0.026540037</v>
      </c>
      <c r="T48" s="97">
        <v>0</v>
      </c>
      <c r="U48" s="97">
        <v>0</v>
      </c>
      <c r="V48" s="98">
        <v>35.37153524</v>
      </c>
      <c r="W48" s="99">
        <v>0</v>
      </c>
      <c r="X48" s="97">
        <v>0</v>
      </c>
      <c r="Y48" s="97">
        <v>0</v>
      </c>
      <c r="Z48" s="97">
        <v>0</v>
      </c>
      <c r="AA48" s="98">
        <v>0</v>
      </c>
      <c r="AB48" s="99">
        <v>3.297256393</v>
      </c>
      <c r="AC48" s="97">
        <v>0</v>
      </c>
      <c r="AD48" s="97">
        <v>0</v>
      </c>
      <c r="AE48" s="97">
        <v>0</v>
      </c>
      <c r="AF48" s="98">
        <v>0.130000112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99">
        <v>1.521926479</v>
      </c>
      <c r="AM48" s="97">
        <v>0</v>
      </c>
      <c r="AN48" s="97">
        <v>0</v>
      </c>
      <c r="AO48" s="97">
        <v>0</v>
      </c>
      <c r="AP48" s="98">
        <v>0.015035818</v>
      </c>
      <c r="AQ48" s="99">
        <v>0</v>
      </c>
      <c r="AR48" s="102">
        <v>0</v>
      </c>
      <c r="AS48" s="97">
        <v>0</v>
      </c>
      <c r="AT48" s="97">
        <v>0</v>
      </c>
      <c r="AU48" s="98">
        <v>0</v>
      </c>
      <c r="AV48" s="99">
        <v>5558.055485606</v>
      </c>
      <c r="AW48" s="97">
        <v>9.227217302</v>
      </c>
      <c r="AX48" s="97">
        <v>0</v>
      </c>
      <c r="AY48" s="97">
        <v>0</v>
      </c>
      <c r="AZ48" s="98">
        <v>719.282443477</v>
      </c>
      <c r="BA48" s="99">
        <v>0</v>
      </c>
      <c r="BB48" s="102">
        <v>0</v>
      </c>
      <c r="BC48" s="97">
        <v>0</v>
      </c>
      <c r="BD48" s="97">
        <v>0</v>
      </c>
      <c r="BE48" s="98">
        <v>0</v>
      </c>
      <c r="BF48" s="99">
        <v>2720.713854618</v>
      </c>
      <c r="BG48" s="102">
        <v>2.353445146</v>
      </c>
      <c r="BH48" s="97">
        <v>0</v>
      </c>
      <c r="BI48" s="97">
        <v>0</v>
      </c>
      <c r="BJ48" s="98">
        <v>180.795673695</v>
      </c>
      <c r="BK48" s="53">
        <v>12140.188750627</v>
      </c>
      <c r="BL48" s="51"/>
    </row>
    <row r="49" spans="1:64" s="52" customFormat="1" ht="12.75">
      <c r="A49" s="22"/>
      <c r="B49" s="23" t="s">
        <v>76</v>
      </c>
      <c r="C49" s="65">
        <f>SUM(C48)</f>
        <v>0</v>
      </c>
      <c r="D49" s="103">
        <f>SUM(D48)</f>
        <v>16.592876433</v>
      </c>
      <c r="E49" s="103">
        <f aca="true" t="shared" si="9" ref="E49:BJ49">SUM(E48)</f>
        <v>0</v>
      </c>
      <c r="F49" s="103">
        <f t="shared" si="9"/>
        <v>0</v>
      </c>
      <c r="G49" s="104">
        <f t="shared" si="9"/>
        <v>0</v>
      </c>
      <c r="H49" s="105">
        <f t="shared" si="9"/>
        <v>1647.498716079</v>
      </c>
      <c r="I49" s="103">
        <f t="shared" si="9"/>
        <v>0.97744861</v>
      </c>
      <c r="J49" s="103">
        <f t="shared" si="9"/>
        <v>0</v>
      </c>
      <c r="K49" s="103">
        <f t="shared" si="9"/>
        <v>0</v>
      </c>
      <c r="L49" s="104">
        <f t="shared" si="9"/>
        <v>130.410306163</v>
      </c>
      <c r="M49" s="65">
        <f t="shared" si="9"/>
        <v>0</v>
      </c>
      <c r="N49" s="65">
        <f t="shared" si="9"/>
        <v>0</v>
      </c>
      <c r="O49" s="65">
        <f t="shared" si="9"/>
        <v>0</v>
      </c>
      <c r="P49" s="65">
        <f t="shared" si="9"/>
        <v>0</v>
      </c>
      <c r="Q49" s="106">
        <f t="shared" si="9"/>
        <v>0</v>
      </c>
      <c r="R49" s="105">
        <f t="shared" si="9"/>
        <v>1113.918989419</v>
      </c>
      <c r="S49" s="103">
        <f t="shared" si="9"/>
        <v>0.026540037</v>
      </c>
      <c r="T49" s="103">
        <f t="shared" si="9"/>
        <v>0</v>
      </c>
      <c r="U49" s="103">
        <f t="shared" si="9"/>
        <v>0</v>
      </c>
      <c r="V49" s="104">
        <f t="shared" si="9"/>
        <v>35.37153524</v>
      </c>
      <c r="W49" s="105">
        <f t="shared" si="9"/>
        <v>0</v>
      </c>
      <c r="X49" s="103">
        <f t="shared" si="9"/>
        <v>0</v>
      </c>
      <c r="Y49" s="103">
        <f t="shared" si="9"/>
        <v>0</v>
      </c>
      <c r="Z49" s="103">
        <f t="shared" si="9"/>
        <v>0</v>
      </c>
      <c r="AA49" s="104">
        <f t="shared" si="9"/>
        <v>0</v>
      </c>
      <c r="AB49" s="105">
        <f t="shared" si="9"/>
        <v>3.297256393</v>
      </c>
      <c r="AC49" s="103">
        <f t="shared" si="9"/>
        <v>0</v>
      </c>
      <c r="AD49" s="103">
        <f t="shared" si="9"/>
        <v>0</v>
      </c>
      <c r="AE49" s="103">
        <f t="shared" si="9"/>
        <v>0</v>
      </c>
      <c r="AF49" s="104">
        <f t="shared" si="9"/>
        <v>0.130000112</v>
      </c>
      <c r="AG49" s="65">
        <f t="shared" si="9"/>
        <v>0</v>
      </c>
      <c r="AH49" s="65">
        <f t="shared" si="9"/>
        <v>0</v>
      </c>
      <c r="AI49" s="65">
        <f t="shared" si="9"/>
        <v>0</v>
      </c>
      <c r="AJ49" s="65">
        <f t="shared" si="9"/>
        <v>0</v>
      </c>
      <c r="AK49" s="106">
        <f t="shared" si="9"/>
        <v>0</v>
      </c>
      <c r="AL49" s="105">
        <f t="shared" si="9"/>
        <v>1.521926479</v>
      </c>
      <c r="AM49" s="103">
        <f t="shared" si="9"/>
        <v>0</v>
      </c>
      <c r="AN49" s="103">
        <f t="shared" si="9"/>
        <v>0</v>
      </c>
      <c r="AO49" s="103">
        <f t="shared" si="9"/>
        <v>0</v>
      </c>
      <c r="AP49" s="104">
        <f t="shared" si="9"/>
        <v>0.015035818</v>
      </c>
      <c r="AQ49" s="105">
        <f t="shared" si="9"/>
        <v>0</v>
      </c>
      <c r="AR49" s="103">
        <f t="shared" si="9"/>
        <v>0</v>
      </c>
      <c r="AS49" s="103">
        <f t="shared" si="9"/>
        <v>0</v>
      </c>
      <c r="AT49" s="103">
        <f t="shared" si="9"/>
        <v>0</v>
      </c>
      <c r="AU49" s="104">
        <f t="shared" si="9"/>
        <v>0</v>
      </c>
      <c r="AV49" s="105">
        <f t="shared" si="9"/>
        <v>5558.055485606</v>
      </c>
      <c r="AW49" s="103">
        <f t="shared" si="9"/>
        <v>9.227217302</v>
      </c>
      <c r="AX49" s="103">
        <f t="shared" si="9"/>
        <v>0</v>
      </c>
      <c r="AY49" s="103">
        <f t="shared" si="9"/>
        <v>0</v>
      </c>
      <c r="AZ49" s="104">
        <f t="shared" si="9"/>
        <v>719.282443477</v>
      </c>
      <c r="BA49" s="105">
        <f t="shared" si="9"/>
        <v>0</v>
      </c>
      <c r="BB49" s="103">
        <f t="shared" si="9"/>
        <v>0</v>
      </c>
      <c r="BC49" s="103">
        <f t="shared" si="9"/>
        <v>0</v>
      </c>
      <c r="BD49" s="103">
        <f t="shared" si="9"/>
        <v>0</v>
      </c>
      <c r="BE49" s="104">
        <f t="shared" si="9"/>
        <v>0</v>
      </c>
      <c r="BF49" s="105">
        <f t="shared" si="9"/>
        <v>2720.713854618</v>
      </c>
      <c r="BG49" s="103">
        <f t="shared" si="9"/>
        <v>2.353445146</v>
      </c>
      <c r="BH49" s="103">
        <f t="shared" si="9"/>
        <v>0</v>
      </c>
      <c r="BI49" s="103">
        <f t="shared" si="9"/>
        <v>0</v>
      </c>
      <c r="BJ49" s="104">
        <f t="shared" si="9"/>
        <v>180.795673695</v>
      </c>
      <c r="BK49" s="62">
        <f>SUM(BK48:BK48)</f>
        <v>12140.188750627</v>
      </c>
      <c r="BL49" s="51"/>
    </row>
    <row r="50" spans="1:64" ht="12.75">
      <c r="A50" s="6" t="s">
        <v>68</v>
      </c>
      <c r="B50" s="13" t="s">
        <v>15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6"/>
      <c r="BL50" s="51"/>
    </row>
    <row r="51" spans="1:64" ht="12" customHeight="1">
      <c r="A51" s="6"/>
      <c r="B51" s="17" t="s">
        <v>112</v>
      </c>
      <c r="C51" s="72">
        <v>0</v>
      </c>
      <c r="D51" s="73">
        <v>74.724433692</v>
      </c>
      <c r="E51" s="74">
        <v>0</v>
      </c>
      <c r="F51" s="74">
        <v>0</v>
      </c>
      <c r="G51" s="76">
        <v>0</v>
      </c>
      <c r="H51" s="82">
        <v>1350.530243312</v>
      </c>
      <c r="I51" s="74">
        <v>120.200103227</v>
      </c>
      <c r="J51" s="74">
        <v>0</v>
      </c>
      <c r="K51" s="74">
        <v>0</v>
      </c>
      <c r="L51" s="76">
        <v>692.722745319</v>
      </c>
      <c r="M51" s="82">
        <v>0</v>
      </c>
      <c r="N51" s="73">
        <v>0</v>
      </c>
      <c r="O51" s="74">
        <v>0</v>
      </c>
      <c r="P51" s="74">
        <v>0</v>
      </c>
      <c r="Q51" s="76">
        <v>0</v>
      </c>
      <c r="R51" s="82">
        <v>507.416378499</v>
      </c>
      <c r="S51" s="74">
        <v>2.168044099</v>
      </c>
      <c r="T51" s="74">
        <v>0</v>
      </c>
      <c r="U51" s="74">
        <v>0</v>
      </c>
      <c r="V51" s="76">
        <v>111.546864881</v>
      </c>
      <c r="W51" s="82">
        <v>0</v>
      </c>
      <c r="X51" s="74">
        <v>0</v>
      </c>
      <c r="Y51" s="74">
        <v>0</v>
      </c>
      <c r="Z51" s="74">
        <v>0</v>
      </c>
      <c r="AA51" s="76">
        <v>0</v>
      </c>
      <c r="AB51" s="82">
        <v>3.479227732</v>
      </c>
      <c r="AC51" s="74">
        <v>0</v>
      </c>
      <c r="AD51" s="74">
        <v>0</v>
      </c>
      <c r="AE51" s="74">
        <v>0</v>
      </c>
      <c r="AF51" s="76">
        <v>0.21201037</v>
      </c>
      <c r="AG51" s="82">
        <v>0</v>
      </c>
      <c r="AH51" s="74">
        <v>0</v>
      </c>
      <c r="AI51" s="74">
        <v>0</v>
      </c>
      <c r="AJ51" s="74">
        <v>0</v>
      </c>
      <c r="AK51" s="76">
        <v>0</v>
      </c>
      <c r="AL51" s="82">
        <v>2.970686866</v>
      </c>
      <c r="AM51" s="74">
        <v>0</v>
      </c>
      <c r="AN51" s="74">
        <v>0</v>
      </c>
      <c r="AO51" s="74">
        <v>0</v>
      </c>
      <c r="AP51" s="76">
        <v>0</v>
      </c>
      <c r="AQ51" s="82">
        <v>0.048409472</v>
      </c>
      <c r="AR51" s="73">
        <v>0</v>
      </c>
      <c r="AS51" s="74">
        <v>0</v>
      </c>
      <c r="AT51" s="74">
        <v>0</v>
      </c>
      <c r="AU51" s="76">
        <v>0</v>
      </c>
      <c r="AV51" s="82">
        <v>5181.531728127</v>
      </c>
      <c r="AW51" s="74">
        <v>182.863676691</v>
      </c>
      <c r="AX51" s="74">
        <v>0</v>
      </c>
      <c r="AY51" s="74">
        <v>0</v>
      </c>
      <c r="AZ51" s="76">
        <v>1891.411974003</v>
      </c>
      <c r="BA51" s="82">
        <v>0</v>
      </c>
      <c r="BB51" s="73">
        <v>0</v>
      </c>
      <c r="BC51" s="74">
        <v>0</v>
      </c>
      <c r="BD51" s="74">
        <v>0</v>
      </c>
      <c r="BE51" s="76">
        <v>0</v>
      </c>
      <c r="BF51" s="82">
        <v>2075.633217943</v>
      </c>
      <c r="BG51" s="73">
        <v>32.320501417</v>
      </c>
      <c r="BH51" s="74">
        <v>0</v>
      </c>
      <c r="BI51" s="74">
        <v>0</v>
      </c>
      <c r="BJ51" s="76">
        <v>286.638674698</v>
      </c>
      <c r="BK51" s="53">
        <v>12516.418920348</v>
      </c>
      <c r="BL51" s="51"/>
    </row>
    <row r="52" spans="1:64" ht="12" customHeight="1">
      <c r="A52" s="6"/>
      <c r="B52" s="17" t="s">
        <v>108</v>
      </c>
      <c r="C52" s="72">
        <v>0</v>
      </c>
      <c r="D52" s="73">
        <v>106.138126869</v>
      </c>
      <c r="E52" s="74">
        <v>0</v>
      </c>
      <c r="F52" s="74">
        <v>0</v>
      </c>
      <c r="G52" s="76">
        <v>0</v>
      </c>
      <c r="H52" s="82">
        <v>6.962868521</v>
      </c>
      <c r="I52" s="74">
        <v>40.849705488</v>
      </c>
      <c r="J52" s="74">
        <v>0</v>
      </c>
      <c r="K52" s="74">
        <v>0</v>
      </c>
      <c r="L52" s="76">
        <v>116.492581858</v>
      </c>
      <c r="M52" s="82">
        <v>0</v>
      </c>
      <c r="N52" s="73">
        <v>0</v>
      </c>
      <c r="O52" s="74">
        <v>0</v>
      </c>
      <c r="P52" s="74">
        <v>0</v>
      </c>
      <c r="Q52" s="76">
        <v>0</v>
      </c>
      <c r="R52" s="82">
        <v>3.485829936</v>
      </c>
      <c r="S52" s="74">
        <v>4.918712412</v>
      </c>
      <c r="T52" s="74">
        <v>0</v>
      </c>
      <c r="U52" s="74">
        <v>0</v>
      </c>
      <c r="V52" s="76">
        <v>5.301274313</v>
      </c>
      <c r="W52" s="82">
        <v>0</v>
      </c>
      <c r="X52" s="74">
        <v>0</v>
      </c>
      <c r="Y52" s="74">
        <v>0</v>
      </c>
      <c r="Z52" s="74">
        <v>0</v>
      </c>
      <c r="AA52" s="76">
        <v>0</v>
      </c>
      <c r="AB52" s="82">
        <v>0</v>
      </c>
      <c r="AC52" s="74">
        <v>0</v>
      </c>
      <c r="AD52" s="74">
        <v>0</v>
      </c>
      <c r="AE52" s="74">
        <v>0</v>
      </c>
      <c r="AF52" s="76">
        <v>0</v>
      </c>
      <c r="AG52" s="82">
        <v>0</v>
      </c>
      <c r="AH52" s="74">
        <v>0</v>
      </c>
      <c r="AI52" s="74">
        <v>0</v>
      </c>
      <c r="AJ52" s="74">
        <v>0</v>
      </c>
      <c r="AK52" s="76">
        <v>0</v>
      </c>
      <c r="AL52" s="82">
        <v>0.003190273</v>
      </c>
      <c r="AM52" s="74">
        <v>0</v>
      </c>
      <c r="AN52" s="74">
        <v>0</v>
      </c>
      <c r="AO52" s="74">
        <v>0</v>
      </c>
      <c r="AP52" s="76">
        <v>0</v>
      </c>
      <c r="AQ52" s="82">
        <v>0</v>
      </c>
      <c r="AR52" s="73">
        <v>0</v>
      </c>
      <c r="AS52" s="74">
        <v>0</v>
      </c>
      <c r="AT52" s="74">
        <v>0</v>
      </c>
      <c r="AU52" s="76">
        <v>0</v>
      </c>
      <c r="AV52" s="82">
        <v>49.103437173</v>
      </c>
      <c r="AW52" s="74">
        <v>52.768384549</v>
      </c>
      <c r="AX52" s="74">
        <v>0</v>
      </c>
      <c r="AY52" s="74">
        <v>0</v>
      </c>
      <c r="AZ52" s="76">
        <v>268.408177112</v>
      </c>
      <c r="BA52" s="82">
        <v>0</v>
      </c>
      <c r="BB52" s="73">
        <v>0</v>
      </c>
      <c r="BC52" s="74">
        <v>0</v>
      </c>
      <c r="BD52" s="74">
        <v>0</v>
      </c>
      <c r="BE52" s="76">
        <v>0</v>
      </c>
      <c r="BF52" s="82">
        <v>15.465351888</v>
      </c>
      <c r="BG52" s="73">
        <v>9.544057935</v>
      </c>
      <c r="BH52" s="74">
        <v>0</v>
      </c>
      <c r="BI52" s="74">
        <v>0</v>
      </c>
      <c r="BJ52" s="76">
        <v>28.071097603</v>
      </c>
      <c r="BK52" s="53">
        <v>707.51279593</v>
      </c>
      <c r="BL52" s="51"/>
    </row>
    <row r="53" spans="1:64" ht="12.75">
      <c r="A53" s="6"/>
      <c r="B53" s="17" t="s">
        <v>137</v>
      </c>
      <c r="C53" s="72">
        <v>0</v>
      </c>
      <c r="D53" s="73">
        <v>62.567482847</v>
      </c>
      <c r="E53" s="74">
        <v>0</v>
      </c>
      <c r="F53" s="74">
        <v>0</v>
      </c>
      <c r="G53" s="76">
        <v>0</v>
      </c>
      <c r="H53" s="82">
        <v>27.816819923</v>
      </c>
      <c r="I53" s="74">
        <v>9.13063679</v>
      </c>
      <c r="J53" s="74">
        <v>0</v>
      </c>
      <c r="K53" s="74">
        <v>0</v>
      </c>
      <c r="L53" s="76">
        <v>88.450237237</v>
      </c>
      <c r="M53" s="82">
        <v>0</v>
      </c>
      <c r="N53" s="73">
        <v>0</v>
      </c>
      <c r="O53" s="74">
        <v>0</v>
      </c>
      <c r="P53" s="74">
        <v>0</v>
      </c>
      <c r="Q53" s="76">
        <v>0</v>
      </c>
      <c r="R53" s="82">
        <v>13.592865609</v>
      </c>
      <c r="S53" s="74">
        <v>1.640494446</v>
      </c>
      <c r="T53" s="74">
        <v>0</v>
      </c>
      <c r="U53" s="74">
        <v>0</v>
      </c>
      <c r="V53" s="76">
        <v>8.086547004</v>
      </c>
      <c r="W53" s="82">
        <v>0</v>
      </c>
      <c r="X53" s="74">
        <v>0</v>
      </c>
      <c r="Y53" s="74">
        <v>0</v>
      </c>
      <c r="Z53" s="74">
        <v>0</v>
      </c>
      <c r="AA53" s="76">
        <v>0</v>
      </c>
      <c r="AB53" s="82">
        <v>0.027213249</v>
      </c>
      <c r="AC53" s="74">
        <v>0</v>
      </c>
      <c r="AD53" s="74">
        <v>0</v>
      </c>
      <c r="AE53" s="74">
        <v>0</v>
      </c>
      <c r="AF53" s="76">
        <v>0.021438118</v>
      </c>
      <c r="AG53" s="82">
        <v>0</v>
      </c>
      <c r="AH53" s="74">
        <v>0</v>
      </c>
      <c r="AI53" s="74">
        <v>0</v>
      </c>
      <c r="AJ53" s="74">
        <v>0</v>
      </c>
      <c r="AK53" s="76">
        <v>0</v>
      </c>
      <c r="AL53" s="82">
        <v>0.042865225</v>
      </c>
      <c r="AM53" s="74">
        <v>0</v>
      </c>
      <c r="AN53" s="74">
        <v>0</v>
      </c>
      <c r="AO53" s="74">
        <v>0</v>
      </c>
      <c r="AP53" s="76">
        <v>0</v>
      </c>
      <c r="AQ53" s="82">
        <v>0</v>
      </c>
      <c r="AR53" s="73">
        <v>0.379112831</v>
      </c>
      <c r="AS53" s="74">
        <v>0</v>
      </c>
      <c r="AT53" s="74">
        <v>0</v>
      </c>
      <c r="AU53" s="76">
        <v>0</v>
      </c>
      <c r="AV53" s="82">
        <v>129.130819036</v>
      </c>
      <c r="AW53" s="74">
        <v>25.609993011</v>
      </c>
      <c r="AX53" s="74">
        <v>0</v>
      </c>
      <c r="AY53" s="74">
        <v>0</v>
      </c>
      <c r="AZ53" s="76">
        <v>220.311794692</v>
      </c>
      <c r="BA53" s="82">
        <v>0</v>
      </c>
      <c r="BB53" s="73">
        <v>0</v>
      </c>
      <c r="BC53" s="74">
        <v>0</v>
      </c>
      <c r="BD53" s="74">
        <v>0</v>
      </c>
      <c r="BE53" s="76">
        <v>0</v>
      </c>
      <c r="BF53" s="82">
        <v>48.525266739</v>
      </c>
      <c r="BG53" s="73">
        <v>10.870477491</v>
      </c>
      <c r="BH53" s="74">
        <v>0</v>
      </c>
      <c r="BI53" s="74">
        <v>0</v>
      </c>
      <c r="BJ53" s="76">
        <v>32.108610051</v>
      </c>
      <c r="BK53" s="53">
        <v>678.312674299</v>
      </c>
      <c r="BL53" s="51"/>
    </row>
    <row r="54" spans="1:64" ht="12.75">
      <c r="A54" s="6"/>
      <c r="B54" s="17" t="s">
        <v>110</v>
      </c>
      <c r="C54" s="72">
        <v>0</v>
      </c>
      <c r="D54" s="73">
        <v>95.310349586</v>
      </c>
      <c r="E54" s="74">
        <v>0</v>
      </c>
      <c r="F54" s="74">
        <v>0</v>
      </c>
      <c r="G54" s="76">
        <v>0</v>
      </c>
      <c r="H54" s="82">
        <v>955.772899327</v>
      </c>
      <c r="I54" s="74">
        <v>218.762884244</v>
      </c>
      <c r="J54" s="74">
        <v>0</v>
      </c>
      <c r="K54" s="74">
        <v>0</v>
      </c>
      <c r="L54" s="76">
        <v>882.688035071</v>
      </c>
      <c r="M54" s="82">
        <v>0</v>
      </c>
      <c r="N54" s="73">
        <v>0</v>
      </c>
      <c r="O54" s="74">
        <v>0</v>
      </c>
      <c r="P54" s="74">
        <v>0</v>
      </c>
      <c r="Q54" s="76">
        <v>0</v>
      </c>
      <c r="R54" s="82">
        <v>402.198305823</v>
      </c>
      <c r="S54" s="74">
        <v>29.130006953</v>
      </c>
      <c r="T54" s="74">
        <v>0</v>
      </c>
      <c r="U54" s="74">
        <v>0</v>
      </c>
      <c r="V54" s="76">
        <v>98.226180178</v>
      </c>
      <c r="W54" s="82">
        <v>0</v>
      </c>
      <c r="X54" s="74">
        <v>0</v>
      </c>
      <c r="Y54" s="74">
        <v>0</v>
      </c>
      <c r="Z54" s="74">
        <v>0</v>
      </c>
      <c r="AA54" s="76">
        <v>0</v>
      </c>
      <c r="AB54" s="82">
        <v>3.066369053</v>
      </c>
      <c r="AC54" s="74">
        <v>0</v>
      </c>
      <c r="AD54" s="74">
        <v>0</v>
      </c>
      <c r="AE54" s="74">
        <v>0</v>
      </c>
      <c r="AF54" s="76">
        <v>0.331449498</v>
      </c>
      <c r="AG54" s="82">
        <v>0</v>
      </c>
      <c r="AH54" s="74">
        <v>0</v>
      </c>
      <c r="AI54" s="74">
        <v>0</v>
      </c>
      <c r="AJ54" s="74">
        <v>0</v>
      </c>
      <c r="AK54" s="76">
        <v>0</v>
      </c>
      <c r="AL54" s="82">
        <v>2.445562941</v>
      </c>
      <c r="AM54" s="74">
        <v>0</v>
      </c>
      <c r="AN54" s="74">
        <v>0</v>
      </c>
      <c r="AO54" s="74">
        <v>0</v>
      </c>
      <c r="AP54" s="76">
        <v>0.033544524</v>
      </c>
      <c r="AQ54" s="82">
        <v>0</v>
      </c>
      <c r="AR54" s="73">
        <v>0</v>
      </c>
      <c r="AS54" s="74">
        <v>0</v>
      </c>
      <c r="AT54" s="74">
        <v>0</v>
      </c>
      <c r="AU54" s="76">
        <v>0</v>
      </c>
      <c r="AV54" s="82">
        <v>5691.761730326</v>
      </c>
      <c r="AW54" s="74">
        <v>416.769809832</v>
      </c>
      <c r="AX54" s="74">
        <v>2.6652E-05</v>
      </c>
      <c r="AY54" s="74">
        <v>0</v>
      </c>
      <c r="AZ54" s="76">
        <v>3710.756832416</v>
      </c>
      <c r="BA54" s="82">
        <v>0</v>
      </c>
      <c r="BB54" s="73">
        <v>0</v>
      </c>
      <c r="BC54" s="74">
        <v>0</v>
      </c>
      <c r="BD54" s="74">
        <v>0</v>
      </c>
      <c r="BE54" s="76">
        <v>0</v>
      </c>
      <c r="BF54" s="82">
        <v>2168.435079653</v>
      </c>
      <c r="BG54" s="73">
        <v>77.146459996</v>
      </c>
      <c r="BH54" s="74">
        <v>0</v>
      </c>
      <c r="BI54" s="74">
        <v>0</v>
      </c>
      <c r="BJ54" s="76">
        <v>503.40110406</v>
      </c>
      <c r="BK54" s="53">
        <v>15256.236630133</v>
      </c>
      <c r="BL54" s="51"/>
    </row>
    <row r="55" spans="1:64" ht="12.75">
      <c r="A55" s="6"/>
      <c r="B55" s="17" t="s">
        <v>107</v>
      </c>
      <c r="C55" s="72">
        <v>0</v>
      </c>
      <c r="D55" s="73">
        <v>12.495955655</v>
      </c>
      <c r="E55" s="74">
        <v>0</v>
      </c>
      <c r="F55" s="74">
        <v>0</v>
      </c>
      <c r="G55" s="76">
        <v>0</v>
      </c>
      <c r="H55" s="82">
        <v>47.506836978</v>
      </c>
      <c r="I55" s="74">
        <v>81.039845926</v>
      </c>
      <c r="J55" s="74">
        <v>0</v>
      </c>
      <c r="K55" s="74">
        <v>0</v>
      </c>
      <c r="L55" s="76">
        <v>208.222483924</v>
      </c>
      <c r="M55" s="82">
        <v>0</v>
      </c>
      <c r="N55" s="73">
        <v>0</v>
      </c>
      <c r="O55" s="74">
        <v>0</v>
      </c>
      <c r="P55" s="74">
        <v>0</v>
      </c>
      <c r="Q55" s="76">
        <v>0</v>
      </c>
      <c r="R55" s="82">
        <v>16.580140178</v>
      </c>
      <c r="S55" s="74">
        <v>53.440784346</v>
      </c>
      <c r="T55" s="74">
        <v>0</v>
      </c>
      <c r="U55" s="74">
        <v>0</v>
      </c>
      <c r="V55" s="76">
        <v>41.895511481</v>
      </c>
      <c r="W55" s="82">
        <v>0</v>
      </c>
      <c r="X55" s="74">
        <v>0</v>
      </c>
      <c r="Y55" s="74">
        <v>0</v>
      </c>
      <c r="Z55" s="74">
        <v>0</v>
      </c>
      <c r="AA55" s="76">
        <v>0</v>
      </c>
      <c r="AB55" s="82">
        <v>0.000905226</v>
      </c>
      <c r="AC55" s="74">
        <v>0</v>
      </c>
      <c r="AD55" s="74">
        <v>0</v>
      </c>
      <c r="AE55" s="74">
        <v>0</v>
      </c>
      <c r="AF55" s="76">
        <v>0</v>
      </c>
      <c r="AG55" s="82">
        <v>0</v>
      </c>
      <c r="AH55" s="74">
        <v>0</v>
      </c>
      <c r="AI55" s="74">
        <v>0</v>
      </c>
      <c r="AJ55" s="74">
        <v>0</v>
      </c>
      <c r="AK55" s="76">
        <v>0</v>
      </c>
      <c r="AL55" s="82">
        <v>0.011867293</v>
      </c>
      <c r="AM55" s="74">
        <v>0</v>
      </c>
      <c r="AN55" s="74">
        <v>0</v>
      </c>
      <c r="AO55" s="74">
        <v>0</v>
      </c>
      <c r="AP55" s="76">
        <v>0</v>
      </c>
      <c r="AQ55" s="82">
        <v>0</v>
      </c>
      <c r="AR55" s="73">
        <v>0</v>
      </c>
      <c r="AS55" s="74">
        <v>0</v>
      </c>
      <c r="AT55" s="74">
        <v>0</v>
      </c>
      <c r="AU55" s="76">
        <v>0</v>
      </c>
      <c r="AV55" s="82">
        <v>371.220671471</v>
      </c>
      <c r="AW55" s="74">
        <v>313.630004965</v>
      </c>
      <c r="AX55" s="74">
        <v>0</v>
      </c>
      <c r="AY55" s="74">
        <v>0</v>
      </c>
      <c r="AZ55" s="76">
        <v>1593.165768123</v>
      </c>
      <c r="BA55" s="82">
        <v>0</v>
      </c>
      <c r="BB55" s="73">
        <v>0</v>
      </c>
      <c r="BC55" s="74">
        <v>0</v>
      </c>
      <c r="BD55" s="74">
        <v>0</v>
      </c>
      <c r="BE55" s="76">
        <v>0</v>
      </c>
      <c r="BF55" s="82">
        <v>124.193355963</v>
      </c>
      <c r="BG55" s="73">
        <v>37.796105555</v>
      </c>
      <c r="BH55" s="74">
        <v>0</v>
      </c>
      <c r="BI55" s="74">
        <v>0</v>
      </c>
      <c r="BJ55" s="76">
        <v>269.032708702</v>
      </c>
      <c r="BK55" s="53">
        <v>3170.232945786</v>
      </c>
      <c r="BL55" s="51"/>
    </row>
    <row r="56" spans="1:64" ht="12.75">
      <c r="A56" s="6"/>
      <c r="B56" s="45" t="s">
        <v>124</v>
      </c>
      <c r="C56" s="72">
        <v>0</v>
      </c>
      <c r="D56" s="73">
        <v>46.37847314</v>
      </c>
      <c r="E56" s="74">
        <v>0</v>
      </c>
      <c r="F56" s="74">
        <v>0</v>
      </c>
      <c r="G56" s="76">
        <v>0</v>
      </c>
      <c r="H56" s="82">
        <v>112.12702979</v>
      </c>
      <c r="I56" s="74">
        <v>102.232807295</v>
      </c>
      <c r="J56" s="74">
        <v>0</v>
      </c>
      <c r="K56" s="74">
        <v>0</v>
      </c>
      <c r="L56" s="76">
        <v>247.394688374</v>
      </c>
      <c r="M56" s="82">
        <v>0</v>
      </c>
      <c r="N56" s="73">
        <v>0</v>
      </c>
      <c r="O56" s="74">
        <v>0</v>
      </c>
      <c r="P56" s="74">
        <v>0</v>
      </c>
      <c r="Q56" s="76">
        <v>0</v>
      </c>
      <c r="R56" s="82">
        <v>55.441724524</v>
      </c>
      <c r="S56" s="74">
        <v>2.996643089</v>
      </c>
      <c r="T56" s="74">
        <v>0</v>
      </c>
      <c r="U56" s="74">
        <v>0</v>
      </c>
      <c r="V56" s="76">
        <v>13.015188236</v>
      </c>
      <c r="W56" s="82">
        <v>0</v>
      </c>
      <c r="X56" s="74">
        <v>0</v>
      </c>
      <c r="Y56" s="74">
        <v>0</v>
      </c>
      <c r="Z56" s="74">
        <v>0</v>
      </c>
      <c r="AA56" s="76">
        <v>0</v>
      </c>
      <c r="AB56" s="82">
        <v>0.033268446</v>
      </c>
      <c r="AC56" s="74">
        <v>0</v>
      </c>
      <c r="AD56" s="74">
        <v>0</v>
      </c>
      <c r="AE56" s="74">
        <v>0</v>
      </c>
      <c r="AF56" s="76">
        <v>0</v>
      </c>
      <c r="AG56" s="82">
        <v>0</v>
      </c>
      <c r="AH56" s="74">
        <v>0</v>
      </c>
      <c r="AI56" s="74">
        <v>0</v>
      </c>
      <c r="AJ56" s="74">
        <v>0</v>
      </c>
      <c r="AK56" s="76">
        <v>0</v>
      </c>
      <c r="AL56" s="82">
        <v>0.053517721</v>
      </c>
      <c r="AM56" s="74">
        <v>0</v>
      </c>
      <c r="AN56" s="74">
        <v>0</v>
      </c>
      <c r="AO56" s="74">
        <v>0</v>
      </c>
      <c r="AP56" s="76">
        <v>0</v>
      </c>
      <c r="AQ56" s="82">
        <v>0</v>
      </c>
      <c r="AR56" s="73">
        <v>0.10288249</v>
      </c>
      <c r="AS56" s="74">
        <v>0</v>
      </c>
      <c r="AT56" s="74">
        <v>0</v>
      </c>
      <c r="AU56" s="76">
        <v>0</v>
      </c>
      <c r="AV56" s="82">
        <v>337.314956947</v>
      </c>
      <c r="AW56" s="74">
        <v>117.313064223</v>
      </c>
      <c r="AX56" s="74">
        <v>0</v>
      </c>
      <c r="AY56" s="74">
        <v>0</v>
      </c>
      <c r="AZ56" s="76">
        <v>563.009121561</v>
      </c>
      <c r="BA56" s="82">
        <v>0</v>
      </c>
      <c r="BB56" s="73">
        <v>0</v>
      </c>
      <c r="BC56" s="74">
        <v>0</v>
      </c>
      <c r="BD56" s="74">
        <v>0</v>
      </c>
      <c r="BE56" s="76">
        <v>0</v>
      </c>
      <c r="BF56" s="82">
        <v>132.14507009</v>
      </c>
      <c r="BG56" s="73">
        <v>7.66646666</v>
      </c>
      <c r="BH56" s="74">
        <v>0</v>
      </c>
      <c r="BI56" s="74">
        <v>0</v>
      </c>
      <c r="BJ56" s="76">
        <v>90.508805966</v>
      </c>
      <c r="BK56" s="53">
        <v>1827.733708552</v>
      </c>
      <c r="BL56" s="51"/>
    </row>
    <row r="57" spans="1:64" ht="14.25" customHeight="1">
      <c r="A57" s="6"/>
      <c r="B57" s="17" t="s">
        <v>160</v>
      </c>
      <c r="C57" s="72">
        <v>0</v>
      </c>
      <c r="D57" s="73">
        <v>6.447603571</v>
      </c>
      <c r="E57" s="74">
        <v>0</v>
      </c>
      <c r="F57" s="74">
        <v>0</v>
      </c>
      <c r="G57" s="76">
        <v>0</v>
      </c>
      <c r="H57" s="82">
        <v>161.399002724</v>
      </c>
      <c r="I57" s="74">
        <v>6.775987618</v>
      </c>
      <c r="J57" s="74">
        <v>0</v>
      </c>
      <c r="K57" s="74">
        <v>0</v>
      </c>
      <c r="L57" s="76">
        <v>120.752154399</v>
      </c>
      <c r="M57" s="82">
        <v>0</v>
      </c>
      <c r="N57" s="73">
        <v>0</v>
      </c>
      <c r="O57" s="74">
        <v>0</v>
      </c>
      <c r="P57" s="74">
        <v>0</v>
      </c>
      <c r="Q57" s="76">
        <v>0</v>
      </c>
      <c r="R57" s="82">
        <v>49.794247469</v>
      </c>
      <c r="S57" s="74">
        <v>0.110775613</v>
      </c>
      <c r="T57" s="74">
        <v>0</v>
      </c>
      <c r="U57" s="74">
        <v>0</v>
      </c>
      <c r="V57" s="76">
        <v>10.208874959</v>
      </c>
      <c r="W57" s="82">
        <v>0</v>
      </c>
      <c r="X57" s="74">
        <v>0</v>
      </c>
      <c r="Y57" s="74">
        <v>0</v>
      </c>
      <c r="Z57" s="74">
        <v>0</v>
      </c>
      <c r="AA57" s="76">
        <v>0</v>
      </c>
      <c r="AB57" s="82">
        <v>0.918291737</v>
      </c>
      <c r="AC57" s="74">
        <v>0</v>
      </c>
      <c r="AD57" s="74">
        <v>0</v>
      </c>
      <c r="AE57" s="74">
        <v>0</v>
      </c>
      <c r="AF57" s="76">
        <v>0.002211507</v>
      </c>
      <c r="AG57" s="82">
        <v>0</v>
      </c>
      <c r="AH57" s="74">
        <v>0</v>
      </c>
      <c r="AI57" s="74">
        <v>0</v>
      </c>
      <c r="AJ57" s="74">
        <v>0</v>
      </c>
      <c r="AK57" s="76">
        <v>0</v>
      </c>
      <c r="AL57" s="82">
        <v>0.326002073</v>
      </c>
      <c r="AM57" s="74">
        <v>0</v>
      </c>
      <c r="AN57" s="74">
        <v>0</v>
      </c>
      <c r="AO57" s="74">
        <v>0</v>
      </c>
      <c r="AP57" s="76">
        <v>0.029397197</v>
      </c>
      <c r="AQ57" s="82">
        <v>0.04973988</v>
      </c>
      <c r="AR57" s="73">
        <v>2.737156819</v>
      </c>
      <c r="AS57" s="74">
        <v>0</v>
      </c>
      <c r="AT57" s="74">
        <v>0</v>
      </c>
      <c r="AU57" s="76">
        <v>0</v>
      </c>
      <c r="AV57" s="82">
        <v>1403.28647625</v>
      </c>
      <c r="AW57" s="74">
        <v>108.445494092</v>
      </c>
      <c r="AX57" s="74">
        <v>0</v>
      </c>
      <c r="AY57" s="74">
        <v>0</v>
      </c>
      <c r="AZ57" s="76">
        <v>725.875308346</v>
      </c>
      <c r="BA57" s="82">
        <v>0</v>
      </c>
      <c r="BB57" s="73">
        <v>0</v>
      </c>
      <c r="BC57" s="74">
        <v>0</v>
      </c>
      <c r="BD57" s="74">
        <v>0</v>
      </c>
      <c r="BE57" s="76">
        <v>0</v>
      </c>
      <c r="BF57" s="82">
        <v>352.149539742</v>
      </c>
      <c r="BG57" s="73">
        <v>19.000807333</v>
      </c>
      <c r="BH57" s="74">
        <v>0</v>
      </c>
      <c r="BI57" s="74">
        <v>0</v>
      </c>
      <c r="BJ57" s="76">
        <v>75.368769973</v>
      </c>
      <c r="BK57" s="53">
        <v>3043.677841302</v>
      </c>
      <c r="BL57" s="51"/>
    </row>
    <row r="58" spans="1:64" ht="12.75">
      <c r="A58" s="6"/>
      <c r="B58" s="17" t="s">
        <v>159</v>
      </c>
      <c r="C58" s="72">
        <v>0</v>
      </c>
      <c r="D58" s="73">
        <v>36.391415212</v>
      </c>
      <c r="E58" s="74">
        <v>0</v>
      </c>
      <c r="F58" s="74">
        <v>0</v>
      </c>
      <c r="G58" s="76">
        <v>0</v>
      </c>
      <c r="H58" s="82">
        <v>350.69058871</v>
      </c>
      <c r="I58" s="74">
        <v>105.361936096</v>
      </c>
      <c r="J58" s="74">
        <v>0</v>
      </c>
      <c r="K58" s="74">
        <v>0</v>
      </c>
      <c r="L58" s="76">
        <v>618.379565845</v>
      </c>
      <c r="M58" s="82">
        <v>0</v>
      </c>
      <c r="N58" s="73">
        <v>0</v>
      </c>
      <c r="O58" s="74">
        <v>0</v>
      </c>
      <c r="P58" s="74">
        <v>0</v>
      </c>
      <c r="Q58" s="76">
        <v>0</v>
      </c>
      <c r="R58" s="82">
        <v>130.669776652</v>
      </c>
      <c r="S58" s="74">
        <v>36.583544024</v>
      </c>
      <c r="T58" s="74">
        <v>0</v>
      </c>
      <c r="U58" s="74">
        <v>0</v>
      </c>
      <c r="V58" s="76">
        <v>46.521215443</v>
      </c>
      <c r="W58" s="82">
        <v>0</v>
      </c>
      <c r="X58" s="74">
        <v>0</v>
      </c>
      <c r="Y58" s="74">
        <v>0</v>
      </c>
      <c r="Z58" s="74">
        <v>0</v>
      </c>
      <c r="AA58" s="76">
        <v>0</v>
      </c>
      <c r="AB58" s="82">
        <v>0.971121704</v>
      </c>
      <c r="AC58" s="74">
        <v>0</v>
      </c>
      <c r="AD58" s="74">
        <v>0</v>
      </c>
      <c r="AE58" s="74">
        <v>0</v>
      </c>
      <c r="AF58" s="76">
        <v>0</v>
      </c>
      <c r="AG58" s="82">
        <v>0</v>
      </c>
      <c r="AH58" s="74">
        <v>0</v>
      </c>
      <c r="AI58" s="74">
        <v>0</v>
      </c>
      <c r="AJ58" s="74">
        <v>0</v>
      </c>
      <c r="AK58" s="76">
        <v>0</v>
      </c>
      <c r="AL58" s="82">
        <v>0.571411246</v>
      </c>
      <c r="AM58" s="74">
        <v>0</v>
      </c>
      <c r="AN58" s="74">
        <v>0</v>
      </c>
      <c r="AO58" s="74">
        <v>0</v>
      </c>
      <c r="AP58" s="76">
        <v>0.104553962</v>
      </c>
      <c r="AQ58" s="82">
        <v>0</v>
      </c>
      <c r="AR58" s="73">
        <v>0.429823083</v>
      </c>
      <c r="AS58" s="74">
        <v>0</v>
      </c>
      <c r="AT58" s="74">
        <v>0</v>
      </c>
      <c r="AU58" s="76">
        <v>0</v>
      </c>
      <c r="AV58" s="82">
        <v>2642.94334329</v>
      </c>
      <c r="AW58" s="74">
        <v>535.567714983</v>
      </c>
      <c r="AX58" s="74">
        <v>0</v>
      </c>
      <c r="AY58" s="74">
        <v>0</v>
      </c>
      <c r="AZ58" s="76">
        <v>3322.865017719</v>
      </c>
      <c r="BA58" s="82">
        <v>0</v>
      </c>
      <c r="BB58" s="73">
        <v>0</v>
      </c>
      <c r="BC58" s="74">
        <v>0</v>
      </c>
      <c r="BD58" s="74">
        <v>0</v>
      </c>
      <c r="BE58" s="76">
        <v>0</v>
      </c>
      <c r="BF58" s="82">
        <v>974.470751615</v>
      </c>
      <c r="BG58" s="73">
        <v>65.478317255</v>
      </c>
      <c r="BH58" s="74">
        <v>0</v>
      </c>
      <c r="BI58" s="74">
        <v>0</v>
      </c>
      <c r="BJ58" s="76">
        <v>378.093208017</v>
      </c>
      <c r="BK58" s="53">
        <v>9246.093304856</v>
      </c>
      <c r="BL58" s="51"/>
    </row>
    <row r="59" spans="1:64" ht="12.75">
      <c r="A59" s="6"/>
      <c r="B59" s="17" t="s">
        <v>147</v>
      </c>
      <c r="C59" s="72">
        <v>0</v>
      </c>
      <c r="D59" s="73">
        <v>40.086739007</v>
      </c>
      <c r="E59" s="74">
        <v>0</v>
      </c>
      <c r="F59" s="74">
        <v>0</v>
      </c>
      <c r="G59" s="76">
        <v>0</v>
      </c>
      <c r="H59" s="82">
        <v>11.255898423</v>
      </c>
      <c r="I59" s="74">
        <v>19.490676301</v>
      </c>
      <c r="J59" s="74">
        <v>0</v>
      </c>
      <c r="K59" s="74">
        <v>0</v>
      </c>
      <c r="L59" s="76">
        <v>57.026125828</v>
      </c>
      <c r="M59" s="82">
        <v>0</v>
      </c>
      <c r="N59" s="73">
        <v>0</v>
      </c>
      <c r="O59" s="74">
        <v>0</v>
      </c>
      <c r="P59" s="74">
        <v>0</v>
      </c>
      <c r="Q59" s="76">
        <v>0</v>
      </c>
      <c r="R59" s="82">
        <v>5.573265442</v>
      </c>
      <c r="S59" s="74">
        <v>1.913571258</v>
      </c>
      <c r="T59" s="74">
        <v>0</v>
      </c>
      <c r="U59" s="74">
        <v>0</v>
      </c>
      <c r="V59" s="76">
        <v>4.636021028</v>
      </c>
      <c r="W59" s="82">
        <v>0</v>
      </c>
      <c r="X59" s="74">
        <v>0</v>
      </c>
      <c r="Y59" s="74">
        <v>0</v>
      </c>
      <c r="Z59" s="74">
        <v>0</v>
      </c>
      <c r="AA59" s="76">
        <v>0</v>
      </c>
      <c r="AB59" s="82">
        <v>0</v>
      </c>
      <c r="AC59" s="74">
        <v>0</v>
      </c>
      <c r="AD59" s="74">
        <v>0</v>
      </c>
      <c r="AE59" s="74">
        <v>0</v>
      </c>
      <c r="AF59" s="76">
        <v>0</v>
      </c>
      <c r="AG59" s="82">
        <v>0</v>
      </c>
      <c r="AH59" s="74">
        <v>0</v>
      </c>
      <c r="AI59" s="74">
        <v>0</v>
      </c>
      <c r="AJ59" s="74">
        <v>0</v>
      </c>
      <c r="AK59" s="76">
        <v>0</v>
      </c>
      <c r="AL59" s="82">
        <v>0.006657589</v>
      </c>
      <c r="AM59" s="74">
        <v>0</v>
      </c>
      <c r="AN59" s="74">
        <v>0</v>
      </c>
      <c r="AO59" s="74">
        <v>0</v>
      </c>
      <c r="AP59" s="76">
        <v>0</v>
      </c>
      <c r="AQ59" s="82">
        <v>0</v>
      </c>
      <c r="AR59" s="73">
        <v>0</v>
      </c>
      <c r="AS59" s="74">
        <v>0</v>
      </c>
      <c r="AT59" s="74">
        <v>0</v>
      </c>
      <c r="AU59" s="76">
        <v>0</v>
      </c>
      <c r="AV59" s="82">
        <v>9.968785697</v>
      </c>
      <c r="AW59" s="74">
        <v>7.877547335</v>
      </c>
      <c r="AX59" s="74">
        <v>0</v>
      </c>
      <c r="AY59" s="74">
        <v>0</v>
      </c>
      <c r="AZ59" s="76">
        <v>20.544968651</v>
      </c>
      <c r="BA59" s="82">
        <v>0</v>
      </c>
      <c r="BB59" s="73">
        <v>0</v>
      </c>
      <c r="BC59" s="74">
        <v>0</v>
      </c>
      <c r="BD59" s="74">
        <v>0</v>
      </c>
      <c r="BE59" s="76">
        <v>0</v>
      </c>
      <c r="BF59" s="82">
        <v>3.333906418</v>
      </c>
      <c r="BG59" s="73">
        <v>0.434205755</v>
      </c>
      <c r="BH59" s="74">
        <v>0</v>
      </c>
      <c r="BI59" s="74">
        <v>0</v>
      </c>
      <c r="BJ59" s="76">
        <v>4.767955906</v>
      </c>
      <c r="BK59" s="53">
        <v>186.916324638</v>
      </c>
      <c r="BL59" s="51"/>
    </row>
    <row r="60" spans="1:64" ht="12.75">
      <c r="A60" s="6"/>
      <c r="B60" s="17" t="s">
        <v>145</v>
      </c>
      <c r="C60" s="72">
        <v>0</v>
      </c>
      <c r="D60" s="73">
        <v>0.98112</v>
      </c>
      <c r="E60" s="74">
        <v>0</v>
      </c>
      <c r="F60" s="74">
        <v>0</v>
      </c>
      <c r="G60" s="76">
        <v>0</v>
      </c>
      <c r="H60" s="82">
        <v>133.185715412</v>
      </c>
      <c r="I60" s="74">
        <v>87.426849969</v>
      </c>
      <c r="J60" s="74">
        <v>0</v>
      </c>
      <c r="K60" s="74">
        <v>0</v>
      </c>
      <c r="L60" s="76">
        <v>177.830822563</v>
      </c>
      <c r="M60" s="82">
        <v>0</v>
      </c>
      <c r="N60" s="73">
        <v>0</v>
      </c>
      <c r="O60" s="74">
        <v>0</v>
      </c>
      <c r="P60" s="74">
        <v>0</v>
      </c>
      <c r="Q60" s="76">
        <v>0</v>
      </c>
      <c r="R60" s="82">
        <v>57.26839277</v>
      </c>
      <c r="S60" s="74">
        <v>4.607944314</v>
      </c>
      <c r="T60" s="74">
        <v>0</v>
      </c>
      <c r="U60" s="74">
        <v>0</v>
      </c>
      <c r="V60" s="76">
        <v>16.745960472</v>
      </c>
      <c r="W60" s="82">
        <v>0</v>
      </c>
      <c r="X60" s="74">
        <v>0</v>
      </c>
      <c r="Y60" s="74">
        <v>0</v>
      </c>
      <c r="Z60" s="74">
        <v>0</v>
      </c>
      <c r="AA60" s="76">
        <v>0</v>
      </c>
      <c r="AB60" s="82">
        <v>0.030489618</v>
      </c>
      <c r="AC60" s="74">
        <v>0</v>
      </c>
      <c r="AD60" s="74">
        <v>0</v>
      </c>
      <c r="AE60" s="74">
        <v>0</v>
      </c>
      <c r="AF60" s="76">
        <v>0</v>
      </c>
      <c r="AG60" s="82">
        <v>0</v>
      </c>
      <c r="AH60" s="74">
        <v>0</v>
      </c>
      <c r="AI60" s="74">
        <v>0</v>
      </c>
      <c r="AJ60" s="74">
        <v>0</v>
      </c>
      <c r="AK60" s="76">
        <v>0</v>
      </c>
      <c r="AL60" s="82">
        <v>0.09515474</v>
      </c>
      <c r="AM60" s="74">
        <v>0</v>
      </c>
      <c r="AN60" s="74">
        <v>0</v>
      </c>
      <c r="AO60" s="74">
        <v>0</v>
      </c>
      <c r="AP60" s="76">
        <v>0</v>
      </c>
      <c r="AQ60" s="82">
        <v>0</v>
      </c>
      <c r="AR60" s="73">
        <v>0.423082067</v>
      </c>
      <c r="AS60" s="74">
        <v>0</v>
      </c>
      <c r="AT60" s="74">
        <v>0</v>
      </c>
      <c r="AU60" s="76">
        <v>0</v>
      </c>
      <c r="AV60" s="82">
        <v>74.598905839</v>
      </c>
      <c r="AW60" s="74">
        <v>32.447411309</v>
      </c>
      <c r="AX60" s="74">
        <v>0</v>
      </c>
      <c r="AY60" s="74">
        <v>0</v>
      </c>
      <c r="AZ60" s="76">
        <v>184.773289166</v>
      </c>
      <c r="BA60" s="82">
        <v>0</v>
      </c>
      <c r="BB60" s="73">
        <v>0</v>
      </c>
      <c r="BC60" s="74">
        <v>0</v>
      </c>
      <c r="BD60" s="74">
        <v>0</v>
      </c>
      <c r="BE60" s="76">
        <v>0</v>
      </c>
      <c r="BF60" s="82">
        <v>26.460456883</v>
      </c>
      <c r="BG60" s="73">
        <v>4.085458023</v>
      </c>
      <c r="BH60" s="74">
        <v>0</v>
      </c>
      <c r="BI60" s="74">
        <v>0</v>
      </c>
      <c r="BJ60" s="76">
        <v>16.763477008</v>
      </c>
      <c r="BK60" s="53">
        <v>817.724530153</v>
      </c>
      <c r="BL60" s="51"/>
    </row>
    <row r="61" spans="1:64" ht="12.75">
      <c r="A61" s="6"/>
      <c r="B61" s="17" t="s">
        <v>161</v>
      </c>
      <c r="C61" s="72">
        <v>0</v>
      </c>
      <c r="D61" s="73">
        <v>7.089456805</v>
      </c>
      <c r="E61" s="74">
        <v>0</v>
      </c>
      <c r="F61" s="74">
        <v>0</v>
      </c>
      <c r="G61" s="76">
        <v>0</v>
      </c>
      <c r="H61" s="82">
        <v>90.861678156</v>
      </c>
      <c r="I61" s="74">
        <v>22.713126884</v>
      </c>
      <c r="J61" s="74">
        <v>0</v>
      </c>
      <c r="K61" s="74">
        <v>0</v>
      </c>
      <c r="L61" s="76">
        <v>131.059343658</v>
      </c>
      <c r="M61" s="82">
        <v>0</v>
      </c>
      <c r="N61" s="73">
        <v>0</v>
      </c>
      <c r="O61" s="74">
        <v>0</v>
      </c>
      <c r="P61" s="74">
        <v>0</v>
      </c>
      <c r="Q61" s="76">
        <v>0</v>
      </c>
      <c r="R61" s="82">
        <v>24.755217484</v>
      </c>
      <c r="S61" s="74">
        <v>5.026574487</v>
      </c>
      <c r="T61" s="74">
        <v>0</v>
      </c>
      <c r="U61" s="74">
        <v>0</v>
      </c>
      <c r="V61" s="76">
        <v>13.4466864</v>
      </c>
      <c r="W61" s="82">
        <v>0</v>
      </c>
      <c r="X61" s="74">
        <v>0</v>
      </c>
      <c r="Y61" s="74">
        <v>0</v>
      </c>
      <c r="Z61" s="74">
        <v>0</v>
      </c>
      <c r="AA61" s="76">
        <v>0</v>
      </c>
      <c r="AB61" s="82">
        <v>1.174301514</v>
      </c>
      <c r="AC61" s="74">
        <v>0</v>
      </c>
      <c r="AD61" s="74">
        <v>0</v>
      </c>
      <c r="AE61" s="74">
        <v>0</v>
      </c>
      <c r="AF61" s="76">
        <v>0</v>
      </c>
      <c r="AG61" s="82">
        <v>0</v>
      </c>
      <c r="AH61" s="74">
        <v>0</v>
      </c>
      <c r="AI61" s="74">
        <v>0</v>
      </c>
      <c r="AJ61" s="74">
        <v>0</v>
      </c>
      <c r="AK61" s="76">
        <v>0</v>
      </c>
      <c r="AL61" s="82">
        <v>0.352567371</v>
      </c>
      <c r="AM61" s="74">
        <v>0</v>
      </c>
      <c r="AN61" s="74">
        <v>0</v>
      </c>
      <c r="AO61" s="74">
        <v>0</v>
      </c>
      <c r="AP61" s="76">
        <v>0</v>
      </c>
      <c r="AQ61" s="82">
        <v>0</v>
      </c>
      <c r="AR61" s="73">
        <v>1.024812953</v>
      </c>
      <c r="AS61" s="74">
        <v>0</v>
      </c>
      <c r="AT61" s="74">
        <v>0</v>
      </c>
      <c r="AU61" s="76">
        <v>0</v>
      </c>
      <c r="AV61" s="82">
        <v>1030.531155611</v>
      </c>
      <c r="AW61" s="74">
        <v>117.361973025</v>
      </c>
      <c r="AX61" s="74">
        <v>0</v>
      </c>
      <c r="AY61" s="74">
        <v>0</v>
      </c>
      <c r="AZ61" s="76">
        <v>751.181160649</v>
      </c>
      <c r="BA61" s="82">
        <v>0</v>
      </c>
      <c r="BB61" s="73">
        <v>0</v>
      </c>
      <c r="BC61" s="74">
        <v>0</v>
      </c>
      <c r="BD61" s="74">
        <v>0</v>
      </c>
      <c r="BE61" s="76">
        <v>0</v>
      </c>
      <c r="BF61" s="82">
        <v>249.346759454</v>
      </c>
      <c r="BG61" s="73">
        <v>13.549087063</v>
      </c>
      <c r="BH61" s="74">
        <v>0</v>
      </c>
      <c r="BI61" s="74">
        <v>0</v>
      </c>
      <c r="BJ61" s="76">
        <v>142.19197191</v>
      </c>
      <c r="BK61" s="53">
        <v>2601.665873424</v>
      </c>
      <c r="BL61" s="51"/>
    </row>
    <row r="62" spans="1:64" ht="12.75">
      <c r="A62" s="6"/>
      <c r="B62" s="17" t="s">
        <v>123</v>
      </c>
      <c r="C62" s="72">
        <v>0</v>
      </c>
      <c r="D62" s="73">
        <v>0.903462667</v>
      </c>
      <c r="E62" s="74">
        <v>0</v>
      </c>
      <c r="F62" s="74">
        <v>0</v>
      </c>
      <c r="G62" s="76">
        <v>0</v>
      </c>
      <c r="H62" s="82">
        <v>48.257563098</v>
      </c>
      <c r="I62" s="74">
        <v>19.782359222</v>
      </c>
      <c r="J62" s="74">
        <v>0</v>
      </c>
      <c r="K62" s="74">
        <v>0</v>
      </c>
      <c r="L62" s="76">
        <v>103.01419396</v>
      </c>
      <c r="M62" s="82">
        <v>0</v>
      </c>
      <c r="N62" s="73">
        <v>0</v>
      </c>
      <c r="O62" s="74">
        <v>0</v>
      </c>
      <c r="P62" s="74">
        <v>0</v>
      </c>
      <c r="Q62" s="76">
        <v>0</v>
      </c>
      <c r="R62" s="82">
        <v>20.962591031</v>
      </c>
      <c r="S62" s="74">
        <v>0.006501137</v>
      </c>
      <c r="T62" s="74">
        <v>0</v>
      </c>
      <c r="U62" s="74">
        <v>0</v>
      </c>
      <c r="V62" s="76">
        <v>4.784281083</v>
      </c>
      <c r="W62" s="82">
        <v>0</v>
      </c>
      <c r="X62" s="74">
        <v>0</v>
      </c>
      <c r="Y62" s="74">
        <v>0</v>
      </c>
      <c r="Z62" s="74">
        <v>0</v>
      </c>
      <c r="AA62" s="76">
        <v>0</v>
      </c>
      <c r="AB62" s="82">
        <v>1.4978E-05</v>
      </c>
      <c r="AC62" s="74">
        <v>0</v>
      </c>
      <c r="AD62" s="74">
        <v>0</v>
      </c>
      <c r="AE62" s="74">
        <v>0</v>
      </c>
      <c r="AF62" s="76">
        <v>0</v>
      </c>
      <c r="AG62" s="82">
        <v>0</v>
      </c>
      <c r="AH62" s="74">
        <v>0</v>
      </c>
      <c r="AI62" s="74">
        <v>0</v>
      </c>
      <c r="AJ62" s="74">
        <v>0</v>
      </c>
      <c r="AK62" s="76">
        <v>0</v>
      </c>
      <c r="AL62" s="82">
        <v>0.008662911</v>
      </c>
      <c r="AM62" s="74">
        <v>0</v>
      </c>
      <c r="AN62" s="74">
        <v>0</v>
      </c>
      <c r="AO62" s="74">
        <v>0</v>
      </c>
      <c r="AP62" s="76">
        <v>0</v>
      </c>
      <c r="AQ62" s="82">
        <v>0</v>
      </c>
      <c r="AR62" s="73">
        <v>0</v>
      </c>
      <c r="AS62" s="74">
        <v>0</v>
      </c>
      <c r="AT62" s="74">
        <v>0</v>
      </c>
      <c r="AU62" s="76">
        <v>0</v>
      </c>
      <c r="AV62" s="82">
        <v>25.320702423</v>
      </c>
      <c r="AW62" s="74">
        <v>23.123979597</v>
      </c>
      <c r="AX62" s="74">
        <v>0</v>
      </c>
      <c r="AY62" s="74">
        <v>0</v>
      </c>
      <c r="AZ62" s="76">
        <v>56.271053806</v>
      </c>
      <c r="BA62" s="82">
        <v>0</v>
      </c>
      <c r="BB62" s="73">
        <v>0</v>
      </c>
      <c r="BC62" s="74">
        <v>0</v>
      </c>
      <c r="BD62" s="74">
        <v>0</v>
      </c>
      <c r="BE62" s="76">
        <v>0</v>
      </c>
      <c r="BF62" s="82">
        <v>7.906716491</v>
      </c>
      <c r="BG62" s="73">
        <v>0.218737018</v>
      </c>
      <c r="BH62" s="74">
        <v>0</v>
      </c>
      <c r="BI62" s="74">
        <v>0</v>
      </c>
      <c r="BJ62" s="76">
        <v>3.886473185</v>
      </c>
      <c r="BK62" s="53">
        <v>314.447292607</v>
      </c>
      <c r="BL62" s="51"/>
    </row>
    <row r="63" spans="1:64" ht="12.75">
      <c r="A63" s="6"/>
      <c r="B63" s="17" t="s">
        <v>125</v>
      </c>
      <c r="C63" s="72">
        <v>0</v>
      </c>
      <c r="D63" s="73">
        <v>51.747818093</v>
      </c>
      <c r="E63" s="74">
        <v>0</v>
      </c>
      <c r="F63" s="74">
        <v>0</v>
      </c>
      <c r="G63" s="76">
        <v>0</v>
      </c>
      <c r="H63" s="82">
        <v>61.941777498</v>
      </c>
      <c r="I63" s="74">
        <v>226.818574444</v>
      </c>
      <c r="J63" s="74">
        <v>0</v>
      </c>
      <c r="K63" s="74">
        <v>0</v>
      </c>
      <c r="L63" s="76">
        <v>298.878510661</v>
      </c>
      <c r="M63" s="82">
        <v>0</v>
      </c>
      <c r="N63" s="73">
        <v>0</v>
      </c>
      <c r="O63" s="74">
        <v>0</v>
      </c>
      <c r="P63" s="74">
        <v>0</v>
      </c>
      <c r="Q63" s="76">
        <v>0</v>
      </c>
      <c r="R63" s="82">
        <v>20.98750623</v>
      </c>
      <c r="S63" s="74">
        <v>2.605480136</v>
      </c>
      <c r="T63" s="74">
        <v>0</v>
      </c>
      <c r="U63" s="74">
        <v>0</v>
      </c>
      <c r="V63" s="76">
        <v>12.649976474</v>
      </c>
      <c r="W63" s="82">
        <v>0</v>
      </c>
      <c r="X63" s="74">
        <v>0</v>
      </c>
      <c r="Y63" s="74">
        <v>0</v>
      </c>
      <c r="Z63" s="74">
        <v>0</v>
      </c>
      <c r="AA63" s="76">
        <v>0</v>
      </c>
      <c r="AB63" s="82">
        <v>0.000182927</v>
      </c>
      <c r="AC63" s="74">
        <v>0</v>
      </c>
      <c r="AD63" s="74">
        <v>0</v>
      </c>
      <c r="AE63" s="74">
        <v>0</v>
      </c>
      <c r="AF63" s="76">
        <v>0</v>
      </c>
      <c r="AG63" s="82">
        <v>0</v>
      </c>
      <c r="AH63" s="74">
        <v>0</v>
      </c>
      <c r="AI63" s="74">
        <v>0</v>
      </c>
      <c r="AJ63" s="74">
        <v>0</v>
      </c>
      <c r="AK63" s="76">
        <v>0</v>
      </c>
      <c r="AL63" s="82">
        <v>0.013453196</v>
      </c>
      <c r="AM63" s="74">
        <v>0</v>
      </c>
      <c r="AN63" s="74">
        <v>0</v>
      </c>
      <c r="AO63" s="74">
        <v>0</v>
      </c>
      <c r="AP63" s="76">
        <v>0</v>
      </c>
      <c r="AQ63" s="82">
        <v>0</v>
      </c>
      <c r="AR63" s="73">
        <v>0</v>
      </c>
      <c r="AS63" s="74">
        <v>0</v>
      </c>
      <c r="AT63" s="74">
        <v>0</v>
      </c>
      <c r="AU63" s="76">
        <v>0</v>
      </c>
      <c r="AV63" s="82">
        <v>126.645972729</v>
      </c>
      <c r="AW63" s="74">
        <v>91.969014173</v>
      </c>
      <c r="AX63" s="74">
        <v>0</v>
      </c>
      <c r="AY63" s="74">
        <v>0</v>
      </c>
      <c r="AZ63" s="76">
        <v>270.545884516</v>
      </c>
      <c r="BA63" s="82">
        <v>0</v>
      </c>
      <c r="BB63" s="73">
        <v>0</v>
      </c>
      <c r="BC63" s="74">
        <v>0</v>
      </c>
      <c r="BD63" s="74">
        <v>0</v>
      </c>
      <c r="BE63" s="76">
        <v>0</v>
      </c>
      <c r="BF63" s="82">
        <v>35.451945374</v>
      </c>
      <c r="BG63" s="73">
        <v>4.064748846</v>
      </c>
      <c r="BH63" s="74">
        <v>0</v>
      </c>
      <c r="BI63" s="74">
        <v>0</v>
      </c>
      <c r="BJ63" s="76">
        <v>25.097663501</v>
      </c>
      <c r="BK63" s="53">
        <v>1229.418508798</v>
      </c>
      <c r="BL63" s="51"/>
    </row>
    <row r="64" spans="1:64" ht="12" customHeight="1">
      <c r="A64" s="6"/>
      <c r="B64" s="17" t="s">
        <v>122</v>
      </c>
      <c r="C64" s="72">
        <v>0</v>
      </c>
      <c r="D64" s="73">
        <v>0.941172834</v>
      </c>
      <c r="E64" s="74">
        <v>0</v>
      </c>
      <c r="F64" s="74">
        <v>0</v>
      </c>
      <c r="G64" s="76">
        <v>0</v>
      </c>
      <c r="H64" s="82">
        <v>66.74153074</v>
      </c>
      <c r="I64" s="74">
        <v>73.60409244</v>
      </c>
      <c r="J64" s="74">
        <v>0</v>
      </c>
      <c r="K64" s="74">
        <v>0</v>
      </c>
      <c r="L64" s="76">
        <v>103.459240873</v>
      </c>
      <c r="M64" s="82">
        <v>0</v>
      </c>
      <c r="N64" s="73">
        <v>0</v>
      </c>
      <c r="O64" s="74">
        <v>0</v>
      </c>
      <c r="P64" s="74">
        <v>0</v>
      </c>
      <c r="Q64" s="76">
        <v>0</v>
      </c>
      <c r="R64" s="82">
        <v>31.137237657</v>
      </c>
      <c r="S64" s="74">
        <v>0.006431838</v>
      </c>
      <c r="T64" s="74">
        <v>0</v>
      </c>
      <c r="U64" s="74">
        <v>0</v>
      </c>
      <c r="V64" s="76">
        <v>14.335861201</v>
      </c>
      <c r="W64" s="82">
        <v>0</v>
      </c>
      <c r="X64" s="74">
        <v>0</v>
      </c>
      <c r="Y64" s="74">
        <v>0</v>
      </c>
      <c r="Z64" s="74">
        <v>0</v>
      </c>
      <c r="AA64" s="76">
        <v>0</v>
      </c>
      <c r="AB64" s="82">
        <v>0</v>
      </c>
      <c r="AC64" s="74">
        <v>0</v>
      </c>
      <c r="AD64" s="74">
        <v>0</v>
      </c>
      <c r="AE64" s="74">
        <v>0</v>
      </c>
      <c r="AF64" s="76">
        <v>0</v>
      </c>
      <c r="AG64" s="82">
        <v>0</v>
      </c>
      <c r="AH64" s="74">
        <v>0</v>
      </c>
      <c r="AI64" s="74">
        <v>0</v>
      </c>
      <c r="AJ64" s="74">
        <v>0</v>
      </c>
      <c r="AK64" s="76">
        <v>0</v>
      </c>
      <c r="AL64" s="82">
        <v>0</v>
      </c>
      <c r="AM64" s="74">
        <v>0</v>
      </c>
      <c r="AN64" s="74">
        <v>0</v>
      </c>
      <c r="AO64" s="74">
        <v>0</v>
      </c>
      <c r="AP64" s="76">
        <v>0</v>
      </c>
      <c r="AQ64" s="82">
        <v>0</v>
      </c>
      <c r="AR64" s="73">
        <v>0</v>
      </c>
      <c r="AS64" s="74">
        <v>0</v>
      </c>
      <c r="AT64" s="74">
        <v>0</v>
      </c>
      <c r="AU64" s="76">
        <v>0</v>
      </c>
      <c r="AV64" s="82">
        <v>31.81627962</v>
      </c>
      <c r="AW64" s="74">
        <v>19.999881459</v>
      </c>
      <c r="AX64" s="74">
        <v>0</v>
      </c>
      <c r="AY64" s="74">
        <v>0</v>
      </c>
      <c r="AZ64" s="76">
        <v>50.266550378</v>
      </c>
      <c r="BA64" s="82">
        <v>0</v>
      </c>
      <c r="BB64" s="73">
        <v>0</v>
      </c>
      <c r="BC64" s="74">
        <v>0</v>
      </c>
      <c r="BD64" s="74">
        <v>0</v>
      </c>
      <c r="BE64" s="76">
        <v>0</v>
      </c>
      <c r="BF64" s="82">
        <v>11.835358568</v>
      </c>
      <c r="BG64" s="73">
        <v>0.707971109</v>
      </c>
      <c r="BH64" s="74">
        <v>0</v>
      </c>
      <c r="BI64" s="74">
        <v>0</v>
      </c>
      <c r="BJ64" s="76">
        <v>4.549853505</v>
      </c>
      <c r="BK64" s="53">
        <v>409.401462222</v>
      </c>
      <c r="BL64" s="51"/>
    </row>
    <row r="65" spans="1:64" ht="12" customHeight="1">
      <c r="A65" s="6"/>
      <c r="B65" s="17" t="s">
        <v>138</v>
      </c>
      <c r="C65" s="72">
        <v>0</v>
      </c>
      <c r="D65" s="73">
        <v>37.289393496</v>
      </c>
      <c r="E65" s="74">
        <v>0</v>
      </c>
      <c r="F65" s="74">
        <v>0</v>
      </c>
      <c r="G65" s="76">
        <v>0</v>
      </c>
      <c r="H65" s="82">
        <v>409.798438976</v>
      </c>
      <c r="I65" s="74">
        <v>97.613806064</v>
      </c>
      <c r="J65" s="74">
        <v>0</v>
      </c>
      <c r="K65" s="74">
        <v>0</v>
      </c>
      <c r="L65" s="76">
        <v>572.431767806</v>
      </c>
      <c r="M65" s="82">
        <v>0</v>
      </c>
      <c r="N65" s="73">
        <v>0</v>
      </c>
      <c r="O65" s="74">
        <v>0</v>
      </c>
      <c r="P65" s="74">
        <v>0</v>
      </c>
      <c r="Q65" s="76">
        <v>0</v>
      </c>
      <c r="R65" s="82">
        <v>149.74267029</v>
      </c>
      <c r="S65" s="74">
        <v>23.02109102</v>
      </c>
      <c r="T65" s="74">
        <v>0</v>
      </c>
      <c r="U65" s="74">
        <v>0</v>
      </c>
      <c r="V65" s="76">
        <v>73.528247796</v>
      </c>
      <c r="W65" s="82">
        <v>0</v>
      </c>
      <c r="X65" s="74">
        <v>0</v>
      </c>
      <c r="Y65" s="74">
        <v>0</v>
      </c>
      <c r="Z65" s="74">
        <v>0</v>
      </c>
      <c r="AA65" s="76">
        <v>0</v>
      </c>
      <c r="AB65" s="82">
        <v>0.581334235</v>
      </c>
      <c r="AC65" s="74">
        <v>0</v>
      </c>
      <c r="AD65" s="74">
        <v>0</v>
      </c>
      <c r="AE65" s="74">
        <v>0</v>
      </c>
      <c r="AF65" s="76">
        <v>0</v>
      </c>
      <c r="AG65" s="82">
        <v>0</v>
      </c>
      <c r="AH65" s="74">
        <v>0</v>
      </c>
      <c r="AI65" s="74">
        <v>0</v>
      </c>
      <c r="AJ65" s="74">
        <v>0</v>
      </c>
      <c r="AK65" s="76">
        <v>0</v>
      </c>
      <c r="AL65" s="82">
        <v>0.42012185</v>
      </c>
      <c r="AM65" s="74">
        <v>0</v>
      </c>
      <c r="AN65" s="74">
        <v>0</v>
      </c>
      <c r="AO65" s="74">
        <v>0</v>
      </c>
      <c r="AP65" s="76">
        <v>4.383E-06</v>
      </c>
      <c r="AQ65" s="82">
        <v>0</v>
      </c>
      <c r="AR65" s="73">
        <v>0.279851833</v>
      </c>
      <c r="AS65" s="74">
        <v>0</v>
      </c>
      <c r="AT65" s="74">
        <v>0</v>
      </c>
      <c r="AU65" s="76">
        <v>0</v>
      </c>
      <c r="AV65" s="82">
        <v>2662.756190985</v>
      </c>
      <c r="AW65" s="74">
        <v>399.180014966</v>
      </c>
      <c r="AX65" s="74">
        <v>0</v>
      </c>
      <c r="AY65" s="74">
        <v>0</v>
      </c>
      <c r="AZ65" s="76">
        <v>3149.157652518</v>
      </c>
      <c r="BA65" s="82">
        <v>0</v>
      </c>
      <c r="BB65" s="73">
        <v>0</v>
      </c>
      <c r="BC65" s="74">
        <v>0</v>
      </c>
      <c r="BD65" s="74">
        <v>0</v>
      </c>
      <c r="BE65" s="76">
        <v>0</v>
      </c>
      <c r="BF65" s="82">
        <v>920.104282984</v>
      </c>
      <c r="BG65" s="73">
        <v>122.858577906</v>
      </c>
      <c r="BH65" s="74">
        <v>0</v>
      </c>
      <c r="BI65" s="74">
        <v>0</v>
      </c>
      <c r="BJ65" s="76">
        <v>545.915873503</v>
      </c>
      <c r="BK65" s="53">
        <v>9164.679320611</v>
      </c>
      <c r="BL65" s="51"/>
    </row>
    <row r="66" spans="1:64" ht="12" customHeight="1">
      <c r="A66" s="6"/>
      <c r="B66" s="17" t="s">
        <v>109</v>
      </c>
      <c r="C66" s="72">
        <v>0</v>
      </c>
      <c r="D66" s="73">
        <v>82.762365671</v>
      </c>
      <c r="E66" s="74">
        <v>0</v>
      </c>
      <c r="F66" s="74">
        <v>0</v>
      </c>
      <c r="G66" s="76">
        <v>0</v>
      </c>
      <c r="H66" s="82">
        <v>84.931350797</v>
      </c>
      <c r="I66" s="74">
        <v>46.211501155</v>
      </c>
      <c r="J66" s="74">
        <v>0</v>
      </c>
      <c r="K66" s="74">
        <v>0</v>
      </c>
      <c r="L66" s="76">
        <v>156.516801642</v>
      </c>
      <c r="M66" s="82">
        <v>0</v>
      </c>
      <c r="N66" s="73">
        <v>0</v>
      </c>
      <c r="O66" s="74">
        <v>0</v>
      </c>
      <c r="P66" s="74">
        <v>0</v>
      </c>
      <c r="Q66" s="76">
        <v>0</v>
      </c>
      <c r="R66" s="82">
        <v>25.217822001</v>
      </c>
      <c r="S66" s="74">
        <v>0</v>
      </c>
      <c r="T66" s="74">
        <v>0</v>
      </c>
      <c r="U66" s="74">
        <v>0</v>
      </c>
      <c r="V66" s="76">
        <v>5.205073959</v>
      </c>
      <c r="W66" s="82">
        <v>0</v>
      </c>
      <c r="X66" s="74">
        <v>0</v>
      </c>
      <c r="Y66" s="74">
        <v>0</v>
      </c>
      <c r="Z66" s="74">
        <v>0</v>
      </c>
      <c r="AA66" s="76">
        <v>0</v>
      </c>
      <c r="AB66" s="82">
        <v>0.152262524</v>
      </c>
      <c r="AC66" s="74">
        <v>0</v>
      </c>
      <c r="AD66" s="74">
        <v>0</v>
      </c>
      <c r="AE66" s="74">
        <v>0</v>
      </c>
      <c r="AF66" s="76">
        <v>0</v>
      </c>
      <c r="AG66" s="82">
        <v>0</v>
      </c>
      <c r="AH66" s="74">
        <v>0</v>
      </c>
      <c r="AI66" s="74">
        <v>0</v>
      </c>
      <c r="AJ66" s="74">
        <v>0</v>
      </c>
      <c r="AK66" s="76">
        <v>0</v>
      </c>
      <c r="AL66" s="82">
        <v>0.171487</v>
      </c>
      <c r="AM66" s="74">
        <v>0</v>
      </c>
      <c r="AN66" s="74">
        <v>0</v>
      </c>
      <c r="AO66" s="74">
        <v>0</v>
      </c>
      <c r="AP66" s="76">
        <v>0.007673112</v>
      </c>
      <c r="AQ66" s="82">
        <v>0</v>
      </c>
      <c r="AR66" s="73">
        <v>0</v>
      </c>
      <c r="AS66" s="74">
        <v>0</v>
      </c>
      <c r="AT66" s="74">
        <v>0</v>
      </c>
      <c r="AU66" s="76">
        <v>0</v>
      </c>
      <c r="AV66" s="82">
        <v>641.578110829</v>
      </c>
      <c r="AW66" s="74">
        <v>73.49799329</v>
      </c>
      <c r="AX66" s="74">
        <v>0</v>
      </c>
      <c r="AY66" s="74">
        <v>0</v>
      </c>
      <c r="AZ66" s="76">
        <v>641.337461175</v>
      </c>
      <c r="BA66" s="82">
        <v>0</v>
      </c>
      <c r="BB66" s="73">
        <v>0</v>
      </c>
      <c r="BC66" s="74">
        <v>0</v>
      </c>
      <c r="BD66" s="74">
        <v>0</v>
      </c>
      <c r="BE66" s="76">
        <v>0</v>
      </c>
      <c r="BF66" s="82">
        <v>177.208024331</v>
      </c>
      <c r="BG66" s="73">
        <v>6.229452222</v>
      </c>
      <c r="BH66" s="74">
        <v>0</v>
      </c>
      <c r="BI66" s="74">
        <v>0</v>
      </c>
      <c r="BJ66" s="76">
        <v>69.010545679</v>
      </c>
      <c r="BK66" s="53">
        <v>2010.037925387</v>
      </c>
      <c r="BL66" s="51"/>
    </row>
    <row r="67" spans="1:64" ht="11.25" customHeight="1">
      <c r="A67" s="6"/>
      <c r="B67" s="17" t="s">
        <v>106</v>
      </c>
      <c r="C67" s="72">
        <v>0</v>
      </c>
      <c r="D67" s="73">
        <v>360.146296789</v>
      </c>
      <c r="E67" s="74">
        <v>0</v>
      </c>
      <c r="F67" s="74">
        <v>0</v>
      </c>
      <c r="G67" s="76">
        <v>0</v>
      </c>
      <c r="H67" s="82">
        <v>7.401528059</v>
      </c>
      <c r="I67" s="74">
        <v>693.244470636</v>
      </c>
      <c r="J67" s="74">
        <v>0</v>
      </c>
      <c r="K67" s="74">
        <v>0</v>
      </c>
      <c r="L67" s="76">
        <v>570.024897752</v>
      </c>
      <c r="M67" s="82">
        <v>0</v>
      </c>
      <c r="N67" s="73">
        <v>0</v>
      </c>
      <c r="O67" s="74">
        <v>0</v>
      </c>
      <c r="P67" s="74">
        <v>0</v>
      </c>
      <c r="Q67" s="76">
        <v>0</v>
      </c>
      <c r="R67" s="82">
        <v>2.390844246</v>
      </c>
      <c r="S67" s="74">
        <v>52.031372864</v>
      </c>
      <c r="T67" s="74">
        <v>0</v>
      </c>
      <c r="U67" s="74">
        <v>0</v>
      </c>
      <c r="V67" s="76">
        <v>47.164551083</v>
      </c>
      <c r="W67" s="82">
        <v>0</v>
      </c>
      <c r="X67" s="74">
        <v>0</v>
      </c>
      <c r="Y67" s="74">
        <v>0</v>
      </c>
      <c r="Z67" s="74">
        <v>0</v>
      </c>
      <c r="AA67" s="76">
        <v>0</v>
      </c>
      <c r="AB67" s="82">
        <v>0</v>
      </c>
      <c r="AC67" s="74">
        <v>0</v>
      </c>
      <c r="AD67" s="74">
        <v>0</v>
      </c>
      <c r="AE67" s="74">
        <v>0</v>
      </c>
      <c r="AF67" s="76">
        <v>0</v>
      </c>
      <c r="AG67" s="82">
        <v>0</v>
      </c>
      <c r="AH67" s="74">
        <v>0</v>
      </c>
      <c r="AI67" s="74">
        <v>0</v>
      </c>
      <c r="AJ67" s="74">
        <v>0</v>
      </c>
      <c r="AK67" s="76">
        <v>0</v>
      </c>
      <c r="AL67" s="82">
        <v>0</v>
      </c>
      <c r="AM67" s="74">
        <v>0</v>
      </c>
      <c r="AN67" s="74">
        <v>0</v>
      </c>
      <c r="AO67" s="74">
        <v>0</v>
      </c>
      <c r="AP67" s="76">
        <v>0</v>
      </c>
      <c r="AQ67" s="82">
        <v>0</v>
      </c>
      <c r="AR67" s="73">
        <v>0</v>
      </c>
      <c r="AS67" s="74">
        <v>0</v>
      </c>
      <c r="AT67" s="74">
        <v>0</v>
      </c>
      <c r="AU67" s="76">
        <v>0</v>
      </c>
      <c r="AV67" s="82">
        <v>16.47563845</v>
      </c>
      <c r="AW67" s="74">
        <v>353.354461134</v>
      </c>
      <c r="AX67" s="74">
        <v>0</v>
      </c>
      <c r="AY67" s="74">
        <v>0</v>
      </c>
      <c r="AZ67" s="76">
        <v>542.650562996</v>
      </c>
      <c r="BA67" s="82">
        <v>0</v>
      </c>
      <c r="BB67" s="73">
        <v>0</v>
      </c>
      <c r="BC67" s="74">
        <v>0</v>
      </c>
      <c r="BD67" s="74">
        <v>0</v>
      </c>
      <c r="BE67" s="76">
        <v>0</v>
      </c>
      <c r="BF67" s="82">
        <v>4.352803923</v>
      </c>
      <c r="BG67" s="73">
        <v>19.078358449</v>
      </c>
      <c r="BH67" s="74">
        <v>0</v>
      </c>
      <c r="BI67" s="74">
        <v>0</v>
      </c>
      <c r="BJ67" s="76">
        <v>48.825224755</v>
      </c>
      <c r="BK67" s="53">
        <v>2717.141011136</v>
      </c>
      <c r="BL67" s="51"/>
    </row>
    <row r="68" spans="1:64" ht="14.25" customHeight="1">
      <c r="A68" s="6"/>
      <c r="B68" s="17" t="s">
        <v>111</v>
      </c>
      <c r="C68" s="72">
        <v>0</v>
      </c>
      <c r="D68" s="73">
        <v>1.885533412</v>
      </c>
      <c r="E68" s="74">
        <v>0</v>
      </c>
      <c r="F68" s="74">
        <v>0</v>
      </c>
      <c r="G68" s="76">
        <v>0</v>
      </c>
      <c r="H68" s="82">
        <v>160.896589017</v>
      </c>
      <c r="I68" s="74">
        <v>2.016981319</v>
      </c>
      <c r="J68" s="74">
        <v>0</v>
      </c>
      <c r="K68" s="74">
        <v>0</v>
      </c>
      <c r="L68" s="76">
        <v>57.71811862</v>
      </c>
      <c r="M68" s="82">
        <v>0</v>
      </c>
      <c r="N68" s="73">
        <v>0</v>
      </c>
      <c r="O68" s="74">
        <v>0</v>
      </c>
      <c r="P68" s="74">
        <v>0</v>
      </c>
      <c r="Q68" s="76">
        <v>0</v>
      </c>
      <c r="R68" s="82">
        <v>81.6950538</v>
      </c>
      <c r="S68" s="74">
        <v>0.589456771</v>
      </c>
      <c r="T68" s="74">
        <v>0</v>
      </c>
      <c r="U68" s="74">
        <v>0</v>
      </c>
      <c r="V68" s="76">
        <v>9.126400877</v>
      </c>
      <c r="W68" s="82">
        <v>0</v>
      </c>
      <c r="X68" s="74">
        <v>0</v>
      </c>
      <c r="Y68" s="74">
        <v>0</v>
      </c>
      <c r="Z68" s="74">
        <v>0</v>
      </c>
      <c r="AA68" s="76">
        <v>0</v>
      </c>
      <c r="AB68" s="82">
        <v>0.125686466</v>
      </c>
      <c r="AC68" s="74">
        <v>0</v>
      </c>
      <c r="AD68" s="74">
        <v>0</v>
      </c>
      <c r="AE68" s="74">
        <v>0</v>
      </c>
      <c r="AF68" s="76">
        <v>0</v>
      </c>
      <c r="AG68" s="82">
        <v>0</v>
      </c>
      <c r="AH68" s="74">
        <v>0</v>
      </c>
      <c r="AI68" s="74">
        <v>0</v>
      </c>
      <c r="AJ68" s="74">
        <v>0</v>
      </c>
      <c r="AK68" s="76">
        <v>0</v>
      </c>
      <c r="AL68" s="82">
        <v>0.073722042</v>
      </c>
      <c r="AM68" s="74">
        <v>0</v>
      </c>
      <c r="AN68" s="74">
        <v>0</v>
      </c>
      <c r="AO68" s="74">
        <v>0</v>
      </c>
      <c r="AP68" s="76">
        <v>0</v>
      </c>
      <c r="AQ68" s="82">
        <v>0</v>
      </c>
      <c r="AR68" s="73">
        <v>0</v>
      </c>
      <c r="AS68" s="74">
        <v>0</v>
      </c>
      <c r="AT68" s="74">
        <v>0</v>
      </c>
      <c r="AU68" s="76">
        <v>0</v>
      </c>
      <c r="AV68" s="82">
        <v>195.19458724</v>
      </c>
      <c r="AW68" s="74">
        <v>26.94544399</v>
      </c>
      <c r="AX68" s="74">
        <v>0</v>
      </c>
      <c r="AY68" s="74">
        <v>0</v>
      </c>
      <c r="AZ68" s="76">
        <v>124.77725059</v>
      </c>
      <c r="BA68" s="82">
        <v>0</v>
      </c>
      <c r="BB68" s="73">
        <v>0</v>
      </c>
      <c r="BC68" s="74">
        <v>0</v>
      </c>
      <c r="BD68" s="74">
        <v>0</v>
      </c>
      <c r="BE68" s="76">
        <v>0</v>
      </c>
      <c r="BF68" s="82">
        <v>77.6584977</v>
      </c>
      <c r="BG68" s="73">
        <v>1.334627399</v>
      </c>
      <c r="BH68" s="74">
        <v>0</v>
      </c>
      <c r="BI68" s="74">
        <v>0</v>
      </c>
      <c r="BJ68" s="76">
        <v>20.994757039</v>
      </c>
      <c r="BK68" s="53">
        <v>761.032706282</v>
      </c>
      <c r="BL68" s="51"/>
    </row>
    <row r="69" spans="1:64" ht="12.75">
      <c r="A69" s="22"/>
      <c r="B69" s="23" t="s">
        <v>77</v>
      </c>
      <c r="C69" s="107">
        <f aca="true" t="shared" si="10" ref="C69:AH69">SUM(C51:C68)</f>
        <v>0</v>
      </c>
      <c r="D69" s="108">
        <f t="shared" si="10"/>
        <v>1024.287199346</v>
      </c>
      <c r="E69" s="108">
        <f t="shared" si="10"/>
        <v>0</v>
      </c>
      <c r="F69" s="108">
        <f t="shared" si="10"/>
        <v>0</v>
      </c>
      <c r="G69" s="108">
        <f t="shared" si="10"/>
        <v>0</v>
      </c>
      <c r="H69" s="108">
        <f t="shared" si="10"/>
        <v>4088.078359461001</v>
      </c>
      <c r="I69" s="108">
        <f t="shared" si="10"/>
        <v>1973.276345118</v>
      </c>
      <c r="J69" s="108">
        <f t="shared" si="10"/>
        <v>0</v>
      </c>
      <c r="K69" s="108">
        <f t="shared" si="10"/>
        <v>0</v>
      </c>
      <c r="L69" s="108">
        <f t="shared" si="10"/>
        <v>5203.06231539</v>
      </c>
      <c r="M69" s="108">
        <f t="shared" si="10"/>
        <v>0</v>
      </c>
      <c r="N69" s="108">
        <f t="shared" si="10"/>
        <v>0</v>
      </c>
      <c r="O69" s="108">
        <f t="shared" si="10"/>
        <v>0</v>
      </c>
      <c r="P69" s="108">
        <f t="shared" si="10"/>
        <v>0</v>
      </c>
      <c r="Q69" s="108">
        <f t="shared" si="10"/>
        <v>0</v>
      </c>
      <c r="R69" s="108">
        <f t="shared" si="10"/>
        <v>1598.9098696410001</v>
      </c>
      <c r="S69" s="108">
        <f t="shared" si="10"/>
        <v>220.797428807</v>
      </c>
      <c r="T69" s="108">
        <f t="shared" si="10"/>
        <v>0</v>
      </c>
      <c r="U69" s="108">
        <f t="shared" si="10"/>
        <v>0</v>
      </c>
      <c r="V69" s="108">
        <f t="shared" si="10"/>
        <v>536.4247168680001</v>
      </c>
      <c r="W69" s="108">
        <f t="shared" si="10"/>
        <v>0</v>
      </c>
      <c r="X69" s="108">
        <f t="shared" si="10"/>
        <v>0</v>
      </c>
      <c r="Y69" s="108">
        <f t="shared" si="10"/>
        <v>0</v>
      </c>
      <c r="Z69" s="108">
        <f t="shared" si="10"/>
        <v>0</v>
      </c>
      <c r="AA69" s="108">
        <f t="shared" si="10"/>
        <v>0</v>
      </c>
      <c r="AB69" s="108">
        <f t="shared" si="10"/>
        <v>10.560669408999999</v>
      </c>
      <c r="AC69" s="108">
        <f t="shared" si="10"/>
        <v>0</v>
      </c>
      <c r="AD69" s="108">
        <f t="shared" si="10"/>
        <v>0</v>
      </c>
      <c r="AE69" s="108">
        <f t="shared" si="10"/>
        <v>0</v>
      </c>
      <c r="AF69" s="108">
        <f t="shared" si="10"/>
        <v>0.567109493</v>
      </c>
      <c r="AG69" s="108">
        <f t="shared" si="10"/>
        <v>0</v>
      </c>
      <c r="AH69" s="108">
        <f t="shared" si="10"/>
        <v>0</v>
      </c>
      <c r="AI69" s="108">
        <f aca="true" t="shared" si="11" ref="AI69:BJ69">SUM(AI51:AI68)</f>
        <v>0</v>
      </c>
      <c r="AJ69" s="108">
        <f t="shared" si="11"/>
        <v>0</v>
      </c>
      <c r="AK69" s="108">
        <f t="shared" si="11"/>
        <v>0</v>
      </c>
      <c r="AL69" s="108">
        <f t="shared" si="11"/>
        <v>7.566930337</v>
      </c>
      <c r="AM69" s="108">
        <f t="shared" si="11"/>
        <v>0</v>
      </c>
      <c r="AN69" s="108">
        <f t="shared" si="11"/>
        <v>0</v>
      </c>
      <c r="AO69" s="108">
        <f t="shared" si="11"/>
        <v>0</v>
      </c>
      <c r="AP69" s="108">
        <f t="shared" si="11"/>
        <v>0.175173178</v>
      </c>
      <c r="AQ69" s="108">
        <f t="shared" si="11"/>
        <v>0.098149352</v>
      </c>
      <c r="AR69" s="108">
        <f t="shared" si="11"/>
        <v>5.376722076</v>
      </c>
      <c r="AS69" s="108">
        <f t="shared" si="11"/>
        <v>0</v>
      </c>
      <c r="AT69" s="108">
        <f t="shared" si="11"/>
        <v>0</v>
      </c>
      <c r="AU69" s="108">
        <f t="shared" si="11"/>
        <v>0</v>
      </c>
      <c r="AV69" s="108">
        <f t="shared" si="11"/>
        <v>20621.179492042997</v>
      </c>
      <c r="AW69" s="108">
        <f t="shared" si="11"/>
        <v>2898.725862624</v>
      </c>
      <c r="AX69" s="108">
        <f t="shared" si="11"/>
        <v>2.6652E-05</v>
      </c>
      <c r="AY69" s="108">
        <f t="shared" si="11"/>
        <v>0</v>
      </c>
      <c r="AZ69" s="108">
        <f t="shared" si="11"/>
        <v>18087.309828417</v>
      </c>
      <c r="BA69" s="108">
        <f t="shared" si="11"/>
        <v>0</v>
      </c>
      <c r="BB69" s="108">
        <f t="shared" si="11"/>
        <v>0</v>
      </c>
      <c r="BC69" s="108">
        <f t="shared" si="11"/>
        <v>0</v>
      </c>
      <c r="BD69" s="108">
        <f t="shared" si="11"/>
        <v>0</v>
      </c>
      <c r="BE69" s="108">
        <f t="shared" si="11"/>
        <v>0</v>
      </c>
      <c r="BF69" s="108">
        <f t="shared" si="11"/>
        <v>7404.6763857589995</v>
      </c>
      <c r="BG69" s="108">
        <f t="shared" si="11"/>
        <v>432.3844174320001</v>
      </c>
      <c r="BH69" s="108">
        <f t="shared" si="11"/>
        <v>0</v>
      </c>
      <c r="BI69" s="108">
        <f t="shared" si="11"/>
        <v>0</v>
      </c>
      <c r="BJ69" s="108">
        <f t="shared" si="11"/>
        <v>2545.226775061</v>
      </c>
      <c r="BK69" s="63">
        <f>SUM(C69:BJ69)</f>
        <v>66658.683776464</v>
      </c>
      <c r="BL69" s="51"/>
    </row>
    <row r="70" spans="1:64" ht="12.75">
      <c r="A70" s="22"/>
      <c r="B70" s="24" t="s">
        <v>75</v>
      </c>
      <c r="C70" s="65">
        <f aca="true" t="shared" si="12" ref="C70:AH70">+C69+C49</f>
        <v>0</v>
      </c>
      <c r="D70" s="103">
        <f t="shared" si="12"/>
        <v>1040.880075779</v>
      </c>
      <c r="E70" s="103">
        <f t="shared" si="12"/>
        <v>0</v>
      </c>
      <c r="F70" s="103">
        <f t="shared" si="12"/>
        <v>0</v>
      </c>
      <c r="G70" s="104">
        <f t="shared" si="12"/>
        <v>0</v>
      </c>
      <c r="H70" s="105">
        <f t="shared" si="12"/>
        <v>5735.577075540001</v>
      </c>
      <c r="I70" s="103">
        <f t="shared" si="12"/>
        <v>1974.2537937280001</v>
      </c>
      <c r="J70" s="103">
        <f t="shared" si="12"/>
        <v>0</v>
      </c>
      <c r="K70" s="103">
        <f t="shared" si="12"/>
        <v>0</v>
      </c>
      <c r="L70" s="104">
        <f t="shared" si="12"/>
        <v>5333.472621553</v>
      </c>
      <c r="M70" s="105">
        <f t="shared" si="12"/>
        <v>0</v>
      </c>
      <c r="N70" s="103">
        <f t="shared" si="12"/>
        <v>0</v>
      </c>
      <c r="O70" s="103">
        <f t="shared" si="12"/>
        <v>0</v>
      </c>
      <c r="P70" s="103">
        <f t="shared" si="12"/>
        <v>0</v>
      </c>
      <c r="Q70" s="104">
        <f t="shared" si="12"/>
        <v>0</v>
      </c>
      <c r="R70" s="105">
        <f t="shared" si="12"/>
        <v>2712.82885906</v>
      </c>
      <c r="S70" s="103">
        <f t="shared" si="12"/>
        <v>220.82396884399998</v>
      </c>
      <c r="T70" s="103">
        <f t="shared" si="12"/>
        <v>0</v>
      </c>
      <c r="U70" s="103">
        <f t="shared" si="12"/>
        <v>0</v>
      </c>
      <c r="V70" s="104">
        <f t="shared" si="12"/>
        <v>571.7962521080001</v>
      </c>
      <c r="W70" s="105">
        <f t="shared" si="12"/>
        <v>0</v>
      </c>
      <c r="X70" s="103">
        <f t="shared" si="12"/>
        <v>0</v>
      </c>
      <c r="Y70" s="103">
        <f t="shared" si="12"/>
        <v>0</v>
      </c>
      <c r="Z70" s="103">
        <f t="shared" si="12"/>
        <v>0</v>
      </c>
      <c r="AA70" s="104">
        <f t="shared" si="12"/>
        <v>0</v>
      </c>
      <c r="AB70" s="105">
        <f t="shared" si="12"/>
        <v>13.857925801999999</v>
      </c>
      <c r="AC70" s="103">
        <f t="shared" si="12"/>
        <v>0</v>
      </c>
      <c r="AD70" s="103">
        <f t="shared" si="12"/>
        <v>0</v>
      </c>
      <c r="AE70" s="103">
        <f t="shared" si="12"/>
        <v>0</v>
      </c>
      <c r="AF70" s="104">
        <f t="shared" si="12"/>
        <v>0.6971096050000001</v>
      </c>
      <c r="AG70" s="105">
        <f t="shared" si="12"/>
        <v>0</v>
      </c>
      <c r="AH70" s="103">
        <f t="shared" si="12"/>
        <v>0</v>
      </c>
      <c r="AI70" s="103">
        <f aca="true" t="shared" si="13" ref="AI70:BK70">+AI69+AI49</f>
        <v>0</v>
      </c>
      <c r="AJ70" s="103">
        <f t="shared" si="13"/>
        <v>0</v>
      </c>
      <c r="AK70" s="104">
        <f t="shared" si="13"/>
        <v>0</v>
      </c>
      <c r="AL70" s="105">
        <f t="shared" si="13"/>
        <v>9.088856816</v>
      </c>
      <c r="AM70" s="103">
        <f t="shared" si="13"/>
        <v>0</v>
      </c>
      <c r="AN70" s="103">
        <f t="shared" si="13"/>
        <v>0</v>
      </c>
      <c r="AO70" s="103">
        <f t="shared" si="13"/>
        <v>0</v>
      </c>
      <c r="AP70" s="104">
        <f t="shared" si="13"/>
        <v>0.19020899600000002</v>
      </c>
      <c r="AQ70" s="105">
        <f t="shared" si="13"/>
        <v>0.098149352</v>
      </c>
      <c r="AR70" s="103">
        <f t="shared" si="13"/>
        <v>5.376722076</v>
      </c>
      <c r="AS70" s="103">
        <f t="shared" si="13"/>
        <v>0</v>
      </c>
      <c r="AT70" s="103">
        <f t="shared" si="13"/>
        <v>0</v>
      </c>
      <c r="AU70" s="104">
        <f t="shared" si="13"/>
        <v>0</v>
      </c>
      <c r="AV70" s="105">
        <f t="shared" si="13"/>
        <v>26179.234977648997</v>
      </c>
      <c r="AW70" s="103">
        <f t="shared" si="13"/>
        <v>2907.953079926</v>
      </c>
      <c r="AX70" s="103">
        <f t="shared" si="13"/>
        <v>2.6652E-05</v>
      </c>
      <c r="AY70" s="103">
        <f t="shared" si="13"/>
        <v>0</v>
      </c>
      <c r="AZ70" s="104">
        <f t="shared" si="13"/>
        <v>18806.592271894002</v>
      </c>
      <c r="BA70" s="105">
        <f t="shared" si="13"/>
        <v>0</v>
      </c>
      <c r="BB70" s="103">
        <f t="shared" si="13"/>
        <v>0</v>
      </c>
      <c r="BC70" s="103">
        <f t="shared" si="13"/>
        <v>0</v>
      </c>
      <c r="BD70" s="103">
        <f t="shared" si="13"/>
        <v>0</v>
      </c>
      <c r="BE70" s="104">
        <f t="shared" si="13"/>
        <v>0</v>
      </c>
      <c r="BF70" s="105">
        <f t="shared" si="13"/>
        <v>10125.390240376999</v>
      </c>
      <c r="BG70" s="103">
        <f t="shared" si="13"/>
        <v>434.7378625780001</v>
      </c>
      <c r="BH70" s="103">
        <f t="shared" si="13"/>
        <v>0</v>
      </c>
      <c r="BI70" s="103">
        <f t="shared" si="13"/>
        <v>0</v>
      </c>
      <c r="BJ70" s="104">
        <f t="shared" si="13"/>
        <v>2726.022448756</v>
      </c>
      <c r="BK70" s="62">
        <f t="shared" si="13"/>
        <v>78798.87252709099</v>
      </c>
      <c r="BL70" s="51"/>
    </row>
    <row r="71" spans="1:64" ht="3" customHeight="1">
      <c r="A71" s="6"/>
      <c r="B71" s="13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6"/>
      <c r="BL71" s="51"/>
    </row>
    <row r="72" spans="1:64" ht="12.75">
      <c r="A72" s="6" t="s">
        <v>16</v>
      </c>
      <c r="B72" s="12" t="s">
        <v>8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51"/>
    </row>
    <row r="73" spans="1:64" ht="12.75">
      <c r="A73" s="6" t="s">
        <v>67</v>
      </c>
      <c r="B73" s="13" t="s">
        <v>17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6"/>
      <c r="BL73" s="51"/>
    </row>
    <row r="74" spans="1:64" ht="12.75">
      <c r="A74" s="6"/>
      <c r="B74" s="17" t="s">
        <v>119</v>
      </c>
      <c r="C74" s="72">
        <v>0</v>
      </c>
      <c r="D74" s="73">
        <v>21.465137537</v>
      </c>
      <c r="E74" s="74">
        <v>0</v>
      </c>
      <c r="F74" s="74">
        <v>0</v>
      </c>
      <c r="G74" s="76">
        <v>0</v>
      </c>
      <c r="H74" s="82">
        <v>147.583872846</v>
      </c>
      <c r="I74" s="74">
        <v>74.604769127</v>
      </c>
      <c r="J74" s="74">
        <v>0.040099636</v>
      </c>
      <c r="K74" s="74">
        <v>0</v>
      </c>
      <c r="L74" s="76">
        <v>232.339811622</v>
      </c>
      <c r="M74" s="82">
        <v>0</v>
      </c>
      <c r="N74" s="73">
        <v>0</v>
      </c>
      <c r="O74" s="74">
        <v>0</v>
      </c>
      <c r="P74" s="74">
        <v>0</v>
      </c>
      <c r="Q74" s="76">
        <v>0</v>
      </c>
      <c r="R74" s="82">
        <v>53.279416427</v>
      </c>
      <c r="S74" s="74">
        <v>7.531328199</v>
      </c>
      <c r="T74" s="74">
        <v>0</v>
      </c>
      <c r="U74" s="74">
        <v>0</v>
      </c>
      <c r="V74" s="76">
        <v>37.311423635</v>
      </c>
      <c r="W74" s="82">
        <v>0</v>
      </c>
      <c r="X74" s="74">
        <v>0</v>
      </c>
      <c r="Y74" s="74">
        <v>0</v>
      </c>
      <c r="Z74" s="74">
        <v>0</v>
      </c>
      <c r="AA74" s="76">
        <v>0</v>
      </c>
      <c r="AB74" s="82">
        <v>0.125982978</v>
      </c>
      <c r="AC74" s="74">
        <v>0</v>
      </c>
      <c r="AD74" s="74">
        <v>0</v>
      </c>
      <c r="AE74" s="74">
        <v>0</v>
      </c>
      <c r="AF74" s="76">
        <v>0.607934896</v>
      </c>
      <c r="AG74" s="82">
        <v>0</v>
      </c>
      <c r="AH74" s="74">
        <v>0</v>
      </c>
      <c r="AI74" s="74">
        <v>0</v>
      </c>
      <c r="AJ74" s="74">
        <v>0</v>
      </c>
      <c r="AK74" s="76">
        <v>0</v>
      </c>
      <c r="AL74" s="82">
        <v>0.061898086</v>
      </c>
      <c r="AM74" s="74">
        <v>0</v>
      </c>
      <c r="AN74" s="74">
        <v>0</v>
      </c>
      <c r="AO74" s="74">
        <v>0</v>
      </c>
      <c r="AP74" s="76">
        <v>0</v>
      </c>
      <c r="AQ74" s="82">
        <v>0</v>
      </c>
      <c r="AR74" s="73">
        <v>0</v>
      </c>
      <c r="AS74" s="74">
        <v>0</v>
      </c>
      <c r="AT74" s="74">
        <v>0</v>
      </c>
      <c r="AU74" s="76">
        <v>0</v>
      </c>
      <c r="AV74" s="82">
        <v>1384.039749242</v>
      </c>
      <c r="AW74" s="74">
        <v>380.413340067</v>
      </c>
      <c r="AX74" s="74">
        <v>0</v>
      </c>
      <c r="AY74" s="74">
        <v>0</v>
      </c>
      <c r="AZ74" s="76">
        <v>4440.345105051</v>
      </c>
      <c r="BA74" s="82">
        <v>0</v>
      </c>
      <c r="BB74" s="73">
        <v>0</v>
      </c>
      <c r="BC74" s="74">
        <v>0</v>
      </c>
      <c r="BD74" s="74">
        <v>0</v>
      </c>
      <c r="BE74" s="76">
        <v>0</v>
      </c>
      <c r="BF74" s="82">
        <v>519.502965452</v>
      </c>
      <c r="BG74" s="73">
        <v>46.017176107</v>
      </c>
      <c r="BH74" s="74">
        <v>0</v>
      </c>
      <c r="BI74" s="74">
        <v>0</v>
      </c>
      <c r="BJ74" s="76">
        <v>858.5077709071671</v>
      </c>
      <c r="BK74" s="53">
        <v>8203.777781815166</v>
      </c>
      <c r="BL74" s="51"/>
    </row>
    <row r="75" spans="1:64" ht="12.75">
      <c r="A75" s="6"/>
      <c r="B75" s="17" t="s">
        <v>166</v>
      </c>
      <c r="C75" s="72">
        <v>0</v>
      </c>
      <c r="D75" s="73">
        <v>37.281073101</v>
      </c>
      <c r="E75" s="74">
        <v>0</v>
      </c>
      <c r="F75" s="74">
        <v>0</v>
      </c>
      <c r="G75" s="76">
        <v>0</v>
      </c>
      <c r="H75" s="82">
        <v>10.981006245</v>
      </c>
      <c r="I75" s="74">
        <v>59.519399176</v>
      </c>
      <c r="J75" s="74">
        <v>0</v>
      </c>
      <c r="K75" s="74">
        <v>0</v>
      </c>
      <c r="L75" s="76">
        <v>76.045348805</v>
      </c>
      <c r="M75" s="82">
        <v>0</v>
      </c>
      <c r="N75" s="73">
        <v>0</v>
      </c>
      <c r="O75" s="74">
        <v>0</v>
      </c>
      <c r="P75" s="74">
        <v>0</v>
      </c>
      <c r="Q75" s="76">
        <v>0</v>
      </c>
      <c r="R75" s="82">
        <v>6.452353596</v>
      </c>
      <c r="S75" s="74">
        <v>10.136094953</v>
      </c>
      <c r="T75" s="74">
        <v>0</v>
      </c>
      <c r="U75" s="74">
        <v>0</v>
      </c>
      <c r="V75" s="76">
        <v>4.602296593</v>
      </c>
      <c r="W75" s="82">
        <v>0</v>
      </c>
      <c r="X75" s="74">
        <v>0</v>
      </c>
      <c r="Y75" s="74">
        <v>0</v>
      </c>
      <c r="Z75" s="74">
        <v>0</v>
      </c>
      <c r="AA75" s="76">
        <v>0</v>
      </c>
      <c r="AB75" s="82">
        <v>0</v>
      </c>
      <c r="AC75" s="74">
        <v>0</v>
      </c>
      <c r="AD75" s="74">
        <v>0</v>
      </c>
      <c r="AE75" s="74">
        <v>0</v>
      </c>
      <c r="AF75" s="76">
        <v>0</v>
      </c>
      <c r="AG75" s="82">
        <v>0</v>
      </c>
      <c r="AH75" s="74">
        <v>0</v>
      </c>
      <c r="AI75" s="74">
        <v>0</v>
      </c>
      <c r="AJ75" s="74">
        <v>0</v>
      </c>
      <c r="AK75" s="76">
        <v>0</v>
      </c>
      <c r="AL75" s="82">
        <v>0</v>
      </c>
      <c r="AM75" s="74">
        <v>0</v>
      </c>
      <c r="AN75" s="74">
        <v>0</v>
      </c>
      <c r="AO75" s="74">
        <v>0</v>
      </c>
      <c r="AP75" s="76">
        <v>0</v>
      </c>
      <c r="AQ75" s="82">
        <v>0</v>
      </c>
      <c r="AR75" s="73">
        <v>0</v>
      </c>
      <c r="AS75" s="74">
        <v>0</v>
      </c>
      <c r="AT75" s="74">
        <v>0</v>
      </c>
      <c r="AU75" s="76">
        <v>0</v>
      </c>
      <c r="AV75" s="82">
        <v>136.644852995</v>
      </c>
      <c r="AW75" s="74">
        <v>99.985250286</v>
      </c>
      <c r="AX75" s="74">
        <v>0.764521024</v>
      </c>
      <c r="AY75" s="74">
        <v>0</v>
      </c>
      <c r="AZ75" s="76">
        <v>499.219741787</v>
      </c>
      <c r="BA75" s="82">
        <v>0</v>
      </c>
      <c r="BB75" s="73">
        <v>0</v>
      </c>
      <c r="BC75" s="74">
        <v>0</v>
      </c>
      <c r="BD75" s="74">
        <v>0</v>
      </c>
      <c r="BE75" s="76">
        <v>0</v>
      </c>
      <c r="BF75" s="82">
        <v>76.814486379</v>
      </c>
      <c r="BG75" s="73">
        <v>16.38139652</v>
      </c>
      <c r="BH75" s="74">
        <v>0</v>
      </c>
      <c r="BI75" s="74">
        <v>0</v>
      </c>
      <c r="BJ75" s="76">
        <v>157.378933002</v>
      </c>
      <c r="BK75" s="56">
        <v>1192.206754462</v>
      </c>
      <c r="BL75" s="51"/>
    </row>
    <row r="76" spans="1:64" ht="12.75">
      <c r="A76" s="22"/>
      <c r="B76" s="24" t="s">
        <v>74</v>
      </c>
      <c r="C76" s="72">
        <f>SUM(C74:C75)</f>
        <v>0</v>
      </c>
      <c r="D76" s="73">
        <f aca="true" t="shared" si="14" ref="D76:BK76">SUM(D74:D75)</f>
        <v>58.746210637999994</v>
      </c>
      <c r="E76" s="74">
        <f t="shared" si="14"/>
        <v>0</v>
      </c>
      <c r="F76" s="74">
        <f t="shared" si="14"/>
        <v>0</v>
      </c>
      <c r="G76" s="76">
        <f t="shared" si="14"/>
        <v>0</v>
      </c>
      <c r="H76" s="82">
        <f t="shared" si="14"/>
        <v>158.564879091</v>
      </c>
      <c r="I76" s="74">
        <f t="shared" si="14"/>
        <v>134.124168303</v>
      </c>
      <c r="J76" s="74">
        <f t="shared" si="14"/>
        <v>0.040099636</v>
      </c>
      <c r="K76" s="74">
        <f t="shared" si="14"/>
        <v>0</v>
      </c>
      <c r="L76" s="76">
        <f t="shared" si="14"/>
        <v>308.385160427</v>
      </c>
      <c r="M76" s="82">
        <f t="shared" si="14"/>
        <v>0</v>
      </c>
      <c r="N76" s="73">
        <f t="shared" si="14"/>
        <v>0</v>
      </c>
      <c r="O76" s="74">
        <f t="shared" si="14"/>
        <v>0</v>
      </c>
      <c r="P76" s="74">
        <f t="shared" si="14"/>
        <v>0</v>
      </c>
      <c r="Q76" s="76">
        <f t="shared" si="14"/>
        <v>0</v>
      </c>
      <c r="R76" s="82">
        <f t="shared" si="14"/>
        <v>59.731770023</v>
      </c>
      <c r="S76" s="74">
        <f t="shared" si="14"/>
        <v>17.667423152</v>
      </c>
      <c r="T76" s="74">
        <f t="shared" si="14"/>
        <v>0</v>
      </c>
      <c r="U76" s="74">
        <f t="shared" si="14"/>
        <v>0</v>
      </c>
      <c r="V76" s="76">
        <f t="shared" si="14"/>
        <v>41.913720227999995</v>
      </c>
      <c r="W76" s="82">
        <f t="shared" si="14"/>
        <v>0</v>
      </c>
      <c r="X76" s="74">
        <f t="shared" si="14"/>
        <v>0</v>
      </c>
      <c r="Y76" s="74">
        <f t="shared" si="14"/>
        <v>0</v>
      </c>
      <c r="Z76" s="74">
        <f t="shared" si="14"/>
        <v>0</v>
      </c>
      <c r="AA76" s="76">
        <f t="shared" si="14"/>
        <v>0</v>
      </c>
      <c r="AB76" s="82">
        <f t="shared" si="14"/>
        <v>0.125982978</v>
      </c>
      <c r="AC76" s="74">
        <f t="shared" si="14"/>
        <v>0</v>
      </c>
      <c r="AD76" s="74">
        <f t="shared" si="14"/>
        <v>0</v>
      </c>
      <c r="AE76" s="74">
        <f t="shared" si="14"/>
        <v>0</v>
      </c>
      <c r="AF76" s="76">
        <f t="shared" si="14"/>
        <v>0.607934896</v>
      </c>
      <c r="AG76" s="82">
        <f t="shared" si="14"/>
        <v>0</v>
      </c>
      <c r="AH76" s="74">
        <f t="shared" si="14"/>
        <v>0</v>
      </c>
      <c r="AI76" s="74">
        <f t="shared" si="14"/>
        <v>0</v>
      </c>
      <c r="AJ76" s="74">
        <f t="shared" si="14"/>
        <v>0</v>
      </c>
      <c r="AK76" s="76">
        <f t="shared" si="14"/>
        <v>0</v>
      </c>
      <c r="AL76" s="82">
        <f t="shared" si="14"/>
        <v>0.061898086</v>
      </c>
      <c r="AM76" s="74">
        <f t="shared" si="14"/>
        <v>0</v>
      </c>
      <c r="AN76" s="74">
        <f t="shared" si="14"/>
        <v>0</v>
      </c>
      <c r="AO76" s="74">
        <f t="shared" si="14"/>
        <v>0</v>
      </c>
      <c r="AP76" s="76">
        <f t="shared" si="14"/>
        <v>0</v>
      </c>
      <c r="AQ76" s="82">
        <f t="shared" si="14"/>
        <v>0</v>
      </c>
      <c r="AR76" s="73">
        <f t="shared" si="14"/>
        <v>0</v>
      </c>
      <c r="AS76" s="74">
        <f t="shared" si="14"/>
        <v>0</v>
      </c>
      <c r="AT76" s="74">
        <f t="shared" si="14"/>
        <v>0</v>
      </c>
      <c r="AU76" s="76">
        <f t="shared" si="14"/>
        <v>0</v>
      </c>
      <c r="AV76" s="82">
        <f t="shared" si="14"/>
        <v>1520.684602237</v>
      </c>
      <c r="AW76" s="74">
        <f t="shared" si="14"/>
        <v>480.398590353</v>
      </c>
      <c r="AX76" s="74">
        <f t="shared" si="14"/>
        <v>0.764521024</v>
      </c>
      <c r="AY76" s="74">
        <f t="shared" si="14"/>
        <v>0</v>
      </c>
      <c r="AZ76" s="76">
        <f t="shared" si="14"/>
        <v>4939.564846838</v>
      </c>
      <c r="BA76" s="82">
        <f t="shared" si="14"/>
        <v>0</v>
      </c>
      <c r="BB76" s="73">
        <f t="shared" si="14"/>
        <v>0</v>
      </c>
      <c r="BC76" s="74">
        <f t="shared" si="14"/>
        <v>0</v>
      </c>
      <c r="BD76" s="74">
        <f t="shared" si="14"/>
        <v>0</v>
      </c>
      <c r="BE76" s="76">
        <f t="shared" si="14"/>
        <v>0</v>
      </c>
      <c r="BF76" s="82">
        <f t="shared" si="14"/>
        <v>596.317451831</v>
      </c>
      <c r="BG76" s="73">
        <f t="shared" si="14"/>
        <v>62.39857262699999</v>
      </c>
      <c r="BH76" s="74">
        <f t="shared" si="14"/>
        <v>0</v>
      </c>
      <c r="BI76" s="74">
        <f t="shared" si="14"/>
        <v>0</v>
      </c>
      <c r="BJ76" s="76">
        <f t="shared" si="14"/>
        <v>1015.8867039091672</v>
      </c>
      <c r="BK76" s="56">
        <f t="shared" si="14"/>
        <v>9395.984536277167</v>
      </c>
      <c r="BL76" s="51"/>
    </row>
    <row r="77" spans="1:64" ht="2.25" customHeight="1">
      <c r="A77" s="6"/>
      <c r="B77" s="13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6"/>
      <c r="BL77" s="51"/>
    </row>
    <row r="78" spans="1:64" ht="12.75">
      <c r="A78" s="6" t="s">
        <v>4</v>
      </c>
      <c r="B78" s="12" t="s">
        <v>9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6"/>
      <c r="BL78" s="51"/>
    </row>
    <row r="79" spans="1:64" ht="12.75">
      <c r="A79" s="6" t="s">
        <v>67</v>
      </c>
      <c r="B79" s="13" t="s">
        <v>18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6"/>
      <c r="BL79" s="51"/>
    </row>
    <row r="80" spans="1:64" ht="12.75">
      <c r="A80" s="6"/>
      <c r="B80" s="38" t="s">
        <v>156</v>
      </c>
      <c r="C80" s="72">
        <v>0</v>
      </c>
      <c r="D80" s="73">
        <v>1.118117706</v>
      </c>
      <c r="E80" s="74">
        <v>0</v>
      </c>
      <c r="F80" s="74">
        <v>0</v>
      </c>
      <c r="G80" s="76">
        <v>0</v>
      </c>
      <c r="H80" s="82">
        <v>0</v>
      </c>
      <c r="I80" s="74">
        <v>193.869240976</v>
      </c>
      <c r="J80" s="74">
        <v>0</v>
      </c>
      <c r="K80" s="74">
        <v>0</v>
      </c>
      <c r="L80" s="76">
        <v>2.414326659</v>
      </c>
      <c r="M80" s="82">
        <v>0</v>
      </c>
      <c r="N80" s="73">
        <v>0</v>
      </c>
      <c r="O80" s="74">
        <v>0</v>
      </c>
      <c r="P80" s="74">
        <v>0</v>
      </c>
      <c r="Q80" s="76">
        <v>0</v>
      </c>
      <c r="R80" s="82">
        <v>0</v>
      </c>
      <c r="S80" s="74">
        <v>0</v>
      </c>
      <c r="T80" s="74">
        <v>0</v>
      </c>
      <c r="U80" s="74">
        <v>0</v>
      </c>
      <c r="V80" s="76">
        <v>0</v>
      </c>
      <c r="W80" s="82">
        <v>0</v>
      </c>
      <c r="X80" s="74">
        <v>0</v>
      </c>
      <c r="Y80" s="74">
        <v>0</v>
      </c>
      <c r="Z80" s="74">
        <v>0</v>
      </c>
      <c r="AA80" s="76">
        <v>0</v>
      </c>
      <c r="AB80" s="82">
        <v>0</v>
      </c>
      <c r="AC80" s="74">
        <v>0</v>
      </c>
      <c r="AD80" s="74">
        <v>0</v>
      </c>
      <c r="AE80" s="74">
        <v>0</v>
      </c>
      <c r="AF80" s="76">
        <v>0</v>
      </c>
      <c r="AG80" s="82">
        <v>0</v>
      </c>
      <c r="AH80" s="74">
        <v>0</v>
      </c>
      <c r="AI80" s="74">
        <v>0</v>
      </c>
      <c r="AJ80" s="74">
        <v>0</v>
      </c>
      <c r="AK80" s="76">
        <v>0</v>
      </c>
      <c r="AL80" s="82">
        <v>0</v>
      </c>
      <c r="AM80" s="74">
        <v>0</v>
      </c>
      <c r="AN80" s="74">
        <v>0</v>
      </c>
      <c r="AO80" s="74">
        <v>0</v>
      </c>
      <c r="AP80" s="76">
        <v>0</v>
      </c>
      <c r="AQ80" s="82">
        <v>0</v>
      </c>
      <c r="AR80" s="73">
        <v>0</v>
      </c>
      <c r="AS80" s="74">
        <v>0</v>
      </c>
      <c r="AT80" s="74">
        <v>0</v>
      </c>
      <c r="AU80" s="76">
        <v>0</v>
      </c>
      <c r="AV80" s="82">
        <v>0</v>
      </c>
      <c r="AW80" s="74">
        <v>0</v>
      </c>
      <c r="AX80" s="74">
        <v>0</v>
      </c>
      <c r="AY80" s="74">
        <v>0</v>
      </c>
      <c r="AZ80" s="76">
        <v>0</v>
      </c>
      <c r="BA80" s="82">
        <v>0</v>
      </c>
      <c r="BB80" s="73">
        <v>0</v>
      </c>
      <c r="BC80" s="74">
        <v>0</v>
      </c>
      <c r="BD80" s="74">
        <v>0</v>
      </c>
      <c r="BE80" s="76">
        <v>0</v>
      </c>
      <c r="BF80" s="82">
        <v>0</v>
      </c>
      <c r="BG80" s="73">
        <v>0</v>
      </c>
      <c r="BH80" s="74">
        <v>0</v>
      </c>
      <c r="BI80" s="74">
        <v>0</v>
      </c>
      <c r="BJ80" s="76">
        <v>0</v>
      </c>
      <c r="BK80" s="58">
        <v>197.401685341</v>
      </c>
      <c r="BL80" s="51"/>
    </row>
    <row r="81" spans="1:64" ht="12.75">
      <c r="A81" s="22"/>
      <c r="B81" s="46" t="s">
        <v>76</v>
      </c>
      <c r="C81" s="65">
        <f>SUM(C80)</f>
        <v>0</v>
      </c>
      <c r="D81" s="103">
        <f aca="true" t="shared" si="15" ref="D81:BK81">SUM(D80)</f>
        <v>1.118117706</v>
      </c>
      <c r="E81" s="103">
        <f t="shared" si="15"/>
        <v>0</v>
      </c>
      <c r="F81" s="103">
        <f t="shared" si="15"/>
        <v>0</v>
      </c>
      <c r="G81" s="104">
        <f t="shared" si="15"/>
        <v>0</v>
      </c>
      <c r="H81" s="105">
        <f t="shared" si="15"/>
        <v>0</v>
      </c>
      <c r="I81" s="103">
        <f t="shared" si="15"/>
        <v>193.869240976</v>
      </c>
      <c r="J81" s="103">
        <f t="shared" si="15"/>
        <v>0</v>
      </c>
      <c r="K81" s="103">
        <f t="shared" si="15"/>
        <v>0</v>
      </c>
      <c r="L81" s="104">
        <f t="shared" si="15"/>
        <v>2.414326659</v>
      </c>
      <c r="M81" s="105">
        <f t="shared" si="15"/>
        <v>0</v>
      </c>
      <c r="N81" s="103">
        <f t="shared" si="15"/>
        <v>0</v>
      </c>
      <c r="O81" s="103">
        <f t="shared" si="15"/>
        <v>0</v>
      </c>
      <c r="P81" s="103">
        <f t="shared" si="15"/>
        <v>0</v>
      </c>
      <c r="Q81" s="104">
        <f t="shared" si="15"/>
        <v>0</v>
      </c>
      <c r="R81" s="105">
        <f t="shared" si="15"/>
        <v>0</v>
      </c>
      <c r="S81" s="103">
        <f t="shared" si="15"/>
        <v>0</v>
      </c>
      <c r="T81" s="103">
        <f t="shared" si="15"/>
        <v>0</v>
      </c>
      <c r="U81" s="103">
        <f t="shared" si="15"/>
        <v>0</v>
      </c>
      <c r="V81" s="104">
        <f t="shared" si="15"/>
        <v>0</v>
      </c>
      <c r="W81" s="105">
        <f t="shared" si="15"/>
        <v>0</v>
      </c>
      <c r="X81" s="103">
        <f t="shared" si="15"/>
        <v>0</v>
      </c>
      <c r="Y81" s="103">
        <f t="shared" si="15"/>
        <v>0</v>
      </c>
      <c r="Z81" s="103">
        <f t="shared" si="15"/>
        <v>0</v>
      </c>
      <c r="AA81" s="104">
        <f t="shared" si="15"/>
        <v>0</v>
      </c>
      <c r="AB81" s="105">
        <f t="shared" si="15"/>
        <v>0</v>
      </c>
      <c r="AC81" s="103">
        <f t="shared" si="15"/>
        <v>0</v>
      </c>
      <c r="AD81" s="103">
        <f t="shared" si="15"/>
        <v>0</v>
      </c>
      <c r="AE81" s="103">
        <f t="shared" si="15"/>
        <v>0</v>
      </c>
      <c r="AF81" s="104">
        <f t="shared" si="15"/>
        <v>0</v>
      </c>
      <c r="AG81" s="105">
        <f t="shared" si="15"/>
        <v>0</v>
      </c>
      <c r="AH81" s="103">
        <f t="shared" si="15"/>
        <v>0</v>
      </c>
      <c r="AI81" s="103">
        <f t="shared" si="15"/>
        <v>0</v>
      </c>
      <c r="AJ81" s="103">
        <f t="shared" si="15"/>
        <v>0</v>
      </c>
      <c r="AK81" s="104">
        <f t="shared" si="15"/>
        <v>0</v>
      </c>
      <c r="AL81" s="105">
        <f t="shared" si="15"/>
        <v>0</v>
      </c>
      <c r="AM81" s="103">
        <f t="shared" si="15"/>
        <v>0</v>
      </c>
      <c r="AN81" s="103">
        <f t="shared" si="15"/>
        <v>0</v>
      </c>
      <c r="AO81" s="103">
        <f t="shared" si="15"/>
        <v>0</v>
      </c>
      <c r="AP81" s="104">
        <f t="shared" si="15"/>
        <v>0</v>
      </c>
      <c r="AQ81" s="105">
        <f t="shared" si="15"/>
        <v>0</v>
      </c>
      <c r="AR81" s="103">
        <f t="shared" si="15"/>
        <v>0</v>
      </c>
      <c r="AS81" s="103">
        <f t="shared" si="15"/>
        <v>0</v>
      </c>
      <c r="AT81" s="103">
        <f t="shared" si="15"/>
        <v>0</v>
      </c>
      <c r="AU81" s="104">
        <f t="shared" si="15"/>
        <v>0</v>
      </c>
      <c r="AV81" s="105">
        <f t="shared" si="15"/>
        <v>0</v>
      </c>
      <c r="AW81" s="103">
        <f t="shared" si="15"/>
        <v>0</v>
      </c>
      <c r="AX81" s="103">
        <f t="shared" si="15"/>
        <v>0</v>
      </c>
      <c r="AY81" s="103">
        <f t="shared" si="15"/>
        <v>0</v>
      </c>
      <c r="AZ81" s="104">
        <f t="shared" si="15"/>
        <v>0</v>
      </c>
      <c r="BA81" s="105">
        <f t="shared" si="15"/>
        <v>0</v>
      </c>
      <c r="BB81" s="103">
        <f t="shared" si="15"/>
        <v>0</v>
      </c>
      <c r="BC81" s="103">
        <f t="shared" si="15"/>
        <v>0</v>
      </c>
      <c r="BD81" s="103">
        <f t="shared" si="15"/>
        <v>0</v>
      </c>
      <c r="BE81" s="104">
        <f t="shared" si="15"/>
        <v>0</v>
      </c>
      <c r="BF81" s="105">
        <f t="shared" si="15"/>
        <v>0</v>
      </c>
      <c r="BG81" s="103">
        <f t="shared" si="15"/>
        <v>0</v>
      </c>
      <c r="BH81" s="103">
        <f t="shared" si="15"/>
        <v>0</v>
      </c>
      <c r="BI81" s="103">
        <f t="shared" si="15"/>
        <v>0</v>
      </c>
      <c r="BJ81" s="104">
        <f t="shared" si="15"/>
        <v>0</v>
      </c>
      <c r="BK81" s="64">
        <f t="shared" si="15"/>
        <v>197.401685341</v>
      </c>
      <c r="BL81" s="51"/>
    </row>
    <row r="82" spans="1:64" ht="12.75">
      <c r="A82" s="6" t="s">
        <v>68</v>
      </c>
      <c r="B82" s="13" t="s">
        <v>19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6"/>
      <c r="BL82" s="51"/>
    </row>
    <row r="83" spans="1:64" ht="12.75">
      <c r="A83" s="6"/>
      <c r="B83" s="13" t="s">
        <v>142</v>
      </c>
      <c r="C83" s="72">
        <v>0</v>
      </c>
      <c r="D83" s="73">
        <v>0.555179077</v>
      </c>
      <c r="E83" s="74">
        <v>0</v>
      </c>
      <c r="F83" s="74">
        <v>0</v>
      </c>
      <c r="G83" s="76">
        <v>0</v>
      </c>
      <c r="H83" s="82">
        <v>0</v>
      </c>
      <c r="I83" s="74">
        <v>1.183801383</v>
      </c>
      <c r="J83" s="74">
        <v>0</v>
      </c>
      <c r="K83" s="74">
        <v>0</v>
      </c>
      <c r="L83" s="76">
        <v>75.666604446</v>
      </c>
      <c r="M83" s="82">
        <v>0</v>
      </c>
      <c r="N83" s="73">
        <v>0</v>
      </c>
      <c r="O83" s="74">
        <v>0</v>
      </c>
      <c r="P83" s="74">
        <v>0</v>
      </c>
      <c r="Q83" s="76">
        <v>0</v>
      </c>
      <c r="R83" s="82">
        <v>0</v>
      </c>
      <c r="S83" s="74">
        <v>0</v>
      </c>
      <c r="T83" s="74">
        <v>0</v>
      </c>
      <c r="U83" s="74">
        <v>0</v>
      </c>
      <c r="V83" s="76">
        <v>0</v>
      </c>
      <c r="W83" s="82">
        <v>0</v>
      </c>
      <c r="X83" s="74">
        <v>0</v>
      </c>
      <c r="Y83" s="74">
        <v>0</v>
      </c>
      <c r="Z83" s="74">
        <v>0</v>
      </c>
      <c r="AA83" s="76">
        <v>0</v>
      </c>
      <c r="AB83" s="82">
        <v>0</v>
      </c>
      <c r="AC83" s="74">
        <v>0</v>
      </c>
      <c r="AD83" s="74">
        <v>0</v>
      </c>
      <c r="AE83" s="74">
        <v>0</v>
      </c>
      <c r="AF83" s="76">
        <v>0</v>
      </c>
      <c r="AG83" s="82">
        <v>0</v>
      </c>
      <c r="AH83" s="74">
        <v>0</v>
      </c>
      <c r="AI83" s="74">
        <v>0</v>
      </c>
      <c r="AJ83" s="74">
        <v>0</v>
      </c>
      <c r="AK83" s="76">
        <v>0</v>
      </c>
      <c r="AL83" s="82">
        <v>0</v>
      </c>
      <c r="AM83" s="74">
        <v>0</v>
      </c>
      <c r="AN83" s="74">
        <v>0</v>
      </c>
      <c r="AO83" s="74">
        <v>0</v>
      </c>
      <c r="AP83" s="76">
        <v>0</v>
      </c>
      <c r="AQ83" s="82">
        <v>0</v>
      </c>
      <c r="AR83" s="73">
        <v>0</v>
      </c>
      <c r="AS83" s="74">
        <v>0</v>
      </c>
      <c r="AT83" s="74">
        <v>0</v>
      </c>
      <c r="AU83" s="76">
        <v>0</v>
      </c>
      <c r="AV83" s="82">
        <v>0</v>
      </c>
      <c r="AW83" s="74">
        <v>0</v>
      </c>
      <c r="AX83" s="74">
        <v>0</v>
      </c>
      <c r="AY83" s="74">
        <v>0</v>
      </c>
      <c r="AZ83" s="76">
        <v>0</v>
      </c>
      <c r="BA83" s="82">
        <v>0</v>
      </c>
      <c r="BB83" s="73">
        <v>0</v>
      </c>
      <c r="BC83" s="74">
        <v>0</v>
      </c>
      <c r="BD83" s="74">
        <v>0</v>
      </c>
      <c r="BE83" s="76">
        <v>0</v>
      </c>
      <c r="BF83" s="82">
        <v>0</v>
      </c>
      <c r="BG83" s="73">
        <v>0</v>
      </c>
      <c r="BH83" s="74">
        <v>0</v>
      </c>
      <c r="BI83" s="74">
        <v>0</v>
      </c>
      <c r="BJ83" s="76">
        <v>0</v>
      </c>
      <c r="BK83" s="53">
        <v>77.405584906</v>
      </c>
      <c r="BL83" s="51"/>
    </row>
    <row r="84" spans="1:64" ht="12.75">
      <c r="A84" s="6"/>
      <c r="B84" s="13" t="s">
        <v>162</v>
      </c>
      <c r="C84" s="72">
        <v>0</v>
      </c>
      <c r="D84" s="73">
        <v>0</v>
      </c>
      <c r="E84" s="74">
        <v>0</v>
      </c>
      <c r="F84" s="74">
        <v>0</v>
      </c>
      <c r="G84" s="76">
        <v>0</v>
      </c>
      <c r="H84" s="82">
        <v>0</v>
      </c>
      <c r="I84" s="74">
        <v>0.163969108</v>
      </c>
      <c r="J84" s="74">
        <v>0</v>
      </c>
      <c r="K84" s="74">
        <v>0</v>
      </c>
      <c r="L84" s="76">
        <v>5.902874339</v>
      </c>
      <c r="M84" s="82">
        <v>0</v>
      </c>
      <c r="N84" s="73">
        <v>0</v>
      </c>
      <c r="O84" s="74">
        <v>0</v>
      </c>
      <c r="P84" s="74">
        <v>0</v>
      </c>
      <c r="Q84" s="76">
        <v>0</v>
      </c>
      <c r="R84" s="82">
        <v>0</v>
      </c>
      <c r="S84" s="74">
        <v>0</v>
      </c>
      <c r="T84" s="74">
        <v>0</v>
      </c>
      <c r="U84" s="74">
        <v>0</v>
      </c>
      <c r="V84" s="76">
        <v>0</v>
      </c>
      <c r="W84" s="82">
        <v>0</v>
      </c>
      <c r="X84" s="74">
        <v>0</v>
      </c>
      <c r="Y84" s="74">
        <v>0</v>
      </c>
      <c r="Z84" s="74">
        <v>0</v>
      </c>
      <c r="AA84" s="76">
        <v>0</v>
      </c>
      <c r="AB84" s="82">
        <v>0</v>
      </c>
      <c r="AC84" s="74">
        <v>0</v>
      </c>
      <c r="AD84" s="74">
        <v>0</v>
      </c>
      <c r="AE84" s="74">
        <v>0</v>
      </c>
      <c r="AF84" s="76">
        <v>0</v>
      </c>
      <c r="AG84" s="82">
        <v>0</v>
      </c>
      <c r="AH84" s="74">
        <v>0</v>
      </c>
      <c r="AI84" s="74">
        <v>0</v>
      </c>
      <c r="AJ84" s="74">
        <v>0</v>
      </c>
      <c r="AK84" s="76">
        <v>0</v>
      </c>
      <c r="AL84" s="82">
        <v>0</v>
      </c>
      <c r="AM84" s="74">
        <v>0</v>
      </c>
      <c r="AN84" s="74">
        <v>0</v>
      </c>
      <c r="AO84" s="74">
        <v>0</v>
      </c>
      <c r="AP84" s="76">
        <v>0</v>
      </c>
      <c r="AQ84" s="82">
        <v>0</v>
      </c>
      <c r="AR84" s="73">
        <v>0</v>
      </c>
      <c r="AS84" s="74">
        <v>0</v>
      </c>
      <c r="AT84" s="74">
        <v>0</v>
      </c>
      <c r="AU84" s="76">
        <v>0</v>
      </c>
      <c r="AV84" s="82">
        <v>0</v>
      </c>
      <c r="AW84" s="74">
        <v>0</v>
      </c>
      <c r="AX84" s="74">
        <v>0</v>
      </c>
      <c r="AY84" s="74">
        <v>0</v>
      </c>
      <c r="AZ84" s="76">
        <v>0</v>
      </c>
      <c r="BA84" s="82">
        <v>0</v>
      </c>
      <c r="BB84" s="73">
        <v>0</v>
      </c>
      <c r="BC84" s="74">
        <v>0</v>
      </c>
      <c r="BD84" s="74">
        <v>0</v>
      </c>
      <c r="BE84" s="76">
        <v>0</v>
      </c>
      <c r="BF84" s="82">
        <v>0</v>
      </c>
      <c r="BG84" s="73">
        <v>0</v>
      </c>
      <c r="BH84" s="74">
        <v>0</v>
      </c>
      <c r="BI84" s="74">
        <v>0</v>
      </c>
      <c r="BJ84" s="76">
        <v>0</v>
      </c>
      <c r="BK84" s="53">
        <v>6.066843447</v>
      </c>
      <c r="BL84" s="51"/>
    </row>
    <row r="85" spans="1:64" ht="12.75">
      <c r="A85" s="6"/>
      <c r="B85" s="13" t="s">
        <v>148</v>
      </c>
      <c r="C85" s="72">
        <v>0</v>
      </c>
      <c r="D85" s="73">
        <v>0</v>
      </c>
      <c r="E85" s="74">
        <v>0</v>
      </c>
      <c r="F85" s="74">
        <v>0</v>
      </c>
      <c r="G85" s="76">
        <v>0</v>
      </c>
      <c r="H85" s="82">
        <v>0</v>
      </c>
      <c r="I85" s="74">
        <v>12.101131971</v>
      </c>
      <c r="J85" s="74">
        <v>0</v>
      </c>
      <c r="K85" s="74">
        <v>0</v>
      </c>
      <c r="L85" s="76">
        <v>38.607833549</v>
      </c>
      <c r="M85" s="82">
        <v>0</v>
      </c>
      <c r="N85" s="73">
        <v>0</v>
      </c>
      <c r="O85" s="74">
        <v>0</v>
      </c>
      <c r="P85" s="74">
        <v>0</v>
      </c>
      <c r="Q85" s="76">
        <v>0</v>
      </c>
      <c r="R85" s="82">
        <v>0</v>
      </c>
      <c r="S85" s="74">
        <v>0</v>
      </c>
      <c r="T85" s="74">
        <v>0</v>
      </c>
      <c r="U85" s="74">
        <v>0</v>
      </c>
      <c r="V85" s="76">
        <v>0</v>
      </c>
      <c r="W85" s="82">
        <v>0</v>
      </c>
      <c r="X85" s="74">
        <v>0</v>
      </c>
      <c r="Y85" s="74">
        <v>0</v>
      </c>
      <c r="Z85" s="74">
        <v>0</v>
      </c>
      <c r="AA85" s="76">
        <v>0</v>
      </c>
      <c r="AB85" s="82">
        <v>0</v>
      </c>
      <c r="AC85" s="74">
        <v>0</v>
      </c>
      <c r="AD85" s="74">
        <v>0</v>
      </c>
      <c r="AE85" s="74">
        <v>0</v>
      </c>
      <c r="AF85" s="76">
        <v>0</v>
      </c>
      <c r="AG85" s="82">
        <v>0</v>
      </c>
      <c r="AH85" s="74">
        <v>0</v>
      </c>
      <c r="AI85" s="74">
        <v>0</v>
      </c>
      <c r="AJ85" s="74">
        <v>0</v>
      </c>
      <c r="AK85" s="76">
        <v>0</v>
      </c>
      <c r="AL85" s="82">
        <v>0</v>
      </c>
      <c r="AM85" s="74">
        <v>0</v>
      </c>
      <c r="AN85" s="74">
        <v>0</v>
      </c>
      <c r="AO85" s="74">
        <v>0</v>
      </c>
      <c r="AP85" s="76">
        <v>0</v>
      </c>
      <c r="AQ85" s="82">
        <v>0</v>
      </c>
      <c r="AR85" s="73">
        <v>0</v>
      </c>
      <c r="AS85" s="74">
        <v>0</v>
      </c>
      <c r="AT85" s="74">
        <v>0</v>
      </c>
      <c r="AU85" s="76">
        <v>0</v>
      </c>
      <c r="AV85" s="82">
        <v>0</v>
      </c>
      <c r="AW85" s="74">
        <v>0</v>
      </c>
      <c r="AX85" s="74">
        <v>0</v>
      </c>
      <c r="AY85" s="74">
        <v>0</v>
      </c>
      <c r="AZ85" s="76">
        <v>0</v>
      </c>
      <c r="BA85" s="82">
        <v>0</v>
      </c>
      <c r="BB85" s="73">
        <v>0</v>
      </c>
      <c r="BC85" s="74">
        <v>0</v>
      </c>
      <c r="BD85" s="74">
        <v>0</v>
      </c>
      <c r="BE85" s="76">
        <v>0</v>
      </c>
      <c r="BF85" s="82">
        <v>0</v>
      </c>
      <c r="BG85" s="73">
        <v>0</v>
      </c>
      <c r="BH85" s="74">
        <v>0</v>
      </c>
      <c r="BI85" s="74">
        <v>0</v>
      </c>
      <c r="BJ85" s="76">
        <v>0</v>
      </c>
      <c r="BK85" s="53">
        <v>50.70896552</v>
      </c>
      <c r="BL85" s="51"/>
    </row>
    <row r="86" spans="1:64" ht="12.75">
      <c r="A86" s="6"/>
      <c r="B86" s="13" t="s">
        <v>141</v>
      </c>
      <c r="C86" s="72">
        <v>0</v>
      </c>
      <c r="D86" s="73">
        <v>0.601059779</v>
      </c>
      <c r="E86" s="74">
        <v>0</v>
      </c>
      <c r="F86" s="74">
        <v>0</v>
      </c>
      <c r="G86" s="76">
        <v>0</v>
      </c>
      <c r="H86" s="82">
        <v>0</v>
      </c>
      <c r="I86" s="74">
        <v>21.58234375</v>
      </c>
      <c r="J86" s="74">
        <v>0</v>
      </c>
      <c r="K86" s="74">
        <v>0</v>
      </c>
      <c r="L86" s="76">
        <v>84.169693208</v>
      </c>
      <c r="M86" s="82">
        <v>0</v>
      </c>
      <c r="N86" s="73">
        <v>0</v>
      </c>
      <c r="O86" s="74">
        <v>0</v>
      </c>
      <c r="P86" s="74">
        <v>0</v>
      </c>
      <c r="Q86" s="76">
        <v>0</v>
      </c>
      <c r="R86" s="82">
        <v>0</v>
      </c>
      <c r="S86" s="74">
        <v>0</v>
      </c>
      <c r="T86" s="74">
        <v>0</v>
      </c>
      <c r="U86" s="74">
        <v>0</v>
      </c>
      <c r="V86" s="76">
        <v>0</v>
      </c>
      <c r="W86" s="82">
        <v>0</v>
      </c>
      <c r="X86" s="74">
        <v>0</v>
      </c>
      <c r="Y86" s="74">
        <v>0</v>
      </c>
      <c r="Z86" s="74">
        <v>0</v>
      </c>
      <c r="AA86" s="76">
        <v>0</v>
      </c>
      <c r="AB86" s="82">
        <v>0</v>
      </c>
      <c r="AC86" s="74">
        <v>0</v>
      </c>
      <c r="AD86" s="74">
        <v>0</v>
      </c>
      <c r="AE86" s="74">
        <v>0</v>
      </c>
      <c r="AF86" s="76">
        <v>0</v>
      </c>
      <c r="AG86" s="82">
        <v>0</v>
      </c>
      <c r="AH86" s="74">
        <v>0</v>
      </c>
      <c r="AI86" s="74">
        <v>0</v>
      </c>
      <c r="AJ86" s="74">
        <v>0</v>
      </c>
      <c r="AK86" s="76">
        <v>0</v>
      </c>
      <c r="AL86" s="82">
        <v>0</v>
      </c>
      <c r="AM86" s="74">
        <v>0</v>
      </c>
      <c r="AN86" s="74">
        <v>0</v>
      </c>
      <c r="AO86" s="74">
        <v>0</v>
      </c>
      <c r="AP86" s="76">
        <v>0</v>
      </c>
      <c r="AQ86" s="82">
        <v>0</v>
      </c>
      <c r="AR86" s="73">
        <v>0</v>
      </c>
      <c r="AS86" s="74">
        <v>0</v>
      </c>
      <c r="AT86" s="74">
        <v>0</v>
      </c>
      <c r="AU86" s="76">
        <v>0</v>
      </c>
      <c r="AV86" s="82">
        <v>0</v>
      </c>
      <c r="AW86" s="74">
        <v>0</v>
      </c>
      <c r="AX86" s="74">
        <v>0</v>
      </c>
      <c r="AY86" s="74">
        <v>0</v>
      </c>
      <c r="AZ86" s="76">
        <v>0</v>
      </c>
      <c r="BA86" s="82">
        <v>0</v>
      </c>
      <c r="BB86" s="73">
        <v>0</v>
      </c>
      <c r="BC86" s="74">
        <v>0</v>
      </c>
      <c r="BD86" s="74">
        <v>0</v>
      </c>
      <c r="BE86" s="76">
        <v>0</v>
      </c>
      <c r="BF86" s="82">
        <v>0</v>
      </c>
      <c r="BG86" s="73">
        <v>0</v>
      </c>
      <c r="BH86" s="74">
        <v>0</v>
      </c>
      <c r="BI86" s="74">
        <v>0</v>
      </c>
      <c r="BJ86" s="76">
        <v>0</v>
      </c>
      <c r="BK86" s="53">
        <v>106.353096737</v>
      </c>
      <c r="BL86" s="51"/>
    </row>
    <row r="87" spans="1:64" ht="12.75">
      <c r="A87" s="6"/>
      <c r="B87" s="13" t="s">
        <v>164</v>
      </c>
      <c r="C87" s="72">
        <v>0</v>
      </c>
      <c r="D87" s="73">
        <v>0</v>
      </c>
      <c r="E87" s="74">
        <v>0</v>
      </c>
      <c r="F87" s="74">
        <v>0</v>
      </c>
      <c r="G87" s="76">
        <v>0</v>
      </c>
      <c r="H87" s="82">
        <v>0</v>
      </c>
      <c r="I87" s="74">
        <v>0.237957775</v>
      </c>
      <c r="J87" s="74">
        <v>0</v>
      </c>
      <c r="K87" s="74">
        <v>0</v>
      </c>
      <c r="L87" s="76">
        <v>28.55591451</v>
      </c>
      <c r="M87" s="82">
        <v>0</v>
      </c>
      <c r="N87" s="73">
        <v>0</v>
      </c>
      <c r="O87" s="74">
        <v>0</v>
      </c>
      <c r="P87" s="74">
        <v>0</v>
      </c>
      <c r="Q87" s="76">
        <v>0</v>
      </c>
      <c r="R87" s="82">
        <v>0</v>
      </c>
      <c r="S87" s="74">
        <v>0</v>
      </c>
      <c r="T87" s="74">
        <v>0</v>
      </c>
      <c r="U87" s="74">
        <v>0</v>
      </c>
      <c r="V87" s="76">
        <v>0</v>
      </c>
      <c r="W87" s="82">
        <v>0</v>
      </c>
      <c r="X87" s="74">
        <v>0</v>
      </c>
      <c r="Y87" s="74">
        <v>0</v>
      </c>
      <c r="Z87" s="74">
        <v>0</v>
      </c>
      <c r="AA87" s="76">
        <v>0</v>
      </c>
      <c r="AB87" s="82">
        <v>0</v>
      </c>
      <c r="AC87" s="74">
        <v>0</v>
      </c>
      <c r="AD87" s="74">
        <v>0</v>
      </c>
      <c r="AE87" s="74">
        <v>0</v>
      </c>
      <c r="AF87" s="76">
        <v>0</v>
      </c>
      <c r="AG87" s="82">
        <v>0</v>
      </c>
      <c r="AH87" s="74">
        <v>0</v>
      </c>
      <c r="AI87" s="74">
        <v>0</v>
      </c>
      <c r="AJ87" s="74">
        <v>0</v>
      </c>
      <c r="AK87" s="76">
        <v>0</v>
      </c>
      <c r="AL87" s="82">
        <v>0</v>
      </c>
      <c r="AM87" s="74">
        <v>0</v>
      </c>
      <c r="AN87" s="74">
        <v>0</v>
      </c>
      <c r="AO87" s="74">
        <v>0</v>
      </c>
      <c r="AP87" s="76">
        <v>0</v>
      </c>
      <c r="AQ87" s="82">
        <v>0</v>
      </c>
      <c r="AR87" s="73">
        <v>0</v>
      </c>
      <c r="AS87" s="74">
        <v>0</v>
      </c>
      <c r="AT87" s="74">
        <v>0</v>
      </c>
      <c r="AU87" s="76">
        <v>0</v>
      </c>
      <c r="AV87" s="82">
        <v>0</v>
      </c>
      <c r="AW87" s="74">
        <v>0</v>
      </c>
      <c r="AX87" s="74">
        <v>0</v>
      </c>
      <c r="AY87" s="74">
        <v>0</v>
      </c>
      <c r="AZ87" s="76">
        <v>0</v>
      </c>
      <c r="BA87" s="82">
        <v>0</v>
      </c>
      <c r="BB87" s="73">
        <v>0</v>
      </c>
      <c r="BC87" s="74">
        <v>0</v>
      </c>
      <c r="BD87" s="74">
        <v>0</v>
      </c>
      <c r="BE87" s="76">
        <v>0</v>
      </c>
      <c r="BF87" s="82">
        <v>0</v>
      </c>
      <c r="BG87" s="73">
        <v>0</v>
      </c>
      <c r="BH87" s="74">
        <v>0</v>
      </c>
      <c r="BI87" s="74">
        <v>0</v>
      </c>
      <c r="BJ87" s="76">
        <v>0</v>
      </c>
      <c r="BK87" s="53">
        <v>28.793872285</v>
      </c>
      <c r="BL87" s="51"/>
    </row>
    <row r="88" spans="1:64" ht="12.75">
      <c r="A88" s="6"/>
      <c r="B88" s="13" t="s">
        <v>152</v>
      </c>
      <c r="C88" s="72">
        <v>0</v>
      </c>
      <c r="D88" s="73">
        <v>0</v>
      </c>
      <c r="E88" s="74">
        <v>0</v>
      </c>
      <c r="F88" s="74">
        <v>0</v>
      </c>
      <c r="G88" s="76">
        <v>0</v>
      </c>
      <c r="H88" s="82">
        <v>0</v>
      </c>
      <c r="I88" s="74">
        <v>25.174801236</v>
      </c>
      <c r="J88" s="74">
        <v>0</v>
      </c>
      <c r="K88" s="74">
        <v>0</v>
      </c>
      <c r="L88" s="76">
        <v>78.451994597</v>
      </c>
      <c r="M88" s="82">
        <v>0</v>
      </c>
      <c r="N88" s="73">
        <v>0</v>
      </c>
      <c r="O88" s="74">
        <v>0</v>
      </c>
      <c r="P88" s="74">
        <v>0</v>
      </c>
      <c r="Q88" s="76">
        <v>0</v>
      </c>
      <c r="R88" s="82">
        <v>0</v>
      </c>
      <c r="S88" s="74">
        <v>0</v>
      </c>
      <c r="T88" s="74">
        <v>0</v>
      </c>
      <c r="U88" s="74">
        <v>0</v>
      </c>
      <c r="V88" s="76">
        <v>0</v>
      </c>
      <c r="W88" s="82">
        <v>0</v>
      </c>
      <c r="X88" s="74">
        <v>0</v>
      </c>
      <c r="Y88" s="74">
        <v>0</v>
      </c>
      <c r="Z88" s="74">
        <v>0</v>
      </c>
      <c r="AA88" s="76">
        <v>0</v>
      </c>
      <c r="AB88" s="82">
        <v>0</v>
      </c>
      <c r="AC88" s="74">
        <v>0</v>
      </c>
      <c r="AD88" s="74">
        <v>0</v>
      </c>
      <c r="AE88" s="74">
        <v>0</v>
      </c>
      <c r="AF88" s="76">
        <v>0</v>
      </c>
      <c r="AG88" s="82">
        <v>0</v>
      </c>
      <c r="AH88" s="74">
        <v>0</v>
      </c>
      <c r="AI88" s="74">
        <v>0</v>
      </c>
      <c r="AJ88" s="74">
        <v>0</v>
      </c>
      <c r="AK88" s="76">
        <v>0</v>
      </c>
      <c r="AL88" s="82">
        <v>0</v>
      </c>
      <c r="AM88" s="74">
        <v>0</v>
      </c>
      <c r="AN88" s="74">
        <v>0</v>
      </c>
      <c r="AO88" s="74">
        <v>0</v>
      </c>
      <c r="AP88" s="76">
        <v>0</v>
      </c>
      <c r="AQ88" s="82">
        <v>0</v>
      </c>
      <c r="AR88" s="73">
        <v>0</v>
      </c>
      <c r="AS88" s="74">
        <v>0</v>
      </c>
      <c r="AT88" s="74">
        <v>0</v>
      </c>
      <c r="AU88" s="76">
        <v>0</v>
      </c>
      <c r="AV88" s="82">
        <v>0</v>
      </c>
      <c r="AW88" s="74">
        <v>0</v>
      </c>
      <c r="AX88" s="74">
        <v>0</v>
      </c>
      <c r="AY88" s="74">
        <v>0</v>
      </c>
      <c r="AZ88" s="76">
        <v>0</v>
      </c>
      <c r="BA88" s="82">
        <v>0</v>
      </c>
      <c r="BB88" s="73">
        <v>0</v>
      </c>
      <c r="BC88" s="74">
        <v>0</v>
      </c>
      <c r="BD88" s="74">
        <v>0</v>
      </c>
      <c r="BE88" s="76">
        <v>0</v>
      </c>
      <c r="BF88" s="82">
        <v>0</v>
      </c>
      <c r="BG88" s="73">
        <v>0</v>
      </c>
      <c r="BH88" s="74">
        <v>0</v>
      </c>
      <c r="BI88" s="74">
        <v>0</v>
      </c>
      <c r="BJ88" s="76">
        <v>0</v>
      </c>
      <c r="BK88" s="53">
        <v>103.626795833</v>
      </c>
      <c r="BL88" s="51"/>
    </row>
    <row r="89" spans="1:64" ht="12.75">
      <c r="A89" s="6"/>
      <c r="B89" s="13" t="s">
        <v>163</v>
      </c>
      <c r="C89" s="72">
        <v>0</v>
      </c>
      <c r="D89" s="73">
        <v>0</v>
      </c>
      <c r="E89" s="74">
        <v>0</v>
      </c>
      <c r="F89" s="74">
        <v>0</v>
      </c>
      <c r="G89" s="76">
        <v>0</v>
      </c>
      <c r="H89" s="82">
        <v>0</v>
      </c>
      <c r="I89" s="74">
        <v>82.114784571</v>
      </c>
      <c r="J89" s="74">
        <v>0</v>
      </c>
      <c r="K89" s="74">
        <v>0</v>
      </c>
      <c r="L89" s="76">
        <v>17.066471053</v>
      </c>
      <c r="M89" s="82">
        <v>0</v>
      </c>
      <c r="N89" s="73">
        <v>0</v>
      </c>
      <c r="O89" s="74">
        <v>0</v>
      </c>
      <c r="P89" s="74">
        <v>0</v>
      </c>
      <c r="Q89" s="76">
        <v>0</v>
      </c>
      <c r="R89" s="82">
        <v>0</v>
      </c>
      <c r="S89" s="74">
        <v>0</v>
      </c>
      <c r="T89" s="74">
        <v>0</v>
      </c>
      <c r="U89" s="74">
        <v>0</v>
      </c>
      <c r="V89" s="76">
        <v>0</v>
      </c>
      <c r="W89" s="82">
        <v>0</v>
      </c>
      <c r="X89" s="74">
        <v>0</v>
      </c>
      <c r="Y89" s="74">
        <v>0</v>
      </c>
      <c r="Z89" s="74">
        <v>0</v>
      </c>
      <c r="AA89" s="76">
        <v>0</v>
      </c>
      <c r="AB89" s="82">
        <v>0</v>
      </c>
      <c r="AC89" s="74">
        <v>0</v>
      </c>
      <c r="AD89" s="74">
        <v>0</v>
      </c>
      <c r="AE89" s="74">
        <v>0</v>
      </c>
      <c r="AF89" s="76">
        <v>0</v>
      </c>
      <c r="AG89" s="82">
        <v>0</v>
      </c>
      <c r="AH89" s="74">
        <v>0</v>
      </c>
      <c r="AI89" s="74">
        <v>0</v>
      </c>
      <c r="AJ89" s="74">
        <v>0</v>
      </c>
      <c r="AK89" s="76">
        <v>0</v>
      </c>
      <c r="AL89" s="82">
        <v>0</v>
      </c>
      <c r="AM89" s="74">
        <v>0</v>
      </c>
      <c r="AN89" s="74">
        <v>0</v>
      </c>
      <c r="AO89" s="74">
        <v>0</v>
      </c>
      <c r="AP89" s="76">
        <v>0</v>
      </c>
      <c r="AQ89" s="82">
        <v>0</v>
      </c>
      <c r="AR89" s="73">
        <v>0</v>
      </c>
      <c r="AS89" s="74">
        <v>0</v>
      </c>
      <c r="AT89" s="74">
        <v>0</v>
      </c>
      <c r="AU89" s="76">
        <v>0</v>
      </c>
      <c r="AV89" s="82">
        <v>0</v>
      </c>
      <c r="AW89" s="74">
        <v>0</v>
      </c>
      <c r="AX89" s="74">
        <v>0</v>
      </c>
      <c r="AY89" s="74">
        <v>0</v>
      </c>
      <c r="AZ89" s="76">
        <v>0</v>
      </c>
      <c r="BA89" s="82">
        <v>0</v>
      </c>
      <c r="BB89" s="73">
        <v>0</v>
      </c>
      <c r="BC89" s="74">
        <v>0</v>
      </c>
      <c r="BD89" s="74">
        <v>0</v>
      </c>
      <c r="BE89" s="76">
        <v>0</v>
      </c>
      <c r="BF89" s="82">
        <v>0</v>
      </c>
      <c r="BG89" s="73">
        <v>0</v>
      </c>
      <c r="BH89" s="74">
        <v>0</v>
      </c>
      <c r="BI89" s="74">
        <v>0</v>
      </c>
      <c r="BJ89" s="76">
        <v>0</v>
      </c>
      <c r="BK89" s="53">
        <v>99.181255624</v>
      </c>
      <c r="BL89" s="51"/>
    </row>
    <row r="90" spans="1:64" ht="12.75">
      <c r="A90" s="6"/>
      <c r="B90" s="13" t="s">
        <v>146</v>
      </c>
      <c r="C90" s="72">
        <v>0</v>
      </c>
      <c r="D90" s="73">
        <v>0</v>
      </c>
      <c r="E90" s="74">
        <v>0</v>
      </c>
      <c r="F90" s="74">
        <v>0</v>
      </c>
      <c r="G90" s="76">
        <v>0</v>
      </c>
      <c r="H90" s="82">
        <v>0</v>
      </c>
      <c r="I90" s="74">
        <v>430.321342617</v>
      </c>
      <c r="J90" s="74">
        <v>0</v>
      </c>
      <c r="K90" s="74">
        <v>0</v>
      </c>
      <c r="L90" s="76">
        <v>691.147141707</v>
      </c>
      <c r="M90" s="82">
        <v>0</v>
      </c>
      <c r="N90" s="73">
        <v>0</v>
      </c>
      <c r="O90" s="74">
        <v>0</v>
      </c>
      <c r="P90" s="74">
        <v>0</v>
      </c>
      <c r="Q90" s="76">
        <v>0</v>
      </c>
      <c r="R90" s="82">
        <v>0</v>
      </c>
      <c r="S90" s="74">
        <v>0</v>
      </c>
      <c r="T90" s="74">
        <v>0</v>
      </c>
      <c r="U90" s="74">
        <v>0</v>
      </c>
      <c r="V90" s="76">
        <v>0</v>
      </c>
      <c r="W90" s="82">
        <v>0</v>
      </c>
      <c r="X90" s="74">
        <v>0</v>
      </c>
      <c r="Y90" s="74">
        <v>0</v>
      </c>
      <c r="Z90" s="74">
        <v>0</v>
      </c>
      <c r="AA90" s="76">
        <v>0</v>
      </c>
      <c r="AB90" s="82">
        <v>0</v>
      </c>
      <c r="AC90" s="74">
        <v>0</v>
      </c>
      <c r="AD90" s="74">
        <v>0</v>
      </c>
      <c r="AE90" s="74">
        <v>0</v>
      </c>
      <c r="AF90" s="76">
        <v>0</v>
      </c>
      <c r="AG90" s="82">
        <v>0</v>
      </c>
      <c r="AH90" s="74">
        <v>0</v>
      </c>
      <c r="AI90" s="74">
        <v>0</v>
      </c>
      <c r="AJ90" s="74">
        <v>0</v>
      </c>
      <c r="AK90" s="76">
        <v>0</v>
      </c>
      <c r="AL90" s="82">
        <v>0</v>
      </c>
      <c r="AM90" s="74">
        <v>0</v>
      </c>
      <c r="AN90" s="74">
        <v>0</v>
      </c>
      <c r="AO90" s="74">
        <v>0</v>
      </c>
      <c r="AP90" s="76">
        <v>0</v>
      </c>
      <c r="AQ90" s="82">
        <v>0</v>
      </c>
      <c r="AR90" s="73">
        <v>0</v>
      </c>
      <c r="AS90" s="74">
        <v>0</v>
      </c>
      <c r="AT90" s="74">
        <v>0</v>
      </c>
      <c r="AU90" s="76">
        <v>0</v>
      </c>
      <c r="AV90" s="82">
        <v>0</v>
      </c>
      <c r="AW90" s="74">
        <v>0</v>
      </c>
      <c r="AX90" s="74">
        <v>0</v>
      </c>
      <c r="AY90" s="74">
        <v>0</v>
      </c>
      <c r="AZ90" s="76">
        <v>0</v>
      </c>
      <c r="BA90" s="82">
        <v>0</v>
      </c>
      <c r="BB90" s="73">
        <v>0</v>
      </c>
      <c r="BC90" s="74">
        <v>0</v>
      </c>
      <c r="BD90" s="74">
        <v>0</v>
      </c>
      <c r="BE90" s="76">
        <v>0</v>
      </c>
      <c r="BF90" s="82">
        <v>0</v>
      </c>
      <c r="BG90" s="73">
        <v>0</v>
      </c>
      <c r="BH90" s="74">
        <v>0</v>
      </c>
      <c r="BI90" s="74">
        <v>0</v>
      </c>
      <c r="BJ90" s="76">
        <v>0</v>
      </c>
      <c r="BK90" s="53">
        <v>1121.468484324</v>
      </c>
      <c r="BL90" s="51"/>
    </row>
    <row r="91" spans="1:64" ht="12.75">
      <c r="A91" s="6"/>
      <c r="B91" s="13" t="s">
        <v>165</v>
      </c>
      <c r="C91" s="72">
        <v>0</v>
      </c>
      <c r="D91" s="73">
        <v>0</v>
      </c>
      <c r="E91" s="74">
        <v>0</v>
      </c>
      <c r="F91" s="74">
        <v>0</v>
      </c>
      <c r="G91" s="76">
        <v>0</v>
      </c>
      <c r="H91" s="82">
        <v>0</v>
      </c>
      <c r="I91" s="74">
        <v>0.1258814</v>
      </c>
      <c r="J91" s="74">
        <v>0</v>
      </c>
      <c r="K91" s="74">
        <v>0</v>
      </c>
      <c r="L91" s="76">
        <v>12.699449369</v>
      </c>
      <c r="M91" s="82">
        <v>0</v>
      </c>
      <c r="N91" s="73">
        <v>0</v>
      </c>
      <c r="O91" s="74">
        <v>0</v>
      </c>
      <c r="P91" s="74">
        <v>0</v>
      </c>
      <c r="Q91" s="76">
        <v>0</v>
      </c>
      <c r="R91" s="82">
        <v>0</v>
      </c>
      <c r="S91" s="74">
        <v>0</v>
      </c>
      <c r="T91" s="74">
        <v>0</v>
      </c>
      <c r="U91" s="74">
        <v>0</v>
      </c>
      <c r="V91" s="76">
        <v>0</v>
      </c>
      <c r="W91" s="82">
        <v>0</v>
      </c>
      <c r="X91" s="74">
        <v>0</v>
      </c>
      <c r="Y91" s="74">
        <v>0</v>
      </c>
      <c r="Z91" s="74">
        <v>0</v>
      </c>
      <c r="AA91" s="76">
        <v>0</v>
      </c>
      <c r="AB91" s="82">
        <v>0</v>
      </c>
      <c r="AC91" s="74">
        <v>0</v>
      </c>
      <c r="AD91" s="74">
        <v>0</v>
      </c>
      <c r="AE91" s="74">
        <v>0</v>
      </c>
      <c r="AF91" s="76">
        <v>0</v>
      </c>
      <c r="AG91" s="82">
        <v>0</v>
      </c>
      <c r="AH91" s="74">
        <v>0</v>
      </c>
      <c r="AI91" s="74">
        <v>0</v>
      </c>
      <c r="AJ91" s="74">
        <v>0</v>
      </c>
      <c r="AK91" s="76">
        <v>0</v>
      </c>
      <c r="AL91" s="82">
        <v>0</v>
      </c>
      <c r="AM91" s="74">
        <v>0</v>
      </c>
      <c r="AN91" s="74">
        <v>0</v>
      </c>
      <c r="AO91" s="74">
        <v>0</v>
      </c>
      <c r="AP91" s="76">
        <v>0</v>
      </c>
      <c r="AQ91" s="82">
        <v>0</v>
      </c>
      <c r="AR91" s="73">
        <v>0</v>
      </c>
      <c r="AS91" s="74">
        <v>0</v>
      </c>
      <c r="AT91" s="74">
        <v>0</v>
      </c>
      <c r="AU91" s="76">
        <v>0</v>
      </c>
      <c r="AV91" s="82">
        <v>0</v>
      </c>
      <c r="AW91" s="74">
        <v>0</v>
      </c>
      <c r="AX91" s="74">
        <v>0</v>
      </c>
      <c r="AY91" s="74">
        <v>0</v>
      </c>
      <c r="AZ91" s="76">
        <v>0</v>
      </c>
      <c r="BA91" s="82">
        <v>0</v>
      </c>
      <c r="BB91" s="73">
        <v>0</v>
      </c>
      <c r="BC91" s="74">
        <v>0</v>
      </c>
      <c r="BD91" s="74">
        <v>0</v>
      </c>
      <c r="BE91" s="76">
        <v>0</v>
      </c>
      <c r="BF91" s="82">
        <v>0</v>
      </c>
      <c r="BG91" s="73">
        <v>0</v>
      </c>
      <c r="BH91" s="74">
        <v>0</v>
      </c>
      <c r="BI91" s="74">
        <v>0</v>
      </c>
      <c r="BJ91" s="76">
        <v>0</v>
      </c>
      <c r="BK91" s="53">
        <v>12.825330769</v>
      </c>
      <c r="BL91" s="51"/>
    </row>
    <row r="92" spans="1:64" ht="12.75">
      <c r="A92" s="6"/>
      <c r="B92" s="38" t="s">
        <v>143</v>
      </c>
      <c r="C92" s="72">
        <v>0</v>
      </c>
      <c r="D92" s="73">
        <v>0.58612352</v>
      </c>
      <c r="E92" s="74">
        <v>0</v>
      </c>
      <c r="F92" s="74">
        <v>0</v>
      </c>
      <c r="G92" s="76">
        <v>0</v>
      </c>
      <c r="H92" s="82">
        <v>0</v>
      </c>
      <c r="I92" s="74">
        <v>77.0556787</v>
      </c>
      <c r="J92" s="74">
        <v>0</v>
      </c>
      <c r="K92" s="74">
        <v>0</v>
      </c>
      <c r="L92" s="76">
        <v>11.262518042</v>
      </c>
      <c r="M92" s="82">
        <v>0</v>
      </c>
      <c r="N92" s="73">
        <v>0</v>
      </c>
      <c r="O92" s="74">
        <v>0</v>
      </c>
      <c r="P92" s="74">
        <v>0</v>
      </c>
      <c r="Q92" s="76">
        <v>0</v>
      </c>
      <c r="R92" s="82">
        <v>0</v>
      </c>
      <c r="S92" s="74">
        <v>0</v>
      </c>
      <c r="T92" s="74">
        <v>0</v>
      </c>
      <c r="U92" s="74">
        <v>0</v>
      </c>
      <c r="V92" s="76">
        <v>0</v>
      </c>
      <c r="W92" s="82">
        <v>0</v>
      </c>
      <c r="X92" s="74">
        <v>0</v>
      </c>
      <c r="Y92" s="74">
        <v>0</v>
      </c>
      <c r="Z92" s="74">
        <v>0</v>
      </c>
      <c r="AA92" s="76">
        <v>0</v>
      </c>
      <c r="AB92" s="82">
        <v>0</v>
      </c>
      <c r="AC92" s="74">
        <v>0</v>
      </c>
      <c r="AD92" s="74">
        <v>0</v>
      </c>
      <c r="AE92" s="74">
        <v>0</v>
      </c>
      <c r="AF92" s="76">
        <v>0</v>
      </c>
      <c r="AG92" s="82">
        <v>0</v>
      </c>
      <c r="AH92" s="74">
        <v>0</v>
      </c>
      <c r="AI92" s="74">
        <v>0</v>
      </c>
      <c r="AJ92" s="74">
        <v>0</v>
      </c>
      <c r="AK92" s="76">
        <v>0</v>
      </c>
      <c r="AL92" s="82">
        <v>0</v>
      </c>
      <c r="AM92" s="74">
        <v>0</v>
      </c>
      <c r="AN92" s="74">
        <v>0</v>
      </c>
      <c r="AO92" s="74">
        <v>0</v>
      </c>
      <c r="AP92" s="76">
        <v>0</v>
      </c>
      <c r="AQ92" s="82">
        <v>0</v>
      </c>
      <c r="AR92" s="73">
        <v>0</v>
      </c>
      <c r="AS92" s="74">
        <v>0</v>
      </c>
      <c r="AT92" s="74">
        <v>0</v>
      </c>
      <c r="AU92" s="76">
        <v>0</v>
      </c>
      <c r="AV92" s="82">
        <v>0</v>
      </c>
      <c r="AW92" s="74">
        <v>0</v>
      </c>
      <c r="AX92" s="74">
        <v>0</v>
      </c>
      <c r="AY92" s="74">
        <v>0</v>
      </c>
      <c r="AZ92" s="76">
        <v>0</v>
      </c>
      <c r="BA92" s="82">
        <v>0</v>
      </c>
      <c r="BB92" s="73">
        <v>0</v>
      </c>
      <c r="BC92" s="74">
        <v>0</v>
      </c>
      <c r="BD92" s="74">
        <v>0</v>
      </c>
      <c r="BE92" s="76">
        <v>0</v>
      </c>
      <c r="BF92" s="82">
        <v>0</v>
      </c>
      <c r="BG92" s="73">
        <v>0</v>
      </c>
      <c r="BH92" s="74">
        <v>0</v>
      </c>
      <c r="BI92" s="74">
        <v>0</v>
      </c>
      <c r="BJ92" s="76">
        <v>0</v>
      </c>
      <c r="BK92" s="53">
        <v>88.904320262</v>
      </c>
      <c r="BL92" s="51"/>
    </row>
    <row r="93" spans="1:64" ht="12.75">
      <c r="A93" s="22"/>
      <c r="B93" s="24" t="s">
        <v>77</v>
      </c>
      <c r="C93" s="65">
        <f>SUM(C83:C92)</f>
        <v>0</v>
      </c>
      <c r="D93" s="65">
        <f aca="true" t="shared" si="16" ref="D93:BK93">SUM(D83:D92)</f>
        <v>1.742362376</v>
      </c>
      <c r="E93" s="65">
        <f t="shared" si="16"/>
        <v>0</v>
      </c>
      <c r="F93" s="65">
        <f t="shared" si="16"/>
        <v>0</v>
      </c>
      <c r="G93" s="65">
        <f t="shared" si="16"/>
        <v>0</v>
      </c>
      <c r="H93" s="65">
        <f t="shared" si="16"/>
        <v>0</v>
      </c>
      <c r="I93" s="65">
        <f t="shared" si="16"/>
        <v>650.061692511</v>
      </c>
      <c r="J93" s="65">
        <f t="shared" si="16"/>
        <v>0</v>
      </c>
      <c r="K93" s="65">
        <f t="shared" si="16"/>
        <v>0</v>
      </c>
      <c r="L93" s="65">
        <f t="shared" si="16"/>
        <v>1043.5304948199998</v>
      </c>
      <c r="M93" s="65">
        <f t="shared" si="16"/>
        <v>0</v>
      </c>
      <c r="N93" s="65">
        <f t="shared" si="16"/>
        <v>0</v>
      </c>
      <c r="O93" s="65">
        <f t="shared" si="16"/>
        <v>0</v>
      </c>
      <c r="P93" s="65">
        <f t="shared" si="16"/>
        <v>0</v>
      </c>
      <c r="Q93" s="65">
        <f t="shared" si="16"/>
        <v>0</v>
      </c>
      <c r="R93" s="65">
        <f t="shared" si="16"/>
        <v>0</v>
      </c>
      <c r="S93" s="65">
        <f t="shared" si="16"/>
        <v>0</v>
      </c>
      <c r="T93" s="65">
        <f t="shared" si="16"/>
        <v>0</v>
      </c>
      <c r="U93" s="65">
        <f t="shared" si="16"/>
        <v>0</v>
      </c>
      <c r="V93" s="65">
        <f t="shared" si="16"/>
        <v>0</v>
      </c>
      <c r="W93" s="65">
        <f t="shared" si="16"/>
        <v>0</v>
      </c>
      <c r="X93" s="65">
        <f t="shared" si="16"/>
        <v>0</v>
      </c>
      <c r="Y93" s="65">
        <f t="shared" si="16"/>
        <v>0</v>
      </c>
      <c r="Z93" s="65">
        <f t="shared" si="16"/>
        <v>0</v>
      </c>
      <c r="AA93" s="65">
        <f t="shared" si="16"/>
        <v>0</v>
      </c>
      <c r="AB93" s="65">
        <f t="shared" si="16"/>
        <v>0</v>
      </c>
      <c r="AC93" s="65">
        <f t="shared" si="16"/>
        <v>0</v>
      </c>
      <c r="AD93" s="65">
        <f t="shared" si="16"/>
        <v>0</v>
      </c>
      <c r="AE93" s="65">
        <f t="shared" si="16"/>
        <v>0</v>
      </c>
      <c r="AF93" s="65">
        <f t="shared" si="16"/>
        <v>0</v>
      </c>
      <c r="AG93" s="65">
        <f t="shared" si="16"/>
        <v>0</v>
      </c>
      <c r="AH93" s="65">
        <f t="shared" si="16"/>
        <v>0</v>
      </c>
      <c r="AI93" s="65">
        <f t="shared" si="16"/>
        <v>0</v>
      </c>
      <c r="AJ93" s="65">
        <f t="shared" si="16"/>
        <v>0</v>
      </c>
      <c r="AK93" s="65">
        <f t="shared" si="16"/>
        <v>0</v>
      </c>
      <c r="AL93" s="65">
        <f t="shared" si="16"/>
        <v>0</v>
      </c>
      <c r="AM93" s="65">
        <f t="shared" si="16"/>
        <v>0</v>
      </c>
      <c r="AN93" s="65">
        <f t="shared" si="16"/>
        <v>0</v>
      </c>
      <c r="AO93" s="65">
        <f t="shared" si="16"/>
        <v>0</v>
      </c>
      <c r="AP93" s="65">
        <f t="shared" si="16"/>
        <v>0</v>
      </c>
      <c r="AQ93" s="65">
        <f t="shared" si="16"/>
        <v>0</v>
      </c>
      <c r="AR93" s="65">
        <f t="shared" si="16"/>
        <v>0</v>
      </c>
      <c r="AS93" s="65">
        <f t="shared" si="16"/>
        <v>0</v>
      </c>
      <c r="AT93" s="65">
        <f t="shared" si="16"/>
        <v>0</v>
      </c>
      <c r="AU93" s="65">
        <f t="shared" si="16"/>
        <v>0</v>
      </c>
      <c r="AV93" s="65">
        <f t="shared" si="16"/>
        <v>0</v>
      </c>
      <c r="AW93" s="65">
        <f t="shared" si="16"/>
        <v>0</v>
      </c>
      <c r="AX93" s="65">
        <f t="shared" si="16"/>
        <v>0</v>
      </c>
      <c r="AY93" s="65">
        <f t="shared" si="16"/>
        <v>0</v>
      </c>
      <c r="AZ93" s="65">
        <f t="shared" si="16"/>
        <v>0</v>
      </c>
      <c r="BA93" s="65">
        <f t="shared" si="16"/>
        <v>0</v>
      </c>
      <c r="BB93" s="65">
        <f t="shared" si="16"/>
        <v>0</v>
      </c>
      <c r="BC93" s="65">
        <f t="shared" si="16"/>
        <v>0</v>
      </c>
      <c r="BD93" s="65">
        <f t="shared" si="16"/>
        <v>0</v>
      </c>
      <c r="BE93" s="65">
        <f t="shared" si="16"/>
        <v>0</v>
      </c>
      <c r="BF93" s="65">
        <f t="shared" si="16"/>
        <v>0</v>
      </c>
      <c r="BG93" s="65">
        <f t="shared" si="16"/>
        <v>0</v>
      </c>
      <c r="BH93" s="65">
        <f t="shared" si="16"/>
        <v>0</v>
      </c>
      <c r="BI93" s="65">
        <f t="shared" si="16"/>
        <v>0</v>
      </c>
      <c r="BJ93" s="65">
        <f t="shared" si="16"/>
        <v>0</v>
      </c>
      <c r="BK93" s="65">
        <f t="shared" si="16"/>
        <v>1695.334549707</v>
      </c>
      <c r="BL93" s="51"/>
    </row>
    <row r="94" spans="1:64" ht="12.75">
      <c r="A94" s="22"/>
      <c r="B94" s="24" t="s">
        <v>75</v>
      </c>
      <c r="C94" s="65">
        <f aca="true" t="shared" si="17" ref="C94:AR94">SUM(C93,C81)</f>
        <v>0</v>
      </c>
      <c r="D94" s="103">
        <f t="shared" si="17"/>
        <v>2.860480082</v>
      </c>
      <c r="E94" s="103">
        <f t="shared" si="17"/>
        <v>0</v>
      </c>
      <c r="F94" s="103">
        <f t="shared" si="17"/>
        <v>0</v>
      </c>
      <c r="G94" s="104">
        <f t="shared" si="17"/>
        <v>0</v>
      </c>
      <c r="H94" s="105">
        <f t="shared" si="17"/>
        <v>0</v>
      </c>
      <c r="I94" s="103">
        <f t="shared" si="17"/>
        <v>843.9309334870001</v>
      </c>
      <c r="J94" s="103">
        <f t="shared" si="17"/>
        <v>0</v>
      </c>
      <c r="K94" s="103">
        <f t="shared" si="17"/>
        <v>0</v>
      </c>
      <c r="L94" s="104">
        <f t="shared" si="17"/>
        <v>1045.9448214789998</v>
      </c>
      <c r="M94" s="105">
        <f t="shared" si="17"/>
        <v>0</v>
      </c>
      <c r="N94" s="103">
        <f t="shared" si="17"/>
        <v>0</v>
      </c>
      <c r="O94" s="103">
        <f t="shared" si="17"/>
        <v>0</v>
      </c>
      <c r="P94" s="103">
        <f t="shared" si="17"/>
        <v>0</v>
      </c>
      <c r="Q94" s="104">
        <f t="shared" si="17"/>
        <v>0</v>
      </c>
      <c r="R94" s="105">
        <f t="shared" si="17"/>
        <v>0</v>
      </c>
      <c r="S94" s="103">
        <f t="shared" si="17"/>
        <v>0</v>
      </c>
      <c r="T94" s="103">
        <f t="shared" si="17"/>
        <v>0</v>
      </c>
      <c r="U94" s="103">
        <f t="shared" si="17"/>
        <v>0</v>
      </c>
      <c r="V94" s="104">
        <f t="shared" si="17"/>
        <v>0</v>
      </c>
      <c r="W94" s="105">
        <f t="shared" si="17"/>
        <v>0</v>
      </c>
      <c r="X94" s="103">
        <f t="shared" si="17"/>
        <v>0</v>
      </c>
      <c r="Y94" s="103">
        <f t="shared" si="17"/>
        <v>0</v>
      </c>
      <c r="Z94" s="103">
        <f t="shared" si="17"/>
        <v>0</v>
      </c>
      <c r="AA94" s="104">
        <f t="shared" si="17"/>
        <v>0</v>
      </c>
      <c r="AB94" s="105">
        <f t="shared" si="17"/>
        <v>0</v>
      </c>
      <c r="AC94" s="103">
        <f t="shared" si="17"/>
        <v>0</v>
      </c>
      <c r="AD94" s="103">
        <f t="shared" si="17"/>
        <v>0</v>
      </c>
      <c r="AE94" s="103">
        <f t="shared" si="17"/>
        <v>0</v>
      </c>
      <c r="AF94" s="104">
        <f t="shared" si="17"/>
        <v>0</v>
      </c>
      <c r="AG94" s="105">
        <f t="shared" si="17"/>
        <v>0</v>
      </c>
      <c r="AH94" s="103">
        <f t="shared" si="17"/>
        <v>0</v>
      </c>
      <c r="AI94" s="103">
        <f t="shared" si="17"/>
        <v>0</v>
      </c>
      <c r="AJ94" s="103">
        <f t="shared" si="17"/>
        <v>0</v>
      </c>
      <c r="AK94" s="104">
        <f t="shared" si="17"/>
        <v>0</v>
      </c>
      <c r="AL94" s="105">
        <f t="shared" si="17"/>
        <v>0</v>
      </c>
      <c r="AM94" s="103">
        <f t="shared" si="17"/>
        <v>0</v>
      </c>
      <c r="AN94" s="103">
        <f t="shared" si="17"/>
        <v>0</v>
      </c>
      <c r="AO94" s="103">
        <f t="shared" si="17"/>
        <v>0</v>
      </c>
      <c r="AP94" s="104">
        <f t="shared" si="17"/>
        <v>0</v>
      </c>
      <c r="AQ94" s="105">
        <f t="shared" si="17"/>
        <v>0</v>
      </c>
      <c r="AR94" s="103">
        <f t="shared" si="17"/>
        <v>0</v>
      </c>
      <c r="AS94" s="103">
        <f aca="true" t="shared" si="18" ref="AS94:BK94">SUM(AS93,AS81)</f>
        <v>0</v>
      </c>
      <c r="AT94" s="103">
        <f t="shared" si="18"/>
        <v>0</v>
      </c>
      <c r="AU94" s="104">
        <f t="shared" si="18"/>
        <v>0</v>
      </c>
      <c r="AV94" s="105">
        <f t="shared" si="18"/>
        <v>0</v>
      </c>
      <c r="AW94" s="103">
        <f t="shared" si="18"/>
        <v>0</v>
      </c>
      <c r="AX94" s="103">
        <f t="shared" si="18"/>
        <v>0</v>
      </c>
      <c r="AY94" s="103">
        <f t="shared" si="18"/>
        <v>0</v>
      </c>
      <c r="AZ94" s="104">
        <f t="shared" si="18"/>
        <v>0</v>
      </c>
      <c r="BA94" s="105">
        <f t="shared" si="18"/>
        <v>0</v>
      </c>
      <c r="BB94" s="103">
        <f t="shared" si="18"/>
        <v>0</v>
      </c>
      <c r="BC94" s="103">
        <f t="shared" si="18"/>
        <v>0</v>
      </c>
      <c r="BD94" s="103">
        <f t="shared" si="18"/>
        <v>0</v>
      </c>
      <c r="BE94" s="104">
        <f t="shared" si="18"/>
        <v>0</v>
      </c>
      <c r="BF94" s="105">
        <f t="shared" si="18"/>
        <v>0</v>
      </c>
      <c r="BG94" s="103">
        <f t="shared" si="18"/>
        <v>0</v>
      </c>
      <c r="BH94" s="103">
        <f t="shared" si="18"/>
        <v>0</v>
      </c>
      <c r="BI94" s="103">
        <f t="shared" si="18"/>
        <v>0</v>
      </c>
      <c r="BJ94" s="104">
        <f t="shared" si="18"/>
        <v>0</v>
      </c>
      <c r="BK94" s="64">
        <f t="shared" si="18"/>
        <v>1892.736235048</v>
      </c>
      <c r="BL94" s="51"/>
    </row>
    <row r="95" spans="1:64" ht="4.5" customHeight="1">
      <c r="A95" s="6"/>
      <c r="B95" s="13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6"/>
      <c r="BL95" s="51"/>
    </row>
    <row r="96" spans="1:64" ht="12.75">
      <c r="A96" s="6" t="s">
        <v>20</v>
      </c>
      <c r="B96" s="12" t="s">
        <v>21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6"/>
      <c r="BL96" s="51"/>
    </row>
    <row r="97" spans="1:64" ht="12.75">
      <c r="A97" s="6" t="s">
        <v>67</v>
      </c>
      <c r="B97" s="13" t="s">
        <v>22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6"/>
      <c r="BL97" s="51"/>
    </row>
    <row r="98" spans="1:64" ht="12.75">
      <c r="A98" s="6"/>
      <c r="B98" s="17" t="s">
        <v>117</v>
      </c>
      <c r="C98" s="72">
        <v>0</v>
      </c>
      <c r="D98" s="73">
        <v>0.903626334</v>
      </c>
      <c r="E98" s="74">
        <v>0</v>
      </c>
      <c r="F98" s="74">
        <v>0</v>
      </c>
      <c r="G98" s="76">
        <v>0</v>
      </c>
      <c r="H98" s="82">
        <v>2.684312591</v>
      </c>
      <c r="I98" s="74">
        <v>3.057568227</v>
      </c>
      <c r="J98" s="74">
        <v>0</v>
      </c>
      <c r="K98" s="74">
        <v>0</v>
      </c>
      <c r="L98" s="76">
        <v>20.098895261</v>
      </c>
      <c r="M98" s="82">
        <v>0</v>
      </c>
      <c r="N98" s="73">
        <v>0</v>
      </c>
      <c r="O98" s="74">
        <v>0</v>
      </c>
      <c r="P98" s="74">
        <v>0</v>
      </c>
      <c r="Q98" s="76">
        <v>0</v>
      </c>
      <c r="R98" s="82">
        <v>0.973371582</v>
      </c>
      <c r="S98" s="74">
        <v>0</v>
      </c>
      <c r="T98" s="74">
        <v>0</v>
      </c>
      <c r="U98" s="74">
        <v>0</v>
      </c>
      <c r="V98" s="76">
        <v>0.099293895</v>
      </c>
      <c r="W98" s="82">
        <v>0</v>
      </c>
      <c r="X98" s="74">
        <v>0</v>
      </c>
      <c r="Y98" s="74">
        <v>0</v>
      </c>
      <c r="Z98" s="74">
        <v>0</v>
      </c>
      <c r="AA98" s="76">
        <v>0</v>
      </c>
      <c r="AB98" s="82">
        <v>0</v>
      </c>
      <c r="AC98" s="74">
        <v>0</v>
      </c>
      <c r="AD98" s="74">
        <v>0</v>
      </c>
      <c r="AE98" s="74">
        <v>0</v>
      </c>
      <c r="AF98" s="76">
        <v>0</v>
      </c>
      <c r="AG98" s="82">
        <v>0</v>
      </c>
      <c r="AH98" s="74">
        <v>0</v>
      </c>
      <c r="AI98" s="74">
        <v>0</v>
      </c>
      <c r="AJ98" s="74">
        <v>0</v>
      </c>
      <c r="AK98" s="76">
        <v>0</v>
      </c>
      <c r="AL98" s="82">
        <v>0</v>
      </c>
      <c r="AM98" s="74">
        <v>0</v>
      </c>
      <c r="AN98" s="74">
        <v>0</v>
      </c>
      <c r="AO98" s="74">
        <v>0</v>
      </c>
      <c r="AP98" s="76">
        <v>0</v>
      </c>
      <c r="AQ98" s="82">
        <v>0</v>
      </c>
      <c r="AR98" s="73">
        <v>0</v>
      </c>
      <c r="AS98" s="74">
        <v>0</v>
      </c>
      <c r="AT98" s="74">
        <v>0</v>
      </c>
      <c r="AU98" s="76">
        <v>0</v>
      </c>
      <c r="AV98" s="82">
        <v>7.552937314</v>
      </c>
      <c r="AW98" s="74">
        <v>0.208107462</v>
      </c>
      <c r="AX98" s="74">
        <v>0</v>
      </c>
      <c r="AY98" s="74">
        <v>0</v>
      </c>
      <c r="AZ98" s="76">
        <v>17.620696511</v>
      </c>
      <c r="BA98" s="82">
        <v>0</v>
      </c>
      <c r="BB98" s="73">
        <v>0</v>
      </c>
      <c r="BC98" s="74">
        <v>0</v>
      </c>
      <c r="BD98" s="74">
        <v>0</v>
      </c>
      <c r="BE98" s="76">
        <v>0</v>
      </c>
      <c r="BF98" s="82">
        <v>1.739345484</v>
      </c>
      <c r="BG98" s="73">
        <v>0</v>
      </c>
      <c r="BH98" s="74">
        <v>0</v>
      </c>
      <c r="BI98" s="74">
        <v>0</v>
      </c>
      <c r="BJ98" s="76">
        <v>0.379348944</v>
      </c>
      <c r="BK98" s="53">
        <v>55.317503605</v>
      </c>
      <c r="BL98" s="51"/>
    </row>
    <row r="99" spans="1:64" ht="12.75">
      <c r="A99" s="6"/>
      <c r="B99" s="17" t="s">
        <v>116</v>
      </c>
      <c r="C99" s="72">
        <v>0</v>
      </c>
      <c r="D99" s="73">
        <v>22.339917811</v>
      </c>
      <c r="E99" s="74">
        <v>0</v>
      </c>
      <c r="F99" s="74">
        <v>0</v>
      </c>
      <c r="G99" s="76">
        <v>0</v>
      </c>
      <c r="H99" s="82">
        <v>15.524616296</v>
      </c>
      <c r="I99" s="74">
        <v>0.541507824</v>
      </c>
      <c r="J99" s="74">
        <v>0</v>
      </c>
      <c r="K99" s="74">
        <v>0</v>
      </c>
      <c r="L99" s="76">
        <v>52.67097133</v>
      </c>
      <c r="M99" s="82">
        <v>0</v>
      </c>
      <c r="N99" s="73">
        <v>0</v>
      </c>
      <c r="O99" s="74">
        <v>0</v>
      </c>
      <c r="P99" s="74">
        <v>0</v>
      </c>
      <c r="Q99" s="76">
        <v>0</v>
      </c>
      <c r="R99" s="82">
        <v>7.427660276</v>
      </c>
      <c r="S99" s="74">
        <v>0.029371169</v>
      </c>
      <c r="T99" s="74">
        <v>0</v>
      </c>
      <c r="U99" s="74">
        <v>0</v>
      </c>
      <c r="V99" s="76">
        <v>1.284696452</v>
      </c>
      <c r="W99" s="82">
        <v>0</v>
      </c>
      <c r="X99" s="74">
        <v>0</v>
      </c>
      <c r="Y99" s="74">
        <v>0</v>
      </c>
      <c r="Z99" s="74">
        <v>0</v>
      </c>
      <c r="AA99" s="76">
        <v>0</v>
      </c>
      <c r="AB99" s="82">
        <v>0</v>
      </c>
      <c r="AC99" s="74">
        <v>0</v>
      </c>
      <c r="AD99" s="74">
        <v>0</v>
      </c>
      <c r="AE99" s="74">
        <v>0</v>
      </c>
      <c r="AF99" s="76">
        <v>0</v>
      </c>
      <c r="AG99" s="82">
        <v>0</v>
      </c>
      <c r="AH99" s="74">
        <v>0</v>
      </c>
      <c r="AI99" s="74">
        <v>0</v>
      </c>
      <c r="AJ99" s="74">
        <v>0</v>
      </c>
      <c r="AK99" s="76">
        <v>0</v>
      </c>
      <c r="AL99" s="82">
        <v>0</v>
      </c>
      <c r="AM99" s="74">
        <v>0</v>
      </c>
      <c r="AN99" s="74">
        <v>0</v>
      </c>
      <c r="AO99" s="74">
        <v>0</v>
      </c>
      <c r="AP99" s="76">
        <v>0</v>
      </c>
      <c r="AQ99" s="82">
        <v>0</v>
      </c>
      <c r="AR99" s="73">
        <v>0</v>
      </c>
      <c r="AS99" s="74">
        <v>0</v>
      </c>
      <c r="AT99" s="74">
        <v>0</v>
      </c>
      <c r="AU99" s="76">
        <v>0</v>
      </c>
      <c r="AV99" s="82">
        <v>15.988423956</v>
      </c>
      <c r="AW99" s="74">
        <v>5.419831878</v>
      </c>
      <c r="AX99" s="74">
        <v>0</v>
      </c>
      <c r="AY99" s="74">
        <v>0</v>
      </c>
      <c r="AZ99" s="76">
        <v>35.898500911</v>
      </c>
      <c r="BA99" s="82">
        <v>0</v>
      </c>
      <c r="BB99" s="73">
        <v>0</v>
      </c>
      <c r="BC99" s="74">
        <v>0</v>
      </c>
      <c r="BD99" s="74">
        <v>0</v>
      </c>
      <c r="BE99" s="76">
        <v>0</v>
      </c>
      <c r="BF99" s="82">
        <v>5.415053204</v>
      </c>
      <c r="BG99" s="73">
        <v>0.401859883</v>
      </c>
      <c r="BH99" s="74">
        <v>0</v>
      </c>
      <c r="BI99" s="74">
        <v>0</v>
      </c>
      <c r="BJ99" s="76">
        <v>1.36026101</v>
      </c>
      <c r="BK99" s="53">
        <v>164.302672</v>
      </c>
      <c r="BL99" s="51"/>
    </row>
    <row r="100" spans="1:64" ht="12.75">
      <c r="A100" s="6"/>
      <c r="B100" s="17" t="s">
        <v>144</v>
      </c>
      <c r="C100" s="72">
        <v>0</v>
      </c>
      <c r="D100" s="73">
        <v>7.507354276</v>
      </c>
      <c r="E100" s="74">
        <v>0</v>
      </c>
      <c r="F100" s="74">
        <v>0</v>
      </c>
      <c r="G100" s="76">
        <v>0</v>
      </c>
      <c r="H100" s="82">
        <v>40.884768848</v>
      </c>
      <c r="I100" s="74">
        <v>6.769435617</v>
      </c>
      <c r="J100" s="74">
        <v>0</v>
      </c>
      <c r="K100" s="74">
        <v>0</v>
      </c>
      <c r="L100" s="76">
        <v>106.664676746</v>
      </c>
      <c r="M100" s="82">
        <v>0</v>
      </c>
      <c r="N100" s="73">
        <v>0</v>
      </c>
      <c r="O100" s="74">
        <v>0</v>
      </c>
      <c r="P100" s="74">
        <v>0</v>
      </c>
      <c r="Q100" s="76">
        <v>0</v>
      </c>
      <c r="R100" s="82">
        <v>17.979802402</v>
      </c>
      <c r="S100" s="74">
        <v>0</v>
      </c>
      <c r="T100" s="74">
        <v>0</v>
      </c>
      <c r="U100" s="74">
        <v>0</v>
      </c>
      <c r="V100" s="76">
        <v>3.862312439</v>
      </c>
      <c r="W100" s="82">
        <v>0</v>
      </c>
      <c r="X100" s="74">
        <v>0</v>
      </c>
      <c r="Y100" s="74">
        <v>0</v>
      </c>
      <c r="Z100" s="74">
        <v>0</v>
      </c>
      <c r="AA100" s="76">
        <v>0</v>
      </c>
      <c r="AB100" s="82">
        <v>0.001125189</v>
      </c>
      <c r="AC100" s="74">
        <v>0</v>
      </c>
      <c r="AD100" s="74">
        <v>0</v>
      </c>
      <c r="AE100" s="74">
        <v>0</v>
      </c>
      <c r="AF100" s="76">
        <v>0</v>
      </c>
      <c r="AG100" s="82">
        <v>0</v>
      </c>
      <c r="AH100" s="74">
        <v>0</v>
      </c>
      <c r="AI100" s="74">
        <v>0</v>
      </c>
      <c r="AJ100" s="74">
        <v>0</v>
      </c>
      <c r="AK100" s="76">
        <v>0</v>
      </c>
      <c r="AL100" s="82">
        <v>0.002615597</v>
      </c>
      <c r="AM100" s="74">
        <v>0</v>
      </c>
      <c r="AN100" s="74">
        <v>0</v>
      </c>
      <c r="AO100" s="74">
        <v>0</v>
      </c>
      <c r="AP100" s="76">
        <v>0</v>
      </c>
      <c r="AQ100" s="82">
        <v>0</v>
      </c>
      <c r="AR100" s="73">
        <v>0</v>
      </c>
      <c r="AS100" s="74">
        <v>0</v>
      </c>
      <c r="AT100" s="74">
        <v>0</v>
      </c>
      <c r="AU100" s="76">
        <v>0</v>
      </c>
      <c r="AV100" s="82">
        <v>209.932066657</v>
      </c>
      <c r="AW100" s="74">
        <v>9.382457526</v>
      </c>
      <c r="AX100" s="74">
        <v>0</v>
      </c>
      <c r="AY100" s="74">
        <v>0</v>
      </c>
      <c r="AZ100" s="76">
        <v>88.404074809</v>
      </c>
      <c r="BA100" s="82">
        <v>0</v>
      </c>
      <c r="BB100" s="73">
        <v>0</v>
      </c>
      <c r="BC100" s="74">
        <v>0</v>
      </c>
      <c r="BD100" s="74">
        <v>0</v>
      </c>
      <c r="BE100" s="76">
        <v>0</v>
      </c>
      <c r="BF100" s="82">
        <v>93.449319028</v>
      </c>
      <c r="BG100" s="73">
        <v>1.998143265</v>
      </c>
      <c r="BH100" s="74">
        <v>0</v>
      </c>
      <c r="BI100" s="74">
        <v>0</v>
      </c>
      <c r="BJ100" s="76">
        <v>12.853320074</v>
      </c>
      <c r="BK100" s="53">
        <v>599.691472473</v>
      </c>
      <c r="BL100" s="51"/>
    </row>
    <row r="101" spans="1:64" ht="12.75">
      <c r="A101" s="6"/>
      <c r="B101" s="17" t="s">
        <v>114</v>
      </c>
      <c r="C101" s="72">
        <v>0</v>
      </c>
      <c r="D101" s="73">
        <v>0.464550894</v>
      </c>
      <c r="E101" s="74">
        <v>0</v>
      </c>
      <c r="F101" s="74">
        <v>0</v>
      </c>
      <c r="G101" s="76">
        <v>0</v>
      </c>
      <c r="H101" s="82">
        <v>1.218017333</v>
      </c>
      <c r="I101" s="74">
        <v>1.277205396</v>
      </c>
      <c r="J101" s="74">
        <v>0</v>
      </c>
      <c r="K101" s="74">
        <v>0</v>
      </c>
      <c r="L101" s="76">
        <v>3.049261027</v>
      </c>
      <c r="M101" s="82">
        <v>0</v>
      </c>
      <c r="N101" s="73">
        <v>0</v>
      </c>
      <c r="O101" s="74">
        <v>0</v>
      </c>
      <c r="P101" s="74">
        <v>0</v>
      </c>
      <c r="Q101" s="76">
        <v>0</v>
      </c>
      <c r="R101" s="82">
        <v>0.673464384</v>
      </c>
      <c r="S101" s="74">
        <v>0</v>
      </c>
      <c r="T101" s="74">
        <v>0</v>
      </c>
      <c r="U101" s="74">
        <v>0</v>
      </c>
      <c r="V101" s="76">
        <v>0.176128685</v>
      </c>
      <c r="W101" s="82">
        <v>0</v>
      </c>
      <c r="X101" s="74">
        <v>0</v>
      </c>
      <c r="Y101" s="74">
        <v>0</v>
      </c>
      <c r="Z101" s="74">
        <v>0</v>
      </c>
      <c r="AA101" s="76">
        <v>0</v>
      </c>
      <c r="AB101" s="82">
        <v>0</v>
      </c>
      <c r="AC101" s="74">
        <v>0</v>
      </c>
      <c r="AD101" s="74">
        <v>0</v>
      </c>
      <c r="AE101" s="74">
        <v>0</v>
      </c>
      <c r="AF101" s="76">
        <v>0</v>
      </c>
      <c r="AG101" s="82">
        <v>0</v>
      </c>
      <c r="AH101" s="74">
        <v>0</v>
      </c>
      <c r="AI101" s="74">
        <v>0</v>
      </c>
      <c r="AJ101" s="74">
        <v>0</v>
      </c>
      <c r="AK101" s="76">
        <v>0</v>
      </c>
      <c r="AL101" s="82">
        <v>0</v>
      </c>
      <c r="AM101" s="74">
        <v>0</v>
      </c>
      <c r="AN101" s="74">
        <v>0</v>
      </c>
      <c r="AO101" s="74">
        <v>0</v>
      </c>
      <c r="AP101" s="76">
        <v>0</v>
      </c>
      <c r="AQ101" s="82">
        <v>0</v>
      </c>
      <c r="AR101" s="73">
        <v>0</v>
      </c>
      <c r="AS101" s="74">
        <v>0</v>
      </c>
      <c r="AT101" s="74">
        <v>0</v>
      </c>
      <c r="AU101" s="76">
        <v>0</v>
      </c>
      <c r="AV101" s="82">
        <v>1.960326511</v>
      </c>
      <c r="AW101" s="74">
        <v>0.490656063</v>
      </c>
      <c r="AX101" s="74">
        <v>0</v>
      </c>
      <c r="AY101" s="74">
        <v>0</v>
      </c>
      <c r="AZ101" s="76">
        <v>7.095137673</v>
      </c>
      <c r="BA101" s="82">
        <v>0</v>
      </c>
      <c r="BB101" s="73">
        <v>0</v>
      </c>
      <c r="BC101" s="74">
        <v>0</v>
      </c>
      <c r="BD101" s="74">
        <v>0</v>
      </c>
      <c r="BE101" s="76">
        <v>0</v>
      </c>
      <c r="BF101" s="82">
        <v>0.547774917</v>
      </c>
      <c r="BG101" s="73">
        <v>0.003859423</v>
      </c>
      <c r="BH101" s="74">
        <v>0</v>
      </c>
      <c r="BI101" s="74">
        <v>0</v>
      </c>
      <c r="BJ101" s="76">
        <v>0.189630494</v>
      </c>
      <c r="BK101" s="53">
        <v>17.1460128</v>
      </c>
      <c r="BL101" s="51"/>
    </row>
    <row r="102" spans="1:64" ht="12.75">
      <c r="A102" s="6"/>
      <c r="B102" s="17" t="s">
        <v>113</v>
      </c>
      <c r="C102" s="72">
        <v>0</v>
      </c>
      <c r="D102" s="73">
        <v>95.220434567</v>
      </c>
      <c r="E102" s="74">
        <v>0</v>
      </c>
      <c r="F102" s="74">
        <v>0</v>
      </c>
      <c r="G102" s="76">
        <v>0</v>
      </c>
      <c r="H102" s="82">
        <v>59.416991755</v>
      </c>
      <c r="I102" s="74">
        <v>26.621529455</v>
      </c>
      <c r="J102" s="74">
        <v>0</v>
      </c>
      <c r="K102" s="74">
        <v>0</v>
      </c>
      <c r="L102" s="76">
        <v>177.739637423</v>
      </c>
      <c r="M102" s="82">
        <v>0</v>
      </c>
      <c r="N102" s="73">
        <v>0</v>
      </c>
      <c r="O102" s="74">
        <v>0</v>
      </c>
      <c r="P102" s="74">
        <v>0</v>
      </c>
      <c r="Q102" s="76">
        <v>0</v>
      </c>
      <c r="R102" s="82">
        <v>21.973052845</v>
      </c>
      <c r="S102" s="74">
        <v>0.032462334</v>
      </c>
      <c r="T102" s="74">
        <v>0</v>
      </c>
      <c r="U102" s="74">
        <v>0</v>
      </c>
      <c r="V102" s="76">
        <v>7.522428065</v>
      </c>
      <c r="W102" s="82">
        <v>0</v>
      </c>
      <c r="X102" s="74">
        <v>0</v>
      </c>
      <c r="Y102" s="74">
        <v>0</v>
      </c>
      <c r="Z102" s="74">
        <v>0</v>
      </c>
      <c r="AA102" s="76">
        <v>0</v>
      </c>
      <c r="AB102" s="82">
        <v>0.001185429</v>
      </c>
      <c r="AC102" s="74">
        <v>0</v>
      </c>
      <c r="AD102" s="74">
        <v>0</v>
      </c>
      <c r="AE102" s="74">
        <v>0</v>
      </c>
      <c r="AF102" s="76">
        <v>0</v>
      </c>
      <c r="AG102" s="82">
        <v>0</v>
      </c>
      <c r="AH102" s="74">
        <v>0</v>
      </c>
      <c r="AI102" s="74">
        <v>0</v>
      </c>
      <c r="AJ102" s="74">
        <v>0</v>
      </c>
      <c r="AK102" s="76">
        <v>0</v>
      </c>
      <c r="AL102" s="82">
        <v>0.005918759</v>
      </c>
      <c r="AM102" s="74">
        <v>0</v>
      </c>
      <c r="AN102" s="74">
        <v>0</v>
      </c>
      <c r="AO102" s="74">
        <v>0</v>
      </c>
      <c r="AP102" s="76">
        <v>0</v>
      </c>
      <c r="AQ102" s="82">
        <v>0</v>
      </c>
      <c r="AR102" s="73">
        <v>0</v>
      </c>
      <c r="AS102" s="74">
        <v>0</v>
      </c>
      <c r="AT102" s="74">
        <v>0</v>
      </c>
      <c r="AU102" s="76">
        <v>0</v>
      </c>
      <c r="AV102" s="82">
        <v>121.734870836</v>
      </c>
      <c r="AW102" s="74">
        <v>33.0065599</v>
      </c>
      <c r="AX102" s="74">
        <v>0</v>
      </c>
      <c r="AY102" s="74">
        <v>0</v>
      </c>
      <c r="AZ102" s="76">
        <v>174.313229372</v>
      </c>
      <c r="BA102" s="82">
        <v>0</v>
      </c>
      <c r="BB102" s="73">
        <v>0</v>
      </c>
      <c r="BC102" s="74">
        <v>0</v>
      </c>
      <c r="BD102" s="74">
        <v>0</v>
      </c>
      <c r="BE102" s="76">
        <v>0</v>
      </c>
      <c r="BF102" s="82">
        <v>32.613501021</v>
      </c>
      <c r="BG102" s="73">
        <v>0.406726357</v>
      </c>
      <c r="BH102" s="74">
        <v>0</v>
      </c>
      <c r="BI102" s="74">
        <v>0</v>
      </c>
      <c r="BJ102" s="76">
        <v>14.460177451</v>
      </c>
      <c r="BK102" s="53">
        <v>765.068705569</v>
      </c>
      <c r="BL102" s="51"/>
    </row>
    <row r="103" spans="1:64" ht="12.75">
      <c r="A103" s="6"/>
      <c r="B103" s="17" t="s">
        <v>115</v>
      </c>
      <c r="C103" s="72">
        <v>0</v>
      </c>
      <c r="D103" s="73">
        <v>32.29673708</v>
      </c>
      <c r="E103" s="74">
        <v>0</v>
      </c>
      <c r="F103" s="74">
        <v>0</v>
      </c>
      <c r="G103" s="76">
        <v>0</v>
      </c>
      <c r="H103" s="82">
        <v>3.651843662</v>
      </c>
      <c r="I103" s="74">
        <v>2.98106103</v>
      </c>
      <c r="J103" s="74">
        <v>0</v>
      </c>
      <c r="K103" s="74">
        <v>0</v>
      </c>
      <c r="L103" s="76">
        <v>65.08193732</v>
      </c>
      <c r="M103" s="82">
        <v>0</v>
      </c>
      <c r="N103" s="73">
        <v>0</v>
      </c>
      <c r="O103" s="74">
        <v>0</v>
      </c>
      <c r="P103" s="74">
        <v>0</v>
      </c>
      <c r="Q103" s="76">
        <v>0</v>
      </c>
      <c r="R103" s="82">
        <v>1.451487964</v>
      </c>
      <c r="S103" s="74">
        <v>0</v>
      </c>
      <c r="T103" s="74">
        <v>0</v>
      </c>
      <c r="U103" s="74">
        <v>0</v>
      </c>
      <c r="V103" s="76">
        <v>1.229479124</v>
      </c>
      <c r="W103" s="82">
        <v>0</v>
      </c>
      <c r="X103" s="74">
        <v>0</v>
      </c>
      <c r="Y103" s="74">
        <v>0</v>
      </c>
      <c r="Z103" s="74">
        <v>0</v>
      </c>
      <c r="AA103" s="76">
        <v>0</v>
      </c>
      <c r="AB103" s="82">
        <v>0</v>
      </c>
      <c r="AC103" s="74">
        <v>0</v>
      </c>
      <c r="AD103" s="74">
        <v>0</v>
      </c>
      <c r="AE103" s="74">
        <v>0</v>
      </c>
      <c r="AF103" s="76">
        <v>0</v>
      </c>
      <c r="AG103" s="82">
        <v>0</v>
      </c>
      <c r="AH103" s="74">
        <v>0</v>
      </c>
      <c r="AI103" s="74">
        <v>0</v>
      </c>
      <c r="AJ103" s="74">
        <v>0</v>
      </c>
      <c r="AK103" s="76">
        <v>0</v>
      </c>
      <c r="AL103" s="82">
        <v>0.000795628</v>
      </c>
      <c r="AM103" s="74">
        <v>0</v>
      </c>
      <c r="AN103" s="74">
        <v>0</v>
      </c>
      <c r="AO103" s="74">
        <v>0</v>
      </c>
      <c r="AP103" s="76">
        <v>0</v>
      </c>
      <c r="AQ103" s="82">
        <v>0</v>
      </c>
      <c r="AR103" s="73">
        <v>0</v>
      </c>
      <c r="AS103" s="74">
        <v>0</v>
      </c>
      <c r="AT103" s="74">
        <v>0</v>
      </c>
      <c r="AU103" s="76">
        <v>0</v>
      </c>
      <c r="AV103" s="82">
        <v>6.78999521</v>
      </c>
      <c r="AW103" s="74">
        <v>7.991590518</v>
      </c>
      <c r="AX103" s="74">
        <v>0</v>
      </c>
      <c r="AY103" s="74">
        <v>0</v>
      </c>
      <c r="AZ103" s="76">
        <v>21.158696454</v>
      </c>
      <c r="BA103" s="82">
        <v>0</v>
      </c>
      <c r="BB103" s="73">
        <v>0</v>
      </c>
      <c r="BC103" s="74">
        <v>0</v>
      </c>
      <c r="BD103" s="74">
        <v>0</v>
      </c>
      <c r="BE103" s="76">
        <v>0</v>
      </c>
      <c r="BF103" s="82">
        <v>1.890885858</v>
      </c>
      <c r="BG103" s="73">
        <v>0.063620818</v>
      </c>
      <c r="BH103" s="74">
        <v>0</v>
      </c>
      <c r="BI103" s="74">
        <v>0</v>
      </c>
      <c r="BJ103" s="76">
        <v>2.792707639</v>
      </c>
      <c r="BK103" s="53">
        <v>147.380838305</v>
      </c>
      <c r="BL103" s="51"/>
    </row>
    <row r="104" spans="1:64" ht="12.75">
      <c r="A104" s="6"/>
      <c r="B104" s="17" t="s">
        <v>155</v>
      </c>
      <c r="C104" s="72">
        <v>0</v>
      </c>
      <c r="D104" s="73">
        <v>29.051825846</v>
      </c>
      <c r="E104" s="74">
        <v>0</v>
      </c>
      <c r="F104" s="74">
        <v>0</v>
      </c>
      <c r="G104" s="76">
        <v>0</v>
      </c>
      <c r="H104" s="82">
        <v>40.245738356</v>
      </c>
      <c r="I104" s="74">
        <v>62.081536342</v>
      </c>
      <c r="J104" s="74">
        <v>0</v>
      </c>
      <c r="K104" s="74">
        <v>0</v>
      </c>
      <c r="L104" s="76">
        <v>208.958250999</v>
      </c>
      <c r="M104" s="82">
        <v>0</v>
      </c>
      <c r="N104" s="73">
        <v>0</v>
      </c>
      <c r="O104" s="74">
        <v>0</v>
      </c>
      <c r="P104" s="74">
        <v>0</v>
      </c>
      <c r="Q104" s="76">
        <v>0</v>
      </c>
      <c r="R104" s="82">
        <v>20.332608427</v>
      </c>
      <c r="S104" s="74">
        <v>1.668443992</v>
      </c>
      <c r="T104" s="74">
        <v>0</v>
      </c>
      <c r="U104" s="74">
        <v>0</v>
      </c>
      <c r="V104" s="76">
        <v>9.738911072</v>
      </c>
      <c r="W104" s="82">
        <v>0</v>
      </c>
      <c r="X104" s="74">
        <v>0</v>
      </c>
      <c r="Y104" s="74">
        <v>0</v>
      </c>
      <c r="Z104" s="74">
        <v>0</v>
      </c>
      <c r="AA104" s="76">
        <v>0</v>
      </c>
      <c r="AB104" s="82">
        <v>0.054174346</v>
      </c>
      <c r="AC104" s="74">
        <v>0</v>
      </c>
      <c r="AD104" s="74">
        <v>0</v>
      </c>
      <c r="AE104" s="74">
        <v>0</v>
      </c>
      <c r="AF104" s="76">
        <v>0</v>
      </c>
      <c r="AG104" s="82">
        <v>0</v>
      </c>
      <c r="AH104" s="74">
        <v>0</v>
      </c>
      <c r="AI104" s="74">
        <v>0</v>
      </c>
      <c r="AJ104" s="74">
        <v>0</v>
      </c>
      <c r="AK104" s="76">
        <v>0</v>
      </c>
      <c r="AL104" s="82">
        <v>0.047918063</v>
      </c>
      <c r="AM104" s="74">
        <v>0</v>
      </c>
      <c r="AN104" s="74">
        <v>0</v>
      </c>
      <c r="AO104" s="74">
        <v>0</v>
      </c>
      <c r="AP104" s="76">
        <v>0</v>
      </c>
      <c r="AQ104" s="82">
        <v>0</v>
      </c>
      <c r="AR104" s="73">
        <v>0</v>
      </c>
      <c r="AS104" s="74">
        <v>0</v>
      </c>
      <c r="AT104" s="74">
        <v>0</v>
      </c>
      <c r="AU104" s="76">
        <v>0</v>
      </c>
      <c r="AV104" s="82">
        <v>81.100513966</v>
      </c>
      <c r="AW104" s="74">
        <v>32.639715017</v>
      </c>
      <c r="AX104" s="74">
        <v>0</v>
      </c>
      <c r="AY104" s="74">
        <v>0</v>
      </c>
      <c r="AZ104" s="76">
        <v>229.416292443</v>
      </c>
      <c r="BA104" s="82">
        <v>0</v>
      </c>
      <c r="BB104" s="73">
        <v>0</v>
      </c>
      <c r="BC104" s="74">
        <v>0</v>
      </c>
      <c r="BD104" s="74">
        <v>0</v>
      </c>
      <c r="BE104" s="76">
        <v>0</v>
      </c>
      <c r="BF104" s="82">
        <v>26.259584337</v>
      </c>
      <c r="BG104" s="73">
        <v>5.242470674</v>
      </c>
      <c r="BH104" s="74">
        <v>0</v>
      </c>
      <c r="BI104" s="74">
        <v>0</v>
      </c>
      <c r="BJ104" s="76">
        <v>17.301469175</v>
      </c>
      <c r="BK104" s="53">
        <v>764.139453055</v>
      </c>
      <c r="BL104" s="51"/>
    </row>
    <row r="105" spans="1:64" ht="12.75">
      <c r="A105" s="22"/>
      <c r="B105" s="24" t="s">
        <v>74</v>
      </c>
      <c r="C105" s="107">
        <f aca="true" t="shared" si="19" ref="C105:AH105">SUM(C98:C104)</f>
        <v>0</v>
      </c>
      <c r="D105" s="108">
        <f t="shared" si="19"/>
        <v>187.78444680799998</v>
      </c>
      <c r="E105" s="108">
        <f t="shared" si="19"/>
        <v>0</v>
      </c>
      <c r="F105" s="108">
        <f t="shared" si="19"/>
        <v>0</v>
      </c>
      <c r="G105" s="108">
        <f t="shared" si="19"/>
        <v>0</v>
      </c>
      <c r="H105" s="108">
        <f t="shared" si="19"/>
        <v>163.626288841</v>
      </c>
      <c r="I105" s="108">
        <f t="shared" si="19"/>
        <v>103.329843891</v>
      </c>
      <c r="J105" s="108">
        <f t="shared" si="19"/>
        <v>0</v>
      </c>
      <c r="K105" s="108">
        <f t="shared" si="19"/>
        <v>0</v>
      </c>
      <c r="L105" s="108">
        <f t="shared" si="19"/>
        <v>634.2636301059999</v>
      </c>
      <c r="M105" s="108">
        <f t="shared" si="19"/>
        <v>0</v>
      </c>
      <c r="N105" s="108">
        <f t="shared" si="19"/>
        <v>0</v>
      </c>
      <c r="O105" s="108">
        <f t="shared" si="19"/>
        <v>0</v>
      </c>
      <c r="P105" s="108">
        <f t="shared" si="19"/>
        <v>0</v>
      </c>
      <c r="Q105" s="108">
        <f t="shared" si="19"/>
        <v>0</v>
      </c>
      <c r="R105" s="108">
        <f t="shared" si="19"/>
        <v>70.81144788</v>
      </c>
      <c r="S105" s="108">
        <f t="shared" si="19"/>
        <v>1.730277495</v>
      </c>
      <c r="T105" s="108">
        <f t="shared" si="19"/>
        <v>0</v>
      </c>
      <c r="U105" s="108">
        <f t="shared" si="19"/>
        <v>0</v>
      </c>
      <c r="V105" s="108">
        <f t="shared" si="19"/>
        <v>23.913249732</v>
      </c>
      <c r="W105" s="108">
        <f t="shared" si="19"/>
        <v>0</v>
      </c>
      <c r="X105" s="108">
        <f t="shared" si="19"/>
        <v>0</v>
      </c>
      <c r="Y105" s="108">
        <f t="shared" si="19"/>
        <v>0</v>
      </c>
      <c r="Z105" s="108">
        <f t="shared" si="19"/>
        <v>0</v>
      </c>
      <c r="AA105" s="108">
        <f t="shared" si="19"/>
        <v>0</v>
      </c>
      <c r="AB105" s="108">
        <f t="shared" si="19"/>
        <v>0.056484964</v>
      </c>
      <c r="AC105" s="108">
        <f t="shared" si="19"/>
        <v>0</v>
      </c>
      <c r="AD105" s="108">
        <f t="shared" si="19"/>
        <v>0</v>
      </c>
      <c r="AE105" s="108">
        <f t="shared" si="19"/>
        <v>0</v>
      </c>
      <c r="AF105" s="108">
        <f t="shared" si="19"/>
        <v>0</v>
      </c>
      <c r="AG105" s="108">
        <f t="shared" si="19"/>
        <v>0</v>
      </c>
      <c r="AH105" s="108">
        <f t="shared" si="19"/>
        <v>0</v>
      </c>
      <c r="AI105" s="108">
        <f aca="true" t="shared" si="20" ref="AI105:BK105">SUM(AI98:AI104)</f>
        <v>0</v>
      </c>
      <c r="AJ105" s="108">
        <f t="shared" si="20"/>
        <v>0</v>
      </c>
      <c r="AK105" s="108">
        <f t="shared" si="20"/>
        <v>0</v>
      </c>
      <c r="AL105" s="108">
        <f t="shared" si="20"/>
        <v>0.057248046999999996</v>
      </c>
      <c r="AM105" s="108">
        <f t="shared" si="20"/>
        <v>0</v>
      </c>
      <c r="AN105" s="108">
        <f t="shared" si="20"/>
        <v>0</v>
      </c>
      <c r="AO105" s="108">
        <f t="shared" si="20"/>
        <v>0</v>
      </c>
      <c r="AP105" s="108">
        <f t="shared" si="20"/>
        <v>0</v>
      </c>
      <c r="AQ105" s="108">
        <f t="shared" si="20"/>
        <v>0</v>
      </c>
      <c r="AR105" s="108">
        <f t="shared" si="20"/>
        <v>0</v>
      </c>
      <c r="AS105" s="108">
        <f t="shared" si="20"/>
        <v>0</v>
      </c>
      <c r="AT105" s="108">
        <f t="shared" si="20"/>
        <v>0</v>
      </c>
      <c r="AU105" s="108">
        <f t="shared" si="20"/>
        <v>0</v>
      </c>
      <c r="AV105" s="108">
        <f t="shared" si="20"/>
        <v>445.05913445</v>
      </c>
      <c r="AW105" s="108">
        <f t="shared" si="20"/>
        <v>89.138918364</v>
      </c>
      <c r="AX105" s="108">
        <f t="shared" si="20"/>
        <v>0</v>
      </c>
      <c r="AY105" s="108">
        <f t="shared" si="20"/>
        <v>0</v>
      </c>
      <c r="AZ105" s="108">
        <f t="shared" si="20"/>
        <v>573.9066281730001</v>
      </c>
      <c r="BA105" s="108">
        <f t="shared" si="20"/>
        <v>0</v>
      </c>
      <c r="BB105" s="108">
        <f t="shared" si="20"/>
        <v>0</v>
      </c>
      <c r="BC105" s="108">
        <f t="shared" si="20"/>
        <v>0</v>
      </c>
      <c r="BD105" s="108">
        <f t="shared" si="20"/>
        <v>0</v>
      </c>
      <c r="BE105" s="108">
        <f t="shared" si="20"/>
        <v>0</v>
      </c>
      <c r="BF105" s="108">
        <f t="shared" si="20"/>
        <v>161.915463849</v>
      </c>
      <c r="BG105" s="108">
        <f t="shared" si="20"/>
        <v>8.11668042</v>
      </c>
      <c r="BH105" s="108">
        <f t="shared" si="20"/>
        <v>0</v>
      </c>
      <c r="BI105" s="108">
        <f t="shared" si="20"/>
        <v>0</v>
      </c>
      <c r="BJ105" s="108">
        <f t="shared" si="20"/>
        <v>49.336914787000005</v>
      </c>
      <c r="BK105" s="66">
        <f t="shared" si="20"/>
        <v>2513.046657807</v>
      </c>
      <c r="BL105" s="51"/>
    </row>
    <row r="106" spans="1:64" ht="4.5" customHeight="1">
      <c r="A106" s="6"/>
      <c r="B106" s="16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6"/>
      <c r="BL106" s="51"/>
    </row>
    <row r="107" spans="1:64" ht="12.75">
      <c r="A107" s="22"/>
      <c r="B107" s="40" t="s">
        <v>88</v>
      </c>
      <c r="C107" s="65">
        <f aca="true" t="shared" si="21" ref="C107:AH107">+C105++C76+C70+C43+C94</f>
        <v>0</v>
      </c>
      <c r="D107" s="105">
        <f t="shared" si="21"/>
        <v>4115.525609689</v>
      </c>
      <c r="E107" s="105">
        <f t="shared" si="21"/>
        <v>0</v>
      </c>
      <c r="F107" s="105">
        <f t="shared" si="21"/>
        <v>0</v>
      </c>
      <c r="G107" s="105">
        <f t="shared" si="21"/>
        <v>0</v>
      </c>
      <c r="H107" s="105">
        <f t="shared" si="21"/>
        <v>6270.9186626870005</v>
      </c>
      <c r="I107" s="105">
        <f t="shared" si="21"/>
        <v>23754.921902882</v>
      </c>
      <c r="J107" s="105">
        <f t="shared" si="21"/>
        <v>2489.280093983</v>
      </c>
      <c r="K107" s="105">
        <f t="shared" si="21"/>
        <v>6.870918771</v>
      </c>
      <c r="L107" s="105">
        <f t="shared" si="21"/>
        <v>10899.269126326999</v>
      </c>
      <c r="M107" s="105">
        <f t="shared" si="21"/>
        <v>0</v>
      </c>
      <c r="N107" s="105">
        <f t="shared" si="21"/>
        <v>0</v>
      </c>
      <c r="O107" s="105">
        <f t="shared" si="21"/>
        <v>0</v>
      </c>
      <c r="P107" s="105">
        <f t="shared" si="21"/>
        <v>0</v>
      </c>
      <c r="Q107" s="105">
        <f t="shared" si="21"/>
        <v>0</v>
      </c>
      <c r="R107" s="105">
        <f t="shared" si="21"/>
        <v>2926.845660595</v>
      </c>
      <c r="S107" s="105">
        <f t="shared" si="21"/>
        <v>1134.512743758</v>
      </c>
      <c r="T107" s="105">
        <f t="shared" si="21"/>
        <v>47.056070429</v>
      </c>
      <c r="U107" s="105">
        <f t="shared" si="21"/>
        <v>0</v>
      </c>
      <c r="V107" s="105">
        <f t="shared" si="21"/>
        <v>867.3076413990001</v>
      </c>
      <c r="W107" s="105">
        <f t="shared" si="21"/>
        <v>0</v>
      </c>
      <c r="X107" s="105">
        <f t="shared" si="21"/>
        <v>0</v>
      </c>
      <c r="Y107" s="105">
        <f t="shared" si="21"/>
        <v>0</v>
      </c>
      <c r="Z107" s="105">
        <f t="shared" si="21"/>
        <v>0</v>
      </c>
      <c r="AA107" s="105">
        <f t="shared" si="21"/>
        <v>0</v>
      </c>
      <c r="AB107" s="105">
        <f t="shared" si="21"/>
        <v>14.097725233999999</v>
      </c>
      <c r="AC107" s="105">
        <f t="shared" si="21"/>
        <v>0.002579628</v>
      </c>
      <c r="AD107" s="105">
        <f t="shared" si="21"/>
        <v>0</v>
      </c>
      <c r="AE107" s="105">
        <f t="shared" si="21"/>
        <v>0</v>
      </c>
      <c r="AF107" s="105">
        <f t="shared" si="21"/>
        <v>1.307130941</v>
      </c>
      <c r="AG107" s="105">
        <f t="shared" si="21"/>
        <v>0</v>
      </c>
      <c r="AH107" s="105">
        <f t="shared" si="21"/>
        <v>0</v>
      </c>
      <c r="AI107" s="105">
        <f aca="true" t="shared" si="22" ref="AI107:BJ107">+AI105++AI76+AI70+AI43+AI94</f>
        <v>0</v>
      </c>
      <c r="AJ107" s="105">
        <f t="shared" si="22"/>
        <v>0</v>
      </c>
      <c r="AK107" s="105">
        <f t="shared" si="22"/>
        <v>0</v>
      </c>
      <c r="AL107" s="105">
        <f t="shared" si="22"/>
        <v>9.209744468999999</v>
      </c>
      <c r="AM107" s="105">
        <f t="shared" si="22"/>
        <v>0</v>
      </c>
      <c r="AN107" s="105">
        <f t="shared" si="22"/>
        <v>0</v>
      </c>
      <c r="AO107" s="105">
        <f t="shared" si="22"/>
        <v>0</v>
      </c>
      <c r="AP107" s="105">
        <f t="shared" si="22"/>
        <v>0.19020899600000002</v>
      </c>
      <c r="AQ107" s="105">
        <f t="shared" si="22"/>
        <v>0.098149352</v>
      </c>
      <c r="AR107" s="105">
        <f t="shared" si="22"/>
        <v>8.494533942</v>
      </c>
      <c r="AS107" s="105">
        <f t="shared" si="22"/>
        <v>0</v>
      </c>
      <c r="AT107" s="105">
        <f t="shared" si="22"/>
        <v>0</v>
      </c>
      <c r="AU107" s="105">
        <f t="shared" si="22"/>
        <v>0</v>
      </c>
      <c r="AV107" s="105">
        <f t="shared" si="22"/>
        <v>28532.596495567</v>
      </c>
      <c r="AW107" s="105">
        <f t="shared" si="22"/>
        <v>8433.865319526001</v>
      </c>
      <c r="AX107" s="105">
        <f t="shared" si="22"/>
        <v>50.795315681</v>
      </c>
      <c r="AY107" s="105">
        <f t="shared" si="22"/>
        <v>0</v>
      </c>
      <c r="AZ107" s="105">
        <f t="shared" si="22"/>
        <v>28933.135718648</v>
      </c>
      <c r="BA107" s="105">
        <f t="shared" si="22"/>
        <v>0</v>
      </c>
      <c r="BB107" s="105">
        <f t="shared" si="22"/>
        <v>0</v>
      </c>
      <c r="BC107" s="105">
        <f t="shared" si="22"/>
        <v>0</v>
      </c>
      <c r="BD107" s="105">
        <f t="shared" si="22"/>
        <v>0</v>
      </c>
      <c r="BE107" s="105">
        <f t="shared" si="22"/>
        <v>0</v>
      </c>
      <c r="BF107" s="105">
        <f t="shared" si="22"/>
        <v>11027.771112167</v>
      </c>
      <c r="BG107" s="105">
        <f t="shared" si="22"/>
        <v>711.5272264</v>
      </c>
      <c r="BH107" s="105">
        <f t="shared" si="22"/>
        <v>36.841623587</v>
      </c>
      <c r="BI107" s="105">
        <f t="shared" si="22"/>
        <v>0</v>
      </c>
      <c r="BJ107" s="105">
        <f t="shared" si="22"/>
        <v>4214.239191319359</v>
      </c>
      <c r="BK107" s="67">
        <f>+BK105++BK76+BK70+BK43+BK94</f>
        <v>134486.68050597736</v>
      </c>
      <c r="BL107" s="51"/>
    </row>
    <row r="108" spans="1:63" ht="4.5" customHeight="1">
      <c r="A108" s="6"/>
      <c r="B108" s="41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6"/>
    </row>
    <row r="109" spans="1:63" ht="14.25" customHeight="1">
      <c r="A109" s="6" t="s">
        <v>5</v>
      </c>
      <c r="B109" s="42" t="s">
        <v>24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6"/>
    </row>
    <row r="110" spans="1:63" ht="14.25" customHeight="1">
      <c r="A110" s="19"/>
      <c r="B110" s="42" t="s">
        <v>169</v>
      </c>
      <c r="C110" s="72">
        <v>0</v>
      </c>
      <c r="D110" s="73">
        <v>2.813551322</v>
      </c>
      <c r="E110" s="74">
        <v>0</v>
      </c>
      <c r="F110" s="74">
        <v>0</v>
      </c>
      <c r="G110" s="76">
        <v>0</v>
      </c>
      <c r="H110" s="82">
        <v>0.566334468</v>
      </c>
      <c r="I110" s="74">
        <v>0</v>
      </c>
      <c r="J110" s="74">
        <v>0</v>
      </c>
      <c r="K110" s="74">
        <v>0</v>
      </c>
      <c r="L110" s="76">
        <v>1.18298001</v>
      </c>
      <c r="M110" s="82">
        <v>0</v>
      </c>
      <c r="N110" s="73">
        <v>0</v>
      </c>
      <c r="O110" s="74">
        <v>0</v>
      </c>
      <c r="P110" s="74">
        <v>0</v>
      </c>
      <c r="Q110" s="76">
        <v>0</v>
      </c>
      <c r="R110" s="82">
        <v>0.399018353</v>
      </c>
      <c r="S110" s="74">
        <v>0</v>
      </c>
      <c r="T110" s="74">
        <v>0</v>
      </c>
      <c r="U110" s="74">
        <v>0</v>
      </c>
      <c r="V110" s="76">
        <v>0.081323553</v>
      </c>
      <c r="W110" s="82">
        <v>0</v>
      </c>
      <c r="X110" s="74">
        <v>0</v>
      </c>
      <c r="Y110" s="74">
        <v>0</v>
      </c>
      <c r="Z110" s="74">
        <v>0</v>
      </c>
      <c r="AA110" s="76">
        <v>0</v>
      </c>
      <c r="AB110" s="82">
        <v>0</v>
      </c>
      <c r="AC110" s="74">
        <v>0</v>
      </c>
      <c r="AD110" s="74">
        <v>0</v>
      </c>
      <c r="AE110" s="74">
        <v>0</v>
      </c>
      <c r="AF110" s="76">
        <v>0</v>
      </c>
      <c r="AG110" s="82">
        <v>0</v>
      </c>
      <c r="AH110" s="74">
        <v>0</v>
      </c>
      <c r="AI110" s="74">
        <v>0</v>
      </c>
      <c r="AJ110" s="74">
        <v>0</v>
      </c>
      <c r="AK110" s="76">
        <v>0</v>
      </c>
      <c r="AL110" s="82">
        <v>0</v>
      </c>
      <c r="AM110" s="74">
        <v>0</v>
      </c>
      <c r="AN110" s="74">
        <v>0</v>
      </c>
      <c r="AO110" s="74">
        <v>0</v>
      </c>
      <c r="AP110" s="76">
        <v>0</v>
      </c>
      <c r="AQ110" s="82">
        <v>0</v>
      </c>
      <c r="AR110" s="73">
        <v>0</v>
      </c>
      <c r="AS110" s="74">
        <v>0</v>
      </c>
      <c r="AT110" s="74">
        <v>0</v>
      </c>
      <c r="AU110" s="76">
        <v>0</v>
      </c>
      <c r="AV110" s="82">
        <v>0.829985341</v>
      </c>
      <c r="AW110" s="74">
        <v>0.009377804</v>
      </c>
      <c r="AX110" s="74">
        <v>0</v>
      </c>
      <c r="AY110" s="74">
        <v>0</v>
      </c>
      <c r="AZ110" s="76">
        <v>0.777367052</v>
      </c>
      <c r="BA110" s="79">
        <v>0</v>
      </c>
      <c r="BB110" s="109">
        <v>0</v>
      </c>
      <c r="BC110" s="79">
        <v>0</v>
      </c>
      <c r="BD110" s="79">
        <v>0</v>
      </c>
      <c r="BE110" s="80">
        <v>0</v>
      </c>
      <c r="BF110" s="79">
        <v>0.292235469</v>
      </c>
      <c r="BG110" s="109">
        <v>0.023444511</v>
      </c>
      <c r="BH110" s="79">
        <v>0</v>
      </c>
      <c r="BI110" s="79">
        <v>0</v>
      </c>
      <c r="BJ110" s="80">
        <v>0.114469227</v>
      </c>
      <c r="BK110" s="68">
        <v>7.09008711</v>
      </c>
    </row>
    <row r="111" spans="1:63" ht="13.5" thickBot="1">
      <c r="A111" s="25"/>
      <c r="B111" s="43" t="s">
        <v>74</v>
      </c>
      <c r="C111" s="110">
        <f>SUM(C110)</f>
        <v>0</v>
      </c>
      <c r="D111" s="111">
        <f aca="true" t="shared" si="23" ref="D111:BK111">SUM(D110)</f>
        <v>2.813551322</v>
      </c>
      <c r="E111" s="111">
        <f t="shared" si="23"/>
        <v>0</v>
      </c>
      <c r="F111" s="111">
        <f t="shared" si="23"/>
        <v>0</v>
      </c>
      <c r="G111" s="112">
        <f t="shared" si="23"/>
        <v>0</v>
      </c>
      <c r="H111" s="113">
        <f t="shared" si="23"/>
        <v>0.566334468</v>
      </c>
      <c r="I111" s="111">
        <f t="shared" si="23"/>
        <v>0</v>
      </c>
      <c r="J111" s="111">
        <f t="shared" si="23"/>
        <v>0</v>
      </c>
      <c r="K111" s="111">
        <f t="shared" si="23"/>
        <v>0</v>
      </c>
      <c r="L111" s="112">
        <f t="shared" si="23"/>
        <v>1.18298001</v>
      </c>
      <c r="M111" s="113">
        <f t="shared" si="23"/>
        <v>0</v>
      </c>
      <c r="N111" s="111">
        <f t="shared" si="23"/>
        <v>0</v>
      </c>
      <c r="O111" s="111">
        <f t="shared" si="23"/>
        <v>0</v>
      </c>
      <c r="P111" s="111">
        <f t="shared" si="23"/>
        <v>0</v>
      </c>
      <c r="Q111" s="112">
        <f t="shared" si="23"/>
        <v>0</v>
      </c>
      <c r="R111" s="113">
        <f t="shared" si="23"/>
        <v>0.399018353</v>
      </c>
      <c r="S111" s="111">
        <f t="shared" si="23"/>
        <v>0</v>
      </c>
      <c r="T111" s="111">
        <f t="shared" si="23"/>
        <v>0</v>
      </c>
      <c r="U111" s="111">
        <f t="shared" si="23"/>
        <v>0</v>
      </c>
      <c r="V111" s="112">
        <f t="shared" si="23"/>
        <v>0.081323553</v>
      </c>
      <c r="W111" s="113">
        <f t="shared" si="23"/>
        <v>0</v>
      </c>
      <c r="X111" s="111">
        <f t="shared" si="23"/>
        <v>0</v>
      </c>
      <c r="Y111" s="111">
        <f t="shared" si="23"/>
        <v>0</v>
      </c>
      <c r="Z111" s="111">
        <f t="shared" si="23"/>
        <v>0</v>
      </c>
      <c r="AA111" s="112">
        <f t="shared" si="23"/>
        <v>0</v>
      </c>
      <c r="AB111" s="113">
        <f t="shared" si="23"/>
        <v>0</v>
      </c>
      <c r="AC111" s="111">
        <f t="shared" si="23"/>
        <v>0</v>
      </c>
      <c r="AD111" s="111">
        <f t="shared" si="23"/>
        <v>0</v>
      </c>
      <c r="AE111" s="111">
        <f t="shared" si="23"/>
        <v>0</v>
      </c>
      <c r="AF111" s="112">
        <f t="shared" si="23"/>
        <v>0</v>
      </c>
      <c r="AG111" s="113">
        <f t="shared" si="23"/>
        <v>0</v>
      </c>
      <c r="AH111" s="111">
        <f t="shared" si="23"/>
        <v>0</v>
      </c>
      <c r="AI111" s="111">
        <f t="shared" si="23"/>
        <v>0</v>
      </c>
      <c r="AJ111" s="111">
        <f t="shared" si="23"/>
        <v>0</v>
      </c>
      <c r="AK111" s="112">
        <f t="shared" si="23"/>
        <v>0</v>
      </c>
      <c r="AL111" s="113">
        <f t="shared" si="23"/>
        <v>0</v>
      </c>
      <c r="AM111" s="111">
        <f t="shared" si="23"/>
        <v>0</v>
      </c>
      <c r="AN111" s="111">
        <f t="shared" si="23"/>
        <v>0</v>
      </c>
      <c r="AO111" s="111">
        <f t="shared" si="23"/>
        <v>0</v>
      </c>
      <c r="AP111" s="112">
        <f t="shared" si="23"/>
        <v>0</v>
      </c>
      <c r="AQ111" s="113">
        <f t="shared" si="23"/>
        <v>0</v>
      </c>
      <c r="AR111" s="111">
        <f t="shared" si="23"/>
        <v>0</v>
      </c>
      <c r="AS111" s="111">
        <f t="shared" si="23"/>
        <v>0</v>
      </c>
      <c r="AT111" s="111">
        <f t="shared" si="23"/>
        <v>0</v>
      </c>
      <c r="AU111" s="112">
        <f t="shared" si="23"/>
        <v>0</v>
      </c>
      <c r="AV111" s="113">
        <f t="shared" si="23"/>
        <v>0.829985341</v>
      </c>
      <c r="AW111" s="111">
        <f t="shared" si="23"/>
        <v>0.009377804</v>
      </c>
      <c r="AX111" s="111">
        <f t="shared" si="23"/>
        <v>0</v>
      </c>
      <c r="AY111" s="111">
        <f t="shared" si="23"/>
        <v>0</v>
      </c>
      <c r="AZ111" s="112">
        <f t="shared" si="23"/>
        <v>0.777367052</v>
      </c>
      <c r="BA111" s="110">
        <f t="shared" si="23"/>
        <v>0</v>
      </c>
      <c r="BB111" s="111">
        <f t="shared" si="23"/>
        <v>0</v>
      </c>
      <c r="BC111" s="111">
        <f t="shared" si="23"/>
        <v>0</v>
      </c>
      <c r="BD111" s="111">
        <f t="shared" si="23"/>
        <v>0</v>
      </c>
      <c r="BE111" s="114">
        <f t="shared" si="23"/>
        <v>0</v>
      </c>
      <c r="BF111" s="113">
        <f t="shared" si="23"/>
        <v>0.292235469</v>
      </c>
      <c r="BG111" s="111">
        <f t="shared" si="23"/>
        <v>0.023444511</v>
      </c>
      <c r="BH111" s="111">
        <f t="shared" si="23"/>
        <v>0</v>
      </c>
      <c r="BI111" s="111">
        <f t="shared" si="23"/>
        <v>0</v>
      </c>
      <c r="BJ111" s="112">
        <f t="shared" si="23"/>
        <v>0.114469227</v>
      </c>
      <c r="BK111" s="69">
        <f t="shared" si="23"/>
        <v>7.09008711</v>
      </c>
    </row>
    <row r="112" spans="1:63" ht="6" customHeight="1">
      <c r="A112" s="2"/>
      <c r="B112" s="11"/>
      <c r="C112" s="18"/>
      <c r="D112" s="20"/>
      <c r="E112" s="18"/>
      <c r="F112" s="18"/>
      <c r="G112" s="18"/>
      <c r="H112" s="18"/>
      <c r="I112" s="18"/>
      <c r="J112" s="18"/>
      <c r="K112" s="18"/>
      <c r="L112" s="18"/>
      <c r="M112" s="18"/>
      <c r="N112" s="20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20"/>
      <c r="AS112" s="18"/>
      <c r="AT112" s="18"/>
      <c r="AU112" s="18"/>
      <c r="AV112" s="18"/>
      <c r="AW112" s="18"/>
      <c r="AX112" s="18"/>
      <c r="AY112" s="18"/>
      <c r="AZ112" s="18"/>
      <c r="BA112" s="18"/>
      <c r="BB112" s="20"/>
      <c r="BC112" s="18"/>
      <c r="BD112" s="18"/>
      <c r="BE112" s="18"/>
      <c r="BF112" s="18"/>
      <c r="BG112" s="20"/>
      <c r="BH112" s="18"/>
      <c r="BI112" s="18"/>
      <c r="BJ112" s="18"/>
      <c r="BK112" s="70"/>
    </row>
    <row r="113" spans="1:63" ht="12.75">
      <c r="A113" s="2"/>
      <c r="B113" s="2" t="s">
        <v>104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26" t="s">
        <v>89</v>
      </c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70"/>
    </row>
    <row r="114" spans="1:63" ht="12.75">
      <c r="A114" s="2"/>
      <c r="B114" s="2" t="s">
        <v>105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27" t="s">
        <v>90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70"/>
    </row>
    <row r="115" spans="3:63" ht="12.75">
      <c r="C115" s="18"/>
      <c r="D115" s="18"/>
      <c r="E115" s="18"/>
      <c r="F115" s="18"/>
      <c r="G115" s="18"/>
      <c r="H115" s="18"/>
      <c r="I115" s="18"/>
      <c r="J115" s="18"/>
      <c r="K115" s="18"/>
      <c r="L115" s="27" t="s">
        <v>91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70"/>
    </row>
    <row r="116" spans="2:63" ht="12.75">
      <c r="B116" s="2" t="s">
        <v>96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27" t="s">
        <v>92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70"/>
    </row>
    <row r="117" spans="2:63" ht="12.75">
      <c r="B117" s="2" t="s">
        <v>97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27" t="s">
        <v>93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70"/>
    </row>
    <row r="118" spans="2:63" ht="12.75">
      <c r="B118" s="2"/>
      <c r="C118" s="18"/>
      <c r="D118" s="18"/>
      <c r="E118" s="18"/>
      <c r="F118" s="18"/>
      <c r="G118" s="18"/>
      <c r="H118" s="18"/>
      <c r="I118" s="18"/>
      <c r="J118" s="18"/>
      <c r="K118" s="18"/>
      <c r="L118" s="27" t="s">
        <v>94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7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6:BK46"/>
    <mergeCell ref="M3:V3"/>
    <mergeCell ref="C12:BK12"/>
    <mergeCell ref="C16:BK16"/>
    <mergeCell ref="C22:BK22"/>
    <mergeCell ref="C97:BK97"/>
    <mergeCell ref="C47:BK47"/>
    <mergeCell ref="C44:BK44"/>
    <mergeCell ref="C50:BK50"/>
    <mergeCell ref="C71:BK71"/>
    <mergeCell ref="C72:BK72"/>
    <mergeCell ref="C77:BK77"/>
    <mergeCell ref="C106:BK106"/>
    <mergeCell ref="A1:A5"/>
    <mergeCell ref="C73:BK73"/>
    <mergeCell ref="C108:BK108"/>
    <mergeCell ref="C109:BK109"/>
    <mergeCell ref="C78:BK78"/>
    <mergeCell ref="C79:BK79"/>
    <mergeCell ref="C82:BK82"/>
    <mergeCell ref="C95:BK95"/>
    <mergeCell ref="C96:BK9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9.7109375" style="0" bestFit="1" customWidth="1"/>
    <col min="63" max="63" width="11.57421875" style="0" customWidth="1"/>
  </cols>
  <sheetData>
    <row r="2" spans="2:12" ht="12.75">
      <c r="B2" s="149" t="s">
        <v>167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120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75">
      <c r="B4" s="37" t="s">
        <v>66</v>
      </c>
      <c r="C4" s="10" t="s">
        <v>32</v>
      </c>
      <c r="D4" s="10" t="s">
        <v>78</v>
      </c>
      <c r="E4" s="10" t="s">
        <v>79</v>
      </c>
      <c r="F4" s="10" t="s">
        <v>7</v>
      </c>
      <c r="G4" s="10" t="s">
        <v>8</v>
      </c>
      <c r="H4" s="10" t="s">
        <v>21</v>
      </c>
      <c r="I4" s="10" t="s">
        <v>84</v>
      </c>
      <c r="J4" s="10" t="s">
        <v>85</v>
      </c>
      <c r="K4" s="10" t="s">
        <v>65</v>
      </c>
      <c r="L4" s="10" t="s">
        <v>86</v>
      </c>
    </row>
    <row r="5" spans="2:12" ht="12.75">
      <c r="B5" s="7">
        <v>1</v>
      </c>
      <c r="C5" s="8" t="s">
        <v>33</v>
      </c>
      <c r="D5" s="36">
        <v>0.00772356</v>
      </c>
      <c r="E5" s="32">
        <v>0.002607256</v>
      </c>
      <c r="F5" s="32">
        <v>6.575006825</v>
      </c>
      <c r="G5" s="32">
        <v>0.276585744</v>
      </c>
      <c r="H5" s="32">
        <v>0.095661182</v>
      </c>
      <c r="I5" s="32">
        <v>0</v>
      </c>
      <c r="J5" s="28">
        <v>0.05134928764104573</v>
      </c>
      <c r="K5" s="30">
        <v>7.008933854641045</v>
      </c>
      <c r="L5" s="32">
        <v>0.00018757</v>
      </c>
    </row>
    <row r="6" spans="2:12" ht="12.75">
      <c r="B6" s="7">
        <v>2</v>
      </c>
      <c r="C6" s="9" t="s">
        <v>34</v>
      </c>
      <c r="D6" s="32">
        <v>143.077869881</v>
      </c>
      <c r="E6" s="32">
        <v>87.186141068</v>
      </c>
      <c r="F6" s="32">
        <v>1474.274720254</v>
      </c>
      <c r="G6" s="32">
        <v>143.154158763</v>
      </c>
      <c r="H6" s="32">
        <v>26.650948156</v>
      </c>
      <c r="I6" s="32">
        <v>0.018936340515633</v>
      </c>
      <c r="J6" s="28">
        <v>3.161601843634394</v>
      </c>
      <c r="K6" s="30">
        <v>1877.5243763061499</v>
      </c>
      <c r="L6" s="32">
        <v>0.063866334</v>
      </c>
    </row>
    <row r="7" spans="2:12" ht="12.75">
      <c r="B7" s="7">
        <v>3</v>
      </c>
      <c r="C7" s="8" t="s">
        <v>35</v>
      </c>
      <c r="D7" s="32">
        <v>0.031167434</v>
      </c>
      <c r="E7" s="32">
        <v>0.130313327</v>
      </c>
      <c r="F7" s="32">
        <v>13.649288744</v>
      </c>
      <c r="G7" s="32">
        <v>0.906308759</v>
      </c>
      <c r="H7" s="32">
        <v>0.077349564</v>
      </c>
      <c r="I7" s="32">
        <v>0</v>
      </c>
      <c r="J7" s="28">
        <v>0.021093219764235664</v>
      </c>
      <c r="K7" s="30">
        <v>14.815521047764236</v>
      </c>
      <c r="L7" s="32">
        <v>0.000241496</v>
      </c>
    </row>
    <row r="8" spans="2:12" ht="12.75">
      <c r="B8" s="7">
        <v>4</v>
      </c>
      <c r="C8" s="9" t="s">
        <v>36</v>
      </c>
      <c r="D8" s="32">
        <v>50.899341059</v>
      </c>
      <c r="E8" s="32">
        <v>54.079115111</v>
      </c>
      <c r="F8" s="32">
        <v>634.723761119</v>
      </c>
      <c r="G8" s="32">
        <v>38.240360932</v>
      </c>
      <c r="H8" s="32">
        <v>9.960713946</v>
      </c>
      <c r="I8" s="32">
        <v>0.006340572087290402</v>
      </c>
      <c r="J8" s="28">
        <v>1.613508625883536</v>
      </c>
      <c r="K8" s="30">
        <v>789.5231413649709</v>
      </c>
      <c r="L8" s="32">
        <v>0.047829034</v>
      </c>
    </row>
    <row r="9" spans="2:12" ht="12.75">
      <c r="B9" s="7">
        <v>5</v>
      </c>
      <c r="C9" s="9" t="s">
        <v>37</v>
      </c>
      <c r="D9" s="32">
        <v>4.965351219</v>
      </c>
      <c r="E9" s="32">
        <v>31.801016575</v>
      </c>
      <c r="F9" s="32">
        <v>892.067914022</v>
      </c>
      <c r="G9" s="32">
        <v>72.232405863</v>
      </c>
      <c r="H9" s="32">
        <v>17.000664492</v>
      </c>
      <c r="I9" s="32">
        <v>0.014240674472531942</v>
      </c>
      <c r="J9" s="28">
        <v>1.053968872529269</v>
      </c>
      <c r="K9" s="30">
        <v>1019.1355617180016</v>
      </c>
      <c r="L9" s="32">
        <v>0.051422456</v>
      </c>
    </row>
    <row r="10" spans="2:12" ht="12.75">
      <c r="B10" s="7">
        <v>6</v>
      </c>
      <c r="C10" s="9" t="s">
        <v>38</v>
      </c>
      <c r="D10" s="32">
        <v>11.284638386</v>
      </c>
      <c r="E10" s="32">
        <v>48.051177758</v>
      </c>
      <c r="F10" s="32">
        <v>300.999961587</v>
      </c>
      <c r="G10" s="32">
        <v>29.156798564</v>
      </c>
      <c r="H10" s="32">
        <v>43.434137731</v>
      </c>
      <c r="I10" s="32">
        <v>0.019277843500585805</v>
      </c>
      <c r="J10" s="28">
        <v>1.9846400999402989</v>
      </c>
      <c r="K10" s="30">
        <v>434.9306319694408</v>
      </c>
      <c r="L10" s="32">
        <v>0.005647166</v>
      </c>
    </row>
    <row r="11" spans="2:12" ht="12.75">
      <c r="B11" s="7">
        <v>7</v>
      </c>
      <c r="C11" s="9" t="s">
        <v>39</v>
      </c>
      <c r="D11" s="32">
        <v>23.645065355</v>
      </c>
      <c r="E11" s="32">
        <v>48.796869842</v>
      </c>
      <c r="F11" s="32">
        <v>653.049197976</v>
      </c>
      <c r="G11" s="32">
        <v>99.949439787</v>
      </c>
      <c r="H11" s="32">
        <v>13.714575033</v>
      </c>
      <c r="I11" s="32">
        <v>0.016466135591141053</v>
      </c>
      <c r="J11" s="28">
        <v>2.353470589125727</v>
      </c>
      <c r="K11" s="30">
        <v>841.5250847177168</v>
      </c>
      <c r="L11" s="32">
        <v>0.018322148</v>
      </c>
    </row>
    <row r="12" spans="2:12" ht="12.75">
      <c r="B12" s="7">
        <v>8</v>
      </c>
      <c r="C12" s="8" t="s">
        <v>40</v>
      </c>
      <c r="D12" s="32">
        <v>0.283776387</v>
      </c>
      <c r="E12" s="32">
        <v>11.14151549</v>
      </c>
      <c r="F12" s="32">
        <v>27.653570869</v>
      </c>
      <c r="G12" s="32">
        <v>3.100653422</v>
      </c>
      <c r="H12" s="32">
        <v>0.546891486</v>
      </c>
      <c r="I12" s="32">
        <v>5.691716415880074E-06</v>
      </c>
      <c r="J12" s="28">
        <v>0.4089244625690259</v>
      </c>
      <c r="K12" s="30">
        <v>43.13533780828544</v>
      </c>
      <c r="L12" s="32">
        <v>0.001172226</v>
      </c>
    </row>
    <row r="13" spans="2:12" ht="12.75">
      <c r="B13" s="7">
        <v>9</v>
      </c>
      <c r="C13" s="8" t="s">
        <v>41</v>
      </c>
      <c r="D13" s="32">
        <v>0.191903444</v>
      </c>
      <c r="E13" s="32">
        <v>0.690260019</v>
      </c>
      <c r="F13" s="32">
        <v>17.020846099</v>
      </c>
      <c r="G13" s="32">
        <v>1.134654461</v>
      </c>
      <c r="H13" s="32">
        <v>0.067016535</v>
      </c>
      <c r="I13" s="32">
        <v>0</v>
      </c>
      <c r="J13" s="28">
        <v>0</v>
      </c>
      <c r="K13" s="30">
        <v>19.104680558000002</v>
      </c>
      <c r="L13" s="32">
        <v>0</v>
      </c>
    </row>
    <row r="14" spans="2:12" ht="12.75">
      <c r="B14" s="7">
        <v>10</v>
      </c>
      <c r="C14" s="9" t="s">
        <v>42</v>
      </c>
      <c r="D14" s="32">
        <v>25.129608977</v>
      </c>
      <c r="E14" s="32">
        <v>213.847677558</v>
      </c>
      <c r="F14" s="32">
        <v>835.970426704</v>
      </c>
      <c r="G14" s="32">
        <v>132.491640947</v>
      </c>
      <c r="H14" s="32">
        <v>7.837241917</v>
      </c>
      <c r="I14" s="32">
        <v>0.025857467677343173</v>
      </c>
      <c r="J14" s="28">
        <v>0.6692259742061075</v>
      </c>
      <c r="K14" s="30">
        <v>1215.9716795448833</v>
      </c>
      <c r="L14" s="32">
        <v>0.029172717</v>
      </c>
    </row>
    <row r="15" spans="2:12" ht="12.75">
      <c r="B15" s="7">
        <v>11</v>
      </c>
      <c r="C15" s="9" t="s">
        <v>43</v>
      </c>
      <c r="D15" s="32">
        <v>445.414847712</v>
      </c>
      <c r="E15" s="32">
        <v>1137.492037192</v>
      </c>
      <c r="F15" s="32">
        <v>7490.404991062</v>
      </c>
      <c r="G15" s="32">
        <v>957.943135075</v>
      </c>
      <c r="H15" s="32">
        <v>137.858026292</v>
      </c>
      <c r="I15" s="32">
        <v>0.08940548146064412</v>
      </c>
      <c r="J15" s="28">
        <v>45.12309486893579</v>
      </c>
      <c r="K15" s="30">
        <v>10214.325537683395</v>
      </c>
      <c r="L15" s="32">
        <v>0.138970923</v>
      </c>
    </row>
    <row r="16" spans="2:12" ht="12.75">
      <c r="B16" s="7">
        <v>12</v>
      </c>
      <c r="C16" s="9" t="s">
        <v>44</v>
      </c>
      <c r="D16" s="32">
        <v>689.796396529</v>
      </c>
      <c r="E16" s="32">
        <v>863.811012892</v>
      </c>
      <c r="F16" s="32">
        <v>2157.762184113</v>
      </c>
      <c r="G16" s="32">
        <v>171.897174365</v>
      </c>
      <c r="H16" s="32">
        <v>70.092600219</v>
      </c>
      <c r="I16" s="32">
        <v>0.07313286422764306</v>
      </c>
      <c r="J16" s="28">
        <v>11.285830040870412</v>
      </c>
      <c r="K16" s="30">
        <v>3964.718331023098</v>
      </c>
      <c r="L16" s="32">
        <v>0.120539071</v>
      </c>
    </row>
    <row r="17" spans="2:12" ht="12.75">
      <c r="B17" s="7">
        <v>13</v>
      </c>
      <c r="C17" s="9" t="s">
        <v>45</v>
      </c>
      <c r="D17" s="32">
        <v>1.977417925</v>
      </c>
      <c r="E17" s="32">
        <v>3.64160388</v>
      </c>
      <c r="F17" s="32">
        <v>136.119346503</v>
      </c>
      <c r="G17" s="32">
        <v>8.471472193</v>
      </c>
      <c r="H17" s="32">
        <v>2.7696259</v>
      </c>
      <c r="I17" s="32">
        <v>0.0006545473878262085</v>
      </c>
      <c r="J17" s="28">
        <v>0.14666188877344644</v>
      </c>
      <c r="K17" s="30">
        <v>153.12678283716127</v>
      </c>
      <c r="L17" s="32">
        <v>0.004479135</v>
      </c>
    </row>
    <row r="18" spans="2:12" ht="12.75">
      <c r="B18" s="7">
        <v>14</v>
      </c>
      <c r="C18" s="9" t="s">
        <v>46</v>
      </c>
      <c r="D18" s="32">
        <v>0.718179285</v>
      </c>
      <c r="E18" s="32">
        <v>2.002755925</v>
      </c>
      <c r="F18" s="32">
        <v>69.230457325</v>
      </c>
      <c r="G18" s="32">
        <v>2.899002583</v>
      </c>
      <c r="H18" s="32">
        <v>1.378242153</v>
      </c>
      <c r="I18" s="32">
        <v>0.0014286208203858986</v>
      </c>
      <c r="J18" s="28">
        <v>0.07220384152983698</v>
      </c>
      <c r="K18" s="30">
        <v>76.30226973335023</v>
      </c>
      <c r="L18" s="32">
        <v>0.002507801</v>
      </c>
    </row>
    <row r="19" spans="2:12" ht="12.75">
      <c r="B19" s="7">
        <v>15</v>
      </c>
      <c r="C19" s="9" t="s">
        <v>47</v>
      </c>
      <c r="D19" s="32">
        <v>29.327958554</v>
      </c>
      <c r="E19" s="32">
        <v>56.0942311</v>
      </c>
      <c r="F19" s="32">
        <v>1110.327914941</v>
      </c>
      <c r="G19" s="32">
        <v>164.782752601</v>
      </c>
      <c r="H19" s="32">
        <v>18.345939266</v>
      </c>
      <c r="I19" s="32">
        <v>0.012920196264047768</v>
      </c>
      <c r="J19" s="28">
        <v>3.3997414463106828</v>
      </c>
      <c r="K19" s="30">
        <v>1382.2914581045748</v>
      </c>
      <c r="L19" s="32">
        <v>0.035775483</v>
      </c>
    </row>
    <row r="20" spans="2:12" ht="12.75">
      <c r="B20" s="7">
        <v>16</v>
      </c>
      <c r="C20" s="9" t="s">
        <v>48</v>
      </c>
      <c r="D20" s="32">
        <v>1167.185755966</v>
      </c>
      <c r="E20" s="32">
        <v>1296.026121275</v>
      </c>
      <c r="F20" s="32">
        <v>6470.515379188</v>
      </c>
      <c r="G20" s="32">
        <v>466.721641855</v>
      </c>
      <c r="H20" s="32">
        <v>176.170762835</v>
      </c>
      <c r="I20" s="32">
        <v>0.12628211211913118</v>
      </c>
      <c r="J20" s="28">
        <v>23.13037090949207</v>
      </c>
      <c r="K20" s="30">
        <v>9599.87631414061</v>
      </c>
      <c r="L20" s="32">
        <v>0.141630636</v>
      </c>
    </row>
    <row r="21" spans="2:12" ht="12.75">
      <c r="B21" s="7">
        <v>17</v>
      </c>
      <c r="C21" s="8" t="s">
        <v>49</v>
      </c>
      <c r="D21" s="32">
        <v>219.150982109</v>
      </c>
      <c r="E21" s="32">
        <v>159.751278869</v>
      </c>
      <c r="F21" s="32">
        <v>1460.465983809</v>
      </c>
      <c r="G21" s="32">
        <v>145.522987553</v>
      </c>
      <c r="H21" s="32">
        <v>27.31495065</v>
      </c>
      <c r="I21" s="32">
        <v>0.05191983714565802</v>
      </c>
      <c r="J21" s="28">
        <v>12.345481796187656</v>
      </c>
      <c r="K21" s="30">
        <v>2024.6035846233333</v>
      </c>
      <c r="L21" s="32">
        <v>0.137205595</v>
      </c>
    </row>
    <row r="22" spans="2:12" ht="12.75">
      <c r="B22" s="7">
        <v>18</v>
      </c>
      <c r="C22" s="9" t="s">
        <v>50</v>
      </c>
      <c r="D22" s="32">
        <v>0.000200248</v>
      </c>
      <c r="E22" s="32">
        <v>0</v>
      </c>
      <c r="F22" s="32">
        <v>0.391982175</v>
      </c>
      <c r="G22" s="32">
        <v>0.018522274</v>
      </c>
      <c r="H22" s="32">
        <v>0.058487222</v>
      </c>
      <c r="I22" s="32">
        <v>0</v>
      </c>
      <c r="J22" s="28">
        <v>0</v>
      </c>
      <c r="K22" s="30">
        <v>0.469191919</v>
      </c>
      <c r="L22" s="32">
        <v>0</v>
      </c>
    </row>
    <row r="23" spans="2:12" ht="12.75">
      <c r="B23" s="7">
        <v>19</v>
      </c>
      <c r="C23" s="9" t="s">
        <v>51</v>
      </c>
      <c r="D23" s="32">
        <v>209.071578703</v>
      </c>
      <c r="E23" s="32">
        <v>97.301410549</v>
      </c>
      <c r="F23" s="32">
        <v>1682.231867295</v>
      </c>
      <c r="G23" s="32">
        <v>196.600557872</v>
      </c>
      <c r="H23" s="32">
        <v>26.463948081</v>
      </c>
      <c r="I23" s="32">
        <v>0.0431261352831233</v>
      </c>
      <c r="J23" s="28">
        <v>8.617047863358309</v>
      </c>
      <c r="K23" s="30">
        <v>2220.329536498642</v>
      </c>
      <c r="L23" s="32">
        <v>0.132065634</v>
      </c>
    </row>
    <row r="24" spans="2:12" ht="12.75">
      <c r="B24" s="7">
        <v>20</v>
      </c>
      <c r="C24" s="8" t="s">
        <v>52</v>
      </c>
      <c r="D24" s="32">
        <v>11590.750416158</v>
      </c>
      <c r="E24" s="32">
        <v>9364.128934652652</v>
      </c>
      <c r="F24" s="32">
        <v>25728.929649446</v>
      </c>
      <c r="G24" s="32">
        <v>3921.312161618167</v>
      </c>
      <c r="H24" s="32">
        <v>1253.763731518</v>
      </c>
      <c r="I24" s="32">
        <v>196.0380980723819</v>
      </c>
      <c r="J24" s="30">
        <v>1338.188046711626</v>
      </c>
      <c r="K24" s="30">
        <v>53393.11103817683</v>
      </c>
      <c r="L24" s="32">
        <v>4.690214202</v>
      </c>
    </row>
    <row r="25" spans="2:12" ht="12.75">
      <c r="B25" s="7">
        <v>21</v>
      </c>
      <c r="C25" s="9" t="s">
        <v>53</v>
      </c>
      <c r="D25" s="32">
        <v>0.432079243</v>
      </c>
      <c r="E25" s="32">
        <v>0.210839197</v>
      </c>
      <c r="F25" s="32">
        <v>11.838189023</v>
      </c>
      <c r="G25" s="32">
        <v>0.555907747</v>
      </c>
      <c r="H25" s="32">
        <v>0.147072252</v>
      </c>
      <c r="I25" s="32">
        <v>0</v>
      </c>
      <c r="J25" s="28">
        <v>9.244642499944349E-05</v>
      </c>
      <c r="K25" s="30">
        <v>13.184179908424998</v>
      </c>
      <c r="L25" s="32">
        <v>0.000241496</v>
      </c>
    </row>
    <row r="26" spans="2:12" ht="12.75">
      <c r="B26" s="7">
        <v>22</v>
      </c>
      <c r="C26" s="8" t="s">
        <v>54</v>
      </c>
      <c r="D26" s="32">
        <v>2.058303776</v>
      </c>
      <c r="E26" s="32">
        <v>4.533262395</v>
      </c>
      <c r="F26" s="32">
        <v>28.225489692</v>
      </c>
      <c r="G26" s="32">
        <v>1.468639941</v>
      </c>
      <c r="H26" s="32">
        <v>0.403615373</v>
      </c>
      <c r="I26" s="32">
        <v>9.106746265408118E-05</v>
      </c>
      <c r="J26" s="28">
        <v>0.00421174214126845</v>
      </c>
      <c r="K26" s="30">
        <v>36.69361398660392</v>
      </c>
      <c r="L26" s="32">
        <v>0.025557192</v>
      </c>
    </row>
    <row r="27" spans="2:12" ht="12.75">
      <c r="B27" s="7">
        <v>23</v>
      </c>
      <c r="C27" s="8" t="s">
        <v>55</v>
      </c>
      <c r="D27" s="32">
        <v>0.01054526</v>
      </c>
      <c r="E27" s="32">
        <v>1.070988862</v>
      </c>
      <c r="F27" s="32">
        <v>2.590147125</v>
      </c>
      <c r="G27" s="32">
        <v>0.308407685</v>
      </c>
      <c r="H27" s="32">
        <v>0.042660684</v>
      </c>
      <c r="I27" s="32">
        <v>0</v>
      </c>
      <c r="J27" s="28">
        <v>0</v>
      </c>
      <c r="K27" s="30">
        <v>4.0227496160000005</v>
      </c>
      <c r="L27" s="32">
        <v>4.689E-06</v>
      </c>
    </row>
    <row r="28" spans="2:12" ht="12.75">
      <c r="B28" s="7">
        <v>24</v>
      </c>
      <c r="C28" s="9" t="s">
        <v>56</v>
      </c>
      <c r="D28" s="32">
        <v>0.101358164</v>
      </c>
      <c r="E28" s="32">
        <v>0.077741021</v>
      </c>
      <c r="F28" s="32">
        <v>14.869507803</v>
      </c>
      <c r="G28" s="32">
        <v>1.014948326</v>
      </c>
      <c r="H28" s="32">
        <v>0.4122199</v>
      </c>
      <c r="I28" s="32">
        <v>0</v>
      </c>
      <c r="J28" s="28">
        <v>1.7374965390038155</v>
      </c>
      <c r="K28" s="30">
        <v>18.213271753003813</v>
      </c>
      <c r="L28" s="32">
        <v>9.379E-06</v>
      </c>
    </row>
    <row r="29" spans="2:12" ht="12.75">
      <c r="B29" s="7">
        <v>25</v>
      </c>
      <c r="C29" s="9" t="s">
        <v>99</v>
      </c>
      <c r="D29" s="32">
        <v>2332.351421675</v>
      </c>
      <c r="E29" s="32">
        <v>4148.4290745</v>
      </c>
      <c r="F29" s="32">
        <v>5390.103816777</v>
      </c>
      <c r="G29" s="32">
        <v>493.777609137</v>
      </c>
      <c r="H29" s="32">
        <v>177.025019312</v>
      </c>
      <c r="I29" s="32">
        <v>0.20127616761476702</v>
      </c>
      <c r="J29" s="28">
        <v>26.93038307921144</v>
      </c>
      <c r="K29" s="30">
        <v>12568.818600647824</v>
      </c>
      <c r="L29" s="32">
        <v>0.199339052</v>
      </c>
    </row>
    <row r="30" spans="2:12" ht="12.75">
      <c r="B30" s="7">
        <v>26</v>
      </c>
      <c r="C30" s="9" t="s">
        <v>100</v>
      </c>
      <c r="D30" s="32">
        <v>103.589562497</v>
      </c>
      <c r="E30" s="32">
        <v>54.783801369</v>
      </c>
      <c r="F30" s="32">
        <v>773.79012014</v>
      </c>
      <c r="G30" s="32">
        <v>105.438233836</v>
      </c>
      <c r="H30" s="32">
        <v>15.045797097</v>
      </c>
      <c r="I30" s="32">
        <v>0.0139105549204109</v>
      </c>
      <c r="J30" s="28">
        <v>4.434308454225133</v>
      </c>
      <c r="K30" s="30">
        <v>1057.0957339481456</v>
      </c>
      <c r="L30" s="32">
        <v>0.046020615</v>
      </c>
    </row>
    <row r="31" spans="2:12" ht="12.75">
      <c r="B31" s="7">
        <v>27</v>
      </c>
      <c r="C31" s="9" t="s">
        <v>15</v>
      </c>
      <c r="D31" s="32">
        <v>510.284384458</v>
      </c>
      <c r="E31" s="32">
        <v>505.185340017</v>
      </c>
      <c r="F31" s="32">
        <v>4938.680173735</v>
      </c>
      <c r="G31" s="32">
        <v>534.630294803</v>
      </c>
      <c r="H31" s="32">
        <v>126.494691176</v>
      </c>
      <c r="I31" s="32">
        <v>0</v>
      </c>
      <c r="J31" s="28">
        <v>0</v>
      </c>
      <c r="K31" s="30">
        <v>6615.274884189</v>
      </c>
      <c r="L31" s="32">
        <v>0.180557385</v>
      </c>
    </row>
    <row r="32" spans="2:12" ht="12.75">
      <c r="B32" s="7">
        <v>28</v>
      </c>
      <c r="C32" s="9" t="s">
        <v>101</v>
      </c>
      <c r="D32" s="32">
        <v>1.228246462</v>
      </c>
      <c r="E32" s="32">
        <v>2.27355126</v>
      </c>
      <c r="F32" s="32">
        <v>76.156730383</v>
      </c>
      <c r="G32" s="32">
        <v>2.708492009</v>
      </c>
      <c r="H32" s="32">
        <v>3.062871944</v>
      </c>
      <c r="I32" s="32">
        <v>0.0007456148504802896</v>
      </c>
      <c r="J32" s="28">
        <v>0.7223752080895784</v>
      </c>
      <c r="K32" s="30">
        <v>86.15301288094005</v>
      </c>
      <c r="L32" s="32">
        <v>0.000656479</v>
      </c>
    </row>
    <row r="33" spans="2:12" ht="12.75">
      <c r="B33" s="7">
        <v>29</v>
      </c>
      <c r="C33" s="9" t="s">
        <v>57</v>
      </c>
      <c r="D33" s="32">
        <v>23.764618052</v>
      </c>
      <c r="E33" s="32">
        <v>78.31339861</v>
      </c>
      <c r="F33" s="32">
        <v>1261.073511482</v>
      </c>
      <c r="G33" s="32">
        <v>84.250897356</v>
      </c>
      <c r="H33" s="32">
        <v>22.791267369</v>
      </c>
      <c r="I33" s="32">
        <v>0.11039083988599403</v>
      </c>
      <c r="J33" s="28">
        <v>2.1170123782870824</v>
      </c>
      <c r="K33" s="30">
        <v>1472.4210960871728</v>
      </c>
      <c r="L33" s="32">
        <v>0.054650918</v>
      </c>
    </row>
    <row r="34" spans="2:12" ht="12.75">
      <c r="B34" s="7">
        <v>30</v>
      </c>
      <c r="C34" s="9" t="s">
        <v>58</v>
      </c>
      <c r="D34" s="32">
        <v>73.614536815</v>
      </c>
      <c r="E34" s="32">
        <v>187.356647649</v>
      </c>
      <c r="F34" s="32">
        <v>2449.032825923</v>
      </c>
      <c r="G34" s="32">
        <v>148.785038172</v>
      </c>
      <c r="H34" s="32">
        <v>31.616065095</v>
      </c>
      <c r="I34" s="32">
        <v>0.020319427604691857</v>
      </c>
      <c r="J34" s="28">
        <v>6.751960444619158</v>
      </c>
      <c r="K34" s="30">
        <v>2897.177393526224</v>
      </c>
      <c r="L34" s="32">
        <v>0.250159946</v>
      </c>
    </row>
    <row r="35" spans="2:12" ht="12.75">
      <c r="B35" s="7">
        <v>31</v>
      </c>
      <c r="C35" s="8" t="s">
        <v>59</v>
      </c>
      <c r="D35" s="32">
        <v>0.376252201</v>
      </c>
      <c r="E35" s="32">
        <v>11.254118738</v>
      </c>
      <c r="F35" s="32">
        <v>31.748823137</v>
      </c>
      <c r="G35" s="32">
        <v>4.108610116</v>
      </c>
      <c r="H35" s="32">
        <v>0.26723674</v>
      </c>
      <c r="I35" s="32">
        <v>0</v>
      </c>
      <c r="J35" s="28">
        <v>0.035220259796733606</v>
      </c>
      <c r="K35" s="30">
        <v>47.79026119179673</v>
      </c>
      <c r="L35" s="32">
        <v>9.8479E-05</v>
      </c>
    </row>
    <row r="36" spans="2:12" ht="12.75">
      <c r="B36" s="7">
        <v>32</v>
      </c>
      <c r="C36" s="9" t="s">
        <v>60</v>
      </c>
      <c r="D36" s="32">
        <v>1121.906474959</v>
      </c>
      <c r="E36" s="32">
        <v>1032.994057927</v>
      </c>
      <c r="F36" s="32">
        <v>3672.788829816</v>
      </c>
      <c r="G36" s="32">
        <v>456.970813665</v>
      </c>
      <c r="H36" s="32">
        <v>126.532337654</v>
      </c>
      <c r="I36" s="32">
        <v>0.1939395451546976</v>
      </c>
      <c r="J36" s="28">
        <v>20.013133201662008</v>
      </c>
      <c r="K36" s="30">
        <v>6431.399586767816</v>
      </c>
      <c r="L36" s="32">
        <v>0.41289157</v>
      </c>
    </row>
    <row r="37" spans="2:12" ht="12.75">
      <c r="B37" s="7">
        <v>33</v>
      </c>
      <c r="C37" s="9" t="s">
        <v>95</v>
      </c>
      <c r="D37" s="32">
        <v>24.04452458</v>
      </c>
      <c r="E37" s="32">
        <v>7.858767541</v>
      </c>
      <c r="F37" s="32">
        <v>125.980394949</v>
      </c>
      <c r="G37" s="33">
        <v>6.097423906</v>
      </c>
      <c r="H37" s="33">
        <v>1.627458784</v>
      </c>
      <c r="I37" s="32">
        <v>0.05628538363663803</v>
      </c>
      <c r="J37" s="28">
        <v>18.9470606416137</v>
      </c>
      <c r="K37" s="30">
        <v>184.61191578525032</v>
      </c>
      <c r="L37" s="32">
        <v>0.002433547</v>
      </c>
    </row>
    <row r="38" spans="2:12" ht="12.75">
      <c r="B38" s="7">
        <v>34</v>
      </c>
      <c r="C38" s="9" t="s">
        <v>61</v>
      </c>
      <c r="D38" s="32">
        <v>0.201768739</v>
      </c>
      <c r="E38" s="32">
        <v>0.257634213</v>
      </c>
      <c r="F38" s="32">
        <v>12.29873484</v>
      </c>
      <c r="G38" s="32">
        <v>0.369795525</v>
      </c>
      <c r="H38" s="32">
        <v>0.184489415</v>
      </c>
      <c r="I38" s="32">
        <v>0</v>
      </c>
      <c r="J38" s="28">
        <v>0.02493267854346356</v>
      </c>
      <c r="K38" s="30">
        <v>13.337355410543463</v>
      </c>
      <c r="L38" s="32">
        <v>0.000504433</v>
      </c>
    </row>
    <row r="39" spans="2:12" ht="12.75">
      <c r="B39" s="7">
        <v>35</v>
      </c>
      <c r="C39" s="9" t="s">
        <v>62</v>
      </c>
      <c r="D39" s="32">
        <v>451.317651553</v>
      </c>
      <c r="E39" s="32">
        <v>768.95558165</v>
      </c>
      <c r="F39" s="32">
        <v>4461.603988419</v>
      </c>
      <c r="G39" s="32">
        <v>466.294676418</v>
      </c>
      <c r="H39" s="32">
        <v>72.867674554</v>
      </c>
      <c r="I39" s="32">
        <v>0.19467377657234622</v>
      </c>
      <c r="J39" s="28">
        <v>25.237487878978136</v>
      </c>
      <c r="K39" s="30">
        <v>6246.47173424955</v>
      </c>
      <c r="L39" s="32">
        <v>0.194822881</v>
      </c>
    </row>
    <row r="40" spans="2:12" ht="12.75">
      <c r="B40" s="7">
        <v>36</v>
      </c>
      <c r="C40" s="9" t="s">
        <v>63</v>
      </c>
      <c r="D40" s="32">
        <v>31.308046221</v>
      </c>
      <c r="E40" s="32">
        <v>40.249516963</v>
      </c>
      <c r="F40" s="32">
        <v>587.047872292</v>
      </c>
      <c r="G40" s="32">
        <v>47.313872486</v>
      </c>
      <c r="H40" s="32">
        <v>7.836289689</v>
      </c>
      <c r="I40" s="32">
        <v>0.007740734325596899</v>
      </c>
      <c r="J40" s="28">
        <v>1.056958745981807</v>
      </c>
      <c r="K40" s="30">
        <v>714.8202971313073</v>
      </c>
      <c r="L40" s="32">
        <v>0.024021592</v>
      </c>
    </row>
    <row r="41" spans="2:12" ht="12.75">
      <c r="B41" s="7">
        <v>37</v>
      </c>
      <c r="C41" s="9" t="s">
        <v>64</v>
      </c>
      <c r="D41" s="32">
        <v>1042.940828006</v>
      </c>
      <c r="E41" s="32">
        <v>1233.819365938</v>
      </c>
      <c r="F41" s="32">
        <v>3798.678921499</v>
      </c>
      <c r="G41" s="32">
        <v>485.078459918</v>
      </c>
      <c r="H41" s="32">
        <v>93.088376591</v>
      </c>
      <c r="I41" s="32">
        <v>0.06421963632037486</v>
      </c>
      <c r="J41" s="28">
        <v>133.69565366604385</v>
      </c>
      <c r="K41" s="30">
        <v>6787.365825254364</v>
      </c>
      <c r="L41" s="32">
        <v>0.07686783</v>
      </c>
    </row>
    <row r="42" spans="2:12" ht="15">
      <c r="B42" s="10" t="s">
        <v>11</v>
      </c>
      <c r="C42" s="29"/>
      <c r="D42" s="34">
        <f aca="true" t="shared" si="0" ref="D42:L42">SUM(D5:D41)</f>
        <v>20332.440781551995</v>
      </c>
      <c r="E42" s="34">
        <f t="shared" si="0"/>
        <v>21553.59976818866</v>
      </c>
      <c r="F42" s="34">
        <f t="shared" si="0"/>
        <v>78798.87252709098</v>
      </c>
      <c r="G42" s="34">
        <f t="shared" si="0"/>
        <v>9395.984536277167</v>
      </c>
      <c r="H42" s="34">
        <f>SUM(H5:H41)</f>
        <v>2513.046657807</v>
      </c>
      <c r="I42" s="34">
        <f t="shared" si="0"/>
        <v>197.401685341</v>
      </c>
      <c r="J42" s="34">
        <f t="shared" si="0"/>
        <v>1695.3345497069995</v>
      </c>
      <c r="K42" s="34">
        <f>SUM(K5:K41)</f>
        <v>134486.68050596377</v>
      </c>
      <c r="L42" s="34">
        <f t="shared" si="0"/>
        <v>7.090087110000001</v>
      </c>
    </row>
    <row r="43" spans="2:6" ht="12.75">
      <c r="B43" t="s">
        <v>80</v>
      </c>
      <c r="E43" s="1"/>
      <c r="F43" s="31"/>
    </row>
    <row r="44" spans="5:6" ht="12.75">
      <c r="E44" s="1"/>
      <c r="F44" s="31"/>
    </row>
    <row r="45" spans="4:12" ht="12.75"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2023-11-08T08:20:36Z</cp:lastPrinted>
  <dcterms:created xsi:type="dcterms:W3CDTF">2014-01-06T04:43:23Z</dcterms:created>
  <dcterms:modified xsi:type="dcterms:W3CDTF">2023-12-07T10:17:01Z</dcterms:modified>
  <cp:category/>
  <cp:version/>
  <cp:contentType/>
  <cp:contentStatus/>
</cp:coreProperties>
</file>