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1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<sst xmlns="http://schemas.openxmlformats.org/spreadsheetml/2006/main" count="190" uniqueCount="156">
  <si>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</si>
  <si>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</si>
  <si>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</si>
  <si>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</si>
  <si>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</si>
  <si>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</si>
  <si>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</si>
  <si>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</si>
  <si>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</si>
  <si>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</si>
  <si>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</si>
  <si>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</si>
  <si>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</si>
  <si>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</si>
  <si>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</si>
  <si>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</si>
  <si>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</si>
  <si>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</si>
  <si>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</si>
  <si>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</si>
  <si>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</si>
  <si>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</si>
  <si>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</si>
  <si>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</si>
  <si>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</si>
  <si>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</si>
  <si>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</si>
  <si>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</si>
  <si>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</si>
  <si>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</si>
  <si>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</si>
  <si>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</si>
  <si>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</si>
  <si>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</si>
  <si>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</si>
  <si>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</si>
  <si>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</si>
  <si>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</si>
  <si>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</si>
  <si>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</si>
  <si>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</si>
  <si>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</si>
  <si>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</si>
  <si>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</si>
  <si>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</si>
  <si>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</si>
  <si>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</si>
  <si>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</si>
  <si>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</si>
  <si>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</si>
  <si>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</si>
  <si>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</si>
  <si>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</si>
  <si>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</si>
  <si>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</si>
  <si>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</si>
  <si>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</si>
  <si>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</si>
  <si>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</si>
  <si>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</si>
  <si>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</si>
  <si>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</si>
  <si>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</si>
  <si>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</si>
  <si>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</si>
  <si>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</si>
  <si>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</si>
  <si>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</si>
  <si>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</si>
  <si>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</si>
  <si>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</si>
  <si>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</si>
  <si>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</si>
  <si>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</si>
  <si>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</si>
  <si>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</si>
  <si>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</si>
  <si>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</si>
  <si>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</si>
  <si>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</si>
  <si>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</si>
  <si>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</si>
  <si>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</si>
  <si>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</si>
  <si>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</si>
  <si>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</si>
  <si>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</si>
  <si>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</si>
  <si>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</si>
  <si>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</si>
  <si>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</si>
  <si>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</si>
  <si>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</si>
  <si>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</si>
  <si>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</si>
  <si>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</si>
  <si>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</si>
  <si>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</si>
  <si>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</si>
  <si>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</si>
  <si>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</si>
  <si>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</si>
  <si>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</si>
  <si>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</si>
  <si>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</si>
  <si>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</si>
  <si>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</si>
  <si>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</si>
  <si>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Equal Nifty 50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</si>
  <si>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</si>
  <si>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</si>
  <si>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</si>
  <si>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</si>
  <si>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</si>
  <si>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</si>
  <si>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</si>
  <si>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</si>
  <si>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</si>
  <si>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</si>
  <si>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</si>
  <si>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</si>
  <si>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</si>
  <si>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</si>
  <si>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</si>
  <si>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</si>
  <si>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</si>
  <si>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</si>
  <si>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</si>
  <si>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</si>
  <si>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</si>
  <si>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</si>
  <si>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</si>
  <si>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</si>
  <si>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</si>
  <si>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</si>
  <si>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250-39M</t>
  </si>
  <si>
    <t>DSP FMP - Series 251-38M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</si>
  <si>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</si>
  <si>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</si>
  <si>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</si>
  <si>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</si>
  <si>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</si>
  <si>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</si>
  <si>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</si>
  <si>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</si>
  <si>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</si>
  <si>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</si>
  <si>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Value Fund</t>
  </si>
  <si>
    <t>DSP Flexi Cap Fund</t>
  </si>
  <si>
    <t>DSP Floater Fund</t>
  </si>
  <si>
    <t>DSP FMP - Series 264-60M-17D</t>
  </si>
  <si>
    <t>DSP NIFTY 50 EQUAL WEIGHT ETF</t>
  </si>
  <si>
    <t>DSP Mutual Fund: Average Assets Under Management (AAUM) as on 31.12.2021 (All figures in Rs. Crore)</t>
  </si>
  <si>
    <t>Table showing State wise /Union Territory wise contribution to AAUM of category of schemes as on 31.12.2021</t>
  </si>
  <si>
    <t>DSP Nifty Midcap 150 Quality 50 ETF</t>
  </si>
  <si>
    <t>DSP Nifty 50 ETF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</si>
</sst>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vertical="center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43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3"/>
  <sheetViews>
    <sheetView zoomScale="85" zoomScaleNormal="85" zoomScalePageLayoutView="0" workbookViewId="0" topLeftCell="A1">
      <pane xSplit="2" ySplit="5" topLeftCell="AN74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92" sqref="C92:BJ92"/>
    </sheetView>
  </sheetViews>
  <sheetFormatPr defaultColWidth="9.140625" defaultRowHeight="12.75"/>
  <cols>
    <col min="1" max="1" width="8.57421875" style="2" bestFit="1" customWidth="1"/>
    <col min="2" max="2" width="39.14062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10.14062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6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7.00390625" style="2" bestFit="1" customWidth="1"/>
    <col min="61" max="61" width="5.28125" style="2" bestFit="1" customWidth="1"/>
    <col min="62" max="62" width="9.57421875" style="2" bestFit="1" customWidth="1"/>
    <col min="63" max="63" width="16.57421875" style="26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55" t="s">
        <v>66</v>
      </c>
      <c r="B1" s="137" t="s">
        <v>28</v>
      </c>
      <c r="C1" s="143" t="s">
        <v>152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56"/>
      <c r="B2" s="138"/>
      <c r="C2" s="142" t="s">
        <v>27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  <c r="W2" s="129" t="s">
        <v>25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1"/>
      <c r="AQ2" s="129" t="s">
        <v>26</v>
      </c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1"/>
      <c r="BK2" s="146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56"/>
      <c r="B3" s="138"/>
      <c r="C3" s="141" t="s">
        <v>102</v>
      </c>
      <c r="D3" s="133"/>
      <c r="E3" s="133"/>
      <c r="F3" s="133"/>
      <c r="G3" s="133"/>
      <c r="H3" s="133"/>
      <c r="I3" s="133"/>
      <c r="J3" s="133"/>
      <c r="K3" s="133"/>
      <c r="L3" s="134"/>
      <c r="M3" s="132" t="s">
        <v>103</v>
      </c>
      <c r="N3" s="133"/>
      <c r="O3" s="133"/>
      <c r="P3" s="133"/>
      <c r="Q3" s="133"/>
      <c r="R3" s="133"/>
      <c r="S3" s="133"/>
      <c r="T3" s="133"/>
      <c r="U3" s="133"/>
      <c r="V3" s="134"/>
      <c r="W3" s="132" t="s">
        <v>102</v>
      </c>
      <c r="X3" s="133"/>
      <c r="Y3" s="133"/>
      <c r="Z3" s="133"/>
      <c r="AA3" s="133"/>
      <c r="AB3" s="133"/>
      <c r="AC3" s="133"/>
      <c r="AD3" s="133"/>
      <c r="AE3" s="133"/>
      <c r="AF3" s="134"/>
      <c r="AG3" s="132" t="s">
        <v>103</v>
      </c>
      <c r="AH3" s="133"/>
      <c r="AI3" s="133"/>
      <c r="AJ3" s="133"/>
      <c r="AK3" s="133"/>
      <c r="AL3" s="133"/>
      <c r="AM3" s="133"/>
      <c r="AN3" s="133"/>
      <c r="AO3" s="133"/>
      <c r="AP3" s="134"/>
      <c r="AQ3" s="132" t="s">
        <v>102</v>
      </c>
      <c r="AR3" s="133"/>
      <c r="AS3" s="133"/>
      <c r="AT3" s="133"/>
      <c r="AU3" s="133"/>
      <c r="AV3" s="133"/>
      <c r="AW3" s="133"/>
      <c r="AX3" s="133"/>
      <c r="AY3" s="133"/>
      <c r="AZ3" s="134"/>
      <c r="BA3" s="132" t="s">
        <v>103</v>
      </c>
      <c r="BB3" s="133"/>
      <c r="BC3" s="133"/>
      <c r="BD3" s="133"/>
      <c r="BE3" s="133"/>
      <c r="BF3" s="133"/>
      <c r="BG3" s="133"/>
      <c r="BH3" s="133"/>
      <c r="BI3" s="133"/>
      <c r="BJ3" s="134"/>
      <c r="BK3" s="147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56"/>
      <c r="B4" s="138"/>
      <c r="C4" s="123" t="s">
        <v>29</v>
      </c>
      <c r="D4" s="123"/>
      <c r="E4" s="123"/>
      <c r="F4" s="123"/>
      <c r="G4" s="124"/>
      <c r="H4" s="126" t="s">
        <v>30</v>
      </c>
      <c r="I4" s="127"/>
      <c r="J4" s="127"/>
      <c r="K4" s="127"/>
      <c r="L4" s="128"/>
      <c r="M4" s="125" t="s">
        <v>29</v>
      </c>
      <c r="N4" s="123"/>
      <c r="O4" s="123"/>
      <c r="P4" s="123"/>
      <c r="Q4" s="124"/>
      <c r="R4" s="126" t="s">
        <v>30</v>
      </c>
      <c r="S4" s="127"/>
      <c r="T4" s="127"/>
      <c r="U4" s="127"/>
      <c r="V4" s="128"/>
      <c r="W4" s="125" t="s">
        <v>29</v>
      </c>
      <c r="X4" s="123"/>
      <c r="Y4" s="123"/>
      <c r="Z4" s="123"/>
      <c r="AA4" s="124"/>
      <c r="AB4" s="126" t="s">
        <v>30</v>
      </c>
      <c r="AC4" s="127"/>
      <c r="AD4" s="127"/>
      <c r="AE4" s="127"/>
      <c r="AF4" s="128"/>
      <c r="AG4" s="125" t="s">
        <v>29</v>
      </c>
      <c r="AH4" s="123"/>
      <c r="AI4" s="123"/>
      <c r="AJ4" s="123"/>
      <c r="AK4" s="124"/>
      <c r="AL4" s="126" t="s">
        <v>30</v>
      </c>
      <c r="AM4" s="127"/>
      <c r="AN4" s="127"/>
      <c r="AO4" s="127"/>
      <c r="AP4" s="128"/>
      <c r="AQ4" s="125" t="s">
        <v>29</v>
      </c>
      <c r="AR4" s="123"/>
      <c r="AS4" s="123"/>
      <c r="AT4" s="123"/>
      <c r="AU4" s="124"/>
      <c r="AV4" s="126" t="s">
        <v>30</v>
      </c>
      <c r="AW4" s="127"/>
      <c r="AX4" s="127"/>
      <c r="AY4" s="127"/>
      <c r="AZ4" s="128"/>
      <c r="BA4" s="125" t="s">
        <v>29</v>
      </c>
      <c r="BB4" s="123"/>
      <c r="BC4" s="123"/>
      <c r="BD4" s="123"/>
      <c r="BE4" s="124"/>
      <c r="BF4" s="126" t="s">
        <v>30</v>
      </c>
      <c r="BG4" s="127"/>
      <c r="BH4" s="127"/>
      <c r="BI4" s="127"/>
      <c r="BJ4" s="128"/>
      <c r="BK4" s="147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56"/>
      <c r="B5" s="138"/>
      <c r="C5" s="93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48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40"/>
    </row>
    <row r="7" spans="1:63" ht="12.75">
      <c r="A7" s="10" t="s">
        <v>67</v>
      </c>
      <c r="B7" s="17" t="s">
        <v>12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40"/>
    </row>
    <row r="8" spans="1:63" ht="12.75">
      <c r="A8" s="10"/>
      <c r="B8" s="21" t="s">
        <v>132</v>
      </c>
      <c r="C8" s="47">
        <v>0</v>
      </c>
      <c r="D8" s="45">
        <v>135.731124611</v>
      </c>
      <c r="E8" s="40">
        <v>0</v>
      </c>
      <c r="F8" s="40">
        <v>0</v>
      </c>
      <c r="G8" s="40">
        <v>0</v>
      </c>
      <c r="H8" s="40">
        <v>4.877452101</v>
      </c>
      <c r="I8" s="40">
        <v>1061.484917966</v>
      </c>
      <c r="J8" s="40">
        <v>469.2100795</v>
      </c>
      <c r="K8" s="40">
        <v>0</v>
      </c>
      <c r="L8" s="40">
        <v>108.743417187</v>
      </c>
      <c r="M8" s="40">
        <v>0</v>
      </c>
      <c r="N8" s="45">
        <v>0</v>
      </c>
      <c r="O8" s="40">
        <v>0</v>
      </c>
      <c r="P8" s="40">
        <v>0</v>
      </c>
      <c r="Q8" s="40">
        <v>0</v>
      </c>
      <c r="R8" s="40">
        <v>1.359588481</v>
      </c>
      <c r="S8" s="40">
        <v>16.16253562</v>
      </c>
      <c r="T8" s="40">
        <v>7.980776815</v>
      </c>
      <c r="U8" s="40">
        <v>0</v>
      </c>
      <c r="V8" s="40">
        <v>18.833655955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0.001368012</v>
      </c>
      <c r="AM8" s="40">
        <v>0</v>
      </c>
      <c r="AN8" s="40">
        <v>0</v>
      </c>
      <c r="AO8" s="40">
        <v>0</v>
      </c>
      <c r="AP8" s="40">
        <v>0.037864667</v>
      </c>
      <c r="AQ8" s="40">
        <v>0</v>
      </c>
      <c r="AR8" s="45">
        <v>0</v>
      </c>
      <c r="AS8" s="40">
        <v>0</v>
      </c>
      <c r="AT8" s="40">
        <v>0</v>
      </c>
      <c r="AU8" s="40">
        <v>0</v>
      </c>
      <c r="AV8" s="40">
        <v>19.508821849</v>
      </c>
      <c r="AW8" s="40">
        <v>519.548929222</v>
      </c>
      <c r="AX8" s="40">
        <v>9.790216501</v>
      </c>
      <c r="AY8" s="40">
        <v>0</v>
      </c>
      <c r="AZ8" s="40">
        <v>210.263810034</v>
      </c>
      <c r="BA8" s="40">
        <v>0</v>
      </c>
      <c r="BB8" s="45">
        <v>0</v>
      </c>
      <c r="BC8" s="40">
        <v>0</v>
      </c>
      <c r="BD8" s="40">
        <v>0</v>
      </c>
      <c r="BE8" s="40">
        <v>0</v>
      </c>
      <c r="BF8" s="40">
        <v>10.862363472</v>
      </c>
      <c r="BG8" s="45">
        <v>78.924803287</v>
      </c>
      <c r="BH8" s="40">
        <v>2.162241003</v>
      </c>
      <c r="BI8" s="40">
        <v>0</v>
      </c>
      <c r="BJ8" s="40">
        <v>30.371148107</v>
      </c>
      <c r="BK8" s="108">
        <v>2705.85511439</v>
      </c>
    </row>
    <row r="9" spans="1:63" ht="12.75">
      <c r="A9" s="10"/>
      <c r="B9" s="21" t="s">
        <v>133</v>
      </c>
      <c r="C9" s="47">
        <v>0</v>
      </c>
      <c r="D9" s="45">
        <v>446.629249978</v>
      </c>
      <c r="E9" s="40">
        <v>0</v>
      </c>
      <c r="F9" s="40">
        <v>0</v>
      </c>
      <c r="G9" s="48">
        <v>0</v>
      </c>
      <c r="H9" s="47">
        <v>59.166526074</v>
      </c>
      <c r="I9" s="40">
        <v>5087.569021362</v>
      </c>
      <c r="J9" s="40">
        <v>297.193209511</v>
      </c>
      <c r="K9" s="48">
        <v>0</v>
      </c>
      <c r="L9" s="48">
        <v>549.499442137</v>
      </c>
      <c r="M9" s="47">
        <v>0</v>
      </c>
      <c r="N9" s="45">
        <v>0</v>
      </c>
      <c r="O9" s="40">
        <v>0</v>
      </c>
      <c r="P9" s="48">
        <v>0</v>
      </c>
      <c r="Q9" s="48">
        <v>0</v>
      </c>
      <c r="R9" s="47">
        <v>26.844344042</v>
      </c>
      <c r="S9" s="40">
        <v>43.804373041</v>
      </c>
      <c r="T9" s="40">
        <v>3.153225405</v>
      </c>
      <c r="U9" s="40">
        <v>0</v>
      </c>
      <c r="V9" s="48">
        <v>57.015381988</v>
      </c>
      <c r="W9" s="47">
        <v>0</v>
      </c>
      <c r="X9" s="40">
        <v>0</v>
      </c>
      <c r="Y9" s="40">
        <v>0</v>
      </c>
      <c r="Z9" s="48">
        <v>0</v>
      </c>
      <c r="AA9" s="48">
        <v>0</v>
      </c>
      <c r="AB9" s="47">
        <v>0.06838349</v>
      </c>
      <c r="AC9" s="40">
        <v>50.071395597</v>
      </c>
      <c r="AD9" s="40">
        <v>0</v>
      </c>
      <c r="AE9" s="40">
        <v>0</v>
      </c>
      <c r="AF9" s="48">
        <v>0.024293185</v>
      </c>
      <c r="AG9" s="47">
        <v>0</v>
      </c>
      <c r="AH9" s="40">
        <v>0</v>
      </c>
      <c r="AI9" s="40">
        <v>0</v>
      </c>
      <c r="AJ9" s="40">
        <v>0</v>
      </c>
      <c r="AK9" s="48">
        <v>0</v>
      </c>
      <c r="AL9" s="47">
        <v>0.0183556</v>
      </c>
      <c r="AM9" s="40">
        <v>0</v>
      </c>
      <c r="AN9" s="40">
        <v>0</v>
      </c>
      <c r="AO9" s="48">
        <v>0</v>
      </c>
      <c r="AP9" s="48">
        <v>0.008253872</v>
      </c>
      <c r="AQ9" s="47">
        <v>0</v>
      </c>
      <c r="AR9" s="45">
        <v>0</v>
      </c>
      <c r="AS9" s="40">
        <v>0</v>
      </c>
      <c r="AT9" s="48">
        <v>0</v>
      </c>
      <c r="AU9" s="48">
        <v>0</v>
      </c>
      <c r="AV9" s="47">
        <v>100.336987506</v>
      </c>
      <c r="AW9" s="40">
        <v>1238.390148106</v>
      </c>
      <c r="AX9" s="40">
        <v>3.033943103</v>
      </c>
      <c r="AY9" s="48">
        <v>0</v>
      </c>
      <c r="AZ9" s="48">
        <v>566.535833831</v>
      </c>
      <c r="BA9" s="47">
        <v>0</v>
      </c>
      <c r="BB9" s="45">
        <v>0</v>
      </c>
      <c r="BC9" s="40">
        <v>0</v>
      </c>
      <c r="BD9" s="48">
        <v>0</v>
      </c>
      <c r="BE9" s="48">
        <v>0</v>
      </c>
      <c r="BF9" s="47">
        <v>39.627497476</v>
      </c>
      <c r="BG9" s="45">
        <v>42.33518136</v>
      </c>
      <c r="BH9" s="40">
        <v>0</v>
      </c>
      <c r="BI9" s="40">
        <v>0</v>
      </c>
      <c r="BJ9" s="40">
        <v>75.812277422</v>
      </c>
      <c r="BK9" s="108">
        <v>8687.137324086</v>
      </c>
    </row>
    <row r="10" spans="1:63" ht="12.75">
      <c r="A10" s="10"/>
      <c r="B10" s="21" t="s">
        <v>127</v>
      </c>
      <c r="C10" s="47">
        <v>0</v>
      </c>
      <c r="D10" s="45">
        <v>125.729715528</v>
      </c>
      <c r="E10" s="40">
        <v>0</v>
      </c>
      <c r="F10" s="40">
        <v>0</v>
      </c>
      <c r="G10" s="46">
        <v>0</v>
      </c>
      <c r="H10" s="47">
        <v>18.922007056</v>
      </c>
      <c r="I10" s="40">
        <v>1642.510168942</v>
      </c>
      <c r="J10" s="40">
        <v>5.350368697</v>
      </c>
      <c r="K10" s="48">
        <v>0</v>
      </c>
      <c r="L10" s="46">
        <v>46.983899302</v>
      </c>
      <c r="M10" s="47">
        <v>0</v>
      </c>
      <c r="N10" s="45">
        <v>0</v>
      </c>
      <c r="O10" s="40">
        <v>0</v>
      </c>
      <c r="P10" s="48">
        <v>0</v>
      </c>
      <c r="Q10" s="46">
        <v>0</v>
      </c>
      <c r="R10" s="47">
        <v>5.30966645</v>
      </c>
      <c r="S10" s="40">
        <v>17.719424694</v>
      </c>
      <c r="T10" s="40">
        <v>0</v>
      </c>
      <c r="U10" s="40">
        <v>0</v>
      </c>
      <c r="V10" s="46">
        <v>3.870123832</v>
      </c>
      <c r="W10" s="47">
        <v>0</v>
      </c>
      <c r="X10" s="40">
        <v>0</v>
      </c>
      <c r="Y10" s="40">
        <v>0</v>
      </c>
      <c r="Z10" s="48">
        <v>0</v>
      </c>
      <c r="AA10" s="46">
        <v>0</v>
      </c>
      <c r="AB10" s="47">
        <v>0</v>
      </c>
      <c r="AC10" s="40">
        <v>16.134460557</v>
      </c>
      <c r="AD10" s="40">
        <v>0</v>
      </c>
      <c r="AE10" s="40">
        <v>0</v>
      </c>
      <c r="AF10" s="46">
        <v>0</v>
      </c>
      <c r="AG10" s="47">
        <v>0</v>
      </c>
      <c r="AH10" s="40">
        <v>0</v>
      </c>
      <c r="AI10" s="40">
        <v>0</v>
      </c>
      <c r="AJ10" s="40">
        <v>0</v>
      </c>
      <c r="AK10" s="46">
        <v>0</v>
      </c>
      <c r="AL10" s="47">
        <v>0</v>
      </c>
      <c r="AM10" s="40">
        <v>0</v>
      </c>
      <c r="AN10" s="40">
        <v>0</v>
      </c>
      <c r="AO10" s="48">
        <v>0</v>
      </c>
      <c r="AP10" s="46">
        <v>0</v>
      </c>
      <c r="AQ10" s="47">
        <v>0</v>
      </c>
      <c r="AR10" s="45">
        <v>0.405265721</v>
      </c>
      <c r="AS10" s="40">
        <v>0</v>
      </c>
      <c r="AT10" s="48">
        <v>0</v>
      </c>
      <c r="AU10" s="46">
        <v>0</v>
      </c>
      <c r="AV10" s="47">
        <v>11.142756326</v>
      </c>
      <c r="AW10" s="40">
        <v>298.035949846</v>
      </c>
      <c r="AX10" s="40">
        <v>0</v>
      </c>
      <c r="AY10" s="48">
        <v>0</v>
      </c>
      <c r="AZ10" s="46">
        <v>68.796150588</v>
      </c>
      <c r="BA10" s="47">
        <v>0</v>
      </c>
      <c r="BB10" s="45">
        <v>0</v>
      </c>
      <c r="BC10" s="40">
        <v>0</v>
      </c>
      <c r="BD10" s="48">
        <v>0</v>
      </c>
      <c r="BE10" s="46">
        <v>0</v>
      </c>
      <c r="BF10" s="47">
        <v>5.304819827</v>
      </c>
      <c r="BG10" s="45">
        <v>10.85483197</v>
      </c>
      <c r="BH10" s="40">
        <v>1.518321896</v>
      </c>
      <c r="BI10" s="40">
        <v>0</v>
      </c>
      <c r="BJ10" s="40">
        <v>13.929561304</v>
      </c>
      <c r="BK10" s="108">
        <v>2292.517492536</v>
      </c>
    </row>
    <row r="11" spans="1:64" ht="12.75">
      <c r="A11" s="31"/>
      <c r="B11" s="32" t="s">
        <v>76</v>
      </c>
      <c r="C11" s="94">
        <f>SUM(C8:C10)</f>
        <v>0</v>
      </c>
      <c r="D11" s="76">
        <f aca="true" t="shared" si="0" ref="D11:BJ11">SUM(D8:D10)</f>
        <v>708.090090117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82.96598523099999</v>
      </c>
      <c r="I11" s="76">
        <f t="shared" si="0"/>
        <v>7791.564108269999</v>
      </c>
      <c r="J11" s="76">
        <f t="shared" si="0"/>
        <v>771.753657708</v>
      </c>
      <c r="K11" s="76">
        <f t="shared" si="0"/>
        <v>0</v>
      </c>
      <c r="L11" s="76">
        <f t="shared" si="0"/>
        <v>705.226758626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33.513598973</v>
      </c>
      <c r="S11" s="76">
        <f t="shared" si="0"/>
        <v>77.686333355</v>
      </c>
      <c r="T11" s="76">
        <f t="shared" si="0"/>
        <v>11.13400222</v>
      </c>
      <c r="U11" s="76">
        <f t="shared" si="0"/>
        <v>0</v>
      </c>
      <c r="V11" s="76">
        <f t="shared" si="0"/>
        <v>79.719161775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0.06838349</v>
      </c>
      <c r="AC11" s="76">
        <f t="shared" si="0"/>
        <v>66.205856154</v>
      </c>
      <c r="AD11" s="76">
        <f t="shared" si="0"/>
        <v>0</v>
      </c>
      <c r="AE11" s="76">
        <f t="shared" si="0"/>
        <v>0</v>
      </c>
      <c r="AF11" s="76">
        <f t="shared" si="0"/>
        <v>0.024293185</v>
      </c>
      <c r="AG11" s="76">
        <f t="shared" si="0"/>
        <v>0</v>
      </c>
      <c r="AH11" s="76">
        <f t="shared" si="0"/>
        <v>0</v>
      </c>
      <c r="AI11" s="76">
        <f t="shared" si="0"/>
        <v>0</v>
      </c>
      <c r="AJ11" s="76">
        <f t="shared" si="0"/>
        <v>0</v>
      </c>
      <c r="AK11" s="76">
        <f t="shared" si="0"/>
        <v>0</v>
      </c>
      <c r="AL11" s="76">
        <f t="shared" si="0"/>
        <v>0.019723612</v>
      </c>
      <c r="AM11" s="76">
        <f t="shared" si="0"/>
        <v>0</v>
      </c>
      <c r="AN11" s="76">
        <f t="shared" si="0"/>
        <v>0</v>
      </c>
      <c r="AO11" s="76">
        <f t="shared" si="0"/>
        <v>0</v>
      </c>
      <c r="AP11" s="76">
        <f t="shared" si="0"/>
        <v>0.046118539</v>
      </c>
      <c r="AQ11" s="76">
        <f t="shared" si="0"/>
        <v>0</v>
      </c>
      <c r="AR11" s="76">
        <f t="shared" si="0"/>
        <v>0.405265721</v>
      </c>
      <c r="AS11" s="76">
        <f t="shared" si="0"/>
        <v>0</v>
      </c>
      <c r="AT11" s="76">
        <f t="shared" si="0"/>
        <v>0</v>
      </c>
      <c r="AU11" s="76">
        <f t="shared" si="0"/>
        <v>0</v>
      </c>
      <c r="AV11" s="76">
        <f t="shared" si="0"/>
        <v>130.988565681</v>
      </c>
      <c r="AW11" s="76">
        <f t="shared" si="0"/>
        <v>2055.975027174</v>
      </c>
      <c r="AX11" s="76">
        <f t="shared" si="0"/>
        <v>12.824159604</v>
      </c>
      <c r="AY11" s="76">
        <f t="shared" si="0"/>
        <v>0</v>
      </c>
      <c r="AZ11" s="76">
        <f t="shared" si="0"/>
        <v>845.595794453</v>
      </c>
      <c r="BA11" s="76">
        <f t="shared" si="0"/>
        <v>0</v>
      </c>
      <c r="BB11" s="76">
        <f t="shared" si="0"/>
        <v>0</v>
      </c>
      <c r="BC11" s="76">
        <f t="shared" si="0"/>
        <v>0</v>
      </c>
      <c r="BD11" s="76">
        <f t="shared" si="0"/>
        <v>0</v>
      </c>
      <c r="BE11" s="76">
        <f t="shared" si="0"/>
        <v>0</v>
      </c>
      <c r="BF11" s="76">
        <f t="shared" si="0"/>
        <v>55.794680775</v>
      </c>
      <c r="BG11" s="76">
        <f t="shared" si="0"/>
        <v>132.114816617</v>
      </c>
      <c r="BH11" s="76">
        <f t="shared" si="0"/>
        <v>3.680562899</v>
      </c>
      <c r="BI11" s="76">
        <f t="shared" si="0"/>
        <v>0</v>
      </c>
      <c r="BJ11" s="76">
        <f t="shared" si="0"/>
        <v>120.112986833</v>
      </c>
      <c r="BK11" s="109">
        <f>SUM(BK8:BK10)</f>
        <v>13685.509931012</v>
      </c>
      <c r="BL11" s="86"/>
    </row>
    <row r="12" spans="1:64" ht="12.75">
      <c r="A12" s="10" t="s">
        <v>68</v>
      </c>
      <c r="B12" s="17" t="s">
        <v>3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6"/>
      <c r="BL12" s="86"/>
    </row>
    <row r="13" spans="1:64" ht="12.75">
      <c r="A13" s="10"/>
      <c r="B13" s="17" t="s">
        <v>134</v>
      </c>
      <c r="C13" s="47">
        <v>0</v>
      </c>
      <c r="D13" s="45">
        <v>57.288468362</v>
      </c>
      <c r="E13" s="40">
        <v>0</v>
      </c>
      <c r="F13" s="40">
        <v>0</v>
      </c>
      <c r="G13" s="46">
        <v>0</v>
      </c>
      <c r="H13" s="47">
        <v>43.958947587</v>
      </c>
      <c r="I13" s="40">
        <v>52.957659906</v>
      </c>
      <c r="J13" s="40">
        <v>0</v>
      </c>
      <c r="K13" s="48">
        <v>0</v>
      </c>
      <c r="L13" s="46">
        <v>86.627438491</v>
      </c>
      <c r="M13" s="47">
        <v>0</v>
      </c>
      <c r="N13" s="45">
        <v>0</v>
      </c>
      <c r="O13" s="40">
        <v>0</v>
      </c>
      <c r="P13" s="48">
        <v>0</v>
      </c>
      <c r="Q13" s="46">
        <v>0</v>
      </c>
      <c r="R13" s="47">
        <v>19.867221842</v>
      </c>
      <c r="S13" s="40">
        <v>1.618149271</v>
      </c>
      <c r="T13" s="40">
        <v>0</v>
      </c>
      <c r="U13" s="40">
        <v>0</v>
      </c>
      <c r="V13" s="46">
        <v>13.68317348</v>
      </c>
      <c r="W13" s="47">
        <v>0</v>
      </c>
      <c r="X13" s="40">
        <v>0</v>
      </c>
      <c r="Y13" s="40">
        <v>0</v>
      </c>
      <c r="Z13" s="48">
        <v>0</v>
      </c>
      <c r="AA13" s="46">
        <v>0</v>
      </c>
      <c r="AB13" s="47">
        <v>0</v>
      </c>
      <c r="AC13" s="40">
        <v>0</v>
      </c>
      <c r="AD13" s="40">
        <v>0</v>
      </c>
      <c r="AE13" s="40">
        <v>0</v>
      </c>
      <c r="AF13" s="46">
        <v>0</v>
      </c>
      <c r="AG13" s="47">
        <v>0</v>
      </c>
      <c r="AH13" s="40">
        <v>0</v>
      </c>
      <c r="AI13" s="40">
        <v>0</v>
      </c>
      <c r="AJ13" s="40">
        <v>0</v>
      </c>
      <c r="AK13" s="46">
        <v>0</v>
      </c>
      <c r="AL13" s="47">
        <v>0</v>
      </c>
      <c r="AM13" s="40">
        <v>0</v>
      </c>
      <c r="AN13" s="40">
        <v>0</v>
      </c>
      <c r="AO13" s="48">
        <v>0</v>
      </c>
      <c r="AP13" s="46">
        <v>0</v>
      </c>
      <c r="AQ13" s="47">
        <v>0</v>
      </c>
      <c r="AR13" s="45">
        <v>0.030176982</v>
      </c>
      <c r="AS13" s="40">
        <v>0</v>
      </c>
      <c r="AT13" s="48">
        <v>0</v>
      </c>
      <c r="AU13" s="46">
        <v>0</v>
      </c>
      <c r="AV13" s="47">
        <v>21.200213025</v>
      </c>
      <c r="AW13" s="40">
        <v>32.431922257</v>
      </c>
      <c r="AX13" s="40">
        <v>6.258925804</v>
      </c>
      <c r="AY13" s="48">
        <v>0</v>
      </c>
      <c r="AZ13" s="46">
        <v>87.410138371</v>
      </c>
      <c r="BA13" s="47">
        <v>0</v>
      </c>
      <c r="BB13" s="45">
        <v>0</v>
      </c>
      <c r="BC13" s="40">
        <v>0</v>
      </c>
      <c r="BD13" s="48">
        <v>0</v>
      </c>
      <c r="BE13" s="46">
        <v>0</v>
      </c>
      <c r="BF13" s="47">
        <v>5.566831969</v>
      </c>
      <c r="BG13" s="45">
        <v>0.058840897</v>
      </c>
      <c r="BH13" s="40">
        <v>0</v>
      </c>
      <c r="BI13" s="40">
        <v>0</v>
      </c>
      <c r="BJ13" s="40">
        <v>5.026411062</v>
      </c>
      <c r="BK13" s="108">
        <v>433.984519306</v>
      </c>
      <c r="BL13" s="86"/>
    </row>
    <row r="14" spans="1:64" ht="12.75">
      <c r="A14" s="10"/>
      <c r="B14" s="21" t="s">
        <v>123</v>
      </c>
      <c r="C14" s="47">
        <v>0</v>
      </c>
      <c r="D14" s="45">
        <v>6.361616525</v>
      </c>
      <c r="E14" s="40">
        <v>0</v>
      </c>
      <c r="F14" s="40">
        <v>0</v>
      </c>
      <c r="G14" s="46">
        <v>0</v>
      </c>
      <c r="H14" s="47">
        <v>5.557884351</v>
      </c>
      <c r="I14" s="40">
        <v>19.075812112</v>
      </c>
      <c r="J14" s="40">
        <v>0</v>
      </c>
      <c r="K14" s="48">
        <v>0</v>
      </c>
      <c r="L14" s="46">
        <v>6.915143082</v>
      </c>
      <c r="M14" s="47">
        <v>0</v>
      </c>
      <c r="N14" s="45">
        <v>0</v>
      </c>
      <c r="O14" s="40">
        <v>0</v>
      </c>
      <c r="P14" s="48">
        <v>0</v>
      </c>
      <c r="Q14" s="46">
        <v>0</v>
      </c>
      <c r="R14" s="47">
        <v>1.891988221</v>
      </c>
      <c r="S14" s="40">
        <v>0</v>
      </c>
      <c r="T14" s="40">
        <v>0</v>
      </c>
      <c r="U14" s="40">
        <v>0</v>
      </c>
      <c r="V14" s="46">
        <v>0.933217996</v>
      </c>
      <c r="W14" s="47">
        <v>0</v>
      </c>
      <c r="X14" s="40">
        <v>0</v>
      </c>
      <c r="Y14" s="40">
        <v>0</v>
      </c>
      <c r="Z14" s="48">
        <v>0</v>
      </c>
      <c r="AA14" s="46">
        <v>0</v>
      </c>
      <c r="AB14" s="47">
        <v>0.000100083</v>
      </c>
      <c r="AC14" s="40">
        <v>0</v>
      </c>
      <c r="AD14" s="40">
        <v>0</v>
      </c>
      <c r="AE14" s="40">
        <v>0</v>
      </c>
      <c r="AF14" s="46">
        <v>0</v>
      </c>
      <c r="AG14" s="47">
        <v>0</v>
      </c>
      <c r="AH14" s="40">
        <v>0</v>
      </c>
      <c r="AI14" s="40">
        <v>0</v>
      </c>
      <c r="AJ14" s="40">
        <v>0</v>
      </c>
      <c r="AK14" s="46">
        <v>0</v>
      </c>
      <c r="AL14" s="47">
        <v>0</v>
      </c>
      <c r="AM14" s="40">
        <v>0</v>
      </c>
      <c r="AN14" s="40">
        <v>0</v>
      </c>
      <c r="AO14" s="48">
        <v>0</v>
      </c>
      <c r="AP14" s="46">
        <v>0</v>
      </c>
      <c r="AQ14" s="47">
        <v>0</v>
      </c>
      <c r="AR14" s="45">
        <v>0</v>
      </c>
      <c r="AS14" s="40">
        <v>0</v>
      </c>
      <c r="AT14" s="48">
        <v>0</v>
      </c>
      <c r="AU14" s="46">
        <v>0</v>
      </c>
      <c r="AV14" s="47">
        <v>2.171649749</v>
      </c>
      <c r="AW14" s="40">
        <v>0.502196098</v>
      </c>
      <c r="AX14" s="40">
        <v>0</v>
      </c>
      <c r="AY14" s="48">
        <v>0</v>
      </c>
      <c r="AZ14" s="46">
        <v>13.223270169</v>
      </c>
      <c r="BA14" s="47">
        <v>0</v>
      </c>
      <c r="BB14" s="45">
        <v>0</v>
      </c>
      <c r="BC14" s="40">
        <v>0</v>
      </c>
      <c r="BD14" s="48">
        <v>0</v>
      </c>
      <c r="BE14" s="46">
        <v>0</v>
      </c>
      <c r="BF14" s="47">
        <v>0.472488464</v>
      </c>
      <c r="BG14" s="45">
        <v>2.5807E-05</v>
      </c>
      <c r="BH14" s="40">
        <v>0</v>
      </c>
      <c r="BI14" s="40">
        <v>0</v>
      </c>
      <c r="BJ14" s="40">
        <v>0.478234704</v>
      </c>
      <c r="BK14" s="108">
        <v>57.583627361</v>
      </c>
      <c r="BL14" s="86"/>
    </row>
    <row r="15" spans="1:64" ht="12.75">
      <c r="A15" s="31"/>
      <c r="B15" s="32" t="s">
        <v>77</v>
      </c>
      <c r="C15" s="77">
        <f aca="true" t="shared" si="1" ref="C15:AH15">SUM(C13:C14)</f>
        <v>0</v>
      </c>
      <c r="D15" s="77">
        <f t="shared" si="1"/>
        <v>63.650084887000006</v>
      </c>
      <c r="E15" s="77">
        <f t="shared" si="1"/>
        <v>0</v>
      </c>
      <c r="F15" s="77">
        <f t="shared" si="1"/>
        <v>0</v>
      </c>
      <c r="G15" s="77">
        <f t="shared" si="1"/>
        <v>0</v>
      </c>
      <c r="H15" s="77">
        <f t="shared" si="1"/>
        <v>49.516831937999996</v>
      </c>
      <c r="I15" s="77">
        <f t="shared" si="1"/>
        <v>72.033472018</v>
      </c>
      <c r="J15" s="77">
        <f t="shared" si="1"/>
        <v>0</v>
      </c>
      <c r="K15" s="77">
        <f t="shared" si="1"/>
        <v>0</v>
      </c>
      <c r="L15" s="77">
        <f t="shared" si="1"/>
        <v>93.542581573</v>
      </c>
      <c r="M15" s="77">
        <f t="shared" si="1"/>
        <v>0</v>
      </c>
      <c r="N15" s="77">
        <f t="shared" si="1"/>
        <v>0</v>
      </c>
      <c r="O15" s="77">
        <f t="shared" si="1"/>
        <v>0</v>
      </c>
      <c r="P15" s="77">
        <f t="shared" si="1"/>
        <v>0</v>
      </c>
      <c r="Q15" s="77">
        <f t="shared" si="1"/>
        <v>0</v>
      </c>
      <c r="R15" s="77">
        <f t="shared" si="1"/>
        <v>21.759210062999998</v>
      </c>
      <c r="S15" s="77">
        <f t="shared" si="1"/>
        <v>1.618149271</v>
      </c>
      <c r="T15" s="77">
        <f t="shared" si="1"/>
        <v>0</v>
      </c>
      <c r="U15" s="77">
        <f t="shared" si="1"/>
        <v>0</v>
      </c>
      <c r="V15" s="77">
        <f t="shared" si="1"/>
        <v>14.616391476</v>
      </c>
      <c r="W15" s="77">
        <f t="shared" si="1"/>
        <v>0</v>
      </c>
      <c r="X15" s="77">
        <f t="shared" si="1"/>
        <v>0</v>
      </c>
      <c r="Y15" s="77">
        <f t="shared" si="1"/>
        <v>0</v>
      </c>
      <c r="Z15" s="77">
        <f t="shared" si="1"/>
        <v>0</v>
      </c>
      <c r="AA15" s="77">
        <f t="shared" si="1"/>
        <v>0</v>
      </c>
      <c r="AB15" s="77">
        <f t="shared" si="1"/>
        <v>0.000100083</v>
      </c>
      <c r="AC15" s="77">
        <f t="shared" si="1"/>
        <v>0</v>
      </c>
      <c r="AD15" s="77">
        <f t="shared" si="1"/>
        <v>0</v>
      </c>
      <c r="AE15" s="77">
        <f t="shared" si="1"/>
        <v>0</v>
      </c>
      <c r="AF15" s="77">
        <f t="shared" si="1"/>
        <v>0</v>
      </c>
      <c r="AG15" s="77">
        <f t="shared" si="1"/>
        <v>0</v>
      </c>
      <c r="AH15" s="77">
        <f t="shared" si="1"/>
        <v>0</v>
      </c>
      <c r="AI15" s="77">
        <f aca="true" t="shared" si="2" ref="AI15:BJ15">SUM(AI13:AI14)</f>
        <v>0</v>
      </c>
      <c r="AJ15" s="77">
        <f t="shared" si="2"/>
        <v>0</v>
      </c>
      <c r="AK15" s="77">
        <f t="shared" si="2"/>
        <v>0</v>
      </c>
      <c r="AL15" s="77">
        <f t="shared" si="2"/>
        <v>0</v>
      </c>
      <c r="AM15" s="77">
        <f t="shared" si="2"/>
        <v>0</v>
      </c>
      <c r="AN15" s="77">
        <f t="shared" si="2"/>
        <v>0</v>
      </c>
      <c r="AO15" s="77">
        <f t="shared" si="2"/>
        <v>0</v>
      </c>
      <c r="AP15" s="77">
        <f t="shared" si="2"/>
        <v>0</v>
      </c>
      <c r="AQ15" s="77">
        <f t="shared" si="2"/>
        <v>0</v>
      </c>
      <c r="AR15" s="77">
        <f t="shared" si="2"/>
        <v>0.030176982</v>
      </c>
      <c r="AS15" s="77">
        <f t="shared" si="2"/>
        <v>0</v>
      </c>
      <c r="AT15" s="77">
        <f t="shared" si="2"/>
        <v>0</v>
      </c>
      <c r="AU15" s="77">
        <f t="shared" si="2"/>
        <v>0</v>
      </c>
      <c r="AV15" s="77">
        <f t="shared" si="2"/>
        <v>23.371862774</v>
      </c>
      <c r="AW15" s="77">
        <f t="shared" si="2"/>
        <v>32.934118354999995</v>
      </c>
      <c r="AX15" s="77">
        <f t="shared" si="2"/>
        <v>6.258925804</v>
      </c>
      <c r="AY15" s="77">
        <f t="shared" si="2"/>
        <v>0</v>
      </c>
      <c r="AZ15" s="77">
        <f t="shared" si="2"/>
        <v>100.63340854</v>
      </c>
      <c r="BA15" s="77">
        <f t="shared" si="2"/>
        <v>0</v>
      </c>
      <c r="BB15" s="77">
        <f t="shared" si="2"/>
        <v>0</v>
      </c>
      <c r="BC15" s="77">
        <f t="shared" si="2"/>
        <v>0</v>
      </c>
      <c r="BD15" s="77">
        <f t="shared" si="2"/>
        <v>0</v>
      </c>
      <c r="BE15" s="77">
        <f t="shared" si="2"/>
        <v>0</v>
      </c>
      <c r="BF15" s="77">
        <f t="shared" si="2"/>
        <v>6.039320433</v>
      </c>
      <c r="BG15" s="77">
        <f t="shared" si="2"/>
        <v>0.058866704000000006</v>
      </c>
      <c r="BH15" s="77">
        <f t="shared" si="2"/>
        <v>0</v>
      </c>
      <c r="BI15" s="77">
        <f t="shared" si="2"/>
        <v>0</v>
      </c>
      <c r="BJ15" s="77">
        <f t="shared" si="2"/>
        <v>5.504645766</v>
      </c>
      <c r="BK15" s="110">
        <f>SUM(BK13:BK14)</f>
        <v>491.56814666699995</v>
      </c>
      <c r="BL15" s="86"/>
    </row>
    <row r="16" spans="1:64" ht="12.75">
      <c r="A16" s="10" t="s">
        <v>69</v>
      </c>
      <c r="B16" s="17" t="s">
        <v>10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51"/>
      <c r="BL16" s="86"/>
    </row>
    <row r="17" spans="1:64" ht="12.75">
      <c r="A17" s="10"/>
      <c r="B17" s="106" t="s">
        <v>150</v>
      </c>
      <c r="C17" s="47">
        <v>0</v>
      </c>
      <c r="D17" s="45">
        <v>0.504917818</v>
      </c>
      <c r="E17" s="40">
        <v>0</v>
      </c>
      <c r="F17" s="40">
        <v>0</v>
      </c>
      <c r="G17" s="46">
        <v>0</v>
      </c>
      <c r="H17" s="63">
        <v>0.484938801</v>
      </c>
      <c r="I17" s="40">
        <v>5.050188022</v>
      </c>
      <c r="J17" s="40">
        <v>0</v>
      </c>
      <c r="K17" s="40">
        <v>0</v>
      </c>
      <c r="L17" s="46">
        <v>7.693432899</v>
      </c>
      <c r="M17" s="63">
        <v>0</v>
      </c>
      <c r="N17" s="45">
        <v>0</v>
      </c>
      <c r="O17" s="40">
        <v>0</v>
      </c>
      <c r="P17" s="40">
        <v>0</v>
      </c>
      <c r="Q17" s="46">
        <v>0</v>
      </c>
      <c r="R17" s="63">
        <v>0.071849799</v>
      </c>
      <c r="S17" s="40">
        <v>0</v>
      </c>
      <c r="T17" s="40">
        <v>0</v>
      </c>
      <c r="U17" s="40">
        <v>0</v>
      </c>
      <c r="V17" s="46">
        <v>0.325571008</v>
      </c>
      <c r="W17" s="63">
        <v>0</v>
      </c>
      <c r="X17" s="40">
        <v>0</v>
      </c>
      <c r="Y17" s="40">
        <v>0</v>
      </c>
      <c r="Z17" s="40">
        <v>0</v>
      </c>
      <c r="AA17" s="46">
        <v>0</v>
      </c>
      <c r="AB17" s="63">
        <v>0</v>
      </c>
      <c r="AC17" s="40">
        <v>0</v>
      </c>
      <c r="AD17" s="40">
        <v>0</v>
      </c>
      <c r="AE17" s="40">
        <v>0</v>
      </c>
      <c r="AF17" s="46">
        <v>0</v>
      </c>
      <c r="AG17" s="63">
        <v>0</v>
      </c>
      <c r="AH17" s="40">
        <v>0</v>
      </c>
      <c r="AI17" s="40">
        <v>0</v>
      </c>
      <c r="AJ17" s="40">
        <v>0</v>
      </c>
      <c r="AK17" s="46">
        <v>0</v>
      </c>
      <c r="AL17" s="63">
        <v>0</v>
      </c>
      <c r="AM17" s="40">
        <v>0</v>
      </c>
      <c r="AN17" s="40">
        <v>0</v>
      </c>
      <c r="AO17" s="40">
        <v>0</v>
      </c>
      <c r="AP17" s="46">
        <v>0</v>
      </c>
      <c r="AQ17" s="63">
        <v>0</v>
      </c>
      <c r="AR17" s="45">
        <v>0</v>
      </c>
      <c r="AS17" s="40">
        <v>0</v>
      </c>
      <c r="AT17" s="40">
        <v>0</v>
      </c>
      <c r="AU17" s="46">
        <v>0</v>
      </c>
      <c r="AV17" s="63">
        <v>0.09539286</v>
      </c>
      <c r="AW17" s="40">
        <v>20.982856903</v>
      </c>
      <c r="AX17" s="40">
        <v>0</v>
      </c>
      <c r="AY17" s="40">
        <v>0</v>
      </c>
      <c r="AZ17" s="46">
        <v>6.191065325</v>
      </c>
      <c r="BA17" s="63">
        <v>0</v>
      </c>
      <c r="BB17" s="45">
        <v>0</v>
      </c>
      <c r="BC17" s="40">
        <v>0</v>
      </c>
      <c r="BD17" s="40">
        <v>0</v>
      </c>
      <c r="BE17" s="46">
        <v>0</v>
      </c>
      <c r="BF17" s="63">
        <v>0.028264549</v>
      </c>
      <c r="BG17" s="45">
        <v>0</v>
      </c>
      <c r="BH17" s="40">
        <v>0</v>
      </c>
      <c r="BI17" s="40">
        <v>0</v>
      </c>
      <c r="BJ17" s="48">
        <v>0.229649482</v>
      </c>
      <c r="BK17" s="108">
        <v>41.658127466</v>
      </c>
      <c r="BL17" s="86"/>
    </row>
    <row r="18" spans="1:64" ht="12.75">
      <c r="A18" s="10"/>
      <c r="B18" s="106" t="s">
        <v>135</v>
      </c>
      <c r="C18" s="47">
        <v>0</v>
      </c>
      <c r="D18" s="45">
        <v>12.48836129</v>
      </c>
      <c r="E18" s="40">
        <v>0</v>
      </c>
      <c r="F18" s="40">
        <v>0</v>
      </c>
      <c r="G18" s="46">
        <v>0</v>
      </c>
      <c r="H18" s="63">
        <v>0.135485718</v>
      </c>
      <c r="I18" s="40">
        <v>29.235769401</v>
      </c>
      <c r="J18" s="40">
        <v>0</v>
      </c>
      <c r="K18" s="40">
        <v>0</v>
      </c>
      <c r="L18" s="46">
        <v>3.249262923</v>
      </c>
      <c r="M18" s="63">
        <v>0</v>
      </c>
      <c r="N18" s="45">
        <v>0</v>
      </c>
      <c r="O18" s="40">
        <v>0</v>
      </c>
      <c r="P18" s="40">
        <v>0</v>
      </c>
      <c r="Q18" s="46">
        <v>0</v>
      </c>
      <c r="R18" s="63">
        <v>0.037464968</v>
      </c>
      <c r="S18" s="40">
        <v>0</v>
      </c>
      <c r="T18" s="40">
        <v>0</v>
      </c>
      <c r="U18" s="40">
        <v>0</v>
      </c>
      <c r="V18" s="46">
        <v>2.33419961</v>
      </c>
      <c r="W18" s="63">
        <v>0</v>
      </c>
      <c r="X18" s="40">
        <v>0</v>
      </c>
      <c r="Y18" s="40">
        <v>0</v>
      </c>
      <c r="Z18" s="40">
        <v>0</v>
      </c>
      <c r="AA18" s="46">
        <v>0</v>
      </c>
      <c r="AB18" s="63">
        <v>0</v>
      </c>
      <c r="AC18" s="40">
        <v>0</v>
      </c>
      <c r="AD18" s="40">
        <v>0</v>
      </c>
      <c r="AE18" s="40">
        <v>0</v>
      </c>
      <c r="AF18" s="46">
        <v>0</v>
      </c>
      <c r="AG18" s="63">
        <v>0</v>
      </c>
      <c r="AH18" s="40">
        <v>0</v>
      </c>
      <c r="AI18" s="40">
        <v>0</v>
      </c>
      <c r="AJ18" s="40">
        <v>0</v>
      </c>
      <c r="AK18" s="46">
        <v>0</v>
      </c>
      <c r="AL18" s="63">
        <v>0</v>
      </c>
      <c r="AM18" s="40">
        <v>0</v>
      </c>
      <c r="AN18" s="40">
        <v>0</v>
      </c>
      <c r="AO18" s="40">
        <v>0</v>
      </c>
      <c r="AP18" s="46">
        <v>0</v>
      </c>
      <c r="AQ18" s="63">
        <v>0</v>
      </c>
      <c r="AR18" s="45">
        <v>0</v>
      </c>
      <c r="AS18" s="40">
        <v>0</v>
      </c>
      <c r="AT18" s="40">
        <v>0</v>
      </c>
      <c r="AU18" s="46">
        <v>0</v>
      </c>
      <c r="AV18" s="63">
        <v>0.135847725</v>
      </c>
      <c r="AW18" s="40">
        <v>3.059616021</v>
      </c>
      <c r="AX18" s="40">
        <v>0</v>
      </c>
      <c r="AY18" s="40">
        <v>0</v>
      </c>
      <c r="AZ18" s="46">
        <v>9.378521147</v>
      </c>
      <c r="BA18" s="63">
        <v>0</v>
      </c>
      <c r="BB18" s="45">
        <v>0</v>
      </c>
      <c r="BC18" s="40">
        <v>0</v>
      </c>
      <c r="BD18" s="40">
        <v>0</v>
      </c>
      <c r="BE18" s="46">
        <v>0</v>
      </c>
      <c r="BF18" s="63">
        <v>0.058794188</v>
      </c>
      <c r="BG18" s="45">
        <v>0</v>
      </c>
      <c r="BH18" s="40">
        <v>0</v>
      </c>
      <c r="BI18" s="40">
        <v>0</v>
      </c>
      <c r="BJ18" s="48">
        <v>0.130345474</v>
      </c>
      <c r="BK18" s="108">
        <v>60.243668465</v>
      </c>
      <c r="BL18" s="86"/>
    </row>
    <row r="19" spans="1:64" ht="12.75">
      <c r="A19" s="10"/>
      <c r="B19" s="106" t="s">
        <v>136</v>
      </c>
      <c r="C19" s="47">
        <v>0</v>
      </c>
      <c r="D19" s="45">
        <v>6.166009675</v>
      </c>
      <c r="E19" s="40">
        <v>0</v>
      </c>
      <c r="F19" s="40">
        <v>0</v>
      </c>
      <c r="G19" s="46">
        <v>0</v>
      </c>
      <c r="H19" s="63">
        <v>0.089653634</v>
      </c>
      <c r="I19" s="40">
        <v>0.616600968</v>
      </c>
      <c r="J19" s="40">
        <v>0</v>
      </c>
      <c r="K19" s="40">
        <v>0</v>
      </c>
      <c r="L19" s="46">
        <v>3.037376368</v>
      </c>
      <c r="M19" s="63">
        <v>0</v>
      </c>
      <c r="N19" s="45">
        <v>0</v>
      </c>
      <c r="O19" s="40">
        <v>0</v>
      </c>
      <c r="P19" s="40">
        <v>0</v>
      </c>
      <c r="Q19" s="46">
        <v>0</v>
      </c>
      <c r="R19" s="63">
        <v>0.036995986</v>
      </c>
      <c r="S19" s="40">
        <v>0</v>
      </c>
      <c r="T19" s="40">
        <v>0</v>
      </c>
      <c r="U19" s="40">
        <v>0</v>
      </c>
      <c r="V19" s="46">
        <v>1.973123097</v>
      </c>
      <c r="W19" s="63">
        <v>0</v>
      </c>
      <c r="X19" s="40">
        <v>0</v>
      </c>
      <c r="Y19" s="40">
        <v>0</v>
      </c>
      <c r="Z19" s="40">
        <v>0</v>
      </c>
      <c r="AA19" s="46">
        <v>0</v>
      </c>
      <c r="AB19" s="63">
        <v>0</v>
      </c>
      <c r="AC19" s="40">
        <v>0</v>
      </c>
      <c r="AD19" s="40">
        <v>0</v>
      </c>
      <c r="AE19" s="40">
        <v>0</v>
      </c>
      <c r="AF19" s="46">
        <v>0</v>
      </c>
      <c r="AG19" s="63">
        <v>0</v>
      </c>
      <c r="AH19" s="40">
        <v>0</v>
      </c>
      <c r="AI19" s="40">
        <v>0</v>
      </c>
      <c r="AJ19" s="40">
        <v>0</v>
      </c>
      <c r="AK19" s="46">
        <v>0</v>
      </c>
      <c r="AL19" s="63">
        <v>0</v>
      </c>
      <c r="AM19" s="40">
        <v>0</v>
      </c>
      <c r="AN19" s="40">
        <v>0</v>
      </c>
      <c r="AO19" s="40">
        <v>0</v>
      </c>
      <c r="AP19" s="46">
        <v>0</v>
      </c>
      <c r="AQ19" s="63">
        <v>0</v>
      </c>
      <c r="AR19" s="45">
        <v>0</v>
      </c>
      <c r="AS19" s="40">
        <v>0</v>
      </c>
      <c r="AT19" s="40">
        <v>0</v>
      </c>
      <c r="AU19" s="46">
        <v>0</v>
      </c>
      <c r="AV19" s="63">
        <v>0.20461897</v>
      </c>
      <c r="AW19" s="40">
        <v>4.341778814</v>
      </c>
      <c r="AX19" s="40">
        <v>0</v>
      </c>
      <c r="AY19" s="40">
        <v>0</v>
      </c>
      <c r="AZ19" s="46">
        <v>9.646718328</v>
      </c>
      <c r="BA19" s="63">
        <v>0</v>
      </c>
      <c r="BB19" s="45">
        <v>0</v>
      </c>
      <c r="BC19" s="40">
        <v>0</v>
      </c>
      <c r="BD19" s="40">
        <v>0</v>
      </c>
      <c r="BE19" s="46">
        <v>0</v>
      </c>
      <c r="BF19" s="63">
        <v>0.001592318</v>
      </c>
      <c r="BG19" s="45">
        <v>0</v>
      </c>
      <c r="BH19" s="40">
        <v>0</v>
      </c>
      <c r="BI19" s="40">
        <v>0</v>
      </c>
      <c r="BJ19" s="48">
        <v>0.085733245</v>
      </c>
      <c r="BK19" s="108">
        <v>26.200201403</v>
      </c>
      <c r="BL19" s="86"/>
    </row>
    <row r="20" spans="1:64" ht="12.75">
      <c r="A20" s="31"/>
      <c r="B20" s="32" t="s">
        <v>98</v>
      </c>
      <c r="C20" s="95">
        <f aca="true" t="shared" si="3" ref="C20:AH20">SUM(C17:C19)</f>
        <v>0</v>
      </c>
      <c r="D20" s="78">
        <f t="shared" si="3"/>
        <v>19.159288783</v>
      </c>
      <c r="E20" s="78">
        <f t="shared" si="3"/>
        <v>0</v>
      </c>
      <c r="F20" s="78">
        <f t="shared" si="3"/>
        <v>0</v>
      </c>
      <c r="G20" s="78">
        <f t="shared" si="3"/>
        <v>0</v>
      </c>
      <c r="H20" s="78">
        <f t="shared" si="3"/>
        <v>0.710078153</v>
      </c>
      <c r="I20" s="78">
        <f t="shared" si="3"/>
        <v>34.902558391</v>
      </c>
      <c r="J20" s="78">
        <f t="shared" si="3"/>
        <v>0</v>
      </c>
      <c r="K20" s="78">
        <f t="shared" si="3"/>
        <v>0</v>
      </c>
      <c r="L20" s="78">
        <f t="shared" si="3"/>
        <v>13.980072190000001</v>
      </c>
      <c r="M20" s="78">
        <f t="shared" si="3"/>
        <v>0</v>
      </c>
      <c r="N20" s="78">
        <f t="shared" si="3"/>
        <v>0</v>
      </c>
      <c r="O20" s="78">
        <f t="shared" si="3"/>
        <v>0</v>
      </c>
      <c r="P20" s="78">
        <f t="shared" si="3"/>
        <v>0</v>
      </c>
      <c r="Q20" s="78">
        <f t="shared" si="3"/>
        <v>0</v>
      </c>
      <c r="R20" s="78">
        <f t="shared" si="3"/>
        <v>0.14631075300000002</v>
      </c>
      <c r="S20" s="78">
        <f t="shared" si="3"/>
        <v>0</v>
      </c>
      <c r="T20" s="78">
        <f t="shared" si="3"/>
        <v>0</v>
      </c>
      <c r="U20" s="78">
        <f t="shared" si="3"/>
        <v>0</v>
      </c>
      <c r="V20" s="78">
        <f t="shared" si="3"/>
        <v>4.632893715</v>
      </c>
      <c r="W20" s="78">
        <f t="shared" si="3"/>
        <v>0</v>
      </c>
      <c r="X20" s="78">
        <f t="shared" si="3"/>
        <v>0</v>
      </c>
      <c r="Y20" s="78">
        <f t="shared" si="3"/>
        <v>0</v>
      </c>
      <c r="Z20" s="78">
        <f t="shared" si="3"/>
        <v>0</v>
      </c>
      <c r="AA20" s="78">
        <f t="shared" si="3"/>
        <v>0</v>
      </c>
      <c r="AB20" s="78">
        <f t="shared" si="3"/>
        <v>0</v>
      </c>
      <c r="AC20" s="78">
        <f t="shared" si="3"/>
        <v>0</v>
      </c>
      <c r="AD20" s="78">
        <f t="shared" si="3"/>
        <v>0</v>
      </c>
      <c r="AE20" s="78">
        <f t="shared" si="3"/>
        <v>0</v>
      </c>
      <c r="AF20" s="78">
        <f t="shared" si="3"/>
        <v>0</v>
      </c>
      <c r="AG20" s="78">
        <f t="shared" si="3"/>
        <v>0</v>
      </c>
      <c r="AH20" s="78">
        <f t="shared" si="3"/>
        <v>0</v>
      </c>
      <c r="AI20" s="78">
        <f aca="true" t="shared" si="4" ref="AI20:BK20">SUM(AI17:AI19)</f>
        <v>0</v>
      </c>
      <c r="AJ20" s="78">
        <f t="shared" si="4"/>
        <v>0</v>
      </c>
      <c r="AK20" s="78">
        <f t="shared" si="4"/>
        <v>0</v>
      </c>
      <c r="AL20" s="78">
        <f t="shared" si="4"/>
        <v>0</v>
      </c>
      <c r="AM20" s="78">
        <f t="shared" si="4"/>
        <v>0</v>
      </c>
      <c r="AN20" s="78">
        <f t="shared" si="4"/>
        <v>0</v>
      </c>
      <c r="AO20" s="78">
        <f t="shared" si="4"/>
        <v>0</v>
      </c>
      <c r="AP20" s="78">
        <f t="shared" si="4"/>
        <v>0</v>
      </c>
      <c r="AQ20" s="78">
        <f t="shared" si="4"/>
        <v>0</v>
      </c>
      <c r="AR20" s="78">
        <f t="shared" si="4"/>
        <v>0</v>
      </c>
      <c r="AS20" s="78">
        <f t="shared" si="4"/>
        <v>0</v>
      </c>
      <c r="AT20" s="78">
        <f t="shared" si="4"/>
        <v>0</v>
      </c>
      <c r="AU20" s="78">
        <f t="shared" si="4"/>
        <v>0</v>
      </c>
      <c r="AV20" s="78">
        <f t="shared" si="4"/>
        <v>0.435859555</v>
      </c>
      <c r="AW20" s="78">
        <f t="shared" si="4"/>
        <v>28.384251738</v>
      </c>
      <c r="AX20" s="78">
        <f t="shared" si="4"/>
        <v>0</v>
      </c>
      <c r="AY20" s="78">
        <f t="shared" si="4"/>
        <v>0</v>
      </c>
      <c r="AZ20" s="78">
        <f t="shared" si="4"/>
        <v>25.216304800000003</v>
      </c>
      <c r="BA20" s="78">
        <f t="shared" si="4"/>
        <v>0</v>
      </c>
      <c r="BB20" s="78">
        <f t="shared" si="4"/>
        <v>0</v>
      </c>
      <c r="BC20" s="78">
        <f t="shared" si="4"/>
        <v>0</v>
      </c>
      <c r="BD20" s="78">
        <f t="shared" si="4"/>
        <v>0</v>
      </c>
      <c r="BE20" s="78">
        <f t="shared" si="4"/>
        <v>0</v>
      </c>
      <c r="BF20" s="78">
        <f t="shared" si="4"/>
        <v>0.08865105499999999</v>
      </c>
      <c r="BG20" s="78">
        <f t="shared" si="4"/>
        <v>0</v>
      </c>
      <c r="BH20" s="78">
        <f t="shared" si="4"/>
        <v>0</v>
      </c>
      <c r="BI20" s="78">
        <f t="shared" si="4"/>
        <v>0</v>
      </c>
      <c r="BJ20" s="78">
        <f t="shared" si="4"/>
        <v>0.445728201</v>
      </c>
      <c r="BK20" s="111">
        <f t="shared" si="4"/>
        <v>128.101997334</v>
      </c>
      <c r="BL20" s="86"/>
    </row>
    <row r="21" spans="1:64" ht="12.75">
      <c r="A21" s="10" t="s">
        <v>70</v>
      </c>
      <c r="B21" s="17" t="s">
        <v>13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52"/>
      <c r="BL21" s="86"/>
    </row>
    <row r="22" spans="1:64" ht="12.75">
      <c r="A22" s="10"/>
      <c r="B22" s="18" t="s">
        <v>31</v>
      </c>
      <c r="C22" s="96"/>
      <c r="D22" s="50"/>
      <c r="E22" s="51"/>
      <c r="F22" s="51"/>
      <c r="G22" s="52"/>
      <c r="H22" s="49"/>
      <c r="I22" s="51"/>
      <c r="J22" s="51"/>
      <c r="K22" s="51"/>
      <c r="L22" s="52"/>
      <c r="M22" s="49"/>
      <c r="N22" s="50"/>
      <c r="O22" s="51"/>
      <c r="P22" s="51"/>
      <c r="Q22" s="52"/>
      <c r="R22" s="49"/>
      <c r="S22" s="51"/>
      <c r="T22" s="51"/>
      <c r="U22" s="51"/>
      <c r="V22" s="52"/>
      <c r="W22" s="49"/>
      <c r="X22" s="51"/>
      <c r="Y22" s="51"/>
      <c r="Z22" s="51"/>
      <c r="AA22" s="52"/>
      <c r="AB22" s="49"/>
      <c r="AC22" s="51"/>
      <c r="AD22" s="51"/>
      <c r="AE22" s="51"/>
      <c r="AF22" s="52"/>
      <c r="AG22" s="49"/>
      <c r="AH22" s="51"/>
      <c r="AI22" s="51"/>
      <c r="AJ22" s="51"/>
      <c r="AK22" s="52"/>
      <c r="AL22" s="49"/>
      <c r="AM22" s="51"/>
      <c r="AN22" s="51"/>
      <c r="AO22" s="51"/>
      <c r="AP22" s="52"/>
      <c r="AQ22" s="49"/>
      <c r="AR22" s="50"/>
      <c r="AS22" s="51"/>
      <c r="AT22" s="51"/>
      <c r="AU22" s="52"/>
      <c r="AV22" s="49"/>
      <c r="AW22" s="51"/>
      <c r="AX22" s="51"/>
      <c r="AY22" s="51"/>
      <c r="AZ22" s="52"/>
      <c r="BA22" s="49"/>
      <c r="BB22" s="50"/>
      <c r="BC22" s="51"/>
      <c r="BD22" s="51"/>
      <c r="BE22" s="52"/>
      <c r="BF22" s="49"/>
      <c r="BG22" s="50"/>
      <c r="BH22" s="51"/>
      <c r="BI22" s="51"/>
      <c r="BJ22" s="52"/>
      <c r="BK22" s="53"/>
      <c r="BL22" s="86"/>
    </row>
    <row r="23" spans="1:64" ht="12.75">
      <c r="A23" s="31"/>
      <c r="B23" s="32" t="s">
        <v>83</v>
      </c>
      <c r="C23" s="97"/>
      <c r="D23" s="55"/>
      <c r="E23" s="55"/>
      <c r="F23" s="55"/>
      <c r="G23" s="56"/>
      <c r="H23" s="54"/>
      <c r="I23" s="55"/>
      <c r="J23" s="55"/>
      <c r="K23" s="55"/>
      <c r="L23" s="56"/>
      <c r="M23" s="54"/>
      <c r="N23" s="55"/>
      <c r="O23" s="55"/>
      <c r="P23" s="55"/>
      <c r="Q23" s="56"/>
      <c r="R23" s="54"/>
      <c r="S23" s="55"/>
      <c r="T23" s="55"/>
      <c r="U23" s="55"/>
      <c r="V23" s="56"/>
      <c r="W23" s="54"/>
      <c r="X23" s="55"/>
      <c r="Y23" s="55"/>
      <c r="Z23" s="55"/>
      <c r="AA23" s="56"/>
      <c r="AB23" s="54"/>
      <c r="AC23" s="55"/>
      <c r="AD23" s="55"/>
      <c r="AE23" s="55"/>
      <c r="AF23" s="56"/>
      <c r="AG23" s="54"/>
      <c r="AH23" s="55"/>
      <c r="AI23" s="55"/>
      <c r="AJ23" s="55"/>
      <c r="AK23" s="56"/>
      <c r="AL23" s="54"/>
      <c r="AM23" s="55"/>
      <c r="AN23" s="55"/>
      <c r="AO23" s="55"/>
      <c r="AP23" s="56"/>
      <c r="AQ23" s="54"/>
      <c r="AR23" s="55"/>
      <c r="AS23" s="55"/>
      <c r="AT23" s="55"/>
      <c r="AU23" s="56"/>
      <c r="AV23" s="54"/>
      <c r="AW23" s="55"/>
      <c r="AX23" s="55"/>
      <c r="AY23" s="55"/>
      <c r="AZ23" s="56"/>
      <c r="BA23" s="54"/>
      <c r="BB23" s="55"/>
      <c r="BC23" s="55"/>
      <c r="BD23" s="55"/>
      <c r="BE23" s="56"/>
      <c r="BF23" s="54"/>
      <c r="BG23" s="55"/>
      <c r="BH23" s="55"/>
      <c r="BI23" s="55"/>
      <c r="BJ23" s="56"/>
      <c r="BK23" s="57"/>
      <c r="BL23" s="86"/>
    </row>
    <row r="24" spans="1:64" ht="12.75">
      <c r="A24" s="10" t="s">
        <v>72</v>
      </c>
      <c r="B24" s="21" t="s">
        <v>87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6"/>
      <c r="BL24" s="86"/>
    </row>
    <row r="25" spans="1:64" ht="12.75">
      <c r="A25" s="10"/>
      <c r="B25" s="18" t="s">
        <v>31</v>
      </c>
      <c r="C25" s="96"/>
      <c r="D25" s="50"/>
      <c r="E25" s="51"/>
      <c r="F25" s="51"/>
      <c r="G25" s="52"/>
      <c r="H25" s="49"/>
      <c r="I25" s="51"/>
      <c r="J25" s="51"/>
      <c r="K25" s="51"/>
      <c r="L25" s="52"/>
      <c r="M25" s="49"/>
      <c r="N25" s="50"/>
      <c r="O25" s="51"/>
      <c r="P25" s="51"/>
      <c r="Q25" s="52"/>
      <c r="R25" s="49"/>
      <c r="S25" s="51"/>
      <c r="T25" s="51"/>
      <c r="U25" s="51"/>
      <c r="V25" s="52"/>
      <c r="W25" s="49"/>
      <c r="X25" s="51"/>
      <c r="Y25" s="51"/>
      <c r="Z25" s="51"/>
      <c r="AA25" s="52"/>
      <c r="AB25" s="49"/>
      <c r="AC25" s="51"/>
      <c r="AD25" s="51"/>
      <c r="AE25" s="51"/>
      <c r="AF25" s="52"/>
      <c r="AG25" s="49"/>
      <c r="AH25" s="51"/>
      <c r="AI25" s="51"/>
      <c r="AJ25" s="51"/>
      <c r="AK25" s="52"/>
      <c r="AL25" s="49"/>
      <c r="AM25" s="51"/>
      <c r="AN25" s="51"/>
      <c r="AO25" s="51"/>
      <c r="AP25" s="52"/>
      <c r="AQ25" s="49"/>
      <c r="AR25" s="50"/>
      <c r="AS25" s="51"/>
      <c r="AT25" s="51"/>
      <c r="AU25" s="52"/>
      <c r="AV25" s="49"/>
      <c r="AW25" s="51"/>
      <c r="AX25" s="51"/>
      <c r="AY25" s="51"/>
      <c r="AZ25" s="52"/>
      <c r="BA25" s="49"/>
      <c r="BB25" s="50"/>
      <c r="BC25" s="51"/>
      <c r="BD25" s="51"/>
      <c r="BE25" s="52"/>
      <c r="BF25" s="49"/>
      <c r="BG25" s="50"/>
      <c r="BH25" s="51"/>
      <c r="BI25" s="51"/>
      <c r="BJ25" s="52"/>
      <c r="BK25" s="53"/>
      <c r="BL25" s="86"/>
    </row>
    <row r="26" spans="1:64" ht="12.75">
      <c r="A26" s="31"/>
      <c r="B26" s="32" t="s">
        <v>82</v>
      </c>
      <c r="C26" s="97"/>
      <c r="D26" s="55"/>
      <c r="E26" s="55"/>
      <c r="F26" s="55"/>
      <c r="G26" s="56"/>
      <c r="H26" s="54"/>
      <c r="I26" s="55"/>
      <c r="J26" s="55"/>
      <c r="K26" s="55"/>
      <c r="L26" s="56"/>
      <c r="M26" s="54"/>
      <c r="N26" s="55"/>
      <c r="O26" s="55"/>
      <c r="P26" s="55"/>
      <c r="Q26" s="56"/>
      <c r="R26" s="54"/>
      <c r="S26" s="55"/>
      <c r="T26" s="55"/>
      <c r="U26" s="55"/>
      <c r="V26" s="56"/>
      <c r="W26" s="54"/>
      <c r="X26" s="55"/>
      <c r="Y26" s="55"/>
      <c r="Z26" s="55"/>
      <c r="AA26" s="56"/>
      <c r="AB26" s="54"/>
      <c r="AC26" s="55"/>
      <c r="AD26" s="55"/>
      <c r="AE26" s="55"/>
      <c r="AF26" s="56"/>
      <c r="AG26" s="54"/>
      <c r="AH26" s="55"/>
      <c r="AI26" s="55"/>
      <c r="AJ26" s="55"/>
      <c r="AK26" s="56"/>
      <c r="AL26" s="54"/>
      <c r="AM26" s="55"/>
      <c r="AN26" s="55"/>
      <c r="AO26" s="55"/>
      <c r="AP26" s="56"/>
      <c r="AQ26" s="54"/>
      <c r="AR26" s="55"/>
      <c r="AS26" s="55"/>
      <c r="AT26" s="55"/>
      <c r="AU26" s="56"/>
      <c r="AV26" s="54"/>
      <c r="AW26" s="55"/>
      <c r="AX26" s="55"/>
      <c r="AY26" s="55"/>
      <c r="AZ26" s="56"/>
      <c r="BA26" s="54"/>
      <c r="BB26" s="55"/>
      <c r="BC26" s="55"/>
      <c r="BD26" s="55"/>
      <c r="BE26" s="56"/>
      <c r="BF26" s="54"/>
      <c r="BG26" s="55"/>
      <c r="BH26" s="55"/>
      <c r="BI26" s="55"/>
      <c r="BJ26" s="56"/>
      <c r="BK26" s="57"/>
      <c r="BL26" s="86"/>
    </row>
    <row r="27" spans="1:64" ht="12.75">
      <c r="A27" s="10" t="s">
        <v>73</v>
      </c>
      <c r="B27" s="17" t="s">
        <v>14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6"/>
      <c r="BL27" s="86"/>
    </row>
    <row r="28" spans="1:64" ht="12.75">
      <c r="A28" s="10"/>
      <c r="B28" s="21" t="s">
        <v>143</v>
      </c>
      <c r="C28" s="47">
        <v>0</v>
      </c>
      <c r="D28" s="45">
        <v>176.373583999</v>
      </c>
      <c r="E28" s="40">
        <v>0</v>
      </c>
      <c r="F28" s="40">
        <v>0</v>
      </c>
      <c r="G28" s="46">
        <v>0</v>
      </c>
      <c r="H28" s="63">
        <v>10.349778871</v>
      </c>
      <c r="I28" s="40">
        <v>975.786090482</v>
      </c>
      <c r="J28" s="40">
        <v>0</v>
      </c>
      <c r="K28" s="40">
        <v>0</v>
      </c>
      <c r="L28" s="46">
        <v>165.096701856</v>
      </c>
      <c r="M28" s="63">
        <v>0</v>
      </c>
      <c r="N28" s="45">
        <v>0</v>
      </c>
      <c r="O28" s="40">
        <v>0</v>
      </c>
      <c r="P28" s="40">
        <v>0</v>
      </c>
      <c r="Q28" s="46">
        <v>0</v>
      </c>
      <c r="R28" s="63">
        <v>4.654023809</v>
      </c>
      <c r="S28" s="40">
        <v>3.597024178</v>
      </c>
      <c r="T28" s="40">
        <v>0.50417283</v>
      </c>
      <c r="U28" s="40">
        <v>0</v>
      </c>
      <c r="V28" s="46">
        <v>24.717150708</v>
      </c>
      <c r="W28" s="63">
        <v>0</v>
      </c>
      <c r="X28" s="40">
        <v>0</v>
      </c>
      <c r="Y28" s="40">
        <v>0</v>
      </c>
      <c r="Z28" s="40">
        <v>0</v>
      </c>
      <c r="AA28" s="46">
        <v>0</v>
      </c>
      <c r="AB28" s="63">
        <v>0</v>
      </c>
      <c r="AC28" s="40">
        <v>0</v>
      </c>
      <c r="AD28" s="40">
        <v>0</v>
      </c>
      <c r="AE28" s="40">
        <v>0</v>
      </c>
      <c r="AF28" s="46">
        <v>0</v>
      </c>
      <c r="AG28" s="63">
        <v>0</v>
      </c>
      <c r="AH28" s="40">
        <v>0</v>
      </c>
      <c r="AI28" s="40">
        <v>0</v>
      </c>
      <c r="AJ28" s="40">
        <v>0</v>
      </c>
      <c r="AK28" s="46">
        <v>0</v>
      </c>
      <c r="AL28" s="63">
        <v>0.007181114</v>
      </c>
      <c r="AM28" s="40">
        <v>0</v>
      </c>
      <c r="AN28" s="40">
        <v>0</v>
      </c>
      <c r="AO28" s="40">
        <v>0</v>
      </c>
      <c r="AP28" s="46">
        <v>0</v>
      </c>
      <c r="AQ28" s="63">
        <v>0</v>
      </c>
      <c r="AR28" s="45">
        <v>0</v>
      </c>
      <c r="AS28" s="40">
        <v>0</v>
      </c>
      <c r="AT28" s="40">
        <v>0</v>
      </c>
      <c r="AU28" s="46">
        <v>0</v>
      </c>
      <c r="AV28" s="63">
        <v>11.940134467</v>
      </c>
      <c r="AW28" s="40">
        <v>234.645028605</v>
      </c>
      <c r="AX28" s="40">
        <v>2.654848623</v>
      </c>
      <c r="AY28" s="40">
        <v>0</v>
      </c>
      <c r="AZ28" s="46">
        <v>406.143205899</v>
      </c>
      <c r="BA28" s="63">
        <v>0</v>
      </c>
      <c r="BB28" s="45">
        <v>0</v>
      </c>
      <c r="BC28" s="40">
        <v>0</v>
      </c>
      <c r="BD28" s="40">
        <v>0</v>
      </c>
      <c r="BE28" s="46">
        <v>0</v>
      </c>
      <c r="BF28" s="63">
        <v>4.737868114</v>
      </c>
      <c r="BG28" s="45">
        <v>61.760497929</v>
      </c>
      <c r="BH28" s="40">
        <v>0</v>
      </c>
      <c r="BI28" s="40">
        <v>0</v>
      </c>
      <c r="BJ28" s="46">
        <v>31.546570665</v>
      </c>
      <c r="BK28" s="108">
        <v>2114.513862149</v>
      </c>
      <c r="BL28" s="86"/>
    </row>
    <row r="29" spans="1:64" ht="12.75">
      <c r="A29" s="10"/>
      <c r="B29" s="21" t="s">
        <v>144</v>
      </c>
      <c r="C29" s="47">
        <v>0</v>
      </c>
      <c r="D29" s="45">
        <v>274.78101084</v>
      </c>
      <c r="E29" s="40">
        <v>0</v>
      </c>
      <c r="F29" s="40">
        <v>0</v>
      </c>
      <c r="G29" s="46">
        <v>0</v>
      </c>
      <c r="H29" s="63">
        <v>19.368749737</v>
      </c>
      <c r="I29" s="40">
        <v>978.722646822</v>
      </c>
      <c r="J29" s="40">
        <v>7.494148497</v>
      </c>
      <c r="K29" s="40">
        <v>0</v>
      </c>
      <c r="L29" s="46">
        <v>590.246873632</v>
      </c>
      <c r="M29" s="63">
        <v>0</v>
      </c>
      <c r="N29" s="45">
        <v>0</v>
      </c>
      <c r="O29" s="40">
        <v>0</v>
      </c>
      <c r="P29" s="40">
        <v>0</v>
      </c>
      <c r="Q29" s="46">
        <v>0</v>
      </c>
      <c r="R29" s="63">
        <v>7.138231336</v>
      </c>
      <c r="S29" s="40">
        <v>8.729363922</v>
      </c>
      <c r="T29" s="40">
        <v>1.809213764</v>
      </c>
      <c r="U29" s="40">
        <v>0</v>
      </c>
      <c r="V29" s="46">
        <v>32.970931591</v>
      </c>
      <c r="W29" s="63">
        <v>0</v>
      </c>
      <c r="X29" s="40">
        <v>0</v>
      </c>
      <c r="Y29" s="40">
        <v>0</v>
      </c>
      <c r="Z29" s="40">
        <v>0</v>
      </c>
      <c r="AA29" s="46">
        <v>0</v>
      </c>
      <c r="AB29" s="63">
        <v>0</v>
      </c>
      <c r="AC29" s="40">
        <v>0</v>
      </c>
      <c r="AD29" s="40">
        <v>0</v>
      </c>
      <c r="AE29" s="40">
        <v>0</v>
      </c>
      <c r="AF29" s="46">
        <v>0.081159638</v>
      </c>
      <c r="AG29" s="63">
        <v>0</v>
      </c>
      <c r="AH29" s="40">
        <v>0</v>
      </c>
      <c r="AI29" s="40">
        <v>0</v>
      </c>
      <c r="AJ29" s="40">
        <v>0</v>
      </c>
      <c r="AK29" s="46">
        <v>0</v>
      </c>
      <c r="AL29" s="63">
        <v>0</v>
      </c>
      <c r="AM29" s="40">
        <v>0</v>
      </c>
      <c r="AN29" s="40">
        <v>0</v>
      </c>
      <c r="AO29" s="40">
        <v>0</v>
      </c>
      <c r="AP29" s="46">
        <v>0</v>
      </c>
      <c r="AQ29" s="63">
        <v>0</v>
      </c>
      <c r="AR29" s="45">
        <v>0</v>
      </c>
      <c r="AS29" s="40">
        <v>0</v>
      </c>
      <c r="AT29" s="40">
        <v>0</v>
      </c>
      <c r="AU29" s="46">
        <v>0</v>
      </c>
      <c r="AV29" s="63">
        <v>31.18327218</v>
      </c>
      <c r="AW29" s="40">
        <v>346.236728861</v>
      </c>
      <c r="AX29" s="40">
        <v>2.288818592</v>
      </c>
      <c r="AY29" s="40">
        <v>0</v>
      </c>
      <c r="AZ29" s="46">
        <v>725.08125844</v>
      </c>
      <c r="BA29" s="63">
        <v>0</v>
      </c>
      <c r="BB29" s="45">
        <v>0</v>
      </c>
      <c r="BC29" s="40">
        <v>0</v>
      </c>
      <c r="BD29" s="40">
        <v>0</v>
      </c>
      <c r="BE29" s="46">
        <v>0</v>
      </c>
      <c r="BF29" s="63">
        <v>9.007002251</v>
      </c>
      <c r="BG29" s="45">
        <v>30.245724848</v>
      </c>
      <c r="BH29" s="40">
        <v>2.080606765</v>
      </c>
      <c r="BI29" s="40">
        <v>0</v>
      </c>
      <c r="BJ29" s="46">
        <v>41.962042132</v>
      </c>
      <c r="BK29" s="108">
        <v>3109.427783848</v>
      </c>
      <c r="BL29" s="86"/>
    </row>
    <row r="30" spans="1:64" ht="12.75">
      <c r="A30" s="10"/>
      <c r="B30" s="21" t="s">
        <v>137</v>
      </c>
      <c r="C30" s="47">
        <v>0</v>
      </c>
      <c r="D30" s="45">
        <v>60.497347173</v>
      </c>
      <c r="E30" s="40">
        <v>0</v>
      </c>
      <c r="F30" s="40">
        <v>0</v>
      </c>
      <c r="G30" s="46">
        <v>0</v>
      </c>
      <c r="H30" s="63">
        <v>2.113328169</v>
      </c>
      <c r="I30" s="40">
        <v>107.494660905</v>
      </c>
      <c r="J30" s="40">
        <v>0</v>
      </c>
      <c r="K30" s="40">
        <v>0</v>
      </c>
      <c r="L30" s="46">
        <v>37.667329013</v>
      </c>
      <c r="M30" s="63">
        <v>0</v>
      </c>
      <c r="N30" s="45">
        <v>0</v>
      </c>
      <c r="O30" s="40">
        <v>0</v>
      </c>
      <c r="P30" s="40">
        <v>0</v>
      </c>
      <c r="Q30" s="46">
        <v>0</v>
      </c>
      <c r="R30" s="63">
        <v>0.952954431</v>
      </c>
      <c r="S30" s="40">
        <v>13.631085428</v>
      </c>
      <c r="T30" s="40">
        <v>0</v>
      </c>
      <c r="U30" s="40">
        <v>0</v>
      </c>
      <c r="V30" s="46">
        <v>13.510999436</v>
      </c>
      <c r="W30" s="63">
        <v>0</v>
      </c>
      <c r="X30" s="40">
        <v>0</v>
      </c>
      <c r="Y30" s="40">
        <v>0</v>
      </c>
      <c r="Z30" s="40">
        <v>0</v>
      </c>
      <c r="AA30" s="46">
        <v>0</v>
      </c>
      <c r="AB30" s="63">
        <v>0</v>
      </c>
      <c r="AC30" s="40">
        <v>0</v>
      </c>
      <c r="AD30" s="40">
        <v>0</v>
      </c>
      <c r="AE30" s="40">
        <v>0</v>
      </c>
      <c r="AF30" s="46">
        <v>0</v>
      </c>
      <c r="AG30" s="63">
        <v>0</v>
      </c>
      <c r="AH30" s="40">
        <v>0</v>
      </c>
      <c r="AI30" s="40">
        <v>0</v>
      </c>
      <c r="AJ30" s="40">
        <v>0</v>
      </c>
      <c r="AK30" s="46">
        <v>0</v>
      </c>
      <c r="AL30" s="63">
        <v>0</v>
      </c>
      <c r="AM30" s="40">
        <v>0</v>
      </c>
      <c r="AN30" s="40">
        <v>0</v>
      </c>
      <c r="AO30" s="40">
        <v>0</v>
      </c>
      <c r="AP30" s="46">
        <v>0</v>
      </c>
      <c r="AQ30" s="63">
        <v>0</v>
      </c>
      <c r="AR30" s="45">
        <v>0</v>
      </c>
      <c r="AS30" s="40">
        <v>0</v>
      </c>
      <c r="AT30" s="40">
        <v>0</v>
      </c>
      <c r="AU30" s="46">
        <v>0</v>
      </c>
      <c r="AV30" s="63">
        <v>11.232553645</v>
      </c>
      <c r="AW30" s="40">
        <v>100.067488934</v>
      </c>
      <c r="AX30" s="40">
        <v>0</v>
      </c>
      <c r="AY30" s="40">
        <v>0</v>
      </c>
      <c r="AZ30" s="46">
        <v>113.211605618</v>
      </c>
      <c r="BA30" s="63">
        <v>0</v>
      </c>
      <c r="BB30" s="45">
        <v>0</v>
      </c>
      <c r="BC30" s="40">
        <v>0</v>
      </c>
      <c r="BD30" s="40">
        <v>0</v>
      </c>
      <c r="BE30" s="46">
        <v>0</v>
      </c>
      <c r="BF30" s="63">
        <v>2.199429288</v>
      </c>
      <c r="BG30" s="45">
        <v>5.874490021</v>
      </c>
      <c r="BH30" s="40">
        <v>0</v>
      </c>
      <c r="BI30" s="40">
        <v>0</v>
      </c>
      <c r="BJ30" s="46">
        <v>5.046553697</v>
      </c>
      <c r="BK30" s="108">
        <v>473.499825758</v>
      </c>
      <c r="BL30" s="86"/>
    </row>
    <row r="31" spans="1:64" ht="12.75">
      <c r="A31" s="10"/>
      <c r="B31" s="21" t="s">
        <v>142</v>
      </c>
      <c r="C31" s="47">
        <v>0</v>
      </c>
      <c r="D31" s="45">
        <v>272.39293334</v>
      </c>
      <c r="E31" s="40">
        <v>0</v>
      </c>
      <c r="F31" s="40">
        <v>0</v>
      </c>
      <c r="G31" s="46">
        <v>0</v>
      </c>
      <c r="H31" s="63">
        <v>20.805833011</v>
      </c>
      <c r="I31" s="40">
        <v>1429.258024304</v>
      </c>
      <c r="J31" s="40">
        <v>0.259295681</v>
      </c>
      <c r="K31" s="40">
        <v>0</v>
      </c>
      <c r="L31" s="46">
        <v>479.239884487</v>
      </c>
      <c r="M31" s="63">
        <v>0</v>
      </c>
      <c r="N31" s="45">
        <v>0</v>
      </c>
      <c r="O31" s="40">
        <v>0</v>
      </c>
      <c r="P31" s="40">
        <v>0</v>
      </c>
      <c r="Q31" s="46">
        <v>0</v>
      </c>
      <c r="R31" s="63">
        <v>6.875560636</v>
      </c>
      <c r="S31" s="40">
        <v>9.468349895</v>
      </c>
      <c r="T31" s="40">
        <v>0</v>
      </c>
      <c r="U31" s="40">
        <v>0</v>
      </c>
      <c r="V31" s="46">
        <v>28.926841454</v>
      </c>
      <c r="W31" s="63">
        <v>0</v>
      </c>
      <c r="X31" s="40">
        <v>0</v>
      </c>
      <c r="Y31" s="40">
        <v>0</v>
      </c>
      <c r="Z31" s="40">
        <v>0</v>
      </c>
      <c r="AA31" s="46">
        <v>0</v>
      </c>
      <c r="AB31" s="63">
        <v>0.001280042</v>
      </c>
      <c r="AC31" s="40">
        <v>0</v>
      </c>
      <c r="AD31" s="40">
        <v>0</v>
      </c>
      <c r="AE31" s="40">
        <v>0</v>
      </c>
      <c r="AF31" s="46">
        <v>0</v>
      </c>
      <c r="AG31" s="63">
        <v>0</v>
      </c>
      <c r="AH31" s="40">
        <v>0</v>
      </c>
      <c r="AI31" s="40">
        <v>0</v>
      </c>
      <c r="AJ31" s="40">
        <v>0</v>
      </c>
      <c r="AK31" s="46">
        <v>0</v>
      </c>
      <c r="AL31" s="63">
        <v>3.4E-08</v>
      </c>
      <c r="AM31" s="40">
        <v>0</v>
      </c>
      <c r="AN31" s="40">
        <v>0</v>
      </c>
      <c r="AO31" s="40">
        <v>0</v>
      </c>
      <c r="AP31" s="46">
        <v>0.007294701</v>
      </c>
      <c r="AQ31" s="63">
        <v>0</v>
      </c>
      <c r="AR31" s="45">
        <v>0</v>
      </c>
      <c r="AS31" s="40">
        <v>0</v>
      </c>
      <c r="AT31" s="40">
        <v>0</v>
      </c>
      <c r="AU31" s="46">
        <v>0</v>
      </c>
      <c r="AV31" s="63">
        <v>45.987424643</v>
      </c>
      <c r="AW31" s="40">
        <v>211.39567115</v>
      </c>
      <c r="AX31" s="40">
        <v>17.117627987</v>
      </c>
      <c r="AY31" s="40">
        <v>0</v>
      </c>
      <c r="AZ31" s="46">
        <v>510.191570666</v>
      </c>
      <c r="BA31" s="63">
        <v>0</v>
      </c>
      <c r="BB31" s="45">
        <v>0</v>
      </c>
      <c r="BC31" s="40">
        <v>0</v>
      </c>
      <c r="BD31" s="40">
        <v>0</v>
      </c>
      <c r="BE31" s="46">
        <v>0</v>
      </c>
      <c r="BF31" s="63">
        <v>15.586696418</v>
      </c>
      <c r="BG31" s="45">
        <v>14.597746149</v>
      </c>
      <c r="BH31" s="40">
        <v>7.103689205</v>
      </c>
      <c r="BI31" s="40">
        <v>0</v>
      </c>
      <c r="BJ31" s="46">
        <v>58.691912473</v>
      </c>
      <c r="BK31" s="108">
        <v>3127.907636276</v>
      </c>
      <c r="BL31" s="86"/>
    </row>
    <row r="32" spans="1:64" ht="12.75">
      <c r="A32" s="10"/>
      <c r="B32" s="21" t="s">
        <v>149</v>
      </c>
      <c r="C32" s="47">
        <v>0</v>
      </c>
      <c r="D32" s="45">
        <v>248.325086832</v>
      </c>
      <c r="E32" s="40">
        <v>0</v>
      </c>
      <c r="F32" s="40">
        <v>0</v>
      </c>
      <c r="G32" s="46">
        <v>0</v>
      </c>
      <c r="H32" s="63">
        <v>3.511079738</v>
      </c>
      <c r="I32" s="40">
        <v>1405.024590502</v>
      </c>
      <c r="J32" s="40">
        <v>108.173309002</v>
      </c>
      <c r="K32" s="40">
        <v>0</v>
      </c>
      <c r="L32" s="46">
        <v>295.632985172</v>
      </c>
      <c r="M32" s="63">
        <v>0</v>
      </c>
      <c r="N32" s="45">
        <v>0</v>
      </c>
      <c r="O32" s="40">
        <v>0</v>
      </c>
      <c r="P32" s="40">
        <v>0</v>
      </c>
      <c r="Q32" s="46">
        <v>0</v>
      </c>
      <c r="R32" s="63">
        <v>1.511789508</v>
      </c>
      <c r="S32" s="40">
        <v>44.800011365</v>
      </c>
      <c r="T32" s="40">
        <v>75.446814617</v>
      </c>
      <c r="U32" s="40">
        <v>0</v>
      </c>
      <c r="V32" s="46">
        <v>32.875380996</v>
      </c>
      <c r="W32" s="63">
        <v>0</v>
      </c>
      <c r="X32" s="40">
        <v>0</v>
      </c>
      <c r="Y32" s="40">
        <v>0</v>
      </c>
      <c r="Z32" s="40">
        <v>0</v>
      </c>
      <c r="AA32" s="46">
        <v>0</v>
      </c>
      <c r="AB32" s="63">
        <v>0</v>
      </c>
      <c r="AC32" s="40">
        <v>0</v>
      </c>
      <c r="AD32" s="40">
        <v>0</v>
      </c>
      <c r="AE32" s="40">
        <v>0</v>
      </c>
      <c r="AF32" s="46">
        <v>0</v>
      </c>
      <c r="AG32" s="63">
        <v>0</v>
      </c>
      <c r="AH32" s="40">
        <v>0</v>
      </c>
      <c r="AI32" s="40">
        <v>0</v>
      </c>
      <c r="AJ32" s="40">
        <v>0</v>
      </c>
      <c r="AK32" s="46">
        <v>0</v>
      </c>
      <c r="AL32" s="63">
        <v>0</v>
      </c>
      <c r="AM32" s="40">
        <v>0</v>
      </c>
      <c r="AN32" s="40">
        <v>0</v>
      </c>
      <c r="AO32" s="40">
        <v>0</v>
      </c>
      <c r="AP32" s="46">
        <v>0</v>
      </c>
      <c r="AQ32" s="63">
        <v>0</v>
      </c>
      <c r="AR32" s="45">
        <v>0</v>
      </c>
      <c r="AS32" s="40">
        <v>0</v>
      </c>
      <c r="AT32" s="40">
        <v>0</v>
      </c>
      <c r="AU32" s="46">
        <v>0</v>
      </c>
      <c r="AV32" s="63">
        <v>17.89219957</v>
      </c>
      <c r="AW32" s="40">
        <v>478.897427239</v>
      </c>
      <c r="AX32" s="40">
        <v>9.659908184</v>
      </c>
      <c r="AY32" s="40">
        <v>0</v>
      </c>
      <c r="AZ32" s="46">
        <v>320.382252596</v>
      </c>
      <c r="BA32" s="63">
        <v>0</v>
      </c>
      <c r="BB32" s="45">
        <v>0</v>
      </c>
      <c r="BC32" s="40">
        <v>0</v>
      </c>
      <c r="BD32" s="40">
        <v>0</v>
      </c>
      <c r="BE32" s="46">
        <v>0</v>
      </c>
      <c r="BF32" s="63">
        <v>10.60485881</v>
      </c>
      <c r="BG32" s="45">
        <v>35.573807341</v>
      </c>
      <c r="BH32" s="40">
        <v>12.954387386</v>
      </c>
      <c r="BI32" s="40">
        <v>0</v>
      </c>
      <c r="BJ32" s="46">
        <v>58.937179168</v>
      </c>
      <c r="BK32" s="108">
        <v>3160.203068026</v>
      </c>
      <c r="BL32" s="86"/>
    </row>
    <row r="33" spans="1:64" ht="12.75">
      <c r="A33" s="10"/>
      <c r="B33" s="21" t="s">
        <v>139</v>
      </c>
      <c r="C33" s="47">
        <v>0</v>
      </c>
      <c r="D33" s="45">
        <v>287.077453865</v>
      </c>
      <c r="E33" s="40">
        <v>0</v>
      </c>
      <c r="F33" s="40">
        <v>0</v>
      </c>
      <c r="G33" s="46">
        <v>0</v>
      </c>
      <c r="H33" s="63">
        <v>16.860465148</v>
      </c>
      <c r="I33" s="40">
        <v>1455.674913045</v>
      </c>
      <c r="J33" s="40">
        <v>320.402968329</v>
      </c>
      <c r="K33" s="40">
        <v>0</v>
      </c>
      <c r="L33" s="46">
        <v>253.05681559</v>
      </c>
      <c r="M33" s="63">
        <v>0</v>
      </c>
      <c r="N33" s="45">
        <v>0</v>
      </c>
      <c r="O33" s="40">
        <v>0</v>
      </c>
      <c r="P33" s="40">
        <v>0</v>
      </c>
      <c r="Q33" s="46">
        <v>0</v>
      </c>
      <c r="R33" s="63">
        <v>7.111916815</v>
      </c>
      <c r="S33" s="40">
        <v>19.071731548</v>
      </c>
      <c r="T33" s="40">
        <v>0</v>
      </c>
      <c r="U33" s="40">
        <v>0</v>
      </c>
      <c r="V33" s="46">
        <v>16.796053777</v>
      </c>
      <c r="W33" s="63">
        <v>0</v>
      </c>
      <c r="X33" s="40">
        <v>0</v>
      </c>
      <c r="Y33" s="40">
        <v>0</v>
      </c>
      <c r="Z33" s="40">
        <v>0</v>
      </c>
      <c r="AA33" s="46">
        <v>0</v>
      </c>
      <c r="AB33" s="63">
        <v>0.01282267</v>
      </c>
      <c r="AC33" s="40">
        <v>0</v>
      </c>
      <c r="AD33" s="40">
        <v>0</v>
      </c>
      <c r="AE33" s="40">
        <v>0</v>
      </c>
      <c r="AF33" s="46">
        <v>0.001885829</v>
      </c>
      <c r="AG33" s="63">
        <v>0</v>
      </c>
      <c r="AH33" s="40">
        <v>0</v>
      </c>
      <c r="AI33" s="40">
        <v>0</v>
      </c>
      <c r="AJ33" s="40">
        <v>0</v>
      </c>
      <c r="AK33" s="46">
        <v>0</v>
      </c>
      <c r="AL33" s="63">
        <v>0</v>
      </c>
      <c r="AM33" s="40">
        <v>0</v>
      </c>
      <c r="AN33" s="40">
        <v>0</v>
      </c>
      <c r="AO33" s="40">
        <v>0</v>
      </c>
      <c r="AP33" s="46">
        <v>0</v>
      </c>
      <c r="AQ33" s="63">
        <v>0</v>
      </c>
      <c r="AR33" s="45">
        <v>0</v>
      </c>
      <c r="AS33" s="40">
        <v>0</v>
      </c>
      <c r="AT33" s="40">
        <v>0</v>
      </c>
      <c r="AU33" s="46">
        <v>0</v>
      </c>
      <c r="AV33" s="63">
        <v>63.961343828</v>
      </c>
      <c r="AW33" s="40">
        <v>763.712598267</v>
      </c>
      <c r="AX33" s="40">
        <v>0</v>
      </c>
      <c r="AY33" s="40">
        <v>0</v>
      </c>
      <c r="AZ33" s="46">
        <v>549.909824031</v>
      </c>
      <c r="BA33" s="63">
        <v>0</v>
      </c>
      <c r="BB33" s="45">
        <v>0</v>
      </c>
      <c r="BC33" s="40">
        <v>0</v>
      </c>
      <c r="BD33" s="40">
        <v>0</v>
      </c>
      <c r="BE33" s="46">
        <v>0</v>
      </c>
      <c r="BF33" s="63">
        <v>36.129162203</v>
      </c>
      <c r="BG33" s="45">
        <v>44.188153793</v>
      </c>
      <c r="BH33" s="40">
        <v>1.576187169</v>
      </c>
      <c r="BI33" s="40">
        <v>0</v>
      </c>
      <c r="BJ33" s="46">
        <v>66.036631104</v>
      </c>
      <c r="BK33" s="108">
        <v>3901.580927011</v>
      </c>
      <c r="BL33" s="86"/>
    </row>
    <row r="34" spans="1:64" ht="12.75">
      <c r="A34" s="10"/>
      <c r="B34" s="21" t="s">
        <v>145</v>
      </c>
      <c r="C34" s="47">
        <v>0</v>
      </c>
      <c r="D34" s="45">
        <v>142.159619105</v>
      </c>
      <c r="E34" s="40">
        <v>0</v>
      </c>
      <c r="F34" s="40">
        <v>0</v>
      </c>
      <c r="G34" s="46">
        <v>0</v>
      </c>
      <c r="H34" s="63">
        <v>11.875872662</v>
      </c>
      <c r="I34" s="40">
        <v>138.378870496</v>
      </c>
      <c r="J34" s="40">
        <v>0</v>
      </c>
      <c r="K34" s="40">
        <v>0</v>
      </c>
      <c r="L34" s="46">
        <v>113.879466851</v>
      </c>
      <c r="M34" s="63">
        <v>0</v>
      </c>
      <c r="N34" s="45">
        <v>0</v>
      </c>
      <c r="O34" s="40">
        <v>0</v>
      </c>
      <c r="P34" s="40">
        <v>0</v>
      </c>
      <c r="Q34" s="46">
        <v>0</v>
      </c>
      <c r="R34" s="63">
        <v>5.291449424</v>
      </c>
      <c r="S34" s="40">
        <v>5.175085492</v>
      </c>
      <c r="T34" s="40">
        <v>0.291233184</v>
      </c>
      <c r="U34" s="40">
        <v>0</v>
      </c>
      <c r="V34" s="46">
        <v>4.492290802</v>
      </c>
      <c r="W34" s="63">
        <v>0</v>
      </c>
      <c r="X34" s="40">
        <v>0</v>
      </c>
      <c r="Y34" s="40">
        <v>0</v>
      </c>
      <c r="Z34" s="40">
        <v>0</v>
      </c>
      <c r="AA34" s="46">
        <v>0</v>
      </c>
      <c r="AB34" s="63">
        <v>0.000117393</v>
      </c>
      <c r="AC34" s="40">
        <v>0</v>
      </c>
      <c r="AD34" s="40">
        <v>0</v>
      </c>
      <c r="AE34" s="40">
        <v>0</v>
      </c>
      <c r="AF34" s="46">
        <v>0</v>
      </c>
      <c r="AG34" s="63">
        <v>0</v>
      </c>
      <c r="AH34" s="40">
        <v>0</v>
      </c>
      <c r="AI34" s="40">
        <v>0</v>
      </c>
      <c r="AJ34" s="40">
        <v>0</v>
      </c>
      <c r="AK34" s="46">
        <v>0</v>
      </c>
      <c r="AL34" s="63">
        <v>0</v>
      </c>
      <c r="AM34" s="40">
        <v>0</v>
      </c>
      <c r="AN34" s="40">
        <v>0</v>
      </c>
      <c r="AO34" s="40">
        <v>0</v>
      </c>
      <c r="AP34" s="46">
        <v>0</v>
      </c>
      <c r="AQ34" s="63">
        <v>0</v>
      </c>
      <c r="AR34" s="45">
        <v>0</v>
      </c>
      <c r="AS34" s="40">
        <v>0</v>
      </c>
      <c r="AT34" s="40">
        <v>0</v>
      </c>
      <c r="AU34" s="46">
        <v>0</v>
      </c>
      <c r="AV34" s="63">
        <v>10.019986943</v>
      </c>
      <c r="AW34" s="40">
        <v>27.886531236</v>
      </c>
      <c r="AX34" s="40">
        <v>9.849161928</v>
      </c>
      <c r="AY34" s="40">
        <v>0</v>
      </c>
      <c r="AZ34" s="46">
        <v>222.364995542</v>
      </c>
      <c r="BA34" s="63">
        <v>0</v>
      </c>
      <c r="BB34" s="45">
        <v>0</v>
      </c>
      <c r="BC34" s="40">
        <v>0</v>
      </c>
      <c r="BD34" s="40">
        <v>0</v>
      </c>
      <c r="BE34" s="46">
        <v>0</v>
      </c>
      <c r="BF34" s="63">
        <v>2.772013784</v>
      </c>
      <c r="BG34" s="45">
        <v>3.201457191</v>
      </c>
      <c r="BH34" s="40">
        <v>0</v>
      </c>
      <c r="BI34" s="40">
        <v>0</v>
      </c>
      <c r="BJ34" s="46">
        <v>10.881068233</v>
      </c>
      <c r="BK34" s="108">
        <v>708.519220266</v>
      </c>
      <c r="BL34" s="86"/>
    </row>
    <row r="35" spans="1:64" ht="12.75">
      <c r="A35" s="10"/>
      <c r="B35" s="21" t="s">
        <v>138</v>
      </c>
      <c r="C35" s="47">
        <v>0</v>
      </c>
      <c r="D35" s="45">
        <v>1.215252328</v>
      </c>
      <c r="E35" s="40">
        <v>0</v>
      </c>
      <c r="F35" s="40">
        <v>0</v>
      </c>
      <c r="G35" s="46">
        <v>0</v>
      </c>
      <c r="H35" s="63">
        <v>16.190370329</v>
      </c>
      <c r="I35" s="40">
        <v>1019.257077174</v>
      </c>
      <c r="J35" s="40">
        <v>380.436028945</v>
      </c>
      <c r="K35" s="40">
        <v>12.517582319</v>
      </c>
      <c r="L35" s="46">
        <v>297.240226104</v>
      </c>
      <c r="M35" s="63">
        <v>0</v>
      </c>
      <c r="N35" s="45">
        <v>0</v>
      </c>
      <c r="O35" s="40">
        <v>0</v>
      </c>
      <c r="P35" s="40">
        <v>0</v>
      </c>
      <c r="Q35" s="46">
        <v>0</v>
      </c>
      <c r="R35" s="63">
        <v>6.330423823</v>
      </c>
      <c r="S35" s="40">
        <v>12.704940347</v>
      </c>
      <c r="T35" s="40">
        <v>2.840989705</v>
      </c>
      <c r="U35" s="40">
        <v>0</v>
      </c>
      <c r="V35" s="46">
        <v>12.234254932</v>
      </c>
      <c r="W35" s="63">
        <v>0</v>
      </c>
      <c r="X35" s="40">
        <v>0</v>
      </c>
      <c r="Y35" s="40">
        <v>0</v>
      </c>
      <c r="Z35" s="40">
        <v>0</v>
      </c>
      <c r="AA35" s="46">
        <v>0</v>
      </c>
      <c r="AB35" s="63">
        <v>0.046135721</v>
      </c>
      <c r="AC35" s="40">
        <v>0.002337961</v>
      </c>
      <c r="AD35" s="40">
        <v>0</v>
      </c>
      <c r="AE35" s="40">
        <v>0</v>
      </c>
      <c r="AF35" s="46">
        <v>0.009463813</v>
      </c>
      <c r="AG35" s="63">
        <v>0</v>
      </c>
      <c r="AH35" s="40">
        <v>0</v>
      </c>
      <c r="AI35" s="40">
        <v>0</v>
      </c>
      <c r="AJ35" s="40">
        <v>0</v>
      </c>
      <c r="AK35" s="46">
        <v>0</v>
      </c>
      <c r="AL35" s="63">
        <v>0.015564502</v>
      </c>
      <c r="AM35" s="40">
        <v>0</v>
      </c>
      <c r="AN35" s="40">
        <v>0</v>
      </c>
      <c r="AO35" s="40">
        <v>0</v>
      </c>
      <c r="AP35" s="46">
        <v>0</v>
      </c>
      <c r="AQ35" s="63">
        <v>0</v>
      </c>
      <c r="AR35" s="45">
        <v>0</v>
      </c>
      <c r="AS35" s="40">
        <v>0</v>
      </c>
      <c r="AT35" s="40">
        <v>0</v>
      </c>
      <c r="AU35" s="46">
        <v>0</v>
      </c>
      <c r="AV35" s="63">
        <v>169.266661759</v>
      </c>
      <c r="AW35" s="40">
        <v>524.5007939</v>
      </c>
      <c r="AX35" s="40">
        <v>3.651267767</v>
      </c>
      <c r="AY35" s="40">
        <v>0</v>
      </c>
      <c r="AZ35" s="46">
        <v>755.814025022</v>
      </c>
      <c r="BA35" s="63">
        <v>0</v>
      </c>
      <c r="BB35" s="45">
        <v>0</v>
      </c>
      <c r="BC35" s="40">
        <v>0</v>
      </c>
      <c r="BD35" s="40">
        <v>0</v>
      </c>
      <c r="BE35" s="46">
        <v>0</v>
      </c>
      <c r="BF35" s="63">
        <v>78.634514802</v>
      </c>
      <c r="BG35" s="45">
        <v>39.283755473</v>
      </c>
      <c r="BH35" s="40">
        <v>5.348126343</v>
      </c>
      <c r="BI35" s="40">
        <v>0</v>
      </c>
      <c r="BJ35" s="46">
        <v>186.252249246</v>
      </c>
      <c r="BK35" s="108">
        <v>3523.792042315</v>
      </c>
      <c r="BL35" s="86"/>
    </row>
    <row r="36" spans="1:64" ht="12.75">
      <c r="A36" s="10"/>
      <c r="B36" s="21" t="s">
        <v>140</v>
      </c>
      <c r="C36" s="47">
        <v>0</v>
      </c>
      <c r="D36" s="45">
        <v>2.009938572</v>
      </c>
      <c r="E36" s="40">
        <v>0</v>
      </c>
      <c r="F36" s="40">
        <v>0</v>
      </c>
      <c r="G36" s="46">
        <v>0</v>
      </c>
      <c r="H36" s="63">
        <v>2.940618908</v>
      </c>
      <c r="I36" s="40">
        <v>5.364142632</v>
      </c>
      <c r="J36" s="40">
        <v>0</v>
      </c>
      <c r="K36" s="40">
        <v>0</v>
      </c>
      <c r="L36" s="46">
        <v>70.864579353</v>
      </c>
      <c r="M36" s="63">
        <v>0</v>
      </c>
      <c r="N36" s="45">
        <v>0</v>
      </c>
      <c r="O36" s="40">
        <v>0</v>
      </c>
      <c r="P36" s="40">
        <v>0</v>
      </c>
      <c r="Q36" s="46">
        <v>0</v>
      </c>
      <c r="R36" s="63">
        <v>1.154265907</v>
      </c>
      <c r="S36" s="40">
        <v>0</v>
      </c>
      <c r="T36" s="40">
        <v>0</v>
      </c>
      <c r="U36" s="40">
        <v>0</v>
      </c>
      <c r="V36" s="46">
        <v>1.274295461</v>
      </c>
      <c r="W36" s="63">
        <v>0</v>
      </c>
      <c r="X36" s="40">
        <v>0</v>
      </c>
      <c r="Y36" s="40">
        <v>0</v>
      </c>
      <c r="Z36" s="40">
        <v>0</v>
      </c>
      <c r="AA36" s="46">
        <v>0</v>
      </c>
      <c r="AB36" s="63">
        <v>0.001819393</v>
      </c>
      <c r="AC36" s="40">
        <v>0</v>
      </c>
      <c r="AD36" s="40">
        <v>0</v>
      </c>
      <c r="AE36" s="40">
        <v>0</v>
      </c>
      <c r="AF36" s="46">
        <v>0</v>
      </c>
      <c r="AG36" s="63">
        <v>0</v>
      </c>
      <c r="AH36" s="40">
        <v>0</v>
      </c>
      <c r="AI36" s="40">
        <v>0</v>
      </c>
      <c r="AJ36" s="40">
        <v>0</v>
      </c>
      <c r="AK36" s="46">
        <v>0</v>
      </c>
      <c r="AL36" s="63">
        <v>0.000119119</v>
      </c>
      <c r="AM36" s="40">
        <v>0</v>
      </c>
      <c r="AN36" s="40">
        <v>0</v>
      </c>
      <c r="AO36" s="40">
        <v>0</v>
      </c>
      <c r="AP36" s="46">
        <v>0</v>
      </c>
      <c r="AQ36" s="63">
        <v>0</v>
      </c>
      <c r="AR36" s="45">
        <v>0</v>
      </c>
      <c r="AS36" s="40">
        <v>0</v>
      </c>
      <c r="AT36" s="40">
        <v>0</v>
      </c>
      <c r="AU36" s="46">
        <v>0</v>
      </c>
      <c r="AV36" s="63">
        <v>22.697933461</v>
      </c>
      <c r="AW36" s="40">
        <v>29.398491107</v>
      </c>
      <c r="AX36" s="40">
        <v>2.99E-06</v>
      </c>
      <c r="AY36" s="40">
        <v>0</v>
      </c>
      <c r="AZ36" s="46">
        <v>92.403465457</v>
      </c>
      <c r="BA36" s="63">
        <v>0</v>
      </c>
      <c r="BB36" s="45">
        <v>0</v>
      </c>
      <c r="BC36" s="40">
        <v>0</v>
      </c>
      <c r="BD36" s="40">
        <v>0</v>
      </c>
      <c r="BE36" s="46">
        <v>0</v>
      </c>
      <c r="BF36" s="63">
        <v>7.782163708</v>
      </c>
      <c r="BG36" s="45">
        <v>5.308974499</v>
      </c>
      <c r="BH36" s="40">
        <v>0</v>
      </c>
      <c r="BI36" s="40">
        <v>0</v>
      </c>
      <c r="BJ36" s="46">
        <v>13.262121766</v>
      </c>
      <c r="BK36" s="108">
        <v>254.462932333</v>
      </c>
      <c r="BL36" s="86"/>
    </row>
    <row r="37" spans="1:64" ht="12.75">
      <c r="A37" s="10"/>
      <c r="B37" s="21" t="s">
        <v>141</v>
      </c>
      <c r="C37" s="47">
        <v>0</v>
      </c>
      <c r="D37" s="45">
        <v>0.8519938</v>
      </c>
      <c r="E37" s="40">
        <v>0</v>
      </c>
      <c r="F37" s="40">
        <v>0</v>
      </c>
      <c r="G37" s="46">
        <v>0</v>
      </c>
      <c r="H37" s="63">
        <v>2.947297306</v>
      </c>
      <c r="I37" s="40">
        <v>13.464158489</v>
      </c>
      <c r="J37" s="40">
        <v>0</v>
      </c>
      <c r="K37" s="40">
        <v>0</v>
      </c>
      <c r="L37" s="46">
        <v>6.23213802</v>
      </c>
      <c r="M37" s="63">
        <v>0</v>
      </c>
      <c r="N37" s="45">
        <v>0</v>
      </c>
      <c r="O37" s="40">
        <v>0</v>
      </c>
      <c r="P37" s="40">
        <v>0</v>
      </c>
      <c r="Q37" s="46">
        <v>0</v>
      </c>
      <c r="R37" s="63">
        <v>1.045739009</v>
      </c>
      <c r="S37" s="40">
        <v>0</v>
      </c>
      <c r="T37" s="40">
        <v>0</v>
      </c>
      <c r="U37" s="40">
        <v>0</v>
      </c>
      <c r="V37" s="46">
        <v>0.676036461</v>
      </c>
      <c r="W37" s="63">
        <v>0</v>
      </c>
      <c r="X37" s="40">
        <v>0</v>
      </c>
      <c r="Y37" s="40">
        <v>0</v>
      </c>
      <c r="Z37" s="40">
        <v>0</v>
      </c>
      <c r="AA37" s="46">
        <v>0</v>
      </c>
      <c r="AB37" s="63">
        <v>0</v>
      </c>
      <c r="AC37" s="40">
        <v>0</v>
      </c>
      <c r="AD37" s="40">
        <v>0</v>
      </c>
      <c r="AE37" s="40">
        <v>0</v>
      </c>
      <c r="AF37" s="46">
        <v>0</v>
      </c>
      <c r="AG37" s="63">
        <v>0</v>
      </c>
      <c r="AH37" s="40">
        <v>0</v>
      </c>
      <c r="AI37" s="40">
        <v>0</v>
      </c>
      <c r="AJ37" s="40">
        <v>0</v>
      </c>
      <c r="AK37" s="46">
        <v>0</v>
      </c>
      <c r="AL37" s="63">
        <v>0.002972242</v>
      </c>
      <c r="AM37" s="40">
        <v>0</v>
      </c>
      <c r="AN37" s="40">
        <v>0</v>
      </c>
      <c r="AO37" s="40">
        <v>0</v>
      </c>
      <c r="AP37" s="46">
        <v>0</v>
      </c>
      <c r="AQ37" s="63">
        <v>0</v>
      </c>
      <c r="AR37" s="45">
        <v>0</v>
      </c>
      <c r="AS37" s="40">
        <v>0</v>
      </c>
      <c r="AT37" s="40">
        <v>0</v>
      </c>
      <c r="AU37" s="46">
        <v>0</v>
      </c>
      <c r="AV37" s="63">
        <v>30.593678573</v>
      </c>
      <c r="AW37" s="40">
        <v>17.295571173</v>
      </c>
      <c r="AX37" s="40">
        <v>0</v>
      </c>
      <c r="AY37" s="40">
        <v>0</v>
      </c>
      <c r="AZ37" s="46">
        <v>113.654348536</v>
      </c>
      <c r="BA37" s="63">
        <v>0</v>
      </c>
      <c r="BB37" s="45">
        <v>0</v>
      </c>
      <c r="BC37" s="40">
        <v>0</v>
      </c>
      <c r="BD37" s="40">
        <v>0</v>
      </c>
      <c r="BE37" s="46">
        <v>0</v>
      </c>
      <c r="BF37" s="63">
        <v>8.311995981</v>
      </c>
      <c r="BG37" s="45">
        <v>11.513683313</v>
      </c>
      <c r="BH37" s="40">
        <v>0</v>
      </c>
      <c r="BI37" s="40">
        <v>0</v>
      </c>
      <c r="BJ37" s="46">
        <v>21.64251645695014</v>
      </c>
      <c r="BK37" s="108">
        <v>228.23212935995014</v>
      </c>
      <c r="BL37" s="86"/>
    </row>
    <row r="38" spans="1:64" ht="12.75">
      <c r="A38" s="31"/>
      <c r="B38" s="32" t="s">
        <v>81</v>
      </c>
      <c r="C38" s="98">
        <f aca="true" t="shared" si="5" ref="C38:AH38">SUM(C28:C37)</f>
        <v>0</v>
      </c>
      <c r="D38" s="72">
        <f t="shared" si="5"/>
        <v>1465.684219854</v>
      </c>
      <c r="E38" s="72">
        <f t="shared" si="5"/>
        <v>0</v>
      </c>
      <c r="F38" s="72">
        <f t="shared" si="5"/>
        <v>0</v>
      </c>
      <c r="G38" s="72">
        <f t="shared" si="5"/>
        <v>0</v>
      </c>
      <c r="H38" s="72">
        <f t="shared" si="5"/>
        <v>106.96339387900001</v>
      </c>
      <c r="I38" s="72">
        <f t="shared" si="5"/>
        <v>7528.425174851</v>
      </c>
      <c r="J38" s="72">
        <f t="shared" si="5"/>
        <v>816.765750454</v>
      </c>
      <c r="K38" s="72">
        <f t="shared" si="5"/>
        <v>12.517582319</v>
      </c>
      <c r="L38" s="72">
        <f t="shared" si="5"/>
        <v>2309.157000078</v>
      </c>
      <c r="M38" s="72">
        <f t="shared" si="5"/>
        <v>0</v>
      </c>
      <c r="N38" s="72">
        <f t="shared" si="5"/>
        <v>0</v>
      </c>
      <c r="O38" s="72">
        <f t="shared" si="5"/>
        <v>0</v>
      </c>
      <c r="P38" s="72">
        <f t="shared" si="5"/>
        <v>0</v>
      </c>
      <c r="Q38" s="72">
        <f t="shared" si="5"/>
        <v>0</v>
      </c>
      <c r="R38" s="72">
        <f t="shared" si="5"/>
        <v>42.066354698000005</v>
      </c>
      <c r="S38" s="72">
        <f t="shared" si="5"/>
        <v>117.177592175</v>
      </c>
      <c r="T38" s="72">
        <f t="shared" si="5"/>
        <v>80.8924241</v>
      </c>
      <c r="U38" s="72">
        <f t="shared" si="5"/>
        <v>0</v>
      </c>
      <c r="V38" s="72">
        <f t="shared" si="5"/>
        <v>168.47423561800002</v>
      </c>
      <c r="W38" s="72">
        <f t="shared" si="5"/>
        <v>0</v>
      </c>
      <c r="X38" s="72">
        <f t="shared" si="5"/>
        <v>0</v>
      </c>
      <c r="Y38" s="72">
        <f t="shared" si="5"/>
        <v>0</v>
      </c>
      <c r="Z38" s="72">
        <f t="shared" si="5"/>
        <v>0</v>
      </c>
      <c r="AA38" s="72">
        <f t="shared" si="5"/>
        <v>0</v>
      </c>
      <c r="AB38" s="72">
        <f t="shared" si="5"/>
        <v>0.062175219000000004</v>
      </c>
      <c r="AC38" s="72">
        <f t="shared" si="5"/>
        <v>0.002337961</v>
      </c>
      <c r="AD38" s="72">
        <f t="shared" si="5"/>
        <v>0</v>
      </c>
      <c r="AE38" s="72">
        <f t="shared" si="5"/>
        <v>0</v>
      </c>
      <c r="AF38" s="72">
        <f t="shared" si="5"/>
        <v>0.09250928000000001</v>
      </c>
      <c r="AG38" s="72">
        <f t="shared" si="5"/>
        <v>0</v>
      </c>
      <c r="AH38" s="72">
        <f t="shared" si="5"/>
        <v>0</v>
      </c>
      <c r="AI38" s="72">
        <f aca="true" t="shared" si="6" ref="AI38:BJ38">SUM(AI28:AI37)</f>
        <v>0</v>
      </c>
      <c r="AJ38" s="72">
        <f t="shared" si="6"/>
        <v>0</v>
      </c>
      <c r="AK38" s="72">
        <f t="shared" si="6"/>
        <v>0</v>
      </c>
      <c r="AL38" s="72">
        <f t="shared" si="6"/>
        <v>0.025837011</v>
      </c>
      <c r="AM38" s="72">
        <f t="shared" si="6"/>
        <v>0</v>
      </c>
      <c r="AN38" s="72">
        <f t="shared" si="6"/>
        <v>0</v>
      </c>
      <c r="AO38" s="72">
        <f t="shared" si="6"/>
        <v>0</v>
      </c>
      <c r="AP38" s="72">
        <f t="shared" si="6"/>
        <v>0.007294701</v>
      </c>
      <c r="AQ38" s="72">
        <f t="shared" si="6"/>
        <v>0</v>
      </c>
      <c r="AR38" s="72">
        <f t="shared" si="6"/>
        <v>0</v>
      </c>
      <c r="AS38" s="72">
        <f t="shared" si="6"/>
        <v>0</v>
      </c>
      <c r="AT38" s="72">
        <f t="shared" si="6"/>
        <v>0</v>
      </c>
      <c r="AU38" s="72">
        <f t="shared" si="6"/>
        <v>0</v>
      </c>
      <c r="AV38" s="72">
        <f t="shared" si="6"/>
        <v>414.7751890689999</v>
      </c>
      <c r="AW38" s="72">
        <f t="shared" si="6"/>
        <v>2734.0363304720004</v>
      </c>
      <c r="AX38" s="72">
        <f t="shared" si="6"/>
        <v>45.221636071</v>
      </c>
      <c r="AY38" s="72">
        <f t="shared" si="6"/>
        <v>0</v>
      </c>
      <c r="AZ38" s="72">
        <f t="shared" si="6"/>
        <v>3809.1565518069997</v>
      </c>
      <c r="BA38" s="72">
        <f t="shared" si="6"/>
        <v>0</v>
      </c>
      <c r="BB38" s="72">
        <f t="shared" si="6"/>
        <v>0</v>
      </c>
      <c r="BC38" s="72">
        <f t="shared" si="6"/>
        <v>0</v>
      </c>
      <c r="BD38" s="72">
        <f t="shared" si="6"/>
        <v>0</v>
      </c>
      <c r="BE38" s="72">
        <f t="shared" si="6"/>
        <v>0</v>
      </c>
      <c r="BF38" s="72">
        <f t="shared" si="6"/>
        <v>175.765705359</v>
      </c>
      <c r="BG38" s="72">
        <f t="shared" si="6"/>
        <v>251.54829055699997</v>
      </c>
      <c r="BH38" s="72">
        <f t="shared" si="6"/>
        <v>29.062996868000003</v>
      </c>
      <c r="BI38" s="72">
        <f t="shared" si="6"/>
        <v>0</v>
      </c>
      <c r="BJ38" s="72">
        <f t="shared" si="6"/>
        <v>494.25884494095015</v>
      </c>
      <c r="BK38" s="112">
        <f>SUM(BK28:BK37)</f>
        <v>20602.139427341946</v>
      </c>
      <c r="BL38" s="86"/>
    </row>
    <row r="39" spans="1:64" ht="12.75">
      <c r="A39" s="31"/>
      <c r="B39" s="33" t="s">
        <v>71</v>
      </c>
      <c r="C39" s="99">
        <f aca="true" t="shared" si="7" ref="C39:AH39">+C38+C20+C15+C11</f>
        <v>0</v>
      </c>
      <c r="D39" s="64">
        <f t="shared" si="7"/>
        <v>2256.583683641</v>
      </c>
      <c r="E39" s="64">
        <f t="shared" si="7"/>
        <v>0</v>
      </c>
      <c r="F39" s="64">
        <f t="shared" si="7"/>
        <v>0</v>
      </c>
      <c r="G39" s="65">
        <f t="shared" si="7"/>
        <v>0</v>
      </c>
      <c r="H39" s="58">
        <f t="shared" si="7"/>
        <v>240.156289201</v>
      </c>
      <c r="I39" s="64">
        <f t="shared" si="7"/>
        <v>15426.925313529999</v>
      </c>
      <c r="J39" s="64">
        <f t="shared" si="7"/>
        <v>1588.519408162</v>
      </c>
      <c r="K39" s="64">
        <f t="shared" si="7"/>
        <v>12.517582319</v>
      </c>
      <c r="L39" s="65">
        <f t="shared" si="7"/>
        <v>3121.906412467</v>
      </c>
      <c r="M39" s="58">
        <f t="shared" si="7"/>
        <v>0</v>
      </c>
      <c r="N39" s="64">
        <f t="shared" si="7"/>
        <v>0</v>
      </c>
      <c r="O39" s="64">
        <f t="shared" si="7"/>
        <v>0</v>
      </c>
      <c r="P39" s="64">
        <f t="shared" si="7"/>
        <v>0</v>
      </c>
      <c r="Q39" s="65">
        <f t="shared" si="7"/>
        <v>0</v>
      </c>
      <c r="R39" s="58">
        <f t="shared" si="7"/>
        <v>97.485474487</v>
      </c>
      <c r="S39" s="64">
        <f t="shared" si="7"/>
        <v>196.482074801</v>
      </c>
      <c r="T39" s="64">
        <f t="shared" si="7"/>
        <v>92.02642632</v>
      </c>
      <c r="U39" s="64">
        <f t="shared" si="7"/>
        <v>0</v>
      </c>
      <c r="V39" s="65">
        <f t="shared" si="7"/>
        <v>267.442682584</v>
      </c>
      <c r="W39" s="58">
        <f t="shared" si="7"/>
        <v>0</v>
      </c>
      <c r="X39" s="58">
        <f t="shared" si="7"/>
        <v>0</v>
      </c>
      <c r="Y39" s="58">
        <f t="shared" si="7"/>
        <v>0</v>
      </c>
      <c r="Z39" s="58">
        <f t="shared" si="7"/>
        <v>0</v>
      </c>
      <c r="AA39" s="58">
        <f t="shared" si="7"/>
        <v>0</v>
      </c>
      <c r="AB39" s="58">
        <f t="shared" si="7"/>
        <v>0.13065879200000002</v>
      </c>
      <c r="AC39" s="64">
        <f t="shared" si="7"/>
        <v>66.208194115</v>
      </c>
      <c r="AD39" s="64">
        <f t="shared" si="7"/>
        <v>0</v>
      </c>
      <c r="AE39" s="64">
        <f t="shared" si="7"/>
        <v>0</v>
      </c>
      <c r="AF39" s="65">
        <f t="shared" si="7"/>
        <v>0.11680246500000001</v>
      </c>
      <c r="AG39" s="58">
        <f t="shared" si="7"/>
        <v>0</v>
      </c>
      <c r="AH39" s="64">
        <f t="shared" si="7"/>
        <v>0</v>
      </c>
      <c r="AI39" s="64">
        <f aca="true" t="shared" si="8" ref="AI39:BK39">+AI38+AI20+AI15+AI11</f>
        <v>0</v>
      </c>
      <c r="AJ39" s="64">
        <f t="shared" si="8"/>
        <v>0</v>
      </c>
      <c r="AK39" s="65">
        <f t="shared" si="8"/>
        <v>0</v>
      </c>
      <c r="AL39" s="58">
        <f t="shared" si="8"/>
        <v>0.045560623</v>
      </c>
      <c r="AM39" s="64">
        <f t="shared" si="8"/>
        <v>0</v>
      </c>
      <c r="AN39" s="64">
        <f t="shared" si="8"/>
        <v>0</v>
      </c>
      <c r="AO39" s="64">
        <f t="shared" si="8"/>
        <v>0</v>
      </c>
      <c r="AP39" s="65">
        <f t="shared" si="8"/>
        <v>0.05341324</v>
      </c>
      <c r="AQ39" s="58">
        <f t="shared" si="8"/>
        <v>0</v>
      </c>
      <c r="AR39" s="64">
        <f t="shared" si="8"/>
        <v>0.43544270300000004</v>
      </c>
      <c r="AS39" s="64">
        <f t="shared" si="8"/>
        <v>0</v>
      </c>
      <c r="AT39" s="64">
        <f t="shared" si="8"/>
        <v>0</v>
      </c>
      <c r="AU39" s="65">
        <f t="shared" si="8"/>
        <v>0</v>
      </c>
      <c r="AV39" s="58">
        <f t="shared" si="8"/>
        <v>569.5714770789999</v>
      </c>
      <c r="AW39" s="64">
        <f t="shared" si="8"/>
        <v>4851.329727739</v>
      </c>
      <c r="AX39" s="64">
        <f t="shared" si="8"/>
        <v>64.304721479</v>
      </c>
      <c r="AY39" s="64">
        <f t="shared" si="8"/>
        <v>0</v>
      </c>
      <c r="AZ39" s="65">
        <f t="shared" si="8"/>
        <v>4780.6020596</v>
      </c>
      <c r="BA39" s="58">
        <f t="shared" si="8"/>
        <v>0</v>
      </c>
      <c r="BB39" s="64">
        <f t="shared" si="8"/>
        <v>0</v>
      </c>
      <c r="BC39" s="64">
        <f t="shared" si="8"/>
        <v>0</v>
      </c>
      <c r="BD39" s="64">
        <f t="shared" si="8"/>
        <v>0</v>
      </c>
      <c r="BE39" s="65">
        <f t="shared" si="8"/>
        <v>0</v>
      </c>
      <c r="BF39" s="58">
        <f t="shared" si="8"/>
        <v>237.688357622</v>
      </c>
      <c r="BG39" s="64">
        <f t="shared" si="8"/>
        <v>383.721973878</v>
      </c>
      <c r="BH39" s="64">
        <f t="shared" si="8"/>
        <v>32.743559767</v>
      </c>
      <c r="BI39" s="64">
        <f t="shared" si="8"/>
        <v>0</v>
      </c>
      <c r="BJ39" s="65">
        <f t="shared" si="8"/>
        <v>620.3222057409502</v>
      </c>
      <c r="BK39" s="112">
        <f t="shared" si="8"/>
        <v>34907.31950235495</v>
      </c>
      <c r="BL39" s="86"/>
    </row>
    <row r="40" spans="1:64" ht="3.75" customHeight="1">
      <c r="A40" s="10"/>
      <c r="B40" s="1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50"/>
      <c r="BL40" s="86"/>
    </row>
    <row r="41" spans="1:64" ht="3.75" customHeight="1">
      <c r="A41" s="10"/>
      <c r="B41" s="19"/>
      <c r="C41" s="22"/>
      <c r="D41" s="28"/>
      <c r="E41" s="22"/>
      <c r="F41" s="22"/>
      <c r="G41" s="22"/>
      <c r="H41" s="22"/>
      <c r="I41" s="22"/>
      <c r="J41" s="22"/>
      <c r="K41" s="22"/>
      <c r="L41" s="22"/>
      <c r="M41" s="22"/>
      <c r="N41" s="28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8"/>
      <c r="AS41" s="22"/>
      <c r="AT41" s="22"/>
      <c r="AU41" s="22"/>
      <c r="AV41" s="22"/>
      <c r="AW41" s="22"/>
      <c r="AX41" s="22"/>
      <c r="AY41" s="22"/>
      <c r="AZ41" s="22"/>
      <c r="BA41" s="22"/>
      <c r="BB41" s="28"/>
      <c r="BC41" s="22"/>
      <c r="BD41" s="22"/>
      <c r="BE41" s="22"/>
      <c r="BF41" s="22"/>
      <c r="BG41" s="28"/>
      <c r="BH41" s="22"/>
      <c r="BI41" s="22"/>
      <c r="BJ41" s="22"/>
      <c r="BK41" s="24"/>
      <c r="BL41" s="86"/>
    </row>
    <row r="42" spans="1:64" ht="12.75">
      <c r="A42" s="10" t="s">
        <v>1</v>
      </c>
      <c r="B42" s="16" t="s">
        <v>7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50"/>
      <c r="BL42" s="86"/>
    </row>
    <row r="43" spans="1:252" s="3" customFormat="1" ht="12.75">
      <c r="A43" s="10" t="s">
        <v>67</v>
      </c>
      <c r="B43" s="21" t="s">
        <v>2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4"/>
      <c r="BL43" s="86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s="3" customFormat="1" ht="12.75">
      <c r="A44" s="10"/>
      <c r="B44" s="21" t="s">
        <v>146</v>
      </c>
      <c r="C44" s="100">
        <v>0</v>
      </c>
      <c r="D44" s="45">
        <v>1.430946552</v>
      </c>
      <c r="E44" s="68">
        <v>0</v>
      </c>
      <c r="F44" s="68">
        <v>0</v>
      </c>
      <c r="G44" s="69">
        <v>0</v>
      </c>
      <c r="H44" s="67">
        <v>1112.750015536</v>
      </c>
      <c r="I44" s="68">
        <v>0.60202896</v>
      </c>
      <c r="J44" s="68">
        <v>0</v>
      </c>
      <c r="K44" s="68">
        <v>0</v>
      </c>
      <c r="L44" s="69">
        <v>83.22052886</v>
      </c>
      <c r="M44" s="59">
        <v>0</v>
      </c>
      <c r="N44" s="60">
        <v>0</v>
      </c>
      <c r="O44" s="59">
        <v>0</v>
      </c>
      <c r="P44" s="59">
        <v>0</v>
      </c>
      <c r="Q44" s="59">
        <v>0</v>
      </c>
      <c r="R44" s="67">
        <v>713.601744851</v>
      </c>
      <c r="S44" s="68">
        <v>0.010613241</v>
      </c>
      <c r="T44" s="68">
        <v>0</v>
      </c>
      <c r="U44" s="68">
        <v>0</v>
      </c>
      <c r="V44" s="69">
        <v>21.630276808</v>
      </c>
      <c r="W44" s="67">
        <v>0</v>
      </c>
      <c r="X44" s="68">
        <v>0</v>
      </c>
      <c r="Y44" s="68">
        <v>0</v>
      </c>
      <c r="Z44" s="68">
        <v>0</v>
      </c>
      <c r="AA44" s="69">
        <v>0</v>
      </c>
      <c r="AB44" s="67">
        <v>3.250280143</v>
      </c>
      <c r="AC44" s="68">
        <v>0</v>
      </c>
      <c r="AD44" s="68">
        <v>0</v>
      </c>
      <c r="AE44" s="68">
        <v>0</v>
      </c>
      <c r="AF44" s="69">
        <v>0.077953372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67">
        <v>1.487105611</v>
      </c>
      <c r="AM44" s="68">
        <v>0</v>
      </c>
      <c r="AN44" s="68">
        <v>0</v>
      </c>
      <c r="AO44" s="68">
        <v>0</v>
      </c>
      <c r="AP44" s="69">
        <v>0.012337509</v>
      </c>
      <c r="AQ44" s="67">
        <v>0</v>
      </c>
      <c r="AR44" s="70">
        <v>0</v>
      </c>
      <c r="AS44" s="68">
        <v>0</v>
      </c>
      <c r="AT44" s="68">
        <v>0</v>
      </c>
      <c r="AU44" s="69">
        <v>0</v>
      </c>
      <c r="AV44" s="67">
        <v>4645.297917837</v>
      </c>
      <c r="AW44" s="68">
        <v>8.719333667</v>
      </c>
      <c r="AX44" s="68">
        <v>0</v>
      </c>
      <c r="AY44" s="68">
        <v>0</v>
      </c>
      <c r="AZ44" s="69">
        <v>645.739679275</v>
      </c>
      <c r="BA44" s="67">
        <v>0</v>
      </c>
      <c r="BB44" s="70">
        <v>0</v>
      </c>
      <c r="BC44" s="68">
        <v>0</v>
      </c>
      <c r="BD44" s="68">
        <v>0</v>
      </c>
      <c r="BE44" s="69">
        <v>0</v>
      </c>
      <c r="BF44" s="67">
        <v>2145.113469972</v>
      </c>
      <c r="BG44" s="70">
        <v>1.880290875</v>
      </c>
      <c r="BH44" s="68">
        <v>0</v>
      </c>
      <c r="BI44" s="68">
        <v>0</v>
      </c>
      <c r="BJ44" s="69">
        <v>153.93991711843358</v>
      </c>
      <c r="BK44" s="108">
        <v>9538.764440187435</v>
      </c>
      <c r="BL44" s="86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2" s="3" customFormat="1" ht="12.75">
      <c r="A45" s="31"/>
      <c r="B45" s="32" t="s">
        <v>76</v>
      </c>
      <c r="C45" s="43">
        <f>SUM(C44)</f>
        <v>0</v>
      </c>
      <c r="D45" s="62">
        <f>SUM(D44)</f>
        <v>1.430946552</v>
      </c>
      <c r="E45" s="62">
        <f aca="true" t="shared" si="9" ref="E45:BJ45">SUM(E44)</f>
        <v>0</v>
      </c>
      <c r="F45" s="62">
        <f t="shared" si="9"/>
        <v>0</v>
      </c>
      <c r="G45" s="61">
        <f t="shared" si="9"/>
        <v>0</v>
      </c>
      <c r="H45" s="42">
        <f t="shared" si="9"/>
        <v>1112.750015536</v>
      </c>
      <c r="I45" s="62">
        <f t="shared" si="9"/>
        <v>0.60202896</v>
      </c>
      <c r="J45" s="62">
        <f t="shared" si="9"/>
        <v>0</v>
      </c>
      <c r="K45" s="62">
        <f t="shared" si="9"/>
        <v>0</v>
      </c>
      <c r="L45" s="61">
        <f t="shared" si="9"/>
        <v>83.22052886</v>
      </c>
      <c r="M45" s="43">
        <f t="shared" si="9"/>
        <v>0</v>
      </c>
      <c r="N45" s="43">
        <f t="shared" si="9"/>
        <v>0</v>
      </c>
      <c r="O45" s="43">
        <f t="shared" si="9"/>
        <v>0</v>
      </c>
      <c r="P45" s="43">
        <f t="shared" si="9"/>
        <v>0</v>
      </c>
      <c r="Q45" s="66">
        <f t="shared" si="9"/>
        <v>0</v>
      </c>
      <c r="R45" s="42">
        <f t="shared" si="9"/>
        <v>713.601744851</v>
      </c>
      <c r="S45" s="62">
        <f t="shared" si="9"/>
        <v>0.010613241</v>
      </c>
      <c r="T45" s="62">
        <f t="shared" si="9"/>
        <v>0</v>
      </c>
      <c r="U45" s="62">
        <f t="shared" si="9"/>
        <v>0</v>
      </c>
      <c r="V45" s="61">
        <f t="shared" si="9"/>
        <v>21.630276808</v>
      </c>
      <c r="W45" s="42">
        <f t="shared" si="9"/>
        <v>0</v>
      </c>
      <c r="X45" s="62">
        <f t="shared" si="9"/>
        <v>0</v>
      </c>
      <c r="Y45" s="62">
        <f t="shared" si="9"/>
        <v>0</v>
      </c>
      <c r="Z45" s="62">
        <f t="shared" si="9"/>
        <v>0</v>
      </c>
      <c r="AA45" s="61">
        <f t="shared" si="9"/>
        <v>0</v>
      </c>
      <c r="AB45" s="42">
        <f t="shared" si="9"/>
        <v>3.250280143</v>
      </c>
      <c r="AC45" s="62">
        <f t="shared" si="9"/>
        <v>0</v>
      </c>
      <c r="AD45" s="62">
        <f t="shared" si="9"/>
        <v>0</v>
      </c>
      <c r="AE45" s="62">
        <f t="shared" si="9"/>
        <v>0</v>
      </c>
      <c r="AF45" s="61">
        <f t="shared" si="9"/>
        <v>0.077953372</v>
      </c>
      <c r="AG45" s="43">
        <f t="shared" si="9"/>
        <v>0</v>
      </c>
      <c r="AH45" s="43">
        <f t="shared" si="9"/>
        <v>0</v>
      </c>
      <c r="AI45" s="43">
        <f t="shared" si="9"/>
        <v>0</v>
      </c>
      <c r="AJ45" s="43">
        <f t="shared" si="9"/>
        <v>0</v>
      </c>
      <c r="AK45" s="66">
        <f t="shared" si="9"/>
        <v>0</v>
      </c>
      <c r="AL45" s="42">
        <f t="shared" si="9"/>
        <v>1.487105611</v>
      </c>
      <c r="AM45" s="62">
        <f t="shared" si="9"/>
        <v>0</v>
      </c>
      <c r="AN45" s="62">
        <f t="shared" si="9"/>
        <v>0</v>
      </c>
      <c r="AO45" s="62">
        <f t="shared" si="9"/>
        <v>0</v>
      </c>
      <c r="AP45" s="61">
        <f t="shared" si="9"/>
        <v>0.012337509</v>
      </c>
      <c r="AQ45" s="42">
        <f t="shared" si="9"/>
        <v>0</v>
      </c>
      <c r="AR45" s="62">
        <f t="shared" si="9"/>
        <v>0</v>
      </c>
      <c r="AS45" s="62">
        <f t="shared" si="9"/>
        <v>0</v>
      </c>
      <c r="AT45" s="62">
        <f t="shared" si="9"/>
        <v>0</v>
      </c>
      <c r="AU45" s="61">
        <f t="shared" si="9"/>
        <v>0</v>
      </c>
      <c r="AV45" s="42">
        <f t="shared" si="9"/>
        <v>4645.297917837</v>
      </c>
      <c r="AW45" s="62">
        <f t="shared" si="9"/>
        <v>8.719333667</v>
      </c>
      <c r="AX45" s="62">
        <f t="shared" si="9"/>
        <v>0</v>
      </c>
      <c r="AY45" s="62">
        <f t="shared" si="9"/>
        <v>0</v>
      </c>
      <c r="AZ45" s="61">
        <f t="shared" si="9"/>
        <v>645.739679275</v>
      </c>
      <c r="BA45" s="42">
        <f t="shared" si="9"/>
        <v>0</v>
      </c>
      <c r="BB45" s="62">
        <f t="shared" si="9"/>
        <v>0</v>
      </c>
      <c r="BC45" s="62">
        <f t="shared" si="9"/>
        <v>0</v>
      </c>
      <c r="BD45" s="62">
        <f t="shared" si="9"/>
        <v>0</v>
      </c>
      <c r="BE45" s="61">
        <f t="shared" si="9"/>
        <v>0</v>
      </c>
      <c r="BF45" s="42">
        <f t="shared" si="9"/>
        <v>2145.113469972</v>
      </c>
      <c r="BG45" s="62">
        <f t="shared" si="9"/>
        <v>1.880290875</v>
      </c>
      <c r="BH45" s="62">
        <f t="shared" si="9"/>
        <v>0</v>
      </c>
      <c r="BI45" s="62">
        <f t="shared" si="9"/>
        <v>0</v>
      </c>
      <c r="BJ45" s="61">
        <f t="shared" si="9"/>
        <v>153.93991711843358</v>
      </c>
      <c r="BK45" s="113">
        <f>SUM(BK44:BK44)</f>
        <v>9538.764440187435</v>
      </c>
      <c r="BL45" s="86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64" ht="12.75">
      <c r="A46" s="10" t="s">
        <v>68</v>
      </c>
      <c r="B46" s="17" t="s">
        <v>15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6"/>
      <c r="BL46" s="86"/>
    </row>
    <row r="47" spans="1:64" ht="12.75">
      <c r="A47" s="10"/>
      <c r="B47" s="21" t="s">
        <v>106</v>
      </c>
      <c r="C47" s="47">
        <v>0</v>
      </c>
      <c r="D47" s="45">
        <v>445.406092989</v>
      </c>
      <c r="E47" s="40">
        <v>0</v>
      </c>
      <c r="F47" s="40">
        <v>0</v>
      </c>
      <c r="G47" s="46">
        <v>0</v>
      </c>
      <c r="H47" s="63">
        <v>11.381166205</v>
      </c>
      <c r="I47" s="40">
        <v>275.108756795</v>
      </c>
      <c r="J47" s="40">
        <v>0</v>
      </c>
      <c r="K47" s="40">
        <v>0</v>
      </c>
      <c r="L47" s="46">
        <v>486.37537735</v>
      </c>
      <c r="M47" s="63">
        <v>0</v>
      </c>
      <c r="N47" s="45">
        <v>0</v>
      </c>
      <c r="O47" s="40">
        <v>0</v>
      </c>
      <c r="P47" s="40">
        <v>0</v>
      </c>
      <c r="Q47" s="46">
        <v>0</v>
      </c>
      <c r="R47" s="63">
        <v>2.391359452</v>
      </c>
      <c r="S47" s="40">
        <v>33.696864624</v>
      </c>
      <c r="T47" s="40">
        <v>0</v>
      </c>
      <c r="U47" s="40">
        <v>0</v>
      </c>
      <c r="V47" s="46">
        <v>27.710213571</v>
      </c>
      <c r="W47" s="63">
        <v>0</v>
      </c>
      <c r="X47" s="40">
        <v>0</v>
      </c>
      <c r="Y47" s="40">
        <v>0</v>
      </c>
      <c r="Z47" s="40">
        <v>0</v>
      </c>
      <c r="AA47" s="46">
        <v>0</v>
      </c>
      <c r="AB47" s="63">
        <v>0</v>
      </c>
      <c r="AC47" s="40">
        <v>0</v>
      </c>
      <c r="AD47" s="40">
        <v>0</v>
      </c>
      <c r="AE47" s="40">
        <v>0</v>
      </c>
      <c r="AF47" s="46">
        <v>0</v>
      </c>
      <c r="AG47" s="63">
        <v>0</v>
      </c>
      <c r="AH47" s="40">
        <v>0</v>
      </c>
      <c r="AI47" s="40">
        <v>0</v>
      </c>
      <c r="AJ47" s="40">
        <v>0</v>
      </c>
      <c r="AK47" s="46">
        <v>0</v>
      </c>
      <c r="AL47" s="63">
        <v>0</v>
      </c>
      <c r="AM47" s="40">
        <v>0</v>
      </c>
      <c r="AN47" s="40">
        <v>0</v>
      </c>
      <c r="AO47" s="40">
        <v>0</v>
      </c>
      <c r="AP47" s="46">
        <v>0</v>
      </c>
      <c r="AQ47" s="63">
        <v>0</v>
      </c>
      <c r="AR47" s="45">
        <v>0</v>
      </c>
      <c r="AS47" s="40">
        <v>0</v>
      </c>
      <c r="AT47" s="40">
        <v>0</v>
      </c>
      <c r="AU47" s="46">
        <v>0</v>
      </c>
      <c r="AV47" s="63">
        <v>30.456853172</v>
      </c>
      <c r="AW47" s="40">
        <v>143.03398675</v>
      </c>
      <c r="AX47" s="40">
        <v>0</v>
      </c>
      <c r="AY47" s="40">
        <v>0</v>
      </c>
      <c r="AZ47" s="46">
        <v>282.87484493</v>
      </c>
      <c r="BA47" s="63">
        <v>0</v>
      </c>
      <c r="BB47" s="45">
        <v>0</v>
      </c>
      <c r="BC47" s="40">
        <v>0</v>
      </c>
      <c r="BD47" s="40">
        <v>0</v>
      </c>
      <c r="BE47" s="46">
        <v>0</v>
      </c>
      <c r="BF47" s="63">
        <v>9.026431835</v>
      </c>
      <c r="BG47" s="45">
        <v>44.289033022</v>
      </c>
      <c r="BH47" s="40">
        <v>0</v>
      </c>
      <c r="BI47" s="40">
        <v>0</v>
      </c>
      <c r="BJ47" s="46">
        <v>31.490876207</v>
      </c>
      <c r="BK47" s="108">
        <v>1823.241856902</v>
      </c>
      <c r="BL47" s="86"/>
    </row>
    <row r="48" spans="1:64" ht="12.75">
      <c r="A48" s="10"/>
      <c r="B48" s="21" t="s">
        <v>110</v>
      </c>
      <c r="C48" s="47">
        <v>0</v>
      </c>
      <c r="D48" s="45">
        <v>0.858453226</v>
      </c>
      <c r="E48" s="40">
        <v>0</v>
      </c>
      <c r="F48" s="40">
        <v>0</v>
      </c>
      <c r="G48" s="46">
        <v>0</v>
      </c>
      <c r="H48" s="63">
        <v>5.249965212</v>
      </c>
      <c r="I48" s="40">
        <v>16.332049973</v>
      </c>
      <c r="J48" s="40">
        <v>0</v>
      </c>
      <c r="K48" s="40">
        <v>0</v>
      </c>
      <c r="L48" s="46">
        <v>16.947518971</v>
      </c>
      <c r="M48" s="63">
        <v>0</v>
      </c>
      <c r="N48" s="45">
        <v>0</v>
      </c>
      <c r="O48" s="40">
        <v>0</v>
      </c>
      <c r="P48" s="40">
        <v>0</v>
      </c>
      <c r="Q48" s="46">
        <v>0</v>
      </c>
      <c r="R48" s="63">
        <v>2.516436425</v>
      </c>
      <c r="S48" s="40">
        <v>1.51733003</v>
      </c>
      <c r="T48" s="40">
        <v>0</v>
      </c>
      <c r="U48" s="40">
        <v>0</v>
      </c>
      <c r="V48" s="46">
        <v>1.031218387</v>
      </c>
      <c r="W48" s="63">
        <v>0</v>
      </c>
      <c r="X48" s="40">
        <v>0</v>
      </c>
      <c r="Y48" s="40">
        <v>0</v>
      </c>
      <c r="Z48" s="40">
        <v>0</v>
      </c>
      <c r="AA48" s="46">
        <v>0</v>
      </c>
      <c r="AB48" s="63">
        <v>0</v>
      </c>
      <c r="AC48" s="40">
        <v>0</v>
      </c>
      <c r="AD48" s="40">
        <v>0</v>
      </c>
      <c r="AE48" s="40">
        <v>0</v>
      </c>
      <c r="AF48" s="46">
        <v>0</v>
      </c>
      <c r="AG48" s="63">
        <v>0</v>
      </c>
      <c r="AH48" s="40">
        <v>0</v>
      </c>
      <c r="AI48" s="40">
        <v>0</v>
      </c>
      <c r="AJ48" s="40">
        <v>0</v>
      </c>
      <c r="AK48" s="46">
        <v>0</v>
      </c>
      <c r="AL48" s="63">
        <v>0.0012944</v>
      </c>
      <c r="AM48" s="40">
        <v>0</v>
      </c>
      <c r="AN48" s="40">
        <v>0</v>
      </c>
      <c r="AO48" s="40">
        <v>0</v>
      </c>
      <c r="AP48" s="46">
        <v>0</v>
      </c>
      <c r="AQ48" s="63">
        <v>0</v>
      </c>
      <c r="AR48" s="45">
        <v>0</v>
      </c>
      <c r="AS48" s="40">
        <v>0</v>
      </c>
      <c r="AT48" s="40">
        <v>0</v>
      </c>
      <c r="AU48" s="46">
        <v>0</v>
      </c>
      <c r="AV48" s="63">
        <v>49.101576287</v>
      </c>
      <c r="AW48" s="40">
        <v>47.364541494</v>
      </c>
      <c r="AX48" s="40">
        <v>0</v>
      </c>
      <c r="AY48" s="40">
        <v>0</v>
      </c>
      <c r="AZ48" s="46">
        <v>191.730220715</v>
      </c>
      <c r="BA48" s="63">
        <v>0</v>
      </c>
      <c r="BB48" s="45">
        <v>0</v>
      </c>
      <c r="BC48" s="40">
        <v>0</v>
      </c>
      <c r="BD48" s="40">
        <v>0</v>
      </c>
      <c r="BE48" s="46">
        <v>0</v>
      </c>
      <c r="BF48" s="63">
        <v>15.327407107</v>
      </c>
      <c r="BG48" s="45">
        <v>2.212992177</v>
      </c>
      <c r="BH48" s="40">
        <v>0</v>
      </c>
      <c r="BI48" s="40">
        <v>0</v>
      </c>
      <c r="BJ48" s="46">
        <v>27.629756716</v>
      </c>
      <c r="BK48" s="108">
        <v>377.82076112</v>
      </c>
      <c r="BL48" s="86"/>
    </row>
    <row r="49" spans="1:64" ht="12.75">
      <c r="A49" s="10"/>
      <c r="B49" s="21" t="s">
        <v>129</v>
      </c>
      <c r="C49" s="47">
        <v>0</v>
      </c>
      <c r="D49" s="45">
        <v>9.847861702</v>
      </c>
      <c r="E49" s="40">
        <v>0</v>
      </c>
      <c r="F49" s="40">
        <v>0</v>
      </c>
      <c r="G49" s="46">
        <v>0</v>
      </c>
      <c r="H49" s="63">
        <v>24.726270357</v>
      </c>
      <c r="I49" s="40">
        <v>2.925774958</v>
      </c>
      <c r="J49" s="40">
        <v>0</v>
      </c>
      <c r="K49" s="40">
        <v>0</v>
      </c>
      <c r="L49" s="46">
        <v>58.018013016</v>
      </c>
      <c r="M49" s="63">
        <v>0</v>
      </c>
      <c r="N49" s="45">
        <v>0</v>
      </c>
      <c r="O49" s="40">
        <v>0</v>
      </c>
      <c r="P49" s="40">
        <v>0</v>
      </c>
      <c r="Q49" s="46">
        <v>0</v>
      </c>
      <c r="R49" s="63">
        <v>9.855015524</v>
      </c>
      <c r="S49" s="40">
        <v>0.043772991</v>
      </c>
      <c r="T49" s="40">
        <v>0</v>
      </c>
      <c r="U49" s="40">
        <v>0</v>
      </c>
      <c r="V49" s="46">
        <v>3.656297096</v>
      </c>
      <c r="W49" s="63">
        <v>0</v>
      </c>
      <c r="X49" s="40">
        <v>0</v>
      </c>
      <c r="Y49" s="40">
        <v>0</v>
      </c>
      <c r="Z49" s="40">
        <v>0</v>
      </c>
      <c r="AA49" s="46">
        <v>0</v>
      </c>
      <c r="AB49" s="63">
        <v>0.000220351</v>
      </c>
      <c r="AC49" s="40">
        <v>0</v>
      </c>
      <c r="AD49" s="40">
        <v>0</v>
      </c>
      <c r="AE49" s="40">
        <v>0</v>
      </c>
      <c r="AF49" s="46">
        <v>0</v>
      </c>
      <c r="AG49" s="63">
        <v>0</v>
      </c>
      <c r="AH49" s="40">
        <v>0</v>
      </c>
      <c r="AI49" s="40">
        <v>0</v>
      </c>
      <c r="AJ49" s="40">
        <v>0</v>
      </c>
      <c r="AK49" s="46">
        <v>0</v>
      </c>
      <c r="AL49" s="63">
        <v>0.000675889</v>
      </c>
      <c r="AM49" s="40">
        <v>0</v>
      </c>
      <c r="AN49" s="40">
        <v>0</v>
      </c>
      <c r="AO49" s="40">
        <v>0</v>
      </c>
      <c r="AP49" s="46">
        <v>0</v>
      </c>
      <c r="AQ49" s="63">
        <v>0</v>
      </c>
      <c r="AR49" s="45">
        <v>0</v>
      </c>
      <c r="AS49" s="40">
        <v>0</v>
      </c>
      <c r="AT49" s="40">
        <v>0</v>
      </c>
      <c r="AU49" s="46">
        <v>0</v>
      </c>
      <c r="AV49" s="63">
        <v>12.729260969</v>
      </c>
      <c r="AW49" s="40">
        <v>11.813171222</v>
      </c>
      <c r="AX49" s="40">
        <v>0</v>
      </c>
      <c r="AY49" s="40">
        <v>0</v>
      </c>
      <c r="AZ49" s="46">
        <v>26.694204411</v>
      </c>
      <c r="BA49" s="63">
        <v>0</v>
      </c>
      <c r="BB49" s="45">
        <v>0</v>
      </c>
      <c r="BC49" s="40">
        <v>0</v>
      </c>
      <c r="BD49" s="40">
        <v>0</v>
      </c>
      <c r="BE49" s="46">
        <v>0</v>
      </c>
      <c r="BF49" s="63">
        <v>3.863510808</v>
      </c>
      <c r="BG49" s="45">
        <v>0.674728542</v>
      </c>
      <c r="BH49" s="40">
        <v>0</v>
      </c>
      <c r="BI49" s="40">
        <v>0</v>
      </c>
      <c r="BJ49" s="46">
        <v>3.650427876</v>
      </c>
      <c r="BK49" s="108">
        <v>168.499205712</v>
      </c>
      <c r="BL49" s="86"/>
    </row>
    <row r="50" spans="1:64" ht="12.75">
      <c r="A50" s="10"/>
      <c r="B50" s="21" t="s">
        <v>116</v>
      </c>
      <c r="C50" s="47">
        <v>0</v>
      </c>
      <c r="D50" s="45">
        <v>0.977778808</v>
      </c>
      <c r="E50" s="40">
        <v>0</v>
      </c>
      <c r="F50" s="40">
        <v>0</v>
      </c>
      <c r="G50" s="46">
        <v>0</v>
      </c>
      <c r="H50" s="63">
        <v>135.189587062</v>
      </c>
      <c r="I50" s="40">
        <v>19.907542134</v>
      </c>
      <c r="J50" s="40">
        <v>0</v>
      </c>
      <c r="K50" s="40">
        <v>0</v>
      </c>
      <c r="L50" s="46">
        <v>68.877641482</v>
      </c>
      <c r="M50" s="63">
        <v>0</v>
      </c>
      <c r="N50" s="45">
        <v>0</v>
      </c>
      <c r="O50" s="40">
        <v>0</v>
      </c>
      <c r="P50" s="40">
        <v>0</v>
      </c>
      <c r="Q50" s="46">
        <v>0</v>
      </c>
      <c r="R50" s="63">
        <v>42.683060096</v>
      </c>
      <c r="S50" s="40">
        <v>0.078652086</v>
      </c>
      <c r="T50" s="40">
        <v>0</v>
      </c>
      <c r="U50" s="40">
        <v>0</v>
      </c>
      <c r="V50" s="46">
        <v>7.684970335</v>
      </c>
      <c r="W50" s="63">
        <v>0</v>
      </c>
      <c r="X50" s="40">
        <v>0</v>
      </c>
      <c r="Y50" s="40">
        <v>0</v>
      </c>
      <c r="Z50" s="40">
        <v>0</v>
      </c>
      <c r="AA50" s="46">
        <v>0</v>
      </c>
      <c r="AB50" s="63">
        <v>0.922171973</v>
      </c>
      <c r="AC50" s="40">
        <v>0</v>
      </c>
      <c r="AD50" s="40">
        <v>0</v>
      </c>
      <c r="AE50" s="40">
        <v>0</v>
      </c>
      <c r="AF50" s="46">
        <v>0.001886695</v>
      </c>
      <c r="AG50" s="63">
        <v>0</v>
      </c>
      <c r="AH50" s="40">
        <v>0</v>
      </c>
      <c r="AI50" s="40">
        <v>0</v>
      </c>
      <c r="AJ50" s="40">
        <v>0</v>
      </c>
      <c r="AK50" s="46">
        <v>0</v>
      </c>
      <c r="AL50" s="63">
        <v>0.318560001</v>
      </c>
      <c r="AM50" s="40">
        <v>0</v>
      </c>
      <c r="AN50" s="40">
        <v>0</v>
      </c>
      <c r="AO50" s="40">
        <v>0</v>
      </c>
      <c r="AP50" s="46">
        <v>0.039580914</v>
      </c>
      <c r="AQ50" s="63">
        <v>0.041819382</v>
      </c>
      <c r="AR50" s="45">
        <v>0</v>
      </c>
      <c r="AS50" s="40">
        <v>0</v>
      </c>
      <c r="AT50" s="40">
        <v>0</v>
      </c>
      <c r="AU50" s="46">
        <v>0</v>
      </c>
      <c r="AV50" s="63">
        <v>1349.192788922</v>
      </c>
      <c r="AW50" s="40">
        <v>86.195034026</v>
      </c>
      <c r="AX50" s="40">
        <v>0.114682059</v>
      </c>
      <c r="AY50" s="40">
        <v>0</v>
      </c>
      <c r="AZ50" s="46">
        <v>677.084747108</v>
      </c>
      <c r="BA50" s="63">
        <v>0</v>
      </c>
      <c r="BB50" s="45">
        <v>0</v>
      </c>
      <c r="BC50" s="40">
        <v>0</v>
      </c>
      <c r="BD50" s="40">
        <v>0</v>
      </c>
      <c r="BE50" s="46">
        <v>0</v>
      </c>
      <c r="BF50" s="63">
        <v>317.162434141</v>
      </c>
      <c r="BG50" s="45">
        <v>8.764476021</v>
      </c>
      <c r="BH50" s="40">
        <v>0</v>
      </c>
      <c r="BI50" s="40">
        <v>0</v>
      </c>
      <c r="BJ50" s="46">
        <v>56.191222902</v>
      </c>
      <c r="BK50" s="108">
        <v>2771.428636147</v>
      </c>
      <c r="BL50" s="86"/>
    </row>
    <row r="51" spans="1:64" ht="12.75">
      <c r="A51" s="10"/>
      <c r="B51" s="107" t="s">
        <v>148</v>
      </c>
      <c r="C51" s="47">
        <v>0</v>
      </c>
      <c r="D51" s="45">
        <v>21.807091575</v>
      </c>
      <c r="E51" s="40">
        <v>0</v>
      </c>
      <c r="F51" s="40">
        <v>0</v>
      </c>
      <c r="G51" s="46">
        <v>0</v>
      </c>
      <c r="H51" s="63">
        <v>285.417295089</v>
      </c>
      <c r="I51" s="40">
        <v>123.171619194</v>
      </c>
      <c r="J51" s="40">
        <v>0</v>
      </c>
      <c r="K51" s="40">
        <v>0</v>
      </c>
      <c r="L51" s="46">
        <v>663.447841376</v>
      </c>
      <c r="M51" s="63">
        <v>0</v>
      </c>
      <c r="N51" s="45">
        <v>0</v>
      </c>
      <c r="O51" s="40">
        <v>0</v>
      </c>
      <c r="P51" s="40">
        <v>0</v>
      </c>
      <c r="Q51" s="46">
        <v>0</v>
      </c>
      <c r="R51" s="63">
        <v>99.503410978</v>
      </c>
      <c r="S51" s="40">
        <v>41.17990558</v>
      </c>
      <c r="T51" s="40">
        <v>0</v>
      </c>
      <c r="U51" s="40">
        <v>0</v>
      </c>
      <c r="V51" s="46">
        <v>40.751165068</v>
      </c>
      <c r="W51" s="63">
        <v>0</v>
      </c>
      <c r="X51" s="40">
        <v>0</v>
      </c>
      <c r="Y51" s="40">
        <v>0</v>
      </c>
      <c r="Z51" s="40">
        <v>0</v>
      </c>
      <c r="AA51" s="46">
        <v>0</v>
      </c>
      <c r="AB51" s="63">
        <v>0.532366154</v>
      </c>
      <c r="AC51" s="40">
        <v>0</v>
      </c>
      <c r="AD51" s="40">
        <v>0</v>
      </c>
      <c r="AE51" s="40">
        <v>0</v>
      </c>
      <c r="AF51" s="46">
        <v>0.006023179</v>
      </c>
      <c r="AG51" s="63">
        <v>0</v>
      </c>
      <c r="AH51" s="40">
        <v>0</v>
      </c>
      <c r="AI51" s="40">
        <v>0</v>
      </c>
      <c r="AJ51" s="40">
        <v>0</v>
      </c>
      <c r="AK51" s="46">
        <v>0</v>
      </c>
      <c r="AL51" s="63">
        <v>0.329963149</v>
      </c>
      <c r="AM51" s="40">
        <v>0</v>
      </c>
      <c r="AN51" s="40">
        <v>0</v>
      </c>
      <c r="AO51" s="40">
        <v>0</v>
      </c>
      <c r="AP51" s="46">
        <v>0.000816925</v>
      </c>
      <c r="AQ51" s="63">
        <v>0</v>
      </c>
      <c r="AR51" s="45">
        <v>0.292861129</v>
      </c>
      <c r="AS51" s="40">
        <v>0</v>
      </c>
      <c r="AT51" s="40">
        <v>0</v>
      </c>
      <c r="AU51" s="46">
        <v>0</v>
      </c>
      <c r="AV51" s="63">
        <v>2033.43678885</v>
      </c>
      <c r="AW51" s="40">
        <v>412.568888913</v>
      </c>
      <c r="AX51" s="40">
        <v>0.051301877</v>
      </c>
      <c r="AY51" s="40">
        <v>0</v>
      </c>
      <c r="AZ51" s="46">
        <v>2655.803778974</v>
      </c>
      <c r="BA51" s="63">
        <v>0</v>
      </c>
      <c r="BB51" s="45">
        <v>0</v>
      </c>
      <c r="BC51" s="40">
        <v>0</v>
      </c>
      <c r="BD51" s="40">
        <v>0</v>
      </c>
      <c r="BE51" s="46">
        <v>0</v>
      </c>
      <c r="BF51" s="63">
        <v>613.526540487</v>
      </c>
      <c r="BG51" s="45">
        <v>90.858089719</v>
      </c>
      <c r="BH51" s="40">
        <v>0</v>
      </c>
      <c r="BI51" s="40">
        <v>0</v>
      </c>
      <c r="BJ51" s="46">
        <v>408.256242908</v>
      </c>
      <c r="BK51" s="108">
        <v>7490.941991124</v>
      </c>
      <c r="BL51" s="86"/>
    </row>
    <row r="52" spans="1:64" ht="12.75">
      <c r="A52" s="10"/>
      <c r="B52" s="21" t="s">
        <v>130</v>
      </c>
      <c r="C52" s="47">
        <v>0</v>
      </c>
      <c r="D52" s="45">
        <v>1.187374194</v>
      </c>
      <c r="E52" s="40">
        <v>0</v>
      </c>
      <c r="F52" s="40">
        <v>0</v>
      </c>
      <c r="G52" s="46">
        <v>0</v>
      </c>
      <c r="H52" s="63">
        <v>90.353470829</v>
      </c>
      <c r="I52" s="40">
        <v>27.656249004</v>
      </c>
      <c r="J52" s="40">
        <v>0</v>
      </c>
      <c r="K52" s="40">
        <v>0</v>
      </c>
      <c r="L52" s="46">
        <v>142.839003051</v>
      </c>
      <c r="M52" s="63">
        <v>0</v>
      </c>
      <c r="N52" s="45">
        <v>0</v>
      </c>
      <c r="O52" s="40">
        <v>0</v>
      </c>
      <c r="P52" s="40">
        <v>0</v>
      </c>
      <c r="Q52" s="46">
        <v>0</v>
      </c>
      <c r="R52" s="63">
        <v>41.447166239</v>
      </c>
      <c r="S52" s="40">
        <v>0.198915817</v>
      </c>
      <c r="T52" s="40">
        <v>0</v>
      </c>
      <c r="U52" s="40">
        <v>0</v>
      </c>
      <c r="V52" s="46">
        <v>11.033260733</v>
      </c>
      <c r="W52" s="63">
        <v>0</v>
      </c>
      <c r="X52" s="40">
        <v>0</v>
      </c>
      <c r="Y52" s="40">
        <v>0</v>
      </c>
      <c r="Z52" s="40">
        <v>0</v>
      </c>
      <c r="AA52" s="46">
        <v>0</v>
      </c>
      <c r="AB52" s="63">
        <v>0.030233717</v>
      </c>
      <c r="AC52" s="40">
        <v>0</v>
      </c>
      <c r="AD52" s="40">
        <v>0</v>
      </c>
      <c r="AE52" s="40">
        <v>0</v>
      </c>
      <c r="AF52" s="46">
        <v>0</v>
      </c>
      <c r="AG52" s="63">
        <v>0</v>
      </c>
      <c r="AH52" s="40">
        <v>0</v>
      </c>
      <c r="AI52" s="40">
        <v>0</v>
      </c>
      <c r="AJ52" s="40">
        <v>0</v>
      </c>
      <c r="AK52" s="46">
        <v>0</v>
      </c>
      <c r="AL52" s="63">
        <v>0.024336775</v>
      </c>
      <c r="AM52" s="40">
        <v>0</v>
      </c>
      <c r="AN52" s="40">
        <v>0</v>
      </c>
      <c r="AO52" s="40">
        <v>0</v>
      </c>
      <c r="AP52" s="46">
        <v>0</v>
      </c>
      <c r="AQ52" s="63">
        <v>0</v>
      </c>
      <c r="AR52" s="45">
        <v>0</v>
      </c>
      <c r="AS52" s="40">
        <v>0</v>
      </c>
      <c r="AT52" s="40">
        <v>0</v>
      </c>
      <c r="AU52" s="46">
        <v>0</v>
      </c>
      <c r="AV52" s="63">
        <v>273.147489494</v>
      </c>
      <c r="AW52" s="40">
        <v>112.383450179</v>
      </c>
      <c r="AX52" s="40">
        <v>0.194623335</v>
      </c>
      <c r="AY52" s="40">
        <v>0</v>
      </c>
      <c r="AZ52" s="46">
        <v>480.691072589</v>
      </c>
      <c r="BA52" s="63">
        <v>0</v>
      </c>
      <c r="BB52" s="45">
        <v>0</v>
      </c>
      <c r="BC52" s="40">
        <v>0</v>
      </c>
      <c r="BD52" s="40">
        <v>0</v>
      </c>
      <c r="BE52" s="46">
        <v>0</v>
      </c>
      <c r="BF52" s="63">
        <v>108.274768192</v>
      </c>
      <c r="BG52" s="45">
        <v>5.033240517</v>
      </c>
      <c r="BH52" s="40">
        <v>0</v>
      </c>
      <c r="BI52" s="40">
        <v>0</v>
      </c>
      <c r="BJ52" s="46">
        <v>78.056227391</v>
      </c>
      <c r="BK52" s="108">
        <v>1372.550882056</v>
      </c>
      <c r="BL52" s="86"/>
    </row>
    <row r="53" spans="1:64" ht="12.75">
      <c r="A53" s="10"/>
      <c r="B53" s="21" t="s">
        <v>114</v>
      </c>
      <c r="C53" s="47">
        <v>0</v>
      </c>
      <c r="D53" s="45">
        <v>23.759785803</v>
      </c>
      <c r="E53" s="40">
        <v>0</v>
      </c>
      <c r="F53" s="40">
        <v>0</v>
      </c>
      <c r="G53" s="46">
        <v>0</v>
      </c>
      <c r="H53" s="63">
        <v>883.247356234</v>
      </c>
      <c r="I53" s="40">
        <v>53.788869689</v>
      </c>
      <c r="J53" s="40">
        <v>0</v>
      </c>
      <c r="K53" s="40">
        <v>0</v>
      </c>
      <c r="L53" s="46">
        <v>425.969513001</v>
      </c>
      <c r="M53" s="63">
        <v>0</v>
      </c>
      <c r="N53" s="45">
        <v>0</v>
      </c>
      <c r="O53" s="40">
        <v>0</v>
      </c>
      <c r="P53" s="40">
        <v>0</v>
      </c>
      <c r="Q53" s="46">
        <v>0</v>
      </c>
      <c r="R53" s="63">
        <v>308.789501177</v>
      </c>
      <c r="S53" s="40">
        <v>1.357878139</v>
      </c>
      <c r="T53" s="40">
        <v>0</v>
      </c>
      <c r="U53" s="40">
        <v>0</v>
      </c>
      <c r="V53" s="46">
        <v>61.885817995</v>
      </c>
      <c r="W53" s="63">
        <v>0</v>
      </c>
      <c r="X53" s="40">
        <v>0</v>
      </c>
      <c r="Y53" s="40">
        <v>0</v>
      </c>
      <c r="Z53" s="40">
        <v>0</v>
      </c>
      <c r="AA53" s="46">
        <v>0</v>
      </c>
      <c r="AB53" s="63">
        <v>3.421606526</v>
      </c>
      <c r="AC53" s="40">
        <v>0</v>
      </c>
      <c r="AD53" s="40">
        <v>0</v>
      </c>
      <c r="AE53" s="40">
        <v>0</v>
      </c>
      <c r="AF53" s="46">
        <v>0.094125632</v>
      </c>
      <c r="AG53" s="63">
        <v>0</v>
      </c>
      <c r="AH53" s="40">
        <v>0</v>
      </c>
      <c r="AI53" s="40">
        <v>0</v>
      </c>
      <c r="AJ53" s="40">
        <v>0</v>
      </c>
      <c r="AK53" s="46">
        <v>0</v>
      </c>
      <c r="AL53" s="63">
        <v>2.431470497</v>
      </c>
      <c r="AM53" s="40">
        <v>0</v>
      </c>
      <c r="AN53" s="40">
        <v>0</v>
      </c>
      <c r="AO53" s="40">
        <v>0</v>
      </c>
      <c r="AP53" s="46">
        <v>0</v>
      </c>
      <c r="AQ53" s="63">
        <v>0.024995739</v>
      </c>
      <c r="AR53" s="45">
        <v>0</v>
      </c>
      <c r="AS53" s="40">
        <v>0</v>
      </c>
      <c r="AT53" s="40">
        <v>0</v>
      </c>
      <c r="AU53" s="46">
        <v>0</v>
      </c>
      <c r="AV53" s="63">
        <v>3810.5709517</v>
      </c>
      <c r="AW53" s="40">
        <v>126.781100746</v>
      </c>
      <c r="AX53" s="40">
        <v>0</v>
      </c>
      <c r="AY53" s="40">
        <v>0</v>
      </c>
      <c r="AZ53" s="46">
        <v>1189.063548936</v>
      </c>
      <c r="BA53" s="63">
        <v>0</v>
      </c>
      <c r="BB53" s="45">
        <v>0</v>
      </c>
      <c r="BC53" s="40">
        <v>0</v>
      </c>
      <c r="BD53" s="40">
        <v>0</v>
      </c>
      <c r="BE53" s="46">
        <v>0</v>
      </c>
      <c r="BF53" s="63">
        <v>1456.565064988</v>
      </c>
      <c r="BG53" s="45">
        <v>18.019351863</v>
      </c>
      <c r="BH53" s="40">
        <v>0.116682339</v>
      </c>
      <c r="BI53" s="40">
        <v>0</v>
      </c>
      <c r="BJ53" s="46">
        <v>175.132494351</v>
      </c>
      <c r="BK53" s="108">
        <v>8541.020115355</v>
      </c>
      <c r="BL53" s="86"/>
    </row>
    <row r="54" spans="1:64" ht="12.75">
      <c r="A54" s="10"/>
      <c r="B54" s="21" t="s">
        <v>131</v>
      </c>
      <c r="C54" s="47">
        <v>0</v>
      </c>
      <c r="D54" s="45">
        <v>72.685081026</v>
      </c>
      <c r="E54" s="40">
        <v>0</v>
      </c>
      <c r="F54" s="40">
        <v>0</v>
      </c>
      <c r="G54" s="46">
        <v>0</v>
      </c>
      <c r="H54" s="63">
        <v>46.692170828</v>
      </c>
      <c r="I54" s="40">
        <v>236.910343825</v>
      </c>
      <c r="J54" s="40">
        <v>0</v>
      </c>
      <c r="K54" s="40">
        <v>0</v>
      </c>
      <c r="L54" s="46">
        <v>352.730465201</v>
      </c>
      <c r="M54" s="63">
        <v>0</v>
      </c>
      <c r="N54" s="45">
        <v>0</v>
      </c>
      <c r="O54" s="40">
        <v>0</v>
      </c>
      <c r="P54" s="40">
        <v>0</v>
      </c>
      <c r="Q54" s="46">
        <v>0</v>
      </c>
      <c r="R54" s="63">
        <v>14.668962566</v>
      </c>
      <c r="S54" s="40">
        <v>7.771215378</v>
      </c>
      <c r="T54" s="40">
        <v>0</v>
      </c>
      <c r="U54" s="40">
        <v>0</v>
      </c>
      <c r="V54" s="46">
        <v>13.977358393</v>
      </c>
      <c r="W54" s="63">
        <v>0</v>
      </c>
      <c r="X54" s="40">
        <v>0</v>
      </c>
      <c r="Y54" s="40">
        <v>0</v>
      </c>
      <c r="Z54" s="40">
        <v>0</v>
      </c>
      <c r="AA54" s="46">
        <v>0</v>
      </c>
      <c r="AB54" s="63">
        <v>0.000468335</v>
      </c>
      <c r="AC54" s="40">
        <v>0</v>
      </c>
      <c r="AD54" s="40">
        <v>0</v>
      </c>
      <c r="AE54" s="40">
        <v>0</v>
      </c>
      <c r="AF54" s="46">
        <v>0</v>
      </c>
      <c r="AG54" s="63">
        <v>0</v>
      </c>
      <c r="AH54" s="40">
        <v>0</v>
      </c>
      <c r="AI54" s="40">
        <v>0</v>
      </c>
      <c r="AJ54" s="40">
        <v>0</v>
      </c>
      <c r="AK54" s="46">
        <v>0</v>
      </c>
      <c r="AL54" s="63">
        <v>0.003794253</v>
      </c>
      <c r="AM54" s="40">
        <v>0</v>
      </c>
      <c r="AN54" s="40">
        <v>0</v>
      </c>
      <c r="AO54" s="40">
        <v>0</v>
      </c>
      <c r="AP54" s="46">
        <v>0</v>
      </c>
      <c r="AQ54" s="63">
        <v>0</v>
      </c>
      <c r="AR54" s="45">
        <v>0.213020156</v>
      </c>
      <c r="AS54" s="40">
        <v>0</v>
      </c>
      <c r="AT54" s="40">
        <v>0</v>
      </c>
      <c r="AU54" s="46">
        <v>0</v>
      </c>
      <c r="AV54" s="63">
        <v>98.483767169</v>
      </c>
      <c r="AW54" s="40">
        <v>49.621688671</v>
      </c>
      <c r="AX54" s="40">
        <v>0</v>
      </c>
      <c r="AY54" s="40">
        <v>0</v>
      </c>
      <c r="AZ54" s="46">
        <v>320.234490788</v>
      </c>
      <c r="BA54" s="63">
        <v>0</v>
      </c>
      <c r="BB54" s="45">
        <v>0</v>
      </c>
      <c r="BC54" s="40">
        <v>0</v>
      </c>
      <c r="BD54" s="40">
        <v>0</v>
      </c>
      <c r="BE54" s="46">
        <v>0</v>
      </c>
      <c r="BF54" s="63">
        <v>28.349874558</v>
      </c>
      <c r="BG54" s="45">
        <v>4.832664443</v>
      </c>
      <c r="BH54" s="40">
        <v>0</v>
      </c>
      <c r="BI54" s="40">
        <v>0</v>
      </c>
      <c r="BJ54" s="46">
        <v>30.396524813</v>
      </c>
      <c r="BK54" s="108">
        <v>1277.571890403</v>
      </c>
      <c r="BL54" s="86"/>
    </row>
    <row r="55" spans="1:64" ht="12.75">
      <c r="A55" s="10"/>
      <c r="B55" s="21" t="s">
        <v>147</v>
      </c>
      <c r="C55" s="47">
        <v>0</v>
      </c>
      <c r="D55" s="45">
        <v>52.152358116</v>
      </c>
      <c r="E55" s="40">
        <v>0</v>
      </c>
      <c r="F55" s="40">
        <v>0</v>
      </c>
      <c r="G55" s="46">
        <v>0</v>
      </c>
      <c r="H55" s="63">
        <v>17.15607744</v>
      </c>
      <c r="I55" s="40">
        <v>20.490924862</v>
      </c>
      <c r="J55" s="40">
        <v>0</v>
      </c>
      <c r="K55" s="40">
        <v>0</v>
      </c>
      <c r="L55" s="46">
        <v>88.126205215</v>
      </c>
      <c r="M55" s="63">
        <v>0</v>
      </c>
      <c r="N55" s="45">
        <v>0</v>
      </c>
      <c r="O55" s="40">
        <v>0</v>
      </c>
      <c r="P55" s="40">
        <v>0</v>
      </c>
      <c r="Q55" s="46">
        <v>0</v>
      </c>
      <c r="R55" s="63">
        <v>8.845876316</v>
      </c>
      <c r="S55" s="40">
        <v>5.769825605</v>
      </c>
      <c r="T55" s="40">
        <v>0</v>
      </c>
      <c r="U55" s="40">
        <v>0</v>
      </c>
      <c r="V55" s="46">
        <v>6.562346408</v>
      </c>
      <c r="W55" s="63">
        <v>0</v>
      </c>
      <c r="X55" s="40">
        <v>0</v>
      </c>
      <c r="Y55" s="40">
        <v>0</v>
      </c>
      <c r="Z55" s="40">
        <v>0</v>
      </c>
      <c r="AA55" s="46">
        <v>0</v>
      </c>
      <c r="AB55" s="63">
        <v>0.044721864</v>
      </c>
      <c r="AC55" s="40">
        <v>0</v>
      </c>
      <c r="AD55" s="40">
        <v>0</v>
      </c>
      <c r="AE55" s="40">
        <v>0</v>
      </c>
      <c r="AF55" s="46">
        <v>0.01885289</v>
      </c>
      <c r="AG55" s="63">
        <v>0</v>
      </c>
      <c r="AH55" s="40">
        <v>0</v>
      </c>
      <c r="AI55" s="40">
        <v>0</v>
      </c>
      <c r="AJ55" s="40">
        <v>0</v>
      </c>
      <c r="AK55" s="46">
        <v>0</v>
      </c>
      <c r="AL55" s="63">
        <v>0.018217816</v>
      </c>
      <c r="AM55" s="40">
        <v>0</v>
      </c>
      <c r="AN55" s="40">
        <v>0</v>
      </c>
      <c r="AO55" s="40">
        <v>0</v>
      </c>
      <c r="AP55" s="46">
        <v>0</v>
      </c>
      <c r="AQ55" s="63">
        <v>0</v>
      </c>
      <c r="AR55" s="45">
        <v>0.200847904</v>
      </c>
      <c r="AS55" s="40">
        <v>0</v>
      </c>
      <c r="AT55" s="40">
        <v>0</v>
      </c>
      <c r="AU55" s="46">
        <v>0</v>
      </c>
      <c r="AV55" s="63">
        <v>77.966051307</v>
      </c>
      <c r="AW55" s="40">
        <v>26.93498338</v>
      </c>
      <c r="AX55" s="40">
        <v>0.007895814</v>
      </c>
      <c r="AY55" s="40">
        <v>0</v>
      </c>
      <c r="AZ55" s="46">
        <v>191.668983024</v>
      </c>
      <c r="BA55" s="63">
        <v>0</v>
      </c>
      <c r="BB55" s="45">
        <v>0</v>
      </c>
      <c r="BC55" s="40">
        <v>0</v>
      </c>
      <c r="BD55" s="40">
        <v>0</v>
      </c>
      <c r="BE55" s="46">
        <v>0</v>
      </c>
      <c r="BF55" s="63">
        <v>33.006792509</v>
      </c>
      <c r="BG55" s="45">
        <v>6.866767244</v>
      </c>
      <c r="BH55" s="40">
        <v>0</v>
      </c>
      <c r="BI55" s="40">
        <v>0</v>
      </c>
      <c r="BJ55" s="46">
        <v>31.674459854</v>
      </c>
      <c r="BK55" s="108">
        <v>567.512187568</v>
      </c>
      <c r="BL55" s="86"/>
    </row>
    <row r="56" spans="1:64" ht="12.75">
      <c r="A56" s="10"/>
      <c r="B56" s="21" t="s">
        <v>108</v>
      </c>
      <c r="C56" s="47">
        <v>0</v>
      </c>
      <c r="D56" s="45">
        <v>4.636825161</v>
      </c>
      <c r="E56" s="40">
        <v>0</v>
      </c>
      <c r="F56" s="40">
        <v>0</v>
      </c>
      <c r="G56" s="46">
        <v>0</v>
      </c>
      <c r="H56" s="63">
        <v>49.476656846</v>
      </c>
      <c r="I56" s="40">
        <v>24.662153925</v>
      </c>
      <c r="J56" s="40">
        <v>0</v>
      </c>
      <c r="K56" s="40">
        <v>0</v>
      </c>
      <c r="L56" s="46">
        <v>48.711682466</v>
      </c>
      <c r="M56" s="63">
        <v>0</v>
      </c>
      <c r="N56" s="45">
        <v>0</v>
      </c>
      <c r="O56" s="40">
        <v>0</v>
      </c>
      <c r="P56" s="40">
        <v>0</v>
      </c>
      <c r="Q56" s="46">
        <v>0</v>
      </c>
      <c r="R56" s="63">
        <v>19.483798728</v>
      </c>
      <c r="S56" s="40">
        <v>0.888507821</v>
      </c>
      <c r="T56" s="40">
        <v>0</v>
      </c>
      <c r="U56" s="40">
        <v>0</v>
      </c>
      <c r="V56" s="46">
        <v>7.21606544</v>
      </c>
      <c r="W56" s="63">
        <v>0</v>
      </c>
      <c r="X56" s="40">
        <v>0</v>
      </c>
      <c r="Y56" s="40">
        <v>0</v>
      </c>
      <c r="Z56" s="40">
        <v>0</v>
      </c>
      <c r="AA56" s="46">
        <v>0</v>
      </c>
      <c r="AB56" s="63">
        <v>0.013628973</v>
      </c>
      <c r="AC56" s="40">
        <v>0</v>
      </c>
      <c r="AD56" s="40">
        <v>0</v>
      </c>
      <c r="AE56" s="40">
        <v>0</v>
      </c>
      <c r="AF56" s="46">
        <v>0</v>
      </c>
      <c r="AG56" s="63">
        <v>0</v>
      </c>
      <c r="AH56" s="40">
        <v>0</v>
      </c>
      <c r="AI56" s="40">
        <v>0</v>
      </c>
      <c r="AJ56" s="40">
        <v>0</v>
      </c>
      <c r="AK56" s="46">
        <v>0</v>
      </c>
      <c r="AL56" s="63">
        <v>0.068813463</v>
      </c>
      <c r="AM56" s="40">
        <v>0</v>
      </c>
      <c r="AN56" s="40">
        <v>0</v>
      </c>
      <c r="AO56" s="40">
        <v>0</v>
      </c>
      <c r="AP56" s="46">
        <v>0</v>
      </c>
      <c r="AQ56" s="63">
        <v>0</v>
      </c>
      <c r="AR56" s="45">
        <v>0</v>
      </c>
      <c r="AS56" s="40">
        <v>0</v>
      </c>
      <c r="AT56" s="40">
        <v>0</v>
      </c>
      <c r="AU56" s="46">
        <v>0</v>
      </c>
      <c r="AV56" s="63">
        <v>33.837872164</v>
      </c>
      <c r="AW56" s="40">
        <v>9.089035767</v>
      </c>
      <c r="AX56" s="40">
        <v>0</v>
      </c>
      <c r="AY56" s="40">
        <v>0</v>
      </c>
      <c r="AZ56" s="46">
        <v>34.718606132</v>
      </c>
      <c r="BA56" s="63">
        <v>0</v>
      </c>
      <c r="BB56" s="45">
        <v>0</v>
      </c>
      <c r="BC56" s="40">
        <v>0</v>
      </c>
      <c r="BD56" s="40">
        <v>0</v>
      </c>
      <c r="BE56" s="46">
        <v>0</v>
      </c>
      <c r="BF56" s="63">
        <v>13.696502076</v>
      </c>
      <c r="BG56" s="45">
        <v>1.661045916</v>
      </c>
      <c r="BH56" s="40">
        <v>0</v>
      </c>
      <c r="BI56" s="40">
        <v>0</v>
      </c>
      <c r="BJ56" s="46">
        <v>7.457178667</v>
      </c>
      <c r="BK56" s="108">
        <v>255.618373545</v>
      </c>
      <c r="BL56" s="86"/>
    </row>
    <row r="57" spans="1:64" ht="12.75">
      <c r="A57" s="10"/>
      <c r="B57" s="21" t="s">
        <v>111</v>
      </c>
      <c r="C57" s="47">
        <v>0</v>
      </c>
      <c r="D57" s="45">
        <v>94.622247435</v>
      </c>
      <c r="E57" s="40">
        <v>0</v>
      </c>
      <c r="F57" s="40">
        <v>0</v>
      </c>
      <c r="G57" s="46">
        <v>0</v>
      </c>
      <c r="H57" s="63">
        <v>76.866641579</v>
      </c>
      <c r="I57" s="40">
        <v>46.412859131</v>
      </c>
      <c r="J57" s="40">
        <v>0</v>
      </c>
      <c r="K57" s="40">
        <v>0</v>
      </c>
      <c r="L57" s="46">
        <v>151.797807911</v>
      </c>
      <c r="M57" s="63">
        <v>0</v>
      </c>
      <c r="N57" s="45">
        <v>0</v>
      </c>
      <c r="O57" s="40">
        <v>0</v>
      </c>
      <c r="P57" s="40">
        <v>0</v>
      </c>
      <c r="Q57" s="46">
        <v>0</v>
      </c>
      <c r="R57" s="63">
        <v>24.940042156</v>
      </c>
      <c r="S57" s="40">
        <v>0</v>
      </c>
      <c r="T57" s="40">
        <v>0</v>
      </c>
      <c r="U57" s="40">
        <v>0</v>
      </c>
      <c r="V57" s="46">
        <v>5.167017856</v>
      </c>
      <c r="W57" s="63">
        <v>0</v>
      </c>
      <c r="X57" s="40">
        <v>0</v>
      </c>
      <c r="Y57" s="40">
        <v>0</v>
      </c>
      <c r="Z57" s="40">
        <v>0</v>
      </c>
      <c r="AA57" s="46">
        <v>0</v>
      </c>
      <c r="AB57" s="63">
        <v>0.147084761</v>
      </c>
      <c r="AC57" s="40">
        <v>0</v>
      </c>
      <c r="AD57" s="40">
        <v>0</v>
      </c>
      <c r="AE57" s="40">
        <v>0</v>
      </c>
      <c r="AF57" s="46">
        <v>0</v>
      </c>
      <c r="AG57" s="63">
        <v>0</v>
      </c>
      <c r="AH57" s="40">
        <v>0</v>
      </c>
      <c r="AI57" s="40">
        <v>0</v>
      </c>
      <c r="AJ57" s="40">
        <v>0</v>
      </c>
      <c r="AK57" s="46">
        <v>0</v>
      </c>
      <c r="AL57" s="63">
        <v>0.179330447</v>
      </c>
      <c r="AM57" s="40">
        <v>0</v>
      </c>
      <c r="AN57" s="40">
        <v>0</v>
      </c>
      <c r="AO57" s="40">
        <v>0</v>
      </c>
      <c r="AP57" s="46">
        <v>0.000798806</v>
      </c>
      <c r="AQ57" s="63">
        <v>0</v>
      </c>
      <c r="AR57" s="45">
        <v>0</v>
      </c>
      <c r="AS57" s="40">
        <v>0</v>
      </c>
      <c r="AT57" s="40">
        <v>0</v>
      </c>
      <c r="AU57" s="46">
        <v>0</v>
      </c>
      <c r="AV57" s="63">
        <v>631.217561183</v>
      </c>
      <c r="AW57" s="40">
        <v>95.81179411</v>
      </c>
      <c r="AX57" s="40">
        <v>0</v>
      </c>
      <c r="AY57" s="40">
        <v>0</v>
      </c>
      <c r="AZ57" s="46">
        <v>708.389247419</v>
      </c>
      <c r="BA57" s="63">
        <v>0</v>
      </c>
      <c r="BB57" s="45">
        <v>0</v>
      </c>
      <c r="BC57" s="40">
        <v>0</v>
      </c>
      <c r="BD57" s="40">
        <v>0</v>
      </c>
      <c r="BE57" s="46">
        <v>0</v>
      </c>
      <c r="BF57" s="63">
        <v>158.067990752</v>
      </c>
      <c r="BG57" s="45">
        <v>3.741358424</v>
      </c>
      <c r="BH57" s="40">
        <v>0</v>
      </c>
      <c r="BI57" s="40">
        <v>0</v>
      </c>
      <c r="BJ57" s="46">
        <v>68.45977551</v>
      </c>
      <c r="BK57" s="108">
        <v>2065.82155748</v>
      </c>
      <c r="BL57" s="86"/>
    </row>
    <row r="58" spans="1:64" ht="12.75">
      <c r="A58" s="10"/>
      <c r="B58" s="21" t="s">
        <v>107</v>
      </c>
      <c r="C58" s="47">
        <v>0</v>
      </c>
      <c r="D58" s="45">
        <v>42.399432519</v>
      </c>
      <c r="E58" s="40">
        <v>0</v>
      </c>
      <c r="F58" s="40">
        <v>0</v>
      </c>
      <c r="G58" s="46">
        <v>0</v>
      </c>
      <c r="H58" s="63">
        <v>46.936348221</v>
      </c>
      <c r="I58" s="40">
        <v>85.893085802</v>
      </c>
      <c r="J58" s="40">
        <v>0</v>
      </c>
      <c r="K58" s="40">
        <v>0</v>
      </c>
      <c r="L58" s="46">
        <v>276.121384765</v>
      </c>
      <c r="M58" s="63">
        <v>0</v>
      </c>
      <c r="N58" s="45">
        <v>0</v>
      </c>
      <c r="O58" s="40">
        <v>0</v>
      </c>
      <c r="P58" s="40">
        <v>0</v>
      </c>
      <c r="Q58" s="46">
        <v>0</v>
      </c>
      <c r="R58" s="63">
        <v>16.534309751</v>
      </c>
      <c r="S58" s="40">
        <v>36.259895403</v>
      </c>
      <c r="T58" s="40">
        <v>1.452689535</v>
      </c>
      <c r="U58" s="40">
        <v>0</v>
      </c>
      <c r="V58" s="46">
        <v>49.67552492</v>
      </c>
      <c r="W58" s="63">
        <v>0</v>
      </c>
      <c r="X58" s="40">
        <v>0</v>
      </c>
      <c r="Y58" s="40">
        <v>0</v>
      </c>
      <c r="Z58" s="40">
        <v>0</v>
      </c>
      <c r="AA58" s="46">
        <v>0</v>
      </c>
      <c r="AB58" s="63">
        <v>0.00525408</v>
      </c>
      <c r="AC58" s="40">
        <v>0</v>
      </c>
      <c r="AD58" s="40">
        <v>0</v>
      </c>
      <c r="AE58" s="40">
        <v>0</v>
      </c>
      <c r="AF58" s="46">
        <v>0.084267729</v>
      </c>
      <c r="AG58" s="63">
        <v>0</v>
      </c>
      <c r="AH58" s="40">
        <v>0</v>
      </c>
      <c r="AI58" s="40">
        <v>0</v>
      </c>
      <c r="AJ58" s="40">
        <v>0</v>
      </c>
      <c r="AK58" s="46">
        <v>0</v>
      </c>
      <c r="AL58" s="63">
        <v>0.01066667</v>
      </c>
      <c r="AM58" s="40">
        <v>0</v>
      </c>
      <c r="AN58" s="40">
        <v>0</v>
      </c>
      <c r="AO58" s="40">
        <v>0</v>
      </c>
      <c r="AP58" s="46">
        <v>0.029881129</v>
      </c>
      <c r="AQ58" s="63">
        <v>0</v>
      </c>
      <c r="AR58" s="45">
        <v>0</v>
      </c>
      <c r="AS58" s="40">
        <v>0</v>
      </c>
      <c r="AT58" s="40">
        <v>0</v>
      </c>
      <c r="AU58" s="46">
        <v>0</v>
      </c>
      <c r="AV58" s="63">
        <v>460.46981782</v>
      </c>
      <c r="AW58" s="40">
        <v>476.427571579</v>
      </c>
      <c r="AX58" s="40">
        <v>2.24837464</v>
      </c>
      <c r="AY58" s="40">
        <v>0</v>
      </c>
      <c r="AZ58" s="46">
        <v>2489.197065322</v>
      </c>
      <c r="BA58" s="63">
        <v>0</v>
      </c>
      <c r="BB58" s="45">
        <v>0</v>
      </c>
      <c r="BC58" s="40">
        <v>0</v>
      </c>
      <c r="BD58" s="40">
        <v>0</v>
      </c>
      <c r="BE58" s="46">
        <v>0</v>
      </c>
      <c r="BF58" s="63">
        <v>176.46589586</v>
      </c>
      <c r="BG58" s="45">
        <v>82.254763384</v>
      </c>
      <c r="BH58" s="40">
        <v>0</v>
      </c>
      <c r="BI58" s="40">
        <v>0</v>
      </c>
      <c r="BJ58" s="46">
        <v>431.615180597</v>
      </c>
      <c r="BK58" s="108">
        <v>4674.081409726</v>
      </c>
      <c r="BL58" s="86"/>
    </row>
    <row r="59" spans="1:64" ht="12" customHeight="1">
      <c r="A59" s="10"/>
      <c r="B59" s="21" t="s">
        <v>115</v>
      </c>
      <c r="C59" s="47">
        <v>0</v>
      </c>
      <c r="D59" s="45">
        <v>1.180940437</v>
      </c>
      <c r="E59" s="40">
        <v>0</v>
      </c>
      <c r="F59" s="40">
        <v>0</v>
      </c>
      <c r="G59" s="46">
        <v>0</v>
      </c>
      <c r="H59" s="63">
        <v>42.425709043</v>
      </c>
      <c r="I59" s="40">
        <v>11.677274192</v>
      </c>
      <c r="J59" s="40">
        <v>0</v>
      </c>
      <c r="K59" s="40">
        <v>0</v>
      </c>
      <c r="L59" s="46">
        <v>40.174100173</v>
      </c>
      <c r="M59" s="63">
        <v>0</v>
      </c>
      <c r="N59" s="45">
        <v>0</v>
      </c>
      <c r="O59" s="40">
        <v>0</v>
      </c>
      <c r="P59" s="40">
        <v>0</v>
      </c>
      <c r="Q59" s="46">
        <v>0</v>
      </c>
      <c r="R59" s="63">
        <v>10.241237576</v>
      </c>
      <c r="S59" s="40">
        <v>3.411566597</v>
      </c>
      <c r="T59" s="40">
        <v>0</v>
      </c>
      <c r="U59" s="40">
        <v>0</v>
      </c>
      <c r="V59" s="46">
        <v>4.888166326</v>
      </c>
      <c r="W59" s="63">
        <v>0</v>
      </c>
      <c r="X59" s="40">
        <v>0</v>
      </c>
      <c r="Y59" s="40">
        <v>0</v>
      </c>
      <c r="Z59" s="40">
        <v>0</v>
      </c>
      <c r="AA59" s="46">
        <v>0</v>
      </c>
      <c r="AB59" s="63">
        <v>0.945150705</v>
      </c>
      <c r="AC59" s="40">
        <v>0</v>
      </c>
      <c r="AD59" s="40">
        <v>0</v>
      </c>
      <c r="AE59" s="40">
        <v>0</v>
      </c>
      <c r="AF59" s="46">
        <v>0</v>
      </c>
      <c r="AG59" s="63">
        <v>0</v>
      </c>
      <c r="AH59" s="40">
        <v>0</v>
      </c>
      <c r="AI59" s="40">
        <v>0</v>
      </c>
      <c r="AJ59" s="40">
        <v>0</v>
      </c>
      <c r="AK59" s="46">
        <v>0</v>
      </c>
      <c r="AL59" s="63">
        <v>0.29424089</v>
      </c>
      <c r="AM59" s="40">
        <v>0</v>
      </c>
      <c r="AN59" s="40">
        <v>0</v>
      </c>
      <c r="AO59" s="40">
        <v>0</v>
      </c>
      <c r="AP59" s="46">
        <v>0</v>
      </c>
      <c r="AQ59" s="63">
        <v>0</v>
      </c>
      <c r="AR59" s="45">
        <v>0</v>
      </c>
      <c r="AS59" s="40">
        <v>0</v>
      </c>
      <c r="AT59" s="40">
        <v>0</v>
      </c>
      <c r="AU59" s="46">
        <v>0</v>
      </c>
      <c r="AV59" s="63">
        <v>683.312806084</v>
      </c>
      <c r="AW59" s="40">
        <v>42.525243745</v>
      </c>
      <c r="AX59" s="40">
        <v>0.419035001</v>
      </c>
      <c r="AY59" s="40">
        <v>0</v>
      </c>
      <c r="AZ59" s="46">
        <v>333.315899371</v>
      </c>
      <c r="BA59" s="63">
        <v>0</v>
      </c>
      <c r="BB59" s="45">
        <v>0</v>
      </c>
      <c r="BC59" s="40">
        <v>0</v>
      </c>
      <c r="BD59" s="40">
        <v>0</v>
      </c>
      <c r="BE59" s="46">
        <v>0</v>
      </c>
      <c r="BF59" s="63">
        <v>142.1739059</v>
      </c>
      <c r="BG59" s="45">
        <v>10.752838881</v>
      </c>
      <c r="BH59" s="40">
        <v>0</v>
      </c>
      <c r="BI59" s="40">
        <v>0</v>
      </c>
      <c r="BJ59" s="46">
        <v>40.215281729</v>
      </c>
      <c r="BK59" s="108">
        <v>1367.95339665</v>
      </c>
      <c r="BL59" s="86"/>
    </row>
    <row r="60" spans="1:64" ht="12" customHeight="1">
      <c r="A60" s="10"/>
      <c r="B60" s="21" t="s">
        <v>112</v>
      </c>
      <c r="C60" s="47">
        <v>0</v>
      </c>
      <c r="D60" s="45">
        <v>59.956986567</v>
      </c>
      <c r="E60" s="40">
        <v>0</v>
      </c>
      <c r="F60" s="40">
        <v>0</v>
      </c>
      <c r="G60" s="46">
        <v>0</v>
      </c>
      <c r="H60" s="63">
        <v>743.387019467</v>
      </c>
      <c r="I60" s="40">
        <v>304.836444302</v>
      </c>
      <c r="J60" s="40">
        <v>24.545319818</v>
      </c>
      <c r="K60" s="40">
        <v>0</v>
      </c>
      <c r="L60" s="46">
        <v>1010.551599535</v>
      </c>
      <c r="M60" s="63">
        <v>0</v>
      </c>
      <c r="N60" s="45">
        <v>0</v>
      </c>
      <c r="O60" s="40">
        <v>0</v>
      </c>
      <c r="P60" s="40">
        <v>0</v>
      </c>
      <c r="Q60" s="46">
        <v>0</v>
      </c>
      <c r="R60" s="63">
        <v>303.546457394</v>
      </c>
      <c r="S60" s="40">
        <v>34.081150476</v>
      </c>
      <c r="T60" s="40">
        <v>0</v>
      </c>
      <c r="U60" s="40">
        <v>0</v>
      </c>
      <c r="V60" s="46">
        <v>81.509409819</v>
      </c>
      <c r="W60" s="63">
        <v>0</v>
      </c>
      <c r="X60" s="40">
        <v>0</v>
      </c>
      <c r="Y60" s="40">
        <v>0</v>
      </c>
      <c r="Z60" s="40">
        <v>0</v>
      </c>
      <c r="AA60" s="46">
        <v>0</v>
      </c>
      <c r="AB60" s="63">
        <v>2.876259027</v>
      </c>
      <c r="AC60" s="40">
        <v>0</v>
      </c>
      <c r="AD60" s="40">
        <v>0</v>
      </c>
      <c r="AE60" s="40">
        <v>0</v>
      </c>
      <c r="AF60" s="46">
        <v>0.23104715</v>
      </c>
      <c r="AG60" s="63">
        <v>0</v>
      </c>
      <c r="AH60" s="40">
        <v>0</v>
      </c>
      <c r="AI60" s="40">
        <v>0</v>
      </c>
      <c r="AJ60" s="40">
        <v>0</v>
      </c>
      <c r="AK60" s="46">
        <v>0</v>
      </c>
      <c r="AL60" s="63">
        <v>1.947328862</v>
      </c>
      <c r="AM60" s="40">
        <v>0</v>
      </c>
      <c r="AN60" s="40">
        <v>0</v>
      </c>
      <c r="AO60" s="40">
        <v>0</v>
      </c>
      <c r="AP60" s="46">
        <v>0.037192136</v>
      </c>
      <c r="AQ60" s="63">
        <v>0</v>
      </c>
      <c r="AR60" s="45">
        <v>0.125299968</v>
      </c>
      <c r="AS60" s="40">
        <v>0</v>
      </c>
      <c r="AT60" s="40">
        <v>0</v>
      </c>
      <c r="AU60" s="46">
        <v>0</v>
      </c>
      <c r="AV60" s="63">
        <v>4491.265926891</v>
      </c>
      <c r="AW60" s="40">
        <v>636.327812292</v>
      </c>
      <c r="AX60" s="40">
        <v>0.412469599</v>
      </c>
      <c r="AY60" s="40">
        <v>0</v>
      </c>
      <c r="AZ60" s="46">
        <v>4118.141365501</v>
      </c>
      <c r="BA60" s="63">
        <v>0</v>
      </c>
      <c r="BB60" s="45">
        <v>0</v>
      </c>
      <c r="BC60" s="40">
        <v>0</v>
      </c>
      <c r="BD60" s="40">
        <v>0</v>
      </c>
      <c r="BE60" s="46">
        <v>0</v>
      </c>
      <c r="BF60" s="63">
        <v>1584.94600193</v>
      </c>
      <c r="BG60" s="45">
        <v>120.380773102</v>
      </c>
      <c r="BH60" s="40">
        <v>0.06192664</v>
      </c>
      <c r="BI60" s="40">
        <v>0</v>
      </c>
      <c r="BJ60" s="46">
        <v>458.71291332</v>
      </c>
      <c r="BK60" s="108">
        <v>13977.880703796</v>
      </c>
      <c r="BL60" s="86"/>
    </row>
    <row r="61" spans="1:64" ht="12" customHeight="1">
      <c r="A61" s="10"/>
      <c r="B61" s="21" t="s">
        <v>109</v>
      </c>
      <c r="C61" s="47">
        <v>0</v>
      </c>
      <c r="D61" s="45">
        <v>62.890529804</v>
      </c>
      <c r="E61" s="40">
        <v>0</v>
      </c>
      <c r="F61" s="40">
        <v>0</v>
      </c>
      <c r="G61" s="46">
        <v>0</v>
      </c>
      <c r="H61" s="63">
        <v>255.733109956</v>
      </c>
      <c r="I61" s="40">
        <v>108.302980177</v>
      </c>
      <c r="J61" s="40">
        <v>0</v>
      </c>
      <c r="K61" s="40">
        <v>0</v>
      </c>
      <c r="L61" s="46">
        <v>537.307601312</v>
      </c>
      <c r="M61" s="63">
        <v>0</v>
      </c>
      <c r="N61" s="45">
        <v>0</v>
      </c>
      <c r="O61" s="40">
        <v>0</v>
      </c>
      <c r="P61" s="40">
        <v>0</v>
      </c>
      <c r="Q61" s="46">
        <v>0</v>
      </c>
      <c r="R61" s="63">
        <v>90.396197014</v>
      </c>
      <c r="S61" s="40">
        <v>60.572947835</v>
      </c>
      <c r="T61" s="40">
        <v>0</v>
      </c>
      <c r="U61" s="40">
        <v>0</v>
      </c>
      <c r="V61" s="46">
        <v>35.794889308</v>
      </c>
      <c r="W61" s="63">
        <v>0</v>
      </c>
      <c r="X61" s="40">
        <v>0</v>
      </c>
      <c r="Y61" s="40">
        <v>0</v>
      </c>
      <c r="Z61" s="40">
        <v>0</v>
      </c>
      <c r="AA61" s="46">
        <v>0</v>
      </c>
      <c r="AB61" s="63">
        <v>0.800138255</v>
      </c>
      <c r="AC61" s="40">
        <v>0</v>
      </c>
      <c r="AD61" s="40">
        <v>0</v>
      </c>
      <c r="AE61" s="40">
        <v>0</v>
      </c>
      <c r="AF61" s="46">
        <v>0.039855772</v>
      </c>
      <c r="AG61" s="63">
        <v>0</v>
      </c>
      <c r="AH61" s="40">
        <v>0</v>
      </c>
      <c r="AI61" s="40">
        <v>0</v>
      </c>
      <c r="AJ61" s="40">
        <v>0</v>
      </c>
      <c r="AK61" s="46">
        <v>0</v>
      </c>
      <c r="AL61" s="63">
        <v>0.545101853</v>
      </c>
      <c r="AM61" s="40">
        <v>0</v>
      </c>
      <c r="AN61" s="40">
        <v>0</v>
      </c>
      <c r="AO61" s="40">
        <v>0</v>
      </c>
      <c r="AP61" s="46">
        <v>0.076803586</v>
      </c>
      <c r="AQ61" s="63">
        <v>0</v>
      </c>
      <c r="AR61" s="45">
        <v>0</v>
      </c>
      <c r="AS61" s="40">
        <v>0</v>
      </c>
      <c r="AT61" s="40">
        <v>0</v>
      </c>
      <c r="AU61" s="46">
        <v>0</v>
      </c>
      <c r="AV61" s="63">
        <v>2019.26240117</v>
      </c>
      <c r="AW61" s="40">
        <v>246.097487768</v>
      </c>
      <c r="AX61" s="40">
        <v>0.022152126</v>
      </c>
      <c r="AY61" s="40">
        <v>0</v>
      </c>
      <c r="AZ61" s="46">
        <v>2256.30025395</v>
      </c>
      <c r="BA61" s="63">
        <v>0</v>
      </c>
      <c r="BB61" s="45">
        <v>0</v>
      </c>
      <c r="BC61" s="40">
        <v>0</v>
      </c>
      <c r="BD61" s="40">
        <v>0</v>
      </c>
      <c r="BE61" s="46">
        <v>0</v>
      </c>
      <c r="BF61" s="63">
        <v>710.685221064</v>
      </c>
      <c r="BG61" s="45">
        <v>47.362157721</v>
      </c>
      <c r="BH61" s="40">
        <v>0.567068561</v>
      </c>
      <c r="BI61" s="40">
        <v>0</v>
      </c>
      <c r="BJ61" s="46">
        <v>266.992581426</v>
      </c>
      <c r="BK61" s="108">
        <v>6699.749478658</v>
      </c>
      <c r="BL61" s="86"/>
    </row>
    <row r="62" spans="1:64" ht="11.25" customHeight="1">
      <c r="A62" s="10"/>
      <c r="B62" s="21" t="s">
        <v>113</v>
      </c>
      <c r="C62" s="47">
        <v>0</v>
      </c>
      <c r="D62" s="45">
        <v>15.944473011</v>
      </c>
      <c r="E62" s="40">
        <v>0</v>
      </c>
      <c r="F62" s="40">
        <v>0</v>
      </c>
      <c r="G62" s="46">
        <v>0</v>
      </c>
      <c r="H62" s="63">
        <v>109.101431683</v>
      </c>
      <c r="I62" s="40">
        <v>3.636488241</v>
      </c>
      <c r="J62" s="40">
        <v>0</v>
      </c>
      <c r="K62" s="40">
        <v>0</v>
      </c>
      <c r="L62" s="46">
        <v>133.184910069</v>
      </c>
      <c r="M62" s="63">
        <v>0</v>
      </c>
      <c r="N62" s="45">
        <v>0</v>
      </c>
      <c r="O62" s="40">
        <v>0</v>
      </c>
      <c r="P62" s="40">
        <v>0</v>
      </c>
      <c r="Q62" s="46">
        <v>0</v>
      </c>
      <c r="R62" s="63">
        <v>53.582654053</v>
      </c>
      <c r="S62" s="40">
        <v>0.994720662</v>
      </c>
      <c r="T62" s="40">
        <v>0</v>
      </c>
      <c r="U62" s="40">
        <v>0</v>
      </c>
      <c r="V62" s="46">
        <v>7.042176003</v>
      </c>
      <c r="W62" s="63">
        <v>0</v>
      </c>
      <c r="X62" s="40">
        <v>0</v>
      </c>
      <c r="Y62" s="40">
        <v>0</v>
      </c>
      <c r="Z62" s="40">
        <v>0</v>
      </c>
      <c r="AA62" s="46">
        <v>0</v>
      </c>
      <c r="AB62" s="63">
        <v>0.129940724</v>
      </c>
      <c r="AC62" s="40">
        <v>0</v>
      </c>
      <c r="AD62" s="40">
        <v>0</v>
      </c>
      <c r="AE62" s="40">
        <v>0</v>
      </c>
      <c r="AF62" s="46">
        <v>0</v>
      </c>
      <c r="AG62" s="63">
        <v>0</v>
      </c>
      <c r="AH62" s="40">
        <v>0</v>
      </c>
      <c r="AI62" s="40">
        <v>0</v>
      </c>
      <c r="AJ62" s="40">
        <v>0</v>
      </c>
      <c r="AK62" s="46">
        <v>0</v>
      </c>
      <c r="AL62" s="63">
        <v>0.052821645</v>
      </c>
      <c r="AM62" s="40">
        <v>0</v>
      </c>
      <c r="AN62" s="40">
        <v>0</v>
      </c>
      <c r="AO62" s="40">
        <v>0</v>
      </c>
      <c r="AP62" s="46">
        <v>0</v>
      </c>
      <c r="AQ62" s="63">
        <v>0</v>
      </c>
      <c r="AR62" s="45">
        <v>0</v>
      </c>
      <c r="AS62" s="40">
        <v>0</v>
      </c>
      <c r="AT62" s="40">
        <v>0</v>
      </c>
      <c r="AU62" s="46">
        <v>0</v>
      </c>
      <c r="AV62" s="63">
        <v>157.200917912</v>
      </c>
      <c r="AW62" s="40">
        <v>22.329152967</v>
      </c>
      <c r="AX62" s="40">
        <v>0</v>
      </c>
      <c r="AY62" s="40">
        <v>0</v>
      </c>
      <c r="AZ62" s="46">
        <v>150.463999486</v>
      </c>
      <c r="BA62" s="63">
        <v>0</v>
      </c>
      <c r="BB62" s="45">
        <v>0</v>
      </c>
      <c r="BC62" s="40">
        <v>0</v>
      </c>
      <c r="BD62" s="40">
        <v>0</v>
      </c>
      <c r="BE62" s="46">
        <v>0</v>
      </c>
      <c r="BF62" s="63">
        <v>64.938349989</v>
      </c>
      <c r="BG62" s="45">
        <v>11.505297654</v>
      </c>
      <c r="BH62" s="40">
        <v>0</v>
      </c>
      <c r="BI62" s="40">
        <v>0</v>
      </c>
      <c r="BJ62" s="46">
        <v>27.349023961</v>
      </c>
      <c r="BK62" s="108">
        <v>757.45635806</v>
      </c>
      <c r="BL62" s="86"/>
    </row>
    <row r="63" spans="1:64" ht="14.25" customHeight="1">
      <c r="A63" s="10"/>
      <c r="B63" s="21" t="s">
        <v>128</v>
      </c>
      <c r="C63" s="47">
        <v>0</v>
      </c>
      <c r="D63" s="45">
        <v>0.809840162</v>
      </c>
      <c r="E63" s="40">
        <v>0</v>
      </c>
      <c r="F63" s="40">
        <v>0</v>
      </c>
      <c r="G63" s="46">
        <v>0</v>
      </c>
      <c r="H63" s="63">
        <v>24.456188396</v>
      </c>
      <c r="I63" s="40">
        <v>1.387632105</v>
      </c>
      <c r="J63" s="40">
        <v>0</v>
      </c>
      <c r="K63" s="40">
        <v>0</v>
      </c>
      <c r="L63" s="46">
        <v>44.227997232</v>
      </c>
      <c r="M63" s="63">
        <v>0</v>
      </c>
      <c r="N63" s="45">
        <v>0</v>
      </c>
      <c r="O63" s="40">
        <v>0</v>
      </c>
      <c r="P63" s="40">
        <v>0</v>
      </c>
      <c r="Q63" s="46">
        <v>0</v>
      </c>
      <c r="R63" s="63">
        <v>11.462763202</v>
      </c>
      <c r="S63" s="40">
        <v>0.11598668</v>
      </c>
      <c r="T63" s="40">
        <v>0</v>
      </c>
      <c r="U63" s="40">
        <v>0</v>
      </c>
      <c r="V63" s="46">
        <v>4.692442884</v>
      </c>
      <c r="W63" s="63">
        <v>0</v>
      </c>
      <c r="X63" s="40">
        <v>0</v>
      </c>
      <c r="Y63" s="40">
        <v>0</v>
      </c>
      <c r="Z63" s="40">
        <v>0</v>
      </c>
      <c r="AA63" s="46">
        <v>0</v>
      </c>
      <c r="AB63" s="63">
        <v>0</v>
      </c>
      <c r="AC63" s="40">
        <v>0</v>
      </c>
      <c r="AD63" s="40">
        <v>0</v>
      </c>
      <c r="AE63" s="40">
        <v>0</v>
      </c>
      <c r="AF63" s="46">
        <v>0</v>
      </c>
      <c r="AG63" s="63">
        <v>0</v>
      </c>
      <c r="AH63" s="40">
        <v>0</v>
      </c>
      <c r="AI63" s="40">
        <v>0</v>
      </c>
      <c r="AJ63" s="40">
        <v>0</v>
      </c>
      <c r="AK63" s="46">
        <v>0</v>
      </c>
      <c r="AL63" s="63">
        <v>0</v>
      </c>
      <c r="AM63" s="40">
        <v>0</v>
      </c>
      <c r="AN63" s="40">
        <v>0</v>
      </c>
      <c r="AO63" s="40">
        <v>0</v>
      </c>
      <c r="AP63" s="46">
        <v>0</v>
      </c>
      <c r="AQ63" s="63">
        <v>0</v>
      </c>
      <c r="AR63" s="45">
        <v>0</v>
      </c>
      <c r="AS63" s="40">
        <v>0</v>
      </c>
      <c r="AT63" s="40">
        <v>0</v>
      </c>
      <c r="AU63" s="46">
        <v>0</v>
      </c>
      <c r="AV63" s="63">
        <v>15.663686447</v>
      </c>
      <c r="AW63" s="40">
        <v>9.329254778</v>
      </c>
      <c r="AX63" s="40">
        <v>0</v>
      </c>
      <c r="AY63" s="40">
        <v>0</v>
      </c>
      <c r="AZ63" s="46">
        <v>22.458803008</v>
      </c>
      <c r="BA63" s="63">
        <v>0</v>
      </c>
      <c r="BB63" s="45">
        <v>0</v>
      </c>
      <c r="BC63" s="40">
        <v>0</v>
      </c>
      <c r="BD63" s="40">
        <v>0</v>
      </c>
      <c r="BE63" s="46">
        <v>0</v>
      </c>
      <c r="BF63" s="63">
        <v>5.724096239</v>
      </c>
      <c r="BG63" s="45">
        <v>0.122860772</v>
      </c>
      <c r="BH63" s="40">
        <v>0</v>
      </c>
      <c r="BI63" s="40">
        <v>0</v>
      </c>
      <c r="BJ63" s="46">
        <v>2.3508865822361646</v>
      </c>
      <c r="BK63" s="108">
        <v>142.80243848723617</v>
      </c>
      <c r="BL63" s="86"/>
    </row>
    <row r="64" spans="1:64" ht="12.75">
      <c r="A64" s="31"/>
      <c r="B64" s="32" t="s">
        <v>77</v>
      </c>
      <c r="C64" s="101">
        <f aca="true" t="shared" si="10" ref="C64:AH64">SUM(C47:C63)</f>
        <v>0</v>
      </c>
      <c r="D64" s="71">
        <f t="shared" si="10"/>
        <v>911.1231525349999</v>
      </c>
      <c r="E64" s="71">
        <f t="shared" si="10"/>
        <v>0</v>
      </c>
      <c r="F64" s="71">
        <f t="shared" si="10"/>
        <v>0</v>
      </c>
      <c r="G64" s="71">
        <f t="shared" si="10"/>
        <v>0</v>
      </c>
      <c r="H64" s="71">
        <f t="shared" si="10"/>
        <v>2847.7964644470003</v>
      </c>
      <c r="I64" s="71">
        <f t="shared" si="10"/>
        <v>1363.101048309</v>
      </c>
      <c r="J64" s="71">
        <f t="shared" si="10"/>
        <v>24.545319818</v>
      </c>
      <c r="K64" s="71">
        <f t="shared" si="10"/>
        <v>0</v>
      </c>
      <c r="L64" s="71">
        <f t="shared" si="10"/>
        <v>4545.408662126</v>
      </c>
      <c r="M64" s="71">
        <f t="shared" si="10"/>
        <v>0</v>
      </c>
      <c r="N64" s="71">
        <f t="shared" si="10"/>
        <v>0</v>
      </c>
      <c r="O64" s="71">
        <f t="shared" si="10"/>
        <v>0</v>
      </c>
      <c r="P64" s="71">
        <f t="shared" si="10"/>
        <v>0</v>
      </c>
      <c r="Q64" s="71">
        <f t="shared" si="10"/>
        <v>0</v>
      </c>
      <c r="R64" s="71">
        <f t="shared" si="10"/>
        <v>1060.888248647</v>
      </c>
      <c r="S64" s="71">
        <f t="shared" si="10"/>
        <v>227.93913572399998</v>
      </c>
      <c r="T64" s="71">
        <f t="shared" si="10"/>
        <v>1.452689535</v>
      </c>
      <c r="U64" s="71">
        <f t="shared" si="10"/>
        <v>0</v>
      </c>
      <c r="V64" s="71">
        <f t="shared" si="10"/>
        <v>370.278340542</v>
      </c>
      <c r="W64" s="71">
        <f t="shared" si="10"/>
        <v>0</v>
      </c>
      <c r="X64" s="71">
        <f t="shared" si="10"/>
        <v>0</v>
      </c>
      <c r="Y64" s="71">
        <f t="shared" si="10"/>
        <v>0</v>
      </c>
      <c r="Z64" s="71">
        <f t="shared" si="10"/>
        <v>0</v>
      </c>
      <c r="AA64" s="71">
        <f t="shared" si="10"/>
        <v>0</v>
      </c>
      <c r="AB64" s="71">
        <f t="shared" si="10"/>
        <v>9.869245445000002</v>
      </c>
      <c r="AC64" s="71">
        <f t="shared" si="10"/>
        <v>0</v>
      </c>
      <c r="AD64" s="71">
        <f t="shared" si="10"/>
        <v>0</v>
      </c>
      <c r="AE64" s="71">
        <f t="shared" si="10"/>
        <v>0</v>
      </c>
      <c r="AF64" s="71">
        <f t="shared" si="10"/>
        <v>0.476059047</v>
      </c>
      <c r="AG64" s="71">
        <f t="shared" si="10"/>
        <v>0</v>
      </c>
      <c r="AH64" s="71">
        <f t="shared" si="10"/>
        <v>0</v>
      </c>
      <c r="AI64" s="71">
        <f aca="true" t="shared" si="11" ref="AI64:BJ64">SUM(AI47:AI63)</f>
        <v>0</v>
      </c>
      <c r="AJ64" s="71">
        <f t="shared" si="11"/>
        <v>0</v>
      </c>
      <c r="AK64" s="71">
        <f t="shared" si="11"/>
        <v>0</v>
      </c>
      <c r="AL64" s="71">
        <f t="shared" si="11"/>
        <v>6.22661661</v>
      </c>
      <c r="AM64" s="71">
        <f t="shared" si="11"/>
        <v>0</v>
      </c>
      <c r="AN64" s="71">
        <f t="shared" si="11"/>
        <v>0</v>
      </c>
      <c r="AO64" s="71">
        <f t="shared" si="11"/>
        <v>0</v>
      </c>
      <c r="AP64" s="71">
        <f t="shared" si="11"/>
        <v>0.185073496</v>
      </c>
      <c r="AQ64" s="71">
        <f t="shared" si="11"/>
        <v>0.066815121</v>
      </c>
      <c r="AR64" s="71">
        <f t="shared" si="11"/>
        <v>0.8320291569999999</v>
      </c>
      <c r="AS64" s="71">
        <f t="shared" si="11"/>
        <v>0</v>
      </c>
      <c r="AT64" s="71">
        <f t="shared" si="11"/>
        <v>0</v>
      </c>
      <c r="AU64" s="71">
        <f t="shared" si="11"/>
        <v>0</v>
      </c>
      <c r="AV64" s="71">
        <f t="shared" si="11"/>
        <v>16227.316517541001</v>
      </c>
      <c r="AW64" s="71">
        <f t="shared" si="11"/>
        <v>2554.6341983869997</v>
      </c>
      <c r="AX64" s="71">
        <f t="shared" si="11"/>
        <v>3.4705344510000002</v>
      </c>
      <c r="AY64" s="71">
        <f t="shared" si="11"/>
        <v>0</v>
      </c>
      <c r="AZ64" s="71">
        <f t="shared" si="11"/>
        <v>16128.831131664</v>
      </c>
      <c r="BA64" s="71">
        <f t="shared" si="11"/>
        <v>0</v>
      </c>
      <c r="BB64" s="71">
        <f t="shared" si="11"/>
        <v>0</v>
      </c>
      <c r="BC64" s="71">
        <f t="shared" si="11"/>
        <v>0</v>
      </c>
      <c r="BD64" s="71">
        <f t="shared" si="11"/>
        <v>0</v>
      </c>
      <c r="BE64" s="71">
        <f t="shared" si="11"/>
        <v>0</v>
      </c>
      <c r="BF64" s="71">
        <f t="shared" si="11"/>
        <v>5441.800788435</v>
      </c>
      <c r="BG64" s="71">
        <f t="shared" si="11"/>
        <v>459.3324394020001</v>
      </c>
      <c r="BH64" s="71">
        <f t="shared" si="11"/>
        <v>0.74567754</v>
      </c>
      <c r="BI64" s="71">
        <f t="shared" si="11"/>
        <v>0</v>
      </c>
      <c r="BJ64" s="71">
        <f t="shared" si="11"/>
        <v>2145.631054810236</v>
      </c>
      <c r="BK64" s="83">
        <f>SUM(C64:BJ64)</f>
        <v>54331.95124278923</v>
      </c>
      <c r="BL64" s="86"/>
    </row>
    <row r="65" spans="1:64" ht="12.75">
      <c r="A65" s="31"/>
      <c r="B65" s="33" t="s">
        <v>75</v>
      </c>
      <c r="C65" s="43">
        <f aca="true" t="shared" si="12" ref="C65:AH65">+C64+C45</f>
        <v>0</v>
      </c>
      <c r="D65" s="62">
        <f t="shared" si="12"/>
        <v>912.5540990869999</v>
      </c>
      <c r="E65" s="62">
        <f t="shared" si="12"/>
        <v>0</v>
      </c>
      <c r="F65" s="62">
        <f t="shared" si="12"/>
        <v>0</v>
      </c>
      <c r="G65" s="61">
        <f t="shared" si="12"/>
        <v>0</v>
      </c>
      <c r="H65" s="42">
        <f t="shared" si="12"/>
        <v>3960.5464799830006</v>
      </c>
      <c r="I65" s="62">
        <f t="shared" si="12"/>
        <v>1363.703077269</v>
      </c>
      <c r="J65" s="62">
        <f t="shared" si="12"/>
        <v>24.545319818</v>
      </c>
      <c r="K65" s="62">
        <f t="shared" si="12"/>
        <v>0</v>
      </c>
      <c r="L65" s="61">
        <f t="shared" si="12"/>
        <v>4628.629190986</v>
      </c>
      <c r="M65" s="42">
        <f t="shared" si="12"/>
        <v>0</v>
      </c>
      <c r="N65" s="62">
        <f t="shared" si="12"/>
        <v>0</v>
      </c>
      <c r="O65" s="62">
        <f t="shared" si="12"/>
        <v>0</v>
      </c>
      <c r="P65" s="62">
        <f t="shared" si="12"/>
        <v>0</v>
      </c>
      <c r="Q65" s="61">
        <f t="shared" si="12"/>
        <v>0</v>
      </c>
      <c r="R65" s="42">
        <f t="shared" si="12"/>
        <v>1774.4899934979999</v>
      </c>
      <c r="S65" s="62">
        <f t="shared" si="12"/>
        <v>227.94974896499997</v>
      </c>
      <c r="T65" s="62">
        <f t="shared" si="12"/>
        <v>1.452689535</v>
      </c>
      <c r="U65" s="62">
        <f t="shared" si="12"/>
        <v>0</v>
      </c>
      <c r="V65" s="61">
        <f t="shared" si="12"/>
        <v>391.90861735000004</v>
      </c>
      <c r="W65" s="42">
        <f t="shared" si="12"/>
        <v>0</v>
      </c>
      <c r="X65" s="62">
        <f t="shared" si="12"/>
        <v>0</v>
      </c>
      <c r="Y65" s="62">
        <f t="shared" si="12"/>
        <v>0</v>
      </c>
      <c r="Z65" s="62">
        <f t="shared" si="12"/>
        <v>0</v>
      </c>
      <c r="AA65" s="61">
        <f t="shared" si="12"/>
        <v>0</v>
      </c>
      <c r="AB65" s="42">
        <f t="shared" si="12"/>
        <v>13.119525588000002</v>
      </c>
      <c r="AC65" s="62">
        <f t="shared" si="12"/>
        <v>0</v>
      </c>
      <c r="AD65" s="62">
        <f t="shared" si="12"/>
        <v>0</v>
      </c>
      <c r="AE65" s="62">
        <f t="shared" si="12"/>
        <v>0</v>
      </c>
      <c r="AF65" s="61">
        <f t="shared" si="12"/>
        <v>0.554012419</v>
      </c>
      <c r="AG65" s="42">
        <f t="shared" si="12"/>
        <v>0</v>
      </c>
      <c r="AH65" s="62">
        <f t="shared" si="12"/>
        <v>0</v>
      </c>
      <c r="AI65" s="62">
        <f aca="true" t="shared" si="13" ref="AI65:BK65">+AI64+AI45</f>
        <v>0</v>
      </c>
      <c r="AJ65" s="62">
        <f t="shared" si="13"/>
        <v>0</v>
      </c>
      <c r="AK65" s="61">
        <f t="shared" si="13"/>
        <v>0</v>
      </c>
      <c r="AL65" s="42">
        <f t="shared" si="13"/>
        <v>7.713722220999999</v>
      </c>
      <c r="AM65" s="62">
        <f t="shared" si="13"/>
        <v>0</v>
      </c>
      <c r="AN65" s="62">
        <f t="shared" si="13"/>
        <v>0</v>
      </c>
      <c r="AO65" s="62">
        <f t="shared" si="13"/>
        <v>0</v>
      </c>
      <c r="AP65" s="61">
        <f t="shared" si="13"/>
        <v>0.197411005</v>
      </c>
      <c r="AQ65" s="42">
        <f t="shared" si="13"/>
        <v>0.066815121</v>
      </c>
      <c r="AR65" s="62">
        <f t="shared" si="13"/>
        <v>0.8320291569999999</v>
      </c>
      <c r="AS65" s="62">
        <f t="shared" si="13"/>
        <v>0</v>
      </c>
      <c r="AT65" s="62">
        <f t="shared" si="13"/>
        <v>0</v>
      </c>
      <c r="AU65" s="61">
        <f t="shared" si="13"/>
        <v>0</v>
      </c>
      <c r="AV65" s="42">
        <f t="shared" si="13"/>
        <v>20872.614435378</v>
      </c>
      <c r="AW65" s="62">
        <f t="shared" si="13"/>
        <v>2563.3535320539995</v>
      </c>
      <c r="AX65" s="62">
        <f t="shared" si="13"/>
        <v>3.4705344510000002</v>
      </c>
      <c r="AY65" s="62">
        <f t="shared" si="13"/>
        <v>0</v>
      </c>
      <c r="AZ65" s="61">
        <f t="shared" si="13"/>
        <v>16774.570810939</v>
      </c>
      <c r="BA65" s="42">
        <f t="shared" si="13"/>
        <v>0</v>
      </c>
      <c r="BB65" s="62">
        <f t="shared" si="13"/>
        <v>0</v>
      </c>
      <c r="BC65" s="62">
        <f t="shared" si="13"/>
        <v>0</v>
      </c>
      <c r="BD65" s="62">
        <f t="shared" si="13"/>
        <v>0</v>
      </c>
      <c r="BE65" s="61">
        <f t="shared" si="13"/>
        <v>0</v>
      </c>
      <c r="BF65" s="42">
        <f t="shared" si="13"/>
        <v>7586.914258407</v>
      </c>
      <c r="BG65" s="62">
        <f t="shared" si="13"/>
        <v>461.2127302770001</v>
      </c>
      <c r="BH65" s="62">
        <f t="shared" si="13"/>
        <v>0.74567754</v>
      </c>
      <c r="BI65" s="62">
        <f t="shared" si="13"/>
        <v>0</v>
      </c>
      <c r="BJ65" s="61">
        <f t="shared" si="13"/>
        <v>2299.5709719286697</v>
      </c>
      <c r="BK65" s="113">
        <f t="shared" si="13"/>
        <v>63870.71568297667</v>
      </c>
      <c r="BL65" s="86"/>
    </row>
    <row r="66" spans="1:64" ht="3" customHeight="1">
      <c r="A66" s="10"/>
      <c r="B66" s="17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6"/>
      <c r="BL66" s="86"/>
    </row>
    <row r="67" spans="1:64" ht="12.75">
      <c r="A67" s="10" t="s">
        <v>16</v>
      </c>
      <c r="B67" s="16" t="s">
        <v>8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6"/>
      <c r="BL67" s="86"/>
    </row>
    <row r="68" spans="1:64" ht="12.75">
      <c r="A68" s="10" t="s">
        <v>67</v>
      </c>
      <c r="B68" s="17" t="s">
        <v>17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6"/>
      <c r="BL68" s="86"/>
    </row>
    <row r="69" spans="1:64" ht="12.75">
      <c r="A69" s="10"/>
      <c r="B69" s="21" t="s">
        <v>124</v>
      </c>
      <c r="C69" s="47">
        <v>0</v>
      </c>
      <c r="D69" s="45">
        <v>1.276497701</v>
      </c>
      <c r="E69" s="40">
        <v>0</v>
      </c>
      <c r="F69" s="40">
        <v>0</v>
      </c>
      <c r="G69" s="46">
        <v>0</v>
      </c>
      <c r="H69" s="63">
        <v>119.329842282</v>
      </c>
      <c r="I69" s="40">
        <v>112.226315338</v>
      </c>
      <c r="J69" s="40">
        <v>0.034585928</v>
      </c>
      <c r="K69" s="40">
        <v>0</v>
      </c>
      <c r="L69" s="46">
        <v>232.190727866</v>
      </c>
      <c r="M69" s="63">
        <v>0</v>
      </c>
      <c r="N69" s="45">
        <v>0</v>
      </c>
      <c r="O69" s="40">
        <v>0</v>
      </c>
      <c r="P69" s="40">
        <v>0</v>
      </c>
      <c r="Q69" s="46">
        <v>0</v>
      </c>
      <c r="R69" s="63">
        <v>42.63233724</v>
      </c>
      <c r="S69" s="40">
        <v>5.25326786</v>
      </c>
      <c r="T69" s="40">
        <v>0</v>
      </c>
      <c r="U69" s="40">
        <v>0</v>
      </c>
      <c r="V69" s="46">
        <v>31.643567756</v>
      </c>
      <c r="W69" s="63">
        <v>0</v>
      </c>
      <c r="X69" s="40">
        <v>0</v>
      </c>
      <c r="Y69" s="40">
        <v>0</v>
      </c>
      <c r="Z69" s="40">
        <v>0</v>
      </c>
      <c r="AA69" s="46">
        <v>0</v>
      </c>
      <c r="AB69" s="63">
        <v>0.173394493</v>
      </c>
      <c r="AC69" s="40">
        <v>0</v>
      </c>
      <c r="AD69" s="40">
        <v>0</v>
      </c>
      <c r="AE69" s="40">
        <v>0</v>
      </c>
      <c r="AF69" s="46">
        <v>0.79065714</v>
      </c>
      <c r="AG69" s="63">
        <v>0</v>
      </c>
      <c r="AH69" s="40">
        <v>0</v>
      </c>
      <c r="AI69" s="40">
        <v>0</v>
      </c>
      <c r="AJ69" s="40">
        <v>0</v>
      </c>
      <c r="AK69" s="46">
        <v>0</v>
      </c>
      <c r="AL69" s="63">
        <v>0.057260008</v>
      </c>
      <c r="AM69" s="40">
        <v>0</v>
      </c>
      <c r="AN69" s="40">
        <v>0</v>
      </c>
      <c r="AO69" s="40">
        <v>0</v>
      </c>
      <c r="AP69" s="46">
        <v>0.063188819</v>
      </c>
      <c r="AQ69" s="63">
        <v>0</v>
      </c>
      <c r="AR69" s="45">
        <v>0</v>
      </c>
      <c r="AS69" s="40">
        <v>0</v>
      </c>
      <c r="AT69" s="40">
        <v>0</v>
      </c>
      <c r="AU69" s="46">
        <v>0</v>
      </c>
      <c r="AV69" s="63">
        <v>1267.470857225</v>
      </c>
      <c r="AW69" s="40">
        <v>417.424047825</v>
      </c>
      <c r="AX69" s="40">
        <v>0</v>
      </c>
      <c r="AY69" s="40">
        <v>0</v>
      </c>
      <c r="AZ69" s="46">
        <v>4151.778554027</v>
      </c>
      <c r="BA69" s="63">
        <v>0</v>
      </c>
      <c r="BB69" s="45">
        <v>0</v>
      </c>
      <c r="BC69" s="40">
        <v>0</v>
      </c>
      <c r="BD69" s="40">
        <v>0</v>
      </c>
      <c r="BE69" s="46">
        <v>0</v>
      </c>
      <c r="BF69" s="63">
        <v>444.540259587</v>
      </c>
      <c r="BG69" s="45">
        <v>32.230759333</v>
      </c>
      <c r="BH69" s="40">
        <v>0</v>
      </c>
      <c r="BI69" s="40">
        <v>0</v>
      </c>
      <c r="BJ69" s="46">
        <v>689.7176303532427</v>
      </c>
      <c r="BK69" s="108">
        <v>7548.833750781241</v>
      </c>
      <c r="BL69" s="86"/>
    </row>
    <row r="70" spans="1:64" ht="12.75">
      <c r="A70" s="31"/>
      <c r="B70" s="33" t="s">
        <v>74</v>
      </c>
      <c r="C70" s="43">
        <f aca="true" t="shared" si="14" ref="C70:AH70">SUM(C69:C69)</f>
        <v>0</v>
      </c>
      <c r="D70" s="62">
        <f t="shared" si="14"/>
        <v>1.276497701</v>
      </c>
      <c r="E70" s="62">
        <f t="shared" si="14"/>
        <v>0</v>
      </c>
      <c r="F70" s="62">
        <f t="shared" si="14"/>
        <v>0</v>
      </c>
      <c r="G70" s="61">
        <f t="shared" si="14"/>
        <v>0</v>
      </c>
      <c r="H70" s="42">
        <f t="shared" si="14"/>
        <v>119.329842282</v>
      </c>
      <c r="I70" s="62">
        <f t="shared" si="14"/>
        <v>112.226315338</v>
      </c>
      <c r="J70" s="62">
        <f t="shared" si="14"/>
        <v>0.034585928</v>
      </c>
      <c r="K70" s="62">
        <f t="shared" si="14"/>
        <v>0</v>
      </c>
      <c r="L70" s="61">
        <f t="shared" si="14"/>
        <v>232.190727866</v>
      </c>
      <c r="M70" s="42">
        <f t="shared" si="14"/>
        <v>0</v>
      </c>
      <c r="N70" s="62">
        <f t="shared" si="14"/>
        <v>0</v>
      </c>
      <c r="O70" s="62">
        <f t="shared" si="14"/>
        <v>0</v>
      </c>
      <c r="P70" s="62">
        <f t="shared" si="14"/>
        <v>0</v>
      </c>
      <c r="Q70" s="61">
        <f t="shared" si="14"/>
        <v>0</v>
      </c>
      <c r="R70" s="42">
        <f t="shared" si="14"/>
        <v>42.63233724</v>
      </c>
      <c r="S70" s="62">
        <f t="shared" si="14"/>
        <v>5.25326786</v>
      </c>
      <c r="T70" s="62">
        <f t="shared" si="14"/>
        <v>0</v>
      </c>
      <c r="U70" s="62">
        <f t="shared" si="14"/>
        <v>0</v>
      </c>
      <c r="V70" s="61">
        <f t="shared" si="14"/>
        <v>31.643567756</v>
      </c>
      <c r="W70" s="42">
        <f t="shared" si="14"/>
        <v>0</v>
      </c>
      <c r="X70" s="62">
        <f t="shared" si="14"/>
        <v>0</v>
      </c>
      <c r="Y70" s="62">
        <f t="shared" si="14"/>
        <v>0</v>
      </c>
      <c r="Z70" s="62">
        <f t="shared" si="14"/>
        <v>0</v>
      </c>
      <c r="AA70" s="61">
        <f t="shared" si="14"/>
        <v>0</v>
      </c>
      <c r="AB70" s="42">
        <f t="shared" si="14"/>
        <v>0.173394493</v>
      </c>
      <c r="AC70" s="62">
        <f t="shared" si="14"/>
        <v>0</v>
      </c>
      <c r="AD70" s="62">
        <f t="shared" si="14"/>
        <v>0</v>
      </c>
      <c r="AE70" s="62">
        <f t="shared" si="14"/>
        <v>0</v>
      </c>
      <c r="AF70" s="61">
        <f t="shared" si="14"/>
        <v>0.79065714</v>
      </c>
      <c r="AG70" s="42">
        <f t="shared" si="14"/>
        <v>0</v>
      </c>
      <c r="AH70" s="62">
        <f t="shared" si="14"/>
        <v>0</v>
      </c>
      <c r="AI70" s="62">
        <f aca="true" t="shared" si="15" ref="AI70:BJ70">SUM(AI69:AI69)</f>
        <v>0</v>
      </c>
      <c r="AJ70" s="62">
        <f t="shared" si="15"/>
        <v>0</v>
      </c>
      <c r="AK70" s="61">
        <f t="shared" si="15"/>
        <v>0</v>
      </c>
      <c r="AL70" s="42">
        <f t="shared" si="15"/>
        <v>0.057260008</v>
      </c>
      <c r="AM70" s="62">
        <f t="shared" si="15"/>
        <v>0</v>
      </c>
      <c r="AN70" s="62">
        <f t="shared" si="15"/>
        <v>0</v>
      </c>
      <c r="AO70" s="62">
        <f t="shared" si="15"/>
        <v>0</v>
      </c>
      <c r="AP70" s="61">
        <f t="shared" si="15"/>
        <v>0.063188819</v>
      </c>
      <c r="AQ70" s="42">
        <f t="shared" si="15"/>
        <v>0</v>
      </c>
      <c r="AR70" s="62">
        <f>SUM(AR69:AR69)</f>
        <v>0</v>
      </c>
      <c r="AS70" s="62">
        <f t="shared" si="15"/>
        <v>0</v>
      </c>
      <c r="AT70" s="62">
        <f t="shared" si="15"/>
        <v>0</v>
      </c>
      <c r="AU70" s="61">
        <f t="shared" si="15"/>
        <v>0</v>
      </c>
      <c r="AV70" s="42">
        <f t="shared" si="15"/>
        <v>1267.470857225</v>
      </c>
      <c r="AW70" s="62">
        <f t="shared" si="15"/>
        <v>417.424047825</v>
      </c>
      <c r="AX70" s="62">
        <f t="shared" si="15"/>
        <v>0</v>
      </c>
      <c r="AY70" s="62">
        <f t="shared" si="15"/>
        <v>0</v>
      </c>
      <c r="AZ70" s="61">
        <f t="shared" si="15"/>
        <v>4151.778554027</v>
      </c>
      <c r="BA70" s="42">
        <f t="shared" si="15"/>
        <v>0</v>
      </c>
      <c r="BB70" s="62">
        <f t="shared" si="15"/>
        <v>0</v>
      </c>
      <c r="BC70" s="62">
        <f t="shared" si="15"/>
        <v>0</v>
      </c>
      <c r="BD70" s="62">
        <f t="shared" si="15"/>
        <v>0</v>
      </c>
      <c r="BE70" s="61">
        <f t="shared" si="15"/>
        <v>0</v>
      </c>
      <c r="BF70" s="42">
        <f t="shared" si="15"/>
        <v>444.540259587</v>
      </c>
      <c r="BG70" s="62">
        <f t="shared" si="15"/>
        <v>32.230759333</v>
      </c>
      <c r="BH70" s="62">
        <f t="shared" si="15"/>
        <v>0</v>
      </c>
      <c r="BI70" s="62">
        <f t="shared" si="15"/>
        <v>0</v>
      </c>
      <c r="BJ70" s="61">
        <f t="shared" si="15"/>
        <v>689.7176303532427</v>
      </c>
      <c r="BK70" s="81">
        <f>SUM(BK69:BK69)</f>
        <v>7548.833750781241</v>
      </c>
      <c r="BL70" s="86"/>
    </row>
    <row r="71" spans="1:64" ht="2.25" customHeight="1">
      <c r="A71" s="10"/>
      <c r="B71" s="17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6"/>
      <c r="BL71" s="86"/>
    </row>
    <row r="72" spans="1:64" ht="12.75">
      <c r="A72" s="10" t="s">
        <v>4</v>
      </c>
      <c r="B72" s="16" t="s">
        <v>9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6"/>
      <c r="BL72" s="86"/>
    </row>
    <row r="73" spans="1:64" ht="12.75">
      <c r="A73" s="10" t="s">
        <v>67</v>
      </c>
      <c r="B73" s="17" t="s">
        <v>18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6"/>
      <c r="BL73" s="86"/>
    </row>
    <row r="74" spans="1:64" ht="12.75">
      <c r="A74" s="10"/>
      <c r="B74" s="18" t="s">
        <v>31</v>
      </c>
      <c r="C74" s="96"/>
      <c r="D74" s="50"/>
      <c r="E74" s="51"/>
      <c r="F74" s="51"/>
      <c r="G74" s="52"/>
      <c r="H74" s="49"/>
      <c r="I74" s="51"/>
      <c r="J74" s="51"/>
      <c r="K74" s="51"/>
      <c r="L74" s="52"/>
      <c r="M74" s="49"/>
      <c r="N74" s="50"/>
      <c r="O74" s="51"/>
      <c r="P74" s="51"/>
      <c r="Q74" s="52"/>
      <c r="R74" s="49"/>
      <c r="S74" s="51"/>
      <c r="T74" s="51"/>
      <c r="U74" s="51"/>
      <c r="V74" s="52"/>
      <c r="W74" s="49"/>
      <c r="X74" s="51"/>
      <c r="Y74" s="51"/>
      <c r="Z74" s="51"/>
      <c r="AA74" s="52"/>
      <c r="AB74" s="49"/>
      <c r="AC74" s="51"/>
      <c r="AD74" s="51"/>
      <c r="AE74" s="51"/>
      <c r="AF74" s="52"/>
      <c r="AG74" s="49"/>
      <c r="AH74" s="51"/>
      <c r="AI74" s="51"/>
      <c r="AJ74" s="51"/>
      <c r="AK74" s="52"/>
      <c r="AL74" s="49"/>
      <c r="AM74" s="51"/>
      <c r="AN74" s="51"/>
      <c r="AO74" s="51"/>
      <c r="AP74" s="52"/>
      <c r="AQ74" s="49"/>
      <c r="AR74" s="50"/>
      <c r="AS74" s="51"/>
      <c r="AT74" s="51"/>
      <c r="AU74" s="52"/>
      <c r="AV74" s="49"/>
      <c r="AW74" s="51"/>
      <c r="AX74" s="51"/>
      <c r="AY74" s="51"/>
      <c r="AZ74" s="52"/>
      <c r="BA74" s="49"/>
      <c r="BB74" s="50"/>
      <c r="BC74" s="51"/>
      <c r="BD74" s="51"/>
      <c r="BE74" s="52"/>
      <c r="BF74" s="49"/>
      <c r="BG74" s="50"/>
      <c r="BH74" s="51"/>
      <c r="BI74" s="51"/>
      <c r="BJ74" s="52"/>
      <c r="BK74" s="53"/>
      <c r="BL74" s="86"/>
    </row>
    <row r="75" spans="1:252" s="34" customFormat="1" ht="12.75">
      <c r="A75" s="31"/>
      <c r="B75" s="32" t="s">
        <v>76</v>
      </c>
      <c r="C75" s="97"/>
      <c r="D75" s="55"/>
      <c r="E75" s="55"/>
      <c r="F75" s="55"/>
      <c r="G75" s="56"/>
      <c r="H75" s="54"/>
      <c r="I75" s="55"/>
      <c r="J75" s="55"/>
      <c r="K75" s="55"/>
      <c r="L75" s="56"/>
      <c r="M75" s="54"/>
      <c r="N75" s="55"/>
      <c r="O75" s="55"/>
      <c r="P75" s="55"/>
      <c r="Q75" s="56"/>
      <c r="R75" s="54"/>
      <c r="S75" s="55"/>
      <c r="T75" s="55"/>
      <c r="U75" s="55"/>
      <c r="V75" s="56"/>
      <c r="W75" s="54"/>
      <c r="X75" s="55"/>
      <c r="Y75" s="55"/>
      <c r="Z75" s="55"/>
      <c r="AA75" s="56"/>
      <c r="AB75" s="54"/>
      <c r="AC75" s="55"/>
      <c r="AD75" s="55"/>
      <c r="AE75" s="55"/>
      <c r="AF75" s="56"/>
      <c r="AG75" s="54"/>
      <c r="AH75" s="55"/>
      <c r="AI75" s="55"/>
      <c r="AJ75" s="55"/>
      <c r="AK75" s="56"/>
      <c r="AL75" s="54"/>
      <c r="AM75" s="55"/>
      <c r="AN75" s="55"/>
      <c r="AO75" s="55"/>
      <c r="AP75" s="56"/>
      <c r="AQ75" s="54"/>
      <c r="AR75" s="55"/>
      <c r="AS75" s="55"/>
      <c r="AT75" s="55"/>
      <c r="AU75" s="56"/>
      <c r="AV75" s="54"/>
      <c r="AW75" s="55"/>
      <c r="AX75" s="55"/>
      <c r="AY75" s="55"/>
      <c r="AZ75" s="56"/>
      <c r="BA75" s="54"/>
      <c r="BB75" s="55"/>
      <c r="BC75" s="55"/>
      <c r="BD75" s="55"/>
      <c r="BE75" s="56"/>
      <c r="BF75" s="54"/>
      <c r="BG75" s="55"/>
      <c r="BH75" s="55"/>
      <c r="BI75" s="55"/>
      <c r="BJ75" s="56"/>
      <c r="BK75" s="57"/>
      <c r="BL75" s="86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</row>
    <row r="76" spans="1:64" ht="12.75">
      <c r="A76" s="10" t="s">
        <v>68</v>
      </c>
      <c r="B76" s="17" t="s">
        <v>19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6"/>
      <c r="BL76" s="86"/>
    </row>
    <row r="77" spans="1:64" ht="12.75">
      <c r="A77" s="10"/>
      <c r="B77" s="17" t="s">
        <v>151</v>
      </c>
      <c r="C77" s="96">
        <v>0</v>
      </c>
      <c r="D77" s="50">
        <v>0.472287707</v>
      </c>
      <c r="E77" s="51">
        <v>0</v>
      </c>
      <c r="F77" s="51">
        <v>0</v>
      </c>
      <c r="G77" s="52">
        <v>0</v>
      </c>
      <c r="H77" s="49">
        <v>0</v>
      </c>
      <c r="I77" s="51">
        <v>1.431890056</v>
      </c>
      <c r="J77" s="51">
        <v>0</v>
      </c>
      <c r="K77" s="51">
        <v>0</v>
      </c>
      <c r="L77" s="52">
        <v>30.350875382</v>
      </c>
      <c r="M77" s="49">
        <v>0</v>
      </c>
      <c r="N77" s="50">
        <v>0</v>
      </c>
      <c r="O77" s="51">
        <v>0</v>
      </c>
      <c r="P77" s="51">
        <v>0</v>
      </c>
      <c r="Q77" s="52">
        <v>0</v>
      </c>
      <c r="R77" s="49">
        <v>0</v>
      </c>
      <c r="S77" s="51">
        <v>0</v>
      </c>
      <c r="T77" s="51">
        <v>0</v>
      </c>
      <c r="U77" s="51">
        <v>0</v>
      </c>
      <c r="V77" s="52">
        <v>0</v>
      </c>
      <c r="W77" s="49">
        <v>0</v>
      </c>
      <c r="X77" s="51">
        <v>0</v>
      </c>
      <c r="Y77" s="51">
        <v>0</v>
      </c>
      <c r="Z77" s="51">
        <v>0</v>
      </c>
      <c r="AA77" s="52">
        <v>0</v>
      </c>
      <c r="AB77" s="49">
        <v>0</v>
      </c>
      <c r="AC77" s="51">
        <v>0</v>
      </c>
      <c r="AD77" s="51">
        <v>0</v>
      </c>
      <c r="AE77" s="51">
        <v>0</v>
      </c>
      <c r="AF77" s="52">
        <v>0</v>
      </c>
      <c r="AG77" s="49">
        <v>0</v>
      </c>
      <c r="AH77" s="51">
        <v>0</v>
      </c>
      <c r="AI77" s="51">
        <v>0</v>
      </c>
      <c r="AJ77" s="51">
        <v>0</v>
      </c>
      <c r="AK77" s="52">
        <v>0</v>
      </c>
      <c r="AL77" s="49">
        <v>0</v>
      </c>
      <c r="AM77" s="51">
        <v>0</v>
      </c>
      <c r="AN77" s="51">
        <v>0</v>
      </c>
      <c r="AO77" s="51">
        <v>0</v>
      </c>
      <c r="AP77" s="52">
        <v>0</v>
      </c>
      <c r="AQ77" s="49">
        <v>0</v>
      </c>
      <c r="AR77" s="50">
        <v>0</v>
      </c>
      <c r="AS77" s="51">
        <v>0</v>
      </c>
      <c r="AT77" s="51">
        <v>0</v>
      </c>
      <c r="AU77" s="52">
        <v>0</v>
      </c>
      <c r="AV77" s="49">
        <v>0</v>
      </c>
      <c r="AW77" s="51">
        <v>0</v>
      </c>
      <c r="AX77" s="51">
        <v>0</v>
      </c>
      <c r="AY77" s="51">
        <v>0</v>
      </c>
      <c r="AZ77" s="52">
        <v>0</v>
      </c>
      <c r="BA77" s="49">
        <v>0</v>
      </c>
      <c r="BB77" s="50">
        <v>0</v>
      </c>
      <c r="BC77" s="51">
        <v>0</v>
      </c>
      <c r="BD77" s="51">
        <v>0</v>
      </c>
      <c r="BE77" s="52">
        <v>0</v>
      </c>
      <c r="BF77" s="49">
        <v>0</v>
      </c>
      <c r="BG77" s="50">
        <v>0</v>
      </c>
      <c r="BH77" s="51">
        <v>0</v>
      </c>
      <c r="BI77" s="51">
        <v>0</v>
      </c>
      <c r="BJ77" s="52">
        <v>0</v>
      </c>
      <c r="BK77" s="108">
        <v>32.255053145</v>
      </c>
      <c r="BL77" s="86"/>
    </row>
    <row r="78" spans="1:64" ht="12.75">
      <c r="A78" s="10"/>
      <c r="B78" s="17" t="s">
        <v>125</v>
      </c>
      <c r="C78" s="96">
        <v>0</v>
      </c>
      <c r="D78" s="50">
        <v>0</v>
      </c>
      <c r="E78" s="51">
        <v>0</v>
      </c>
      <c r="F78" s="51">
        <v>0</v>
      </c>
      <c r="G78" s="52">
        <v>0</v>
      </c>
      <c r="H78" s="49">
        <v>0</v>
      </c>
      <c r="I78" s="51">
        <v>45.186036829</v>
      </c>
      <c r="J78" s="51">
        <v>0</v>
      </c>
      <c r="K78" s="51">
        <v>0</v>
      </c>
      <c r="L78" s="52">
        <v>80.058650597</v>
      </c>
      <c r="M78" s="49">
        <v>0</v>
      </c>
      <c r="N78" s="50">
        <v>0</v>
      </c>
      <c r="O78" s="51">
        <v>0</v>
      </c>
      <c r="P78" s="51">
        <v>0</v>
      </c>
      <c r="Q78" s="52">
        <v>0</v>
      </c>
      <c r="R78" s="49">
        <v>0</v>
      </c>
      <c r="S78" s="51">
        <v>0</v>
      </c>
      <c r="T78" s="51">
        <v>0</v>
      </c>
      <c r="U78" s="51">
        <v>0</v>
      </c>
      <c r="V78" s="52">
        <v>4.871E-06</v>
      </c>
      <c r="W78" s="49">
        <v>0</v>
      </c>
      <c r="X78" s="51">
        <v>0</v>
      </c>
      <c r="Y78" s="51">
        <v>0</v>
      </c>
      <c r="Z78" s="51">
        <v>0</v>
      </c>
      <c r="AA78" s="52">
        <v>0</v>
      </c>
      <c r="AB78" s="49">
        <v>0</v>
      </c>
      <c r="AC78" s="51">
        <v>0</v>
      </c>
      <c r="AD78" s="51">
        <v>0</v>
      </c>
      <c r="AE78" s="51">
        <v>0</v>
      </c>
      <c r="AF78" s="52">
        <v>0</v>
      </c>
      <c r="AG78" s="49">
        <v>0</v>
      </c>
      <c r="AH78" s="51">
        <v>0</v>
      </c>
      <c r="AI78" s="51">
        <v>0</v>
      </c>
      <c r="AJ78" s="51">
        <v>0</v>
      </c>
      <c r="AK78" s="52">
        <v>0</v>
      </c>
      <c r="AL78" s="49">
        <v>0</v>
      </c>
      <c r="AM78" s="51">
        <v>0</v>
      </c>
      <c r="AN78" s="51">
        <v>0</v>
      </c>
      <c r="AO78" s="51">
        <v>0</v>
      </c>
      <c r="AP78" s="52">
        <v>0</v>
      </c>
      <c r="AQ78" s="49">
        <v>0</v>
      </c>
      <c r="AR78" s="50">
        <v>0</v>
      </c>
      <c r="AS78" s="51">
        <v>0</v>
      </c>
      <c r="AT78" s="51">
        <v>0</v>
      </c>
      <c r="AU78" s="52">
        <v>0</v>
      </c>
      <c r="AV78" s="49">
        <v>0</v>
      </c>
      <c r="AW78" s="51">
        <v>0</v>
      </c>
      <c r="AX78" s="51">
        <v>0</v>
      </c>
      <c r="AY78" s="51">
        <v>0</v>
      </c>
      <c r="AZ78" s="52">
        <v>0</v>
      </c>
      <c r="BA78" s="49">
        <v>0</v>
      </c>
      <c r="BB78" s="50">
        <v>0</v>
      </c>
      <c r="BC78" s="51">
        <v>0</v>
      </c>
      <c r="BD78" s="51">
        <v>0</v>
      </c>
      <c r="BE78" s="52">
        <v>0</v>
      </c>
      <c r="BF78" s="49">
        <v>0</v>
      </c>
      <c r="BG78" s="50">
        <v>0</v>
      </c>
      <c r="BH78" s="51">
        <v>0</v>
      </c>
      <c r="BI78" s="51">
        <v>0</v>
      </c>
      <c r="BJ78" s="52">
        <v>0</v>
      </c>
      <c r="BK78" s="108">
        <v>125.244692297</v>
      </c>
      <c r="BL78" s="86"/>
    </row>
    <row r="79" spans="1:64" ht="12.75">
      <c r="A79" s="10"/>
      <c r="B79" s="17" t="s">
        <v>154</v>
      </c>
      <c r="C79" s="96">
        <v>0</v>
      </c>
      <c r="D79" s="50">
        <v>1.022062842</v>
      </c>
      <c r="E79" s="51">
        <v>0</v>
      </c>
      <c r="F79" s="51">
        <v>0</v>
      </c>
      <c r="G79" s="52">
        <v>0</v>
      </c>
      <c r="H79" s="49">
        <v>1.190423109</v>
      </c>
      <c r="I79" s="51">
        <v>0.511641935</v>
      </c>
      <c r="J79" s="51">
        <v>0</v>
      </c>
      <c r="K79" s="51">
        <v>0</v>
      </c>
      <c r="L79" s="52">
        <v>1.615756974</v>
      </c>
      <c r="M79" s="49">
        <v>0</v>
      </c>
      <c r="N79" s="50">
        <v>0</v>
      </c>
      <c r="O79" s="51">
        <v>0</v>
      </c>
      <c r="P79" s="51">
        <v>0</v>
      </c>
      <c r="Q79" s="52">
        <v>0</v>
      </c>
      <c r="R79" s="49">
        <v>0.459740559</v>
      </c>
      <c r="S79" s="51">
        <v>0</v>
      </c>
      <c r="T79" s="51">
        <v>0</v>
      </c>
      <c r="U79" s="51">
        <v>0</v>
      </c>
      <c r="V79" s="52">
        <v>0.173097456</v>
      </c>
      <c r="W79" s="49">
        <v>0</v>
      </c>
      <c r="X79" s="51">
        <v>0</v>
      </c>
      <c r="Y79" s="51">
        <v>0</v>
      </c>
      <c r="Z79" s="51">
        <v>0</v>
      </c>
      <c r="AA79" s="52">
        <v>0</v>
      </c>
      <c r="AB79" s="49">
        <v>0</v>
      </c>
      <c r="AC79" s="51">
        <v>0</v>
      </c>
      <c r="AD79" s="51">
        <v>0</v>
      </c>
      <c r="AE79" s="51">
        <v>0</v>
      </c>
      <c r="AF79" s="52">
        <v>0</v>
      </c>
      <c r="AG79" s="49">
        <v>0</v>
      </c>
      <c r="AH79" s="51">
        <v>0</v>
      </c>
      <c r="AI79" s="51">
        <v>0</v>
      </c>
      <c r="AJ79" s="51">
        <v>0</v>
      </c>
      <c r="AK79" s="52">
        <v>0</v>
      </c>
      <c r="AL79" s="49">
        <v>0</v>
      </c>
      <c r="AM79" s="51">
        <v>0</v>
      </c>
      <c r="AN79" s="51">
        <v>0</v>
      </c>
      <c r="AO79" s="51">
        <v>0</v>
      </c>
      <c r="AP79" s="52">
        <v>0</v>
      </c>
      <c r="AQ79" s="49">
        <v>0</v>
      </c>
      <c r="AR79" s="50">
        <v>0</v>
      </c>
      <c r="AS79" s="51">
        <v>0</v>
      </c>
      <c r="AT79" s="51">
        <v>0</v>
      </c>
      <c r="AU79" s="52">
        <v>0</v>
      </c>
      <c r="AV79" s="49">
        <v>0</v>
      </c>
      <c r="AW79" s="51">
        <v>0</v>
      </c>
      <c r="AX79" s="51">
        <v>0</v>
      </c>
      <c r="AY79" s="51">
        <v>0</v>
      </c>
      <c r="AZ79" s="52">
        <v>0</v>
      </c>
      <c r="BA79" s="49">
        <v>0</v>
      </c>
      <c r="BB79" s="50">
        <v>0</v>
      </c>
      <c r="BC79" s="51">
        <v>0</v>
      </c>
      <c r="BD79" s="51">
        <v>0</v>
      </c>
      <c r="BE79" s="52">
        <v>0</v>
      </c>
      <c r="BF79" s="49">
        <v>0</v>
      </c>
      <c r="BG79" s="50">
        <v>0</v>
      </c>
      <c r="BH79" s="51">
        <v>0</v>
      </c>
      <c r="BI79" s="51">
        <v>0</v>
      </c>
      <c r="BJ79" s="52">
        <v>0</v>
      </c>
      <c r="BK79" s="108">
        <v>4.972722875</v>
      </c>
      <c r="BL79" s="86"/>
    </row>
    <row r="80" spans="1:64" ht="12.75">
      <c r="A80" s="10"/>
      <c r="B80" s="91" t="s">
        <v>155</v>
      </c>
      <c r="C80" s="96">
        <v>0</v>
      </c>
      <c r="D80" s="50">
        <v>1.018678281</v>
      </c>
      <c r="E80" s="51">
        <v>0</v>
      </c>
      <c r="F80" s="51">
        <v>0</v>
      </c>
      <c r="G80" s="52">
        <v>0</v>
      </c>
      <c r="H80" s="49">
        <v>0.384234942</v>
      </c>
      <c r="I80" s="51">
        <v>0.464540148</v>
      </c>
      <c r="J80" s="51">
        <v>0</v>
      </c>
      <c r="K80" s="51">
        <v>0</v>
      </c>
      <c r="L80" s="52">
        <v>1.289707974</v>
      </c>
      <c r="M80" s="49">
        <v>0</v>
      </c>
      <c r="N80" s="50">
        <v>0</v>
      </c>
      <c r="O80" s="51">
        <v>0</v>
      </c>
      <c r="P80" s="51">
        <v>0</v>
      </c>
      <c r="Q80" s="52">
        <v>0</v>
      </c>
      <c r="R80" s="49">
        <v>0.191854099</v>
      </c>
      <c r="S80" s="51">
        <v>0.101860374</v>
      </c>
      <c r="T80" s="51">
        <v>0</v>
      </c>
      <c r="U80" s="51">
        <v>0</v>
      </c>
      <c r="V80" s="52">
        <v>0.015852015</v>
      </c>
      <c r="W80" s="49">
        <v>0</v>
      </c>
      <c r="X80" s="51">
        <v>0</v>
      </c>
      <c r="Y80" s="51">
        <v>0</v>
      </c>
      <c r="Z80" s="51">
        <v>0</v>
      </c>
      <c r="AA80" s="52">
        <v>0</v>
      </c>
      <c r="AB80" s="49">
        <v>0</v>
      </c>
      <c r="AC80" s="51">
        <v>0</v>
      </c>
      <c r="AD80" s="51">
        <v>0</v>
      </c>
      <c r="AE80" s="51">
        <v>0</v>
      </c>
      <c r="AF80" s="52">
        <v>0</v>
      </c>
      <c r="AG80" s="49">
        <v>0</v>
      </c>
      <c r="AH80" s="51">
        <v>0</v>
      </c>
      <c r="AI80" s="51">
        <v>0</v>
      </c>
      <c r="AJ80" s="51">
        <v>0</v>
      </c>
      <c r="AK80" s="52">
        <v>0</v>
      </c>
      <c r="AL80" s="49">
        <v>0</v>
      </c>
      <c r="AM80" s="51">
        <v>0</v>
      </c>
      <c r="AN80" s="51">
        <v>0</v>
      </c>
      <c r="AO80" s="51">
        <v>0</v>
      </c>
      <c r="AP80" s="52">
        <v>0</v>
      </c>
      <c r="AQ80" s="49">
        <v>0</v>
      </c>
      <c r="AR80" s="50">
        <v>0</v>
      </c>
      <c r="AS80" s="51">
        <v>0</v>
      </c>
      <c r="AT80" s="51">
        <v>0</v>
      </c>
      <c r="AU80" s="52">
        <v>0</v>
      </c>
      <c r="AV80" s="49">
        <v>0</v>
      </c>
      <c r="AW80" s="51">
        <v>0</v>
      </c>
      <c r="AX80" s="51">
        <v>0</v>
      </c>
      <c r="AY80" s="51">
        <v>0</v>
      </c>
      <c r="AZ80" s="52">
        <v>0</v>
      </c>
      <c r="BA80" s="49">
        <v>0</v>
      </c>
      <c r="BB80" s="50">
        <v>0</v>
      </c>
      <c r="BC80" s="51">
        <v>0</v>
      </c>
      <c r="BD80" s="51">
        <v>0</v>
      </c>
      <c r="BE80" s="52">
        <v>0</v>
      </c>
      <c r="BF80" s="49">
        <v>0</v>
      </c>
      <c r="BG80" s="50">
        <v>0</v>
      </c>
      <c r="BH80" s="51">
        <v>0</v>
      </c>
      <c r="BI80" s="51">
        <v>0</v>
      </c>
      <c r="BJ80" s="52">
        <v>0</v>
      </c>
      <c r="BK80" s="108">
        <v>3.466727833</v>
      </c>
      <c r="BL80" s="86"/>
    </row>
    <row r="81" spans="1:252" s="34" customFormat="1" ht="12.75">
      <c r="A81" s="31"/>
      <c r="B81" s="33" t="s">
        <v>77</v>
      </c>
      <c r="C81" s="43">
        <f>SUM(C77:C80)</f>
        <v>0</v>
      </c>
      <c r="D81" s="43">
        <f aca="true" t="shared" si="16" ref="D81:BK81">SUM(D77:D80)</f>
        <v>2.5130288299999997</v>
      </c>
      <c r="E81" s="43">
        <f t="shared" si="16"/>
        <v>0</v>
      </c>
      <c r="F81" s="43">
        <f t="shared" si="16"/>
        <v>0</v>
      </c>
      <c r="G81" s="43">
        <f t="shared" si="16"/>
        <v>0</v>
      </c>
      <c r="H81" s="43">
        <f t="shared" si="16"/>
        <v>1.574658051</v>
      </c>
      <c r="I81" s="43">
        <f t="shared" si="16"/>
        <v>47.594108968</v>
      </c>
      <c r="J81" s="43">
        <f t="shared" si="16"/>
        <v>0</v>
      </c>
      <c r="K81" s="43">
        <f t="shared" si="16"/>
        <v>0</v>
      </c>
      <c r="L81" s="43">
        <f t="shared" si="16"/>
        <v>113.31499092699998</v>
      </c>
      <c r="M81" s="43">
        <f t="shared" si="16"/>
        <v>0</v>
      </c>
      <c r="N81" s="43">
        <f t="shared" si="16"/>
        <v>0</v>
      </c>
      <c r="O81" s="43">
        <f t="shared" si="16"/>
        <v>0</v>
      </c>
      <c r="P81" s="43">
        <f t="shared" si="16"/>
        <v>0</v>
      </c>
      <c r="Q81" s="43">
        <f t="shared" si="16"/>
        <v>0</v>
      </c>
      <c r="R81" s="43">
        <f t="shared" si="16"/>
        <v>0.651594658</v>
      </c>
      <c r="S81" s="43">
        <f t="shared" si="16"/>
        <v>0.101860374</v>
      </c>
      <c r="T81" s="43">
        <f t="shared" si="16"/>
        <v>0</v>
      </c>
      <c r="U81" s="43">
        <f t="shared" si="16"/>
        <v>0</v>
      </c>
      <c r="V81" s="43">
        <f t="shared" si="16"/>
        <v>0.188954342</v>
      </c>
      <c r="W81" s="43">
        <f t="shared" si="16"/>
        <v>0</v>
      </c>
      <c r="X81" s="43">
        <f t="shared" si="16"/>
        <v>0</v>
      </c>
      <c r="Y81" s="43">
        <f t="shared" si="16"/>
        <v>0</v>
      </c>
      <c r="Z81" s="43">
        <f t="shared" si="16"/>
        <v>0</v>
      </c>
      <c r="AA81" s="43">
        <f t="shared" si="16"/>
        <v>0</v>
      </c>
      <c r="AB81" s="43">
        <f t="shared" si="16"/>
        <v>0</v>
      </c>
      <c r="AC81" s="43">
        <f t="shared" si="16"/>
        <v>0</v>
      </c>
      <c r="AD81" s="43">
        <f t="shared" si="16"/>
        <v>0</v>
      </c>
      <c r="AE81" s="43">
        <f t="shared" si="16"/>
        <v>0</v>
      </c>
      <c r="AF81" s="43">
        <f t="shared" si="16"/>
        <v>0</v>
      </c>
      <c r="AG81" s="43">
        <f t="shared" si="16"/>
        <v>0</v>
      </c>
      <c r="AH81" s="43">
        <f t="shared" si="16"/>
        <v>0</v>
      </c>
      <c r="AI81" s="43">
        <f t="shared" si="16"/>
        <v>0</v>
      </c>
      <c r="AJ81" s="43">
        <f t="shared" si="16"/>
        <v>0</v>
      </c>
      <c r="AK81" s="43">
        <f t="shared" si="16"/>
        <v>0</v>
      </c>
      <c r="AL81" s="43">
        <f t="shared" si="16"/>
        <v>0</v>
      </c>
      <c r="AM81" s="43">
        <f t="shared" si="16"/>
        <v>0</v>
      </c>
      <c r="AN81" s="43">
        <f t="shared" si="16"/>
        <v>0</v>
      </c>
      <c r="AO81" s="43">
        <f t="shared" si="16"/>
        <v>0</v>
      </c>
      <c r="AP81" s="43">
        <f t="shared" si="16"/>
        <v>0</v>
      </c>
      <c r="AQ81" s="43">
        <f t="shared" si="16"/>
        <v>0</v>
      </c>
      <c r="AR81" s="43">
        <f t="shared" si="16"/>
        <v>0</v>
      </c>
      <c r="AS81" s="43">
        <f t="shared" si="16"/>
        <v>0</v>
      </c>
      <c r="AT81" s="43">
        <f t="shared" si="16"/>
        <v>0</v>
      </c>
      <c r="AU81" s="43">
        <f t="shared" si="16"/>
        <v>0</v>
      </c>
      <c r="AV81" s="43">
        <f t="shared" si="16"/>
        <v>0</v>
      </c>
      <c r="AW81" s="43">
        <f t="shared" si="16"/>
        <v>0</v>
      </c>
      <c r="AX81" s="43">
        <f t="shared" si="16"/>
        <v>0</v>
      </c>
      <c r="AY81" s="43">
        <f t="shared" si="16"/>
        <v>0</v>
      </c>
      <c r="AZ81" s="43">
        <f t="shared" si="16"/>
        <v>0</v>
      </c>
      <c r="BA81" s="43">
        <f t="shared" si="16"/>
        <v>0</v>
      </c>
      <c r="BB81" s="43">
        <f t="shared" si="16"/>
        <v>0</v>
      </c>
      <c r="BC81" s="43">
        <f t="shared" si="16"/>
        <v>0</v>
      </c>
      <c r="BD81" s="43">
        <f t="shared" si="16"/>
        <v>0</v>
      </c>
      <c r="BE81" s="43">
        <f t="shared" si="16"/>
        <v>0</v>
      </c>
      <c r="BF81" s="43">
        <f t="shared" si="16"/>
        <v>0</v>
      </c>
      <c r="BG81" s="43">
        <f t="shared" si="16"/>
        <v>0</v>
      </c>
      <c r="BH81" s="43">
        <f t="shared" si="16"/>
        <v>0</v>
      </c>
      <c r="BI81" s="43">
        <f t="shared" si="16"/>
        <v>0</v>
      </c>
      <c r="BJ81" s="43">
        <f t="shared" si="16"/>
        <v>0</v>
      </c>
      <c r="BK81" s="43">
        <f t="shared" si="16"/>
        <v>165.93919615</v>
      </c>
      <c r="BL81" s="86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</row>
    <row r="82" spans="1:252" s="34" customFormat="1" ht="12.75">
      <c r="A82" s="31"/>
      <c r="B82" s="33" t="s">
        <v>75</v>
      </c>
      <c r="C82" s="43">
        <f aca="true" t="shared" si="17" ref="C82:AR82">SUM(C81,C75)</f>
        <v>0</v>
      </c>
      <c r="D82" s="62">
        <f t="shared" si="17"/>
        <v>2.5130288299999997</v>
      </c>
      <c r="E82" s="62">
        <f t="shared" si="17"/>
        <v>0</v>
      </c>
      <c r="F82" s="62">
        <f t="shared" si="17"/>
        <v>0</v>
      </c>
      <c r="G82" s="61">
        <f t="shared" si="17"/>
        <v>0</v>
      </c>
      <c r="H82" s="42">
        <f t="shared" si="17"/>
        <v>1.574658051</v>
      </c>
      <c r="I82" s="62">
        <f t="shared" si="17"/>
        <v>47.594108968</v>
      </c>
      <c r="J82" s="62">
        <f t="shared" si="17"/>
        <v>0</v>
      </c>
      <c r="K82" s="62">
        <f t="shared" si="17"/>
        <v>0</v>
      </c>
      <c r="L82" s="61">
        <f t="shared" si="17"/>
        <v>113.31499092699998</v>
      </c>
      <c r="M82" s="42">
        <f t="shared" si="17"/>
        <v>0</v>
      </c>
      <c r="N82" s="62">
        <f t="shared" si="17"/>
        <v>0</v>
      </c>
      <c r="O82" s="62">
        <f t="shared" si="17"/>
        <v>0</v>
      </c>
      <c r="P82" s="62">
        <f t="shared" si="17"/>
        <v>0</v>
      </c>
      <c r="Q82" s="61">
        <f t="shared" si="17"/>
        <v>0</v>
      </c>
      <c r="R82" s="42">
        <f t="shared" si="17"/>
        <v>0.651594658</v>
      </c>
      <c r="S82" s="62">
        <f t="shared" si="17"/>
        <v>0.101860374</v>
      </c>
      <c r="T82" s="62">
        <f t="shared" si="17"/>
        <v>0</v>
      </c>
      <c r="U82" s="62">
        <f t="shared" si="17"/>
        <v>0</v>
      </c>
      <c r="V82" s="61">
        <f t="shared" si="17"/>
        <v>0.188954342</v>
      </c>
      <c r="W82" s="42">
        <f t="shared" si="17"/>
        <v>0</v>
      </c>
      <c r="X82" s="62">
        <f t="shared" si="17"/>
        <v>0</v>
      </c>
      <c r="Y82" s="62">
        <f t="shared" si="17"/>
        <v>0</v>
      </c>
      <c r="Z82" s="62">
        <f t="shared" si="17"/>
        <v>0</v>
      </c>
      <c r="AA82" s="61">
        <f t="shared" si="17"/>
        <v>0</v>
      </c>
      <c r="AB82" s="42">
        <f t="shared" si="17"/>
        <v>0</v>
      </c>
      <c r="AC82" s="62">
        <f t="shared" si="17"/>
        <v>0</v>
      </c>
      <c r="AD82" s="62">
        <f t="shared" si="17"/>
        <v>0</v>
      </c>
      <c r="AE82" s="62">
        <f t="shared" si="17"/>
        <v>0</v>
      </c>
      <c r="AF82" s="61">
        <f t="shared" si="17"/>
        <v>0</v>
      </c>
      <c r="AG82" s="42">
        <f t="shared" si="17"/>
        <v>0</v>
      </c>
      <c r="AH82" s="62">
        <f t="shared" si="17"/>
        <v>0</v>
      </c>
      <c r="AI82" s="62">
        <f t="shared" si="17"/>
        <v>0</v>
      </c>
      <c r="AJ82" s="62">
        <f t="shared" si="17"/>
        <v>0</v>
      </c>
      <c r="AK82" s="61">
        <f t="shared" si="17"/>
        <v>0</v>
      </c>
      <c r="AL82" s="42">
        <f t="shared" si="17"/>
        <v>0</v>
      </c>
      <c r="AM82" s="62">
        <f t="shared" si="17"/>
        <v>0</v>
      </c>
      <c r="AN82" s="62">
        <f t="shared" si="17"/>
        <v>0</v>
      </c>
      <c r="AO82" s="62">
        <f t="shared" si="17"/>
        <v>0</v>
      </c>
      <c r="AP82" s="61">
        <f t="shared" si="17"/>
        <v>0</v>
      </c>
      <c r="AQ82" s="42">
        <f t="shared" si="17"/>
        <v>0</v>
      </c>
      <c r="AR82" s="62">
        <f t="shared" si="17"/>
        <v>0</v>
      </c>
      <c r="AS82" s="62">
        <f aca="true" t="shared" si="18" ref="AS82:BK82">SUM(AS81,AS75)</f>
        <v>0</v>
      </c>
      <c r="AT82" s="62">
        <f t="shared" si="18"/>
        <v>0</v>
      </c>
      <c r="AU82" s="61">
        <f t="shared" si="18"/>
        <v>0</v>
      </c>
      <c r="AV82" s="42">
        <f t="shared" si="18"/>
        <v>0</v>
      </c>
      <c r="AW82" s="62">
        <f t="shared" si="18"/>
        <v>0</v>
      </c>
      <c r="AX82" s="62">
        <f t="shared" si="18"/>
        <v>0</v>
      </c>
      <c r="AY82" s="62">
        <f t="shared" si="18"/>
        <v>0</v>
      </c>
      <c r="AZ82" s="61">
        <f t="shared" si="18"/>
        <v>0</v>
      </c>
      <c r="BA82" s="42">
        <f t="shared" si="18"/>
        <v>0</v>
      </c>
      <c r="BB82" s="62">
        <f t="shared" si="18"/>
        <v>0</v>
      </c>
      <c r="BC82" s="62">
        <f t="shared" si="18"/>
        <v>0</v>
      </c>
      <c r="BD82" s="62">
        <f t="shared" si="18"/>
        <v>0</v>
      </c>
      <c r="BE82" s="61">
        <f t="shared" si="18"/>
        <v>0</v>
      </c>
      <c r="BF82" s="42">
        <f t="shared" si="18"/>
        <v>0</v>
      </c>
      <c r="BG82" s="62">
        <f t="shared" si="18"/>
        <v>0</v>
      </c>
      <c r="BH82" s="62">
        <f t="shared" si="18"/>
        <v>0</v>
      </c>
      <c r="BI82" s="62">
        <f t="shared" si="18"/>
        <v>0</v>
      </c>
      <c r="BJ82" s="61">
        <f t="shared" si="18"/>
        <v>0</v>
      </c>
      <c r="BK82" s="81">
        <f t="shared" si="18"/>
        <v>165.93919615</v>
      </c>
      <c r="BL82" s="86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</row>
    <row r="83" spans="1:64" ht="4.5" customHeight="1">
      <c r="A83" s="10"/>
      <c r="B83" s="17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6"/>
      <c r="BL83" s="86"/>
    </row>
    <row r="84" spans="1:64" ht="12.75">
      <c r="A84" s="10" t="s">
        <v>20</v>
      </c>
      <c r="B84" s="16" t="s">
        <v>21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6"/>
      <c r="BL84" s="86"/>
    </row>
    <row r="85" spans="1:64" ht="12.75">
      <c r="A85" s="10" t="s">
        <v>67</v>
      </c>
      <c r="B85" s="17" t="s">
        <v>22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6"/>
      <c r="BL85" s="86"/>
    </row>
    <row r="86" spans="1:64" ht="12.75">
      <c r="A86" s="10"/>
      <c r="B86" s="21" t="s">
        <v>121</v>
      </c>
      <c r="C86" s="47">
        <v>0</v>
      </c>
      <c r="D86" s="45">
        <v>21.063132657</v>
      </c>
      <c r="E86" s="40">
        <v>0</v>
      </c>
      <c r="F86" s="40">
        <v>0</v>
      </c>
      <c r="G86" s="46">
        <v>0</v>
      </c>
      <c r="H86" s="63">
        <v>14.545989959</v>
      </c>
      <c r="I86" s="40">
        <v>0.910742059</v>
      </c>
      <c r="J86" s="40">
        <v>0</v>
      </c>
      <c r="K86" s="40">
        <v>0</v>
      </c>
      <c r="L86" s="46">
        <v>59.512309238</v>
      </c>
      <c r="M86" s="63">
        <v>0</v>
      </c>
      <c r="N86" s="45">
        <v>0</v>
      </c>
      <c r="O86" s="40">
        <v>0</v>
      </c>
      <c r="P86" s="40">
        <v>0</v>
      </c>
      <c r="Q86" s="46">
        <v>0</v>
      </c>
      <c r="R86" s="63">
        <v>6.036197445</v>
      </c>
      <c r="S86" s="40">
        <v>0.009211499</v>
      </c>
      <c r="T86" s="40">
        <v>0</v>
      </c>
      <c r="U86" s="40">
        <v>0</v>
      </c>
      <c r="V86" s="46">
        <v>1.975341796</v>
      </c>
      <c r="W86" s="63">
        <v>0</v>
      </c>
      <c r="X86" s="40">
        <v>0</v>
      </c>
      <c r="Y86" s="40">
        <v>0</v>
      </c>
      <c r="Z86" s="40">
        <v>0</v>
      </c>
      <c r="AA86" s="46">
        <v>0</v>
      </c>
      <c r="AB86" s="63">
        <v>0</v>
      </c>
      <c r="AC86" s="40">
        <v>0</v>
      </c>
      <c r="AD86" s="40">
        <v>0</v>
      </c>
      <c r="AE86" s="40">
        <v>0</v>
      </c>
      <c r="AF86" s="46">
        <v>0</v>
      </c>
      <c r="AG86" s="63">
        <v>0</v>
      </c>
      <c r="AH86" s="40">
        <v>0</v>
      </c>
      <c r="AI86" s="40">
        <v>0</v>
      </c>
      <c r="AJ86" s="40">
        <v>0</v>
      </c>
      <c r="AK86" s="46">
        <v>0</v>
      </c>
      <c r="AL86" s="63">
        <v>0</v>
      </c>
      <c r="AM86" s="40">
        <v>0</v>
      </c>
      <c r="AN86" s="40">
        <v>0</v>
      </c>
      <c r="AO86" s="40">
        <v>0</v>
      </c>
      <c r="AP86" s="46">
        <v>0</v>
      </c>
      <c r="AQ86" s="63">
        <v>0</v>
      </c>
      <c r="AR86" s="45">
        <v>0.063231223</v>
      </c>
      <c r="AS86" s="40">
        <v>0</v>
      </c>
      <c r="AT86" s="40">
        <v>0</v>
      </c>
      <c r="AU86" s="46">
        <v>0</v>
      </c>
      <c r="AV86" s="63">
        <v>12.878207297</v>
      </c>
      <c r="AW86" s="40">
        <v>5.883651575</v>
      </c>
      <c r="AX86" s="40">
        <v>0</v>
      </c>
      <c r="AY86" s="40">
        <v>0</v>
      </c>
      <c r="AZ86" s="46">
        <v>36.951361394</v>
      </c>
      <c r="BA86" s="63">
        <v>0</v>
      </c>
      <c r="BB86" s="45">
        <v>0</v>
      </c>
      <c r="BC86" s="40">
        <v>0</v>
      </c>
      <c r="BD86" s="40">
        <v>0</v>
      </c>
      <c r="BE86" s="46">
        <v>0</v>
      </c>
      <c r="BF86" s="63">
        <v>4.115781591</v>
      </c>
      <c r="BG86" s="45">
        <v>1.562187018</v>
      </c>
      <c r="BH86" s="40">
        <v>0</v>
      </c>
      <c r="BI86" s="40">
        <v>0</v>
      </c>
      <c r="BJ86" s="46">
        <v>2.061470703</v>
      </c>
      <c r="BK86" s="108">
        <v>167.568815454</v>
      </c>
      <c r="BL86" s="86"/>
    </row>
    <row r="87" spans="1:64" ht="12.75">
      <c r="A87" s="10"/>
      <c r="B87" s="21" t="s">
        <v>122</v>
      </c>
      <c r="C87" s="47">
        <v>0</v>
      </c>
      <c r="D87" s="45">
        <v>40.02641608</v>
      </c>
      <c r="E87" s="40">
        <v>0</v>
      </c>
      <c r="F87" s="40">
        <v>0</v>
      </c>
      <c r="G87" s="46">
        <v>0</v>
      </c>
      <c r="H87" s="63">
        <v>2.966010045</v>
      </c>
      <c r="I87" s="40">
        <v>3.243611565</v>
      </c>
      <c r="J87" s="40">
        <v>0</v>
      </c>
      <c r="K87" s="40">
        <v>0</v>
      </c>
      <c r="L87" s="46">
        <v>35.256855219</v>
      </c>
      <c r="M87" s="63">
        <v>0</v>
      </c>
      <c r="N87" s="45">
        <v>0</v>
      </c>
      <c r="O87" s="40">
        <v>0</v>
      </c>
      <c r="P87" s="40">
        <v>0</v>
      </c>
      <c r="Q87" s="46">
        <v>0</v>
      </c>
      <c r="R87" s="63">
        <v>1.035557317</v>
      </c>
      <c r="S87" s="40">
        <v>0</v>
      </c>
      <c r="T87" s="40">
        <v>0</v>
      </c>
      <c r="U87" s="40">
        <v>0</v>
      </c>
      <c r="V87" s="46">
        <v>0.497000366</v>
      </c>
      <c r="W87" s="63">
        <v>0</v>
      </c>
      <c r="X87" s="40">
        <v>0</v>
      </c>
      <c r="Y87" s="40">
        <v>0</v>
      </c>
      <c r="Z87" s="40">
        <v>0</v>
      </c>
      <c r="AA87" s="46">
        <v>0</v>
      </c>
      <c r="AB87" s="63">
        <v>0</v>
      </c>
      <c r="AC87" s="40">
        <v>0</v>
      </c>
      <c r="AD87" s="40">
        <v>0</v>
      </c>
      <c r="AE87" s="40">
        <v>0</v>
      </c>
      <c r="AF87" s="46">
        <v>0</v>
      </c>
      <c r="AG87" s="63">
        <v>0</v>
      </c>
      <c r="AH87" s="40">
        <v>0</v>
      </c>
      <c r="AI87" s="40">
        <v>0</v>
      </c>
      <c r="AJ87" s="40">
        <v>0</v>
      </c>
      <c r="AK87" s="46">
        <v>0</v>
      </c>
      <c r="AL87" s="63">
        <v>0</v>
      </c>
      <c r="AM87" s="40">
        <v>0</v>
      </c>
      <c r="AN87" s="40">
        <v>0</v>
      </c>
      <c r="AO87" s="40">
        <v>0</v>
      </c>
      <c r="AP87" s="46">
        <v>0</v>
      </c>
      <c r="AQ87" s="63">
        <v>0</v>
      </c>
      <c r="AR87" s="45">
        <v>0</v>
      </c>
      <c r="AS87" s="40">
        <v>0</v>
      </c>
      <c r="AT87" s="40">
        <v>0</v>
      </c>
      <c r="AU87" s="46">
        <v>0</v>
      </c>
      <c r="AV87" s="63">
        <v>7.042170056</v>
      </c>
      <c r="AW87" s="40">
        <v>0.275935136</v>
      </c>
      <c r="AX87" s="40">
        <v>0</v>
      </c>
      <c r="AY87" s="40">
        <v>0</v>
      </c>
      <c r="AZ87" s="46">
        <v>19.742637077</v>
      </c>
      <c r="BA87" s="63">
        <v>0</v>
      </c>
      <c r="BB87" s="45">
        <v>0</v>
      </c>
      <c r="BC87" s="40">
        <v>0</v>
      </c>
      <c r="BD87" s="40">
        <v>0</v>
      </c>
      <c r="BE87" s="46">
        <v>0</v>
      </c>
      <c r="BF87" s="63">
        <v>1.331683467</v>
      </c>
      <c r="BG87" s="45">
        <v>1.613E-06</v>
      </c>
      <c r="BH87" s="40">
        <v>0</v>
      </c>
      <c r="BI87" s="40">
        <v>0</v>
      </c>
      <c r="BJ87" s="46">
        <v>0.680722488</v>
      </c>
      <c r="BK87" s="108">
        <v>112.098600429</v>
      </c>
      <c r="BL87" s="86"/>
    </row>
    <row r="88" spans="1:64" ht="12.75">
      <c r="A88" s="10"/>
      <c r="B88" s="21" t="s">
        <v>117</v>
      </c>
      <c r="C88" s="47">
        <v>0</v>
      </c>
      <c r="D88" s="45">
        <v>144.172646703</v>
      </c>
      <c r="E88" s="40">
        <v>0</v>
      </c>
      <c r="F88" s="40">
        <v>0</v>
      </c>
      <c r="G88" s="46">
        <v>0</v>
      </c>
      <c r="H88" s="63">
        <v>45.194227961</v>
      </c>
      <c r="I88" s="40">
        <v>16.246778104</v>
      </c>
      <c r="J88" s="40">
        <v>0</v>
      </c>
      <c r="K88" s="40">
        <v>0</v>
      </c>
      <c r="L88" s="46">
        <v>133.04850417</v>
      </c>
      <c r="M88" s="63">
        <v>0</v>
      </c>
      <c r="N88" s="45">
        <v>0</v>
      </c>
      <c r="O88" s="40">
        <v>0</v>
      </c>
      <c r="P88" s="40">
        <v>0</v>
      </c>
      <c r="Q88" s="46">
        <v>0</v>
      </c>
      <c r="R88" s="63">
        <v>16.421336022</v>
      </c>
      <c r="S88" s="40">
        <v>0.758134788</v>
      </c>
      <c r="T88" s="40">
        <v>0</v>
      </c>
      <c r="U88" s="40">
        <v>0</v>
      </c>
      <c r="V88" s="46">
        <v>6.758529547</v>
      </c>
      <c r="W88" s="63">
        <v>0</v>
      </c>
      <c r="X88" s="40">
        <v>0</v>
      </c>
      <c r="Y88" s="40">
        <v>0</v>
      </c>
      <c r="Z88" s="40">
        <v>0</v>
      </c>
      <c r="AA88" s="46">
        <v>0</v>
      </c>
      <c r="AB88" s="63">
        <v>0.000307617</v>
      </c>
      <c r="AC88" s="40">
        <v>0</v>
      </c>
      <c r="AD88" s="40">
        <v>0</v>
      </c>
      <c r="AE88" s="40">
        <v>0</v>
      </c>
      <c r="AF88" s="46">
        <v>0</v>
      </c>
      <c r="AG88" s="63">
        <v>0</v>
      </c>
      <c r="AH88" s="40">
        <v>0</v>
      </c>
      <c r="AI88" s="40">
        <v>0</v>
      </c>
      <c r="AJ88" s="40">
        <v>0</v>
      </c>
      <c r="AK88" s="46">
        <v>0</v>
      </c>
      <c r="AL88" s="63">
        <v>0.000976632</v>
      </c>
      <c r="AM88" s="40">
        <v>0</v>
      </c>
      <c r="AN88" s="40">
        <v>0</v>
      </c>
      <c r="AO88" s="40">
        <v>0</v>
      </c>
      <c r="AP88" s="46">
        <v>0</v>
      </c>
      <c r="AQ88" s="63">
        <v>0</v>
      </c>
      <c r="AR88" s="45">
        <v>0</v>
      </c>
      <c r="AS88" s="40">
        <v>0</v>
      </c>
      <c r="AT88" s="40">
        <v>0</v>
      </c>
      <c r="AU88" s="46">
        <v>0</v>
      </c>
      <c r="AV88" s="63">
        <v>86.93424927</v>
      </c>
      <c r="AW88" s="40">
        <v>66.224973856</v>
      </c>
      <c r="AX88" s="40">
        <v>0</v>
      </c>
      <c r="AY88" s="40">
        <v>0</v>
      </c>
      <c r="AZ88" s="46">
        <v>146.344202511</v>
      </c>
      <c r="BA88" s="63">
        <v>0</v>
      </c>
      <c r="BB88" s="45">
        <v>0</v>
      </c>
      <c r="BC88" s="40">
        <v>0</v>
      </c>
      <c r="BD88" s="40">
        <v>0</v>
      </c>
      <c r="BE88" s="46">
        <v>0</v>
      </c>
      <c r="BF88" s="63">
        <v>22.79728367</v>
      </c>
      <c r="BG88" s="45">
        <v>0.753793757</v>
      </c>
      <c r="BH88" s="40">
        <v>0</v>
      </c>
      <c r="BI88" s="40">
        <v>0</v>
      </c>
      <c r="BJ88" s="46">
        <v>15.625896031</v>
      </c>
      <c r="BK88" s="108">
        <v>701.281840639</v>
      </c>
      <c r="BL88" s="86"/>
    </row>
    <row r="89" spans="1:64" ht="12.75">
      <c r="A89" s="10"/>
      <c r="B89" s="21" t="s">
        <v>118</v>
      </c>
      <c r="C89" s="47">
        <v>0</v>
      </c>
      <c r="D89" s="45">
        <v>6.634078049</v>
      </c>
      <c r="E89" s="40">
        <v>0</v>
      </c>
      <c r="F89" s="40">
        <v>0</v>
      </c>
      <c r="G89" s="46">
        <v>0</v>
      </c>
      <c r="H89" s="63">
        <v>1.467778561</v>
      </c>
      <c r="I89" s="40">
        <v>1.705563632</v>
      </c>
      <c r="J89" s="40">
        <v>0</v>
      </c>
      <c r="K89" s="40">
        <v>0</v>
      </c>
      <c r="L89" s="46">
        <v>20.770470673</v>
      </c>
      <c r="M89" s="63">
        <v>0</v>
      </c>
      <c r="N89" s="45">
        <v>0</v>
      </c>
      <c r="O89" s="40">
        <v>0</v>
      </c>
      <c r="P89" s="40">
        <v>0</v>
      </c>
      <c r="Q89" s="46">
        <v>0</v>
      </c>
      <c r="R89" s="63">
        <v>0.484003168</v>
      </c>
      <c r="S89" s="40">
        <v>0</v>
      </c>
      <c r="T89" s="40">
        <v>0</v>
      </c>
      <c r="U89" s="40">
        <v>0</v>
      </c>
      <c r="V89" s="46">
        <v>0.115840088</v>
      </c>
      <c r="W89" s="63">
        <v>0</v>
      </c>
      <c r="X89" s="40">
        <v>0</v>
      </c>
      <c r="Y89" s="40">
        <v>0</v>
      </c>
      <c r="Z89" s="40">
        <v>0</v>
      </c>
      <c r="AA89" s="46">
        <v>0</v>
      </c>
      <c r="AB89" s="63">
        <v>0</v>
      </c>
      <c r="AC89" s="40">
        <v>0</v>
      </c>
      <c r="AD89" s="40">
        <v>0</v>
      </c>
      <c r="AE89" s="40">
        <v>0</v>
      </c>
      <c r="AF89" s="46">
        <v>0</v>
      </c>
      <c r="AG89" s="63">
        <v>0</v>
      </c>
      <c r="AH89" s="40">
        <v>0</v>
      </c>
      <c r="AI89" s="40">
        <v>0</v>
      </c>
      <c r="AJ89" s="40">
        <v>0</v>
      </c>
      <c r="AK89" s="46">
        <v>0</v>
      </c>
      <c r="AL89" s="63">
        <v>0</v>
      </c>
      <c r="AM89" s="40">
        <v>0</v>
      </c>
      <c r="AN89" s="40">
        <v>0</v>
      </c>
      <c r="AO89" s="40">
        <v>0</v>
      </c>
      <c r="AP89" s="46">
        <v>0</v>
      </c>
      <c r="AQ89" s="63">
        <v>0</v>
      </c>
      <c r="AR89" s="45">
        <v>16.739579033</v>
      </c>
      <c r="AS89" s="40">
        <v>0</v>
      </c>
      <c r="AT89" s="40">
        <v>0</v>
      </c>
      <c r="AU89" s="46">
        <v>0</v>
      </c>
      <c r="AV89" s="63">
        <v>2.456670022</v>
      </c>
      <c r="AW89" s="40">
        <v>0.883010264</v>
      </c>
      <c r="AX89" s="40">
        <v>0</v>
      </c>
      <c r="AY89" s="40">
        <v>0</v>
      </c>
      <c r="AZ89" s="46">
        <v>13.427916996</v>
      </c>
      <c r="BA89" s="63">
        <v>0</v>
      </c>
      <c r="BB89" s="45">
        <v>0</v>
      </c>
      <c r="BC89" s="40">
        <v>0</v>
      </c>
      <c r="BD89" s="40">
        <v>0</v>
      </c>
      <c r="BE89" s="46">
        <v>0</v>
      </c>
      <c r="BF89" s="63">
        <v>0.928313183</v>
      </c>
      <c r="BG89" s="45">
        <v>0.168173989</v>
      </c>
      <c r="BH89" s="40">
        <v>0</v>
      </c>
      <c r="BI89" s="40">
        <v>0</v>
      </c>
      <c r="BJ89" s="46">
        <v>0.280268226</v>
      </c>
      <c r="BK89" s="108">
        <v>66.061665884</v>
      </c>
      <c r="BL89" s="86"/>
    </row>
    <row r="90" spans="1:64" ht="12.75">
      <c r="A90" s="10"/>
      <c r="B90" s="21" t="s">
        <v>119</v>
      </c>
      <c r="C90" s="47">
        <v>0</v>
      </c>
      <c r="D90" s="45">
        <v>34.81329434</v>
      </c>
      <c r="E90" s="40">
        <v>0</v>
      </c>
      <c r="F90" s="40">
        <v>0</v>
      </c>
      <c r="G90" s="46">
        <v>0</v>
      </c>
      <c r="H90" s="63">
        <v>4.614597025</v>
      </c>
      <c r="I90" s="40">
        <v>5.001696931</v>
      </c>
      <c r="J90" s="40">
        <v>0</v>
      </c>
      <c r="K90" s="40">
        <v>0</v>
      </c>
      <c r="L90" s="46">
        <v>74.018210044</v>
      </c>
      <c r="M90" s="63">
        <v>0</v>
      </c>
      <c r="N90" s="45">
        <v>0</v>
      </c>
      <c r="O90" s="40">
        <v>0</v>
      </c>
      <c r="P90" s="40">
        <v>0</v>
      </c>
      <c r="Q90" s="46">
        <v>0</v>
      </c>
      <c r="R90" s="63">
        <v>1.489192184</v>
      </c>
      <c r="S90" s="40">
        <v>0</v>
      </c>
      <c r="T90" s="40">
        <v>0</v>
      </c>
      <c r="U90" s="40">
        <v>0</v>
      </c>
      <c r="V90" s="46">
        <v>0.689994388</v>
      </c>
      <c r="W90" s="63">
        <v>0</v>
      </c>
      <c r="X90" s="40">
        <v>0</v>
      </c>
      <c r="Y90" s="40">
        <v>0</v>
      </c>
      <c r="Z90" s="40">
        <v>0</v>
      </c>
      <c r="AA90" s="46">
        <v>0</v>
      </c>
      <c r="AB90" s="63">
        <v>0</v>
      </c>
      <c r="AC90" s="40">
        <v>0</v>
      </c>
      <c r="AD90" s="40">
        <v>0</v>
      </c>
      <c r="AE90" s="40">
        <v>0</v>
      </c>
      <c r="AF90" s="46">
        <v>0</v>
      </c>
      <c r="AG90" s="63">
        <v>0</v>
      </c>
      <c r="AH90" s="40">
        <v>0</v>
      </c>
      <c r="AI90" s="40">
        <v>0</v>
      </c>
      <c r="AJ90" s="40">
        <v>0</v>
      </c>
      <c r="AK90" s="46">
        <v>0</v>
      </c>
      <c r="AL90" s="63">
        <v>0.000867811</v>
      </c>
      <c r="AM90" s="40">
        <v>0</v>
      </c>
      <c r="AN90" s="40">
        <v>0</v>
      </c>
      <c r="AO90" s="40">
        <v>0</v>
      </c>
      <c r="AP90" s="46">
        <v>0</v>
      </c>
      <c r="AQ90" s="63">
        <v>0</v>
      </c>
      <c r="AR90" s="45">
        <v>0</v>
      </c>
      <c r="AS90" s="40">
        <v>0</v>
      </c>
      <c r="AT90" s="40">
        <v>0</v>
      </c>
      <c r="AU90" s="46">
        <v>0</v>
      </c>
      <c r="AV90" s="63">
        <v>8.704014426</v>
      </c>
      <c r="AW90" s="40">
        <v>11.284533802</v>
      </c>
      <c r="AX90" s="40">
        <v>0</v>
      </c>
      <c r="AY90" s="40">
        <v>0</v>
      </c>
      <c r="AZ90" s="46">
        <v>28.591745836</v>
      </c>
      <c r="BA90" s="63">
        <v>0</v>
      </c>
      <c r="BB90" s="45">
        <v>0</v>
      </c>
      <c r="BC90" s="40">
        <v>0</v>
      </c>
      <c r="BD90" s="40">
        <v>0</v>
      </c>
      <c r="BE90" s="46">
        <v>0</v>
      </c>
      <c r="BF90" s="63">
        <v>2.695356856</v>
      </c>
      <c r="BG90" s="45">
        <v>0.044875439</v>
      </c>
      <c r="BH90" s="40">
        <v>0</v>
      </c>
      <c r="BI90" s="40">
        <v>0</v>
      </c>
      <c r="BJ90" s="46">
        <v>5.415768201</v>
      </c>
      <c r="BK90" s="108">
        <v>177.364147283</v>
      </c>
      <c r="BL90" s="86"/>
    </row>
    <row r="91" spans="1:64" ht="12.75">
      <c r="A91" s="10"/>
      <c r="B91" s="21" t="s">
        <v>120</v>
      </c>
      <c r="C91" s="47">
        <v>0</v>
      </c>
      <c r="D91" s="45">
        <v>58.37061182</v>
      </c>
      <c r="E91" s="40">
        <v>0</v>
      </c>
      <c r="F91" s="40">
        <v>0</v>
      </c>
      <c r="G91" s="46">
        <v>0</v>
      </c>
      <c r="H91" s="63">
        <v>51.994539461</v>
      </c>
      <c r="I91" s="40">
        <v>64.192349863</v>
      </c>
      <c r="J91" s="40">
        <v>0</v>
      </c>
      <c r="K91" s="40">
        <v>0</v>
      </c>
      <c r="L91" s="46">
        <v>230.025639699</v>
      </c>
      <c r="M91" s="63">
        <v>0</v>
      </c>
      <c r="N91" s="45">
        <v>0</v>
      </c>
      <c r="O91" s="40">
        <v>0</v>
      </c>
      <c r="P91" s="40">
        <v>0</v>
      </c>
      <c r="Q91" s="46">
        <v>0</v>
      </c>
      <c r="R91" s="63">
        <v>25.560212089</v>
      </c>
      <c r="S91" s="40">
        <v>1.265825648</v>
      </c>
      <c r="T91" s="40">
        <v>0</v>
      </c>
      <c r="U91" s="40">
        <v>0</v>
      </c>
      <c r="V91" s="46">
        <v>11.485313948</v>
      </c>
      <c r="W91" s="63">
        <v>0</v>
      </c>
      <c r="X91" s="40">
        <v>0</v>
      </c>
      <c r="Y91" s="40">
        <v>0</v>
      </c>
      <c r="Z91" s="40">
        <v>0</v>
      </c>
      <c r="AA91" s="46">
        <v>0</v>
      </c>
      <c r="AB91" s="63">
        <v>0.055414538</v>
      </c>
      <c r="AC91" s="40">
        <v>0</v>
      </c>
      <c r="AD91" s="40">
        <v>0</v>
      </c>
      <c r="AE91" s="40">
        <v>0</v>
      </c>
      <c r="AF91" s="46">
        <v>0</v>
      </c>
      <c r="AG91" s="63">
        <v>0</v>
      </c>
      <c r="AH91" s="40">
        <v>0</v>
      </c>
      <c r="AI91" s="40">
        <v>0</v>
      </c>
      <c r="AJ91" s="40">
        <v>0</v>
      </c>
      <c r="AK91" s="46">
        <v>0</v>
      </c>
      <c r="AL91" s="63">
        <v>0.052671794</v>
      </c>
      <c r="AM91" s="40">
        <v>0</v>
      </c>
      <c r="AN91" s="40">
        <v>0</v>
      </c>
      <c r="AO91" s="40">
        <v>0</v>
      </c>
      <c r="AP91" s="46">
        <v>0</v>
      </c>
      <c r="AQ91" s="63">
        <v>0</v>
      </c>
      <c r="AR91" s="45">
        <v>0</v>
      </c>
      <c r="AS91" s="40">
        <v>0</v>
      </c>
      <c r="AT91" s="40">
        <v>0</v>
      </c>
      <c r="AU91" s="46">
        <v>0</v>
      </c>
      <c r="AV91" s="63">
        <v>98.344429809</v>
      </c>
      <c r="AW91" s="40">
        <v>30.535783315</v>
      </c>
      <c r="AX91" s="40">
        <v>0.145725907</v>
      </c>
      <c r="AY91" s="40">
        <v>0</v>
      </c>
      <c r="AZ91" s="46">
        <v>280.313055688</v>
      </c>
      <c r="BA91" s="63">
        <v>0</v>
      </c>
      <c r="BB91" s="45">
        <v>0</v>
      </c>
      <c r="BC91" s="40">
        <v>0</v>
      </c>
      <c r="BD91" s="40">
        <v>0</v>
      </c>
      <c r="BE91" s="46">
        <v>0</v>
      </c>
      <c r="BF91" s="63">
        <v>34.347706741</v>
      </c>
      <c r="BG91" s="45">
        <v>5.365522367</v>
      </c>
      <c r="BH91" s="40">
        <v>0</v>
      </c>
      <c r="BI91" s="40">
        <v>0</v>
      </c>
      <c r="BJ91" s="46">
        <v>23.21937157023725</v>
      </c>
      <c r="BK91" s="108">
        <v>915.2741742572373</v>
      </c>
      <c r="BL91" s="86"/>
    </row>
    <row r="92" spans="1:64" ht="12.75">
      <c r="A92" s="31"/>
      <c r="B92" s="33" t="s">
        <v>74</v>
      </c>
      <c r="C92" s="101">
        <f aca="true" t="shared" si="19" ref="C92:AH92">SUM(C86:C91)</f>
        <v>0</v>
      </c>
      <c r="D92" s="71">
        <f t="shared" si="19"/>
        <v>305.080179649</v>
      </c>
      <c r="E92" s="71">
        <f t="shared" si="19"/>
        <v>0</v>
      </c>
      <c r="F92" s="71">
        <f t="shared" si="19"/>
        <v>0</v>
      </c>
      <c r="G92" s="71">
        <f t="shared" si="19"/>
        <v>0</v>
      </c>
      <c r="H92" s="71">
        <f t="shared" si="19"/>
        <v>120.783143012</v>
      </c>
      <c r="I92" s="71">
        <f t="shared" si="19"/>
        <v>91.300742154</v>
      </c>
      <c r="J92" s="71">
        <f t="shared" si="19"/>
        <v>0</v>
      </c>
      <c r="K92" s="71">
        <f t="shared" si="19"/>
        <v>0</v>
      </c>
      <c r="L92" s="71">
        <f t="shared" si="19"/>
        <v>552.631989043</v>
      </c>
      <c r="M92" s="71">
        <f t="shared" si="19"/>
        <v>0</v>
      </c>
      <c r="N92" s="71">
        <f t="shared" si="19"/>
        <v>0</v>
      </c>
      <c r="O92" s="71">
        <f t="shared" si="19"/>
        <v>0</v>
      </c>
      <c r="P92" s="71">
        <f t="shared" si="19"/>
        <v>0</v>
      </c>
      <c r="Q92" s="71">
        <f t="shared" si="19"/>
        <v>0</v>
      </c>
      <c r="R92" s="71">
        <f t="shared" si="19"/>
        <v>51.026498225</v>
      </c>
      <c r="S92" s="71">
        <f t="shared" si="19"/>
        <v>2.033171935</v>
      </c>
      <c r="T92" s="71">
        <f t="shared" si="19"/>
        <v>0</v>
      </c>
      <c r="U92" s="71">
        <f t="shared" si="19"/>
        <v>0</v>
      </c>
      <c r="V92" s="71">
        <f t="shared" si="19"/>
        <v>21.522020133</v>
      </c>
      <c r="W92" s="71">
        <f t="shared" si="19"/>
        <v>0</v>
      </c>
      <c r="X92" s="71">
        <f t="shared" si="19"/>
        <v>0</v>
      </c>
      <c r="Y92" s="71">
        <f t="shared" si="19"/>
        <v>0</v>
      </c>
      <c r="Z92" s="71">
        <f t="shared" si="19"/>
        <v>0</v>
      </c>
      <c r="AA92" s="71">
        <f t="shared" si="19"/>
        <v>0</v>
      </c>
      <c r="AB92" s="71">
        <f t="shared" si="19"/>
        <v>0.055722155</v>
      </c>
      <c r="AC92" s="71">
        <f t="shared" si="19"/>
        <v>0</v>
      </c>
      <c r="AD92" s="71">
        <f t="shared" si="19"/>
        <v>0</v>
      </c>
      <c r="AE92" s="71">
        <f t="shared" si="19"/>
        <v>0</v>
      </c>
      <c r="AF92" s="71">
        <f t="shared" si="19"/>
        <v>0</v>
      </c>
      <c r="AG92" s="71">
        <f t="shared" si="19"/>
        <v>0</v>
      </c>
      <c r="AH92" s="71">
        <f t="shared" si="19"/>
        <v>0</v>
      </c>
      <c r="AI92" s="71">
        <f aca="true" t="shared" si="20" ref="AI92:BK92">SUM(AI86:AI91)</f>
        <v>0</v>
      </c>
      <c r="AJ92" s="71">
        <f t="shared" si="20"/>
        <v>0</v>
      </c>
      <c r="AK92" s="71">
        <f t="shared" si="20"/>
        <v>0</v>
      </c>
      <c r="AL92" s="71">
        <f t="shared" si="20"/>
        <v>0.054516237</v>
      </c>
      <c r="AM92" s="71">
        <f t="shared" si="20"/>
        <v>0</v>
      </c>
      <c r="AN92" s="71">
        <f t="shared" si="20"/>
        <v>0</v>
      </c>
      <c r="AO92" s="71">
        <f t="shared" si="20"/>
        <v>0</v>
      </c>
      <c r="AP92" s="71">
        <f t="shared" si="20"/>
        <v>0</v>
      </c>
      <c r="AQ92" s="71">
        <f t="shared" si="20"/>
        <v>0</v>
      </c>
      <c r="AR92" s="71">
        <f t="shared" si="20"/>
        <v>16.802810255999997</v>
      </c>
      <c r="AS92" s="71">
        <f t="shared" si="20"/>
        <v>0</v>
      </c>
      <c r="AT92" s="71">
        <f t="shared" si="20"/>
        <v>0</v>
      </c>
      <c r="AU92" s="71">
        <f t="shared" si="20"/>
        <v>0</v>
      </c>
      <c r="AV92" s="71">
        <f t="shared" si="20"/>
        <v>216.35974088</v>
      </c>
      <c r="AW92" s="71">
        <f t="shared" si="20"/>
        <v>115.08788794800002</v>
      </c>
      <c r="AX92" s="71">
        <f t="shared" si="20"/>
        <v>0.145725907</v>
      </c>
      <c r="AY92" s="71">
        <f t="shared" si="20"/>
        <v>0</v>
      </c>
      <c r="AZ92" s="71">
        <f t="shared" si="20"/>
        <v>525.370919502</v>
      </c>
      <c r="BA92" s="71">
        <f t="shared" si="20"/>
        <v>0</v>
      </c>
      <c r="BB92" s="71">
        <f t="shared" si="20"/>
        <v>0</v>
      </c>
      <c r="BC92" s="71">
        <f t="shared" si="20"/>
        <v>0</v>
      </c>
      <c r="BD92" s="71">
        <f t="shared" si="20"/>
        <v>0</v>
      </c>
      <c r="BE92" s="71">
        <f t="shared" si="20"/>
        <v>0</v>
      </c>
      <c r="BF92" s="71">
        <f t="shared" si="20"/>
        <v>66.216125508</v>
      </c>
      <c r="BG92" s="71">
        <f t="shared" si="20"/>
        <v>7.894554183</v>
      </c>
      <c r="BH92" s="71">
        <f t="shared" si="20"/>
        <v>0</v>
      </c>
      <c r="BI92" s="71">
        <f t="shared" si="20"/>
        <v>0</v>
      </c>
      <c r="BJ92" s="71">
        <f t="shared" si="20"/>
        <v>47.28349721923725</v>
      </c>
      <c r="BK92" s="114">
        <f t="shared" si="20"/>
        <v>2139.649243946237</v>
      </c>
      <c r="BL92" s="86"/>
    </row>
    <row r="93" spans="1:64" ht="4.5" customHeight="1">
      <c r="A93" s="10"/>
      <c r="B93" s="20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6"/>
      <c r="BL93" s="86"/>
    </row>
    <row r="94" spans="1:66" ht="12.75">
      <c r="A94" s="31"/>
      <c r="B94" s="102" t="s">
        <v>88</v>
      </c>
      <c r="C94" s="44">
        <f aca="true" t="shared" si="21" ref="C94:AH94">+C92++C70+C65+C39+C82</f>
        <v>0</v>
      </c>
      <c r="D94" s="73">
        <f t="shared" si="21"/>
        <v>3478.007488908</v>
      </c>
      <c r="E94" s="73">
        <f t="shared" si="21"/>
        <v>0</v>
      </c>
      <c r="F94" s="73">
        <f t="shared" si="21"/>
        <v>0</v>
      </c>
      <c r="G94" s="73">
        <f t="shared" si="21"/>
        <v>0</v>
      </c>
      <c r="H94" s="73">
        <f t="shared" si="21"/>
        <v>4442.390412529001</v>
      </c>
      <c r="I94" s="73">
        <f t="shared" si="21"/>
        <v>17041.749557258998</v>
      </c>
      <c r="J94" s="73">
        <f t="shared" si="21"/>
        <v>1613.0993139079999</v>
      </c>
      <c r="K94" s="73">
        <f t="shared" si="21"/>
        <v>12.517582319</v>
      </c>
      <c r="L94" s="73">
        <f t="shared" si="21"/>
        <v>8648.673311289</v>
      </c>
      <c r="M94" s="73">
        <f t="shared" si="21"/>
        <v>0</v>
      </c>
      <c r="N94" s="73">
        <f t="shared" si="21"/>
        <v>0</v>
      </c>
      <c r="O94" s="73">
        <f t="shared" si="21"/>
        <v>0</v>
      </c>
      <c r="P94" s="73">
        <f t="shared" si="21"/>
        <v>0</v>
      </c>
      <c r="Q94" s="73">
        <f t="shared" si="21"/>
        <v>0</v>
      </c>
      <c r="R94" s="73">
        <f t="shared" si="21"/>
        <v>1966.2858981079999</v>
      </c>
      <c r="S94" s="73">
        <f t="shared" si="21"/>
        <v>431.82012393499997</v>
      </c>
      <c r="T94" s="73">
        <f t="shared" si="21"/>
        <v>93.479115855</v>
      </c>
      <c r="U94" s="73">
        <f t="shared" si="21"/>
        <v>0</v>
      </c>
      <c r="V94" s="73">
        <f t="shared" si="21"/>
        <v>712.705842165</v>
      </c>
      <c r="W94" s="73">
        <f t="shared" si="21"/>
        <v>0</v>
      </c>
      <c r="X94" s="73">
        <f t="shared" si="21"/>
        <v>0</v>
      </c>
      <c r="Y94" s="73">
        <f t="shared" si="21"/>
        <v>0</v>
      </c>
      <c r="Z94" s="73">
        <f t="shared" si="21"/>
        <v>0</v>
      </c>
      <c r="AA94" s="73">
        <f t="shared" si="21"/>
        <v>0</v>
      </c>
      <c r="AB94" s="73">
        <f t="shared" si="21"/>
        <v>13.479301028000002</v>
      </c>
      <c r="AC94" s="73">
        <f t="shared" si="21"/>
        <v>66.208194115</v>
      </c>
      <c r="AD94" s="73">
        <f t="shared" si="21"/>
        <v>0</v>
      </c>
      <c r="AE94" s="73">
        <f t="shared" si="21"/>
        <v>0</v>
      </c>
      <c r="AF94" s="73">
        <f t="shared" si="21"/>
        <v>1.4614720239999999</v>
      </c>
      <c r="AG94" s="73">
        <f t="shared" si="21"/>
        <v>0</v>
      </c>
      <c r="AH94" s="73">
        <f t="shared" si="21"/>
        <v>0</v>
      </c>
      <c r="AI94" s="73">
        <f aca="true" t="shared" si="22" ref="AI94:BJ94">+AI92++AI70+AI65+AI39+AI82</f>
        <v>0</v>
      </c>
      <c r="AJ94" s="73">
        <f t="shared" si="22"/>
        <v>0</v>
      </c>
      <c r="AK94" s="73">
        <f t="shared" si="22"/>
        <v>0</v>
      </c>
      <c r="AL94" s="73">
        <f t="shared" si="22"/>
        <v>7.871059088999999</v>
      </c>
      <c r="AM94" s="73">
        <f t="shared" si="22"/>
        <v>0</v>
      </c>
      <c r="AN94" s="73">
        <f t="shared" si="22"/>
        <v>0</v>
      </c>
      <c r="AO94" s="73">
        <f t="shared" si="22"/>
        <v>0</v>
      </c>
      <c r="AP94" s="73">
        <f t="shared" si="22"/>
        <v>0.31401306399999995</v>
      </c>
      <c r="AQ94" s="73">
        <f t="shared" si="22"/>
        <v>0.066815121</v>
      </c>
      <c r="AR94" s="73">
        <f t="shared" si="22"/>
        <v>18.070282115999998</v>
      </c>
      <c r="AS94" s="73">
        <f t="shared" si="22"/>
        <v>0</v>
      </c>
      <c r="AT94" s="73">
        <f t="shared" si="22"/>
        <v>0</v>
      </c>
      <c r="AU94" s="73">
        <f t="shared" si="22"/>
        <v>0</v>
      </c>
      <c r="AV94" s="73">
        <f t="shared" si="22"/>
        <v>22926.016510562</v>
      </c>
      <c r="AW94" s="73">
        <f t="shared" si="22"/>
        <v>7947.195195566</v>
      </c>
      <c r="AX94" s="73">
        <f t="shared" si="22"/>
        <v>67.920981837</v>
      </c>
      <c r="AY94" s="73">
        <f t="shared" si="22"/>
        <v>0</v>
      </c>
      <c r="AZ94" s="73">
        <f t="shared" si="22"/>
        <v>26232.322344068</v>
      </c>
      <c r="BA94" s="73">
        <f t="shared" si="22"/>
        <v>0</v>
      </c>
      <c r="BB94" s="73">
        <f t="shared" si="22"/>
        <v>0</v>
      </c>
      <c r="BC94" s="73">
        <f t="shared" si="22"/>
        <v>0</v>
      </c>
      <c r="BD94" s="73">
        <f t="shared" si="22"/>
        <v>0</v>
      </c>
      <c r="BE94" s="73">
        <f t="shared" si="22"/>
        <v>0</v>
      </c>
      <c r="BF94" s="73">
        <f t="shared" si="22"/>
        <v>8335.359001124</v>
      </c>
      <c r="BG94" s="73">
        <f t="shared" si="22"/>
        <v>885.0600176710001</v>
      </c>
      <c r="BH94" s="73">
        <f t="shared" si="22"/>
        <v>33.489237307</v>
      </c>
      <c r="BI94" s="73">
        <f t="shared" si="22"/>
        <v>0</v>
      </c>
      <c r="BJ94" s="73">
        <f t="shared" si="22"/>
        <v>3656.8943052421</v>
      </c>
      <c r="BK94" s="115">
        <f>+BK92++BK70+BK65+BK39+BK82</f>
        <v>108632.45737620909</v>
      </c>
      <c r="BL94" s="86"/>
      <c r="BM94" s="86"/>
      <c r="BN94" s="86"/>
    </row>
    <row r="95" spans="1:63" ht="4.5" customHeight="1">
      <c r="A95" s="10"/>
      <c r="B95" s="103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6"/>
    </row>
    <row r="96" spans="1:63" ht="14.25" customHeight="1">
      <c r="A96" s="10" t="s">
        <v>5</v>
      </c>
      <c r="B96" s="104" t="s">
        <v>24</v>
      </c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6"/>
    </row>
    <row r="97" spans="1:63" ht="14.25" customHeight="1">
      <c r="A97" s="27"/>
      <c r="B97" s="104"/>
      <c r="C97" s="47">
        <v>0</v>
      </c>
      <c r="D97" s="45">
        <v>0</v>
      </c>
      <c r="E97" s="40">
        <v>0</v>
      </c>
      <c r="F97" s="40">
        <v>0</v>
      </c>
      <c r="G97" s="46">
        <v>0</v>
      </c>
      <c r="H97" s="63">
        <v>0</v>
      </c>
      <c r="I97" s="40">
        <v>0</v>
      </c>
      <c r="J97" s="40">
        <v>0</v>
      </c>
      <c r="K97" s="40">
        <v>0</v>
      </c>
      <c r="L97" s="46">
        <v>0</v>
      </c>
      <c r="M97" s="63">
        <v>0</v>
      </c>
      <c r="N97" s="45">
        <v>0</v>
      </c>
      <c r="O97" s="40">
        <v>0</v>
      </c>
      <c r="P97" s="40">
        <v>0</v>
      </c>
      <c r="Q97" s="46">
        <v>0</v>
      </c>
      <c r="R97" s="63">
        <v>0</v>
      </c>
      <c r="S97" s="40">
        <v>0</v>
      </c>
      <c r="T97" s="40">
        <v>0</v>
      </c>
      <c r="U97" s="40">
        <v>0</v>
      </c>
      <c r="V97" s="46">
        <v>0</v>
      </c>
      <c r="W97" s="63">
        <v>0</v>
      </c>
      <c r="X97" s="40">
        <v>0</v>
      </c>
      <c r="Y97" s="40">
        <v>0</v>
      </c>
      <c r="Z97" s="40">
        <v>0</v>
      </c>
      <c r="AA97" s="46">
        <v>0</v>
      </c>
      <c r="AB97" s="63">
        <v>0</v>
      </c>
      <c r="AC97" s="40">
        <v>0</v>
      </c>
      <c r="AD97" s="40">
        <v>0</v>
      </c>
      <c r="AE97" s="40">
        <v>0</v>
      </c>
      <c r="AF97" s="46">
        <v>0</v>
      </c>
      <c r="AG97" s="63">
        <v>0</v>
      </c>
      <c r="AH97" s="40">
        <v>0</v>
      </c>
      <c r="AI97" s="40">
        <v>0</v>
      </c>
      <c r="AJ97" s="40">
        <v>0</v>
      </c>
      <c r="AK97" s="46">
        <v>0</v>
      </c>
      <c r="AL97" s="63">
        <v>0</v>
      </c>
      <c r="AM97" s="40">
        <v>0</v>
      </c>
      <c r="AN97" s="40">
        <v>0</v>
      </c>
      <c r="AO97" s="40">
        <v>0</v>
      </c>
      <c r="AP97" s="46">
        <v>0</v>
      </c>
      <c r="AQ97" s="63">
        <v>0</v>
      </c>
      <c r="AR97" s="45">
        <v>0</v>
      </c>
      <c r="AS97" s="40">
        <v>0</v>
      </c>
      <c r="AT97" s="40">
        <v>0</v>
      </c>
      <c r="AU97" s="46">
        <v>0</v>
      </c>
      <c r="AV97" s="63">
        <v>0</v>
      </c>
      <c r="AW97" s="40">
        <v>0</v>
      </c>
      <c r="AX97" s="40">
        <v>0</v>
      </c>
      <c r="AY97" s="40">
        <v>0</v>
      </c>
      <c r="AZ97" s="46">
        <v>0</v>
      </c>
      <c r="BA97" s="38">
        <v>0</v>
      </c>
      <c r="BB97" s="39">
        <v>0</v>
      </c>
      <c r="BC97" s="38">
        <v>0</v>
      </c>
      <c r="BD97" s="38">
        <v>0</v>
      </c>
      <c r="BE97" s="41">
        <v>0</v>
      </c>
      <c r="BF97" s="38">
        <v>0</v>
      </c>
      <c r="BG97" s="39">
        <v>0</v>
      </c>
      <c r="BH97" s="38">
        <v>0</v>
      </c>
      <c r="BI97" s="38">
        <v>0</v>
      </c>
      <c r="BJ97" s="41">
        <v>0</v>
      </c>
      <c r="BK97" s="80">
        <f>SUM(C97:BJ97)</f>
        <v>0</v>
      </c>
    </row>
    <row r="98" spans="1:63" ht="13.5" thickBot="1">
      <c r="A98" s="35"/>
      <c r="B98" s="105" t="s">
        <v>74</v>
      </c>
      <c r="C98" s="116">
        <f>SUM(C97)</f>
        <v>0</v>
      </c>
      <c r="D98" s="117">
        <f aca="true" t="shared" si="23" ref="D98:BK98">SUM(D97)</f>
        <v>0</v>
      </c>
      <c r="E98" s="117">
        <f t="shared" si="23"/>
        <v>0</v>
      </c>
      <c r="F98" s="117">
        <f t="shared" si="23"/>
        <v>0</v>
      </c>
      <c r="G98" s="118">
        <f t="shared" si="23"/>
        <v>0</v>
      </c>
      <c r="H98" s="119">
        <f t="shared" si="23"/>
        <v>0</v>
      </c>
      <c r="I98" s="117">
        <f t="shared" si="23"/>
        <v>0</v>
      </c>
      <c r="J98" s="117">
        <f t="shared" si="23"/>
        <v>0</v>
      </c>
      <c r="K98" s="117">
        <f t="shared" si="23"/>
        <v>0</v>
      </c>
      <c r="L98" s="118">
        <f t="shared" si="23"/>
        <v>0</v>
      </c>
      <c r="M98" s="119">
        <f t="shared" si="23"/>
        <v>0</v>
      </c>
      <c r="N98" s="117">
        <f t="shared" si="23"/>
        <v>0</v>
      </c>
      <c r="O98" s="117">
        <f t="shared" si="23"/>
        <v>0</v>
      </c>
      <c r="P98" s="117">
        <f t="shared" si="23"/>
        <v>0</v>
      </c>
      <c r="Q98" s="118">
        <f t="shared" si="23"/>
        <v>0</v>
      </c>
      <c r="R98" s="119">
        <f t="shared" si="23"/>
        <v>0</v>
      </c>
      <c r="S98" s="117">
        <f t="shared" si="23"/>
        <v>0</v>
      </c>
      <c r="T98" s="117">
        <f t="shared" si="23"/>
        <v>0</v>
      </c>
      <c r="U98" s="117">
        <f t="shared" si="23"/>
        <v>0</v>
      </c>
      <c r="V98" s="118">
        <f t="shared" si="23"/>
        <v>0</v>
      </c>
      <c r="W98" s="119">
        <f t="shared" si="23"/>
        <v>0</v>
      </c>
      <c r="X98" s="117">
        <f t="shared" si="23"/>
        <v>0</v>
      </c>
      <c r="Y98" s="117">
        <f t="shared" si="23"/>
        <v>0</v>
      </c>
      <c r="Z98" s="117">
        <f t="shared" si="23"/>
        <v>0</v>
      </c>
      <c r="AA98" s="118">
        <f t="shared" si="23"/>
        <v>0</v>
      </c>
      <c r="AB98" s="119">
        <f t="shared" si="23"/>
        <v>0</v>
      </c>
      <c r="AC98" s="117">
        <f t="shared" si="23"/>
        <v>0</v>
      </c>
      <c r="AD98" s="117">
        <f t="shared" si="23"/>
        <v>0</v>
      </c>
      <c r="AE98" s="117">
        <f t="shared" si="23"/>
        <v>0</v>
      </c>
      <c r="AF98" s="118">
        <f t="shared" si="23"/>
        <v>0</v>
      </c>
      <c r="AG98" s="119">
        <f t="shared" si="23"/>
        <v>0</v>
      </c>
      <c r="AH98" s="117">
        <f t="shared" si="23"/>
        <v>0</v>
      </c>
      <c r="AI98" s="117">
        <f t="shared" si="23"/>
        <v>0</v>
      </c>
      <c r="AJ98" s="117">
        <f t="shared" si="23"/>
        <v>0</v>
      </c>
      <c r="AK98" s="118">
        <f t="shared" si="23"/>
        <v>0</v>
      </c>
      <c r="AL98" s="119">
        <f t="shared" si="23"/>
        <v>0</v>
      </c>
      <c r="AM98" s="117">
        <f t="shared" si="23"/>
        <v>0</v>
      </c>
      <c r="AN98" s="117">
        <f t="shared" si="23"/>
        <v>0</v>
      </c>
      <c r="AO98" s="117">
        <f t="shared" si="23"/>
        <v>0</v>
      </c>
      <c r="AP98" s="118">
        <f t="shared" si="23"/>
        <v>0</v>
      </c>
      <c r="AQ98" s="119">
        <f t="shared" si="23"/>
        <v>0</v>
      </c>
      <c r="AR98" s="117">
        <f t="shared" si="23"/>
        <v>0</v>
      </c>
      <c r="AS98" s="117">
        <f t="shared" si="23"/>
        <v>0</v>
      </c>
      <c r="AT98" s="117">
        <f t="shared" si="23"/>
        <v>0</v>
      </c>
      <c r="AU98" s="118">
        <f t="shared" si="23"/>
        <v>0</v>
      </c>
      <c r="AV98" s="119">
        <f t="shared" si="23"/>
        <v>0</v>
      </c>
      <c r="AW98" s="117">
        <f t="shared" si="23"/>
        <v>0</v>
      </c>
      <c r="AX98" s="117">
        <f t="shared" si="23"/>
        <v>0</v>
      </c>
      <c r="AY98" s="117">
        <f t="shared" si="23"/>
        <v>0</v>
      </c>
      <c r="AZ98" s="118">
        <f t="shared" si="23"/>
        <v>0</v>
      </c>
      <c r="BA98" s="116">
        <f t="shared" si="23"/>
        <v>0</v>
      </c>
      <c r="BB98" s="117">
        <f t="shared" si="23"/>
        <v>0</v>
      </c>
      <c r="BC98" s="117">
        <f t="shared" si="23"/>
        <v>0</v>
      </c>
      <c r="BD98" s="117">
        <f t="shared" si="23"/>
        <v>0</v>
      </c>
      <c r="BE98" s="120">
        <f t="shared" si="23"/>
        <v>0</v>
      </c>
      <c r="BF98" s="119">
        <f t="shared" si="23"/>
        <v>0</v>
      </c>
      <c r="BG98" s="117">
        <f t="shared" si="23"/>
        <v>0</v>
      </c>
      <c r="BH98" s="117">
        <f t="shared" si="23"/>
        <v>0</v>
      </c>
      <c r="BI98" s="117">
        <f t="shared" si="23"/>
        <v>0</v>
      </c>
      <c r="BJ98" s="118">
        <f t="shared" si="23"/>
        <v>0</v>
      </c>
      <c r="BK98" s="121">
        <f t="shared" si="23"/>
        <v>0</v>
      </c>
    </row>
    <row r="99" spans="1:63" ht="6" customHeight="1">
      <c r="A99" s="3"/>
      <c r="B99" s="15"/>
      <c r="C99" s="23"/>
      <c r="D99" s="29"/>
      <c r="E99" s="23"/>
      <c r="F99" s="23"/>
      <c r="G99" s="23"/>
      <c r="H99" s="23"/>
      <c r="I99" s="23"/>
      <c r="J99" s="23"/>
      <c r="K99" s="23"/>
      <c r="L99" s="23"/>
      <c r="M99" s="23"/>
      <c r="N99" s="29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9"/>
      <c r="AS99" s="23"/>
      <c r="AT99" s="23"/>
      <c r="AU99" s="23"/>
      <c r="AV99" s="23"/>
      <c r="AW99" s="23"/>
      <c r="AX99" s="23"/>
      <c r="AY99" s="23"/>
      <c r="AZ99" s="23"/>
      <c r="BA99" s="23"/>
      <c r="BB99" s="29"/>
      <c r="BC99" s="23"/>
      <c r="BD99" s="23"/>
      <c r="BE99" s="23"/>
      <c r="BF99" s="23"/>
      <c r="BG99" s="29"/>
      <c r="BH99" s="23"/>
      <c r="BI99" s="23"/>
      <c r="BJ99" s="23"/>
      <c r="BK99" s="25"/>
    </row>
    <row r="100" spans="1:63" ht="12.75">
      <c r="A100" s="3"/>
      <c r="B100" s="3" t="s">
        <v>104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36" t="s">
        <v>89</v>
      </c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5"/>
    </row>
    <row r="101" spans="1:63" ht="12.75">
      <c r="A101" s="3"/>
      <c r="B101" s="3" t="s">
        <v>105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37" t="s">
        <v>90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5"/>
    </row>
    <row r="102" spans="3:63" ht="12.75">
      <c r="C102" s="23"/>
      <c r="D102" s="23"/>
      <c r="E102" s="23"/>
      <c r="F102" s="23"/>
      <c r="G102" s="23"/>
      <c r="H102" s="23"/>
      <c r="I102" s="23"/>
      <c r="J102" s="23"/>
      <c r="K102" s="23"/>
      <c r="L102" s="37" t="s">
        <v>91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5"/>
    </row>
    <row r="103" spans="2:63" ht="12.75">
      <c r="B103" s="3" t="s">
        <v>96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37" t="s">
        <v>92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5"/>
    </row>
    <row r="104" spans="2:63" ht="12.75">
      <c r="B104" s="3" t="s">
        <v>97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37" t="s">
        <v>93</v>
      </c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5"/>
    </row>
    <row r="105" spans="2:63" ht="12.75">
      <c r="B105" s="3"/>
      <c r="C105" s="23"/>
      <c r="D105" s="23"/>
      <c r="E105" s="23"/>
      <c r="F105" s="23"/>
      <c r="G105" s="23"/>
      <c r="H105" s="23"/>
      <c r="I105" s="23"/>
      <c r="J105" s="23"/>
      <c r="K105" s="23"/>
      <c r="L105" s="37" t="s">
        <v>94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5"/>
    </row>
    <row r="108" ht="12.75">
      <c r="BJ108" s="86"/>
    </row>
    <row r="110" spans="3:63" ht="12.7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</row>
    <row r="113" spans="4:63" ht="12.75"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</row>
  </sheetData>
  <sheetProtection/>
  <mergeCells count="49">
    <mergeCell ref="C93:BK93"/>
    <mergeCell ref="A1:A5"/>
    <mergeCell ref="C68:BK68"/>
    <mergeCell ref="C95:BK95"/>
    <mergeCell ref="C96:BK96"/>
    <mergeCell ref="C72:BK72"/>
    <mergeCell ref="C73:BK73"/>
    <mergeCell ref="C76:BK76"/>
    <mergeCell ref="C83:BK83"/>
    <mergeCell ref="C84:BK84"/>
    <mergeCell ref="C85:BK85"/>
    <mergeCell ref="C43:BK43"/>
    <mergeCell ref="C40:BK40"/>
    <mergeCell ref="C46:BK46"/>
    <mergeCell ref="C66:BK66"/>
    <mergeCell ref="C67:BK67"/>
    <mergeCell ref="C71:BK71"/>
    <mergeCell ref="C1:BK1"/>
    <mergeCell ref="BA3:BJ3"/>
    <mergeCell ref="BK2:BK5"/>
    <mergeCell ref="W3:AF3"/>
    <mergeCell ref="AG3:AP3"/>
    <mergeCell ref="C42:BK42"/>
    <mergeCell ref="M3:V3"/>
    <mergeCell ref="C12:BK12"/>
    <mergeCell ref="C16:BK16"/>
    <mergeCell ref="C21:BK21"/>
    <mergeCell ref="C24:BK24"/>
    <mergeCell ref="C27:BK27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7"/>
  <sheetViews>
    <sheetView tabSelected="1" zoomScalePageLayoutView="0" workbookViewId="0" topLeftCell="A16">
      <selection activeCell="D5" sqref="D5:J41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  <col min="57" max="57" width="16.57421875" style="0" customWidth="1"/>
  </cols>
  <sheetData>
    <row r="2" spans="2:12" ht="12.75">
      <c r="B2" s="157" t="s">
        <v>153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ht="12.75">
      <c r="B3" s="157" t="s">
        <v>126</v>
      </c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2:12" ht="75">
      <c r="B4" s="90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89">
        <v>0.017334639</v>
      </c>
      <c r="E5" s="84">
        <v>0.054376482</v>
      </c>
      <c r="F5" s="84">
        <v>5.002028372</v>
      </c>
      <c r="G5" s="84">
        <v>0.218131568</v>
      </c>
      <c r="H5" s="84">
        <v>0.037021046</v>
      </c>
      <c r="I5" s="84">
        <v>0</v>
      </c>
      <c r="J5" s="74">
        <v>0</v>
      </c>
      <c r="K5" s="79">
        <v>5.328892107</v>
      </c>
      <c r="L5" s="84">
        <v>0</v>
      </c>
    </row>
    <row r="6" spans="2:12" ht="12.75">
      <c r="B6" s="11">
        <v>2</v>
      </c>
      <c r="C6" s="13" t="s">
        <v>34</v>
      </c>
      <c r="D6" s="84">
        <v>68.322359521</v>
      </c>
      <c r="E6" s="84">
        <v>131.249972961</v>
      </c>
      <c r="F6" s="84">
        <v>1323.600746078</v>
      </c>
      <c r="G6" s="84">
        <v>115.242920095</v>
      </c>
      <c r="H6" s="84">
        <v>17.00252934</v>
      </c>
      <c r="I6" s="84">
        <v>0</v>
      </c>
      <c r="J6" s="74">
        <v>0.8097853641308396</v>
      </c>
      <c r="K6" s="79">
        <v>1656.2283133591307</v>
      </c>
      <c r="L6" s="84">
        <v>0</v>
      </c>
    </row>
    <row r="7" spans="2:12" ht="12.75">
      <c r="B7" s="11">
        <v>3</v>
      </c>
      <c r="C7" s="12" t="s">
        <v>35</v>
      </c>
      <c r="D7" s="84">
        <v>0.075513637</v>
      </c>
      <c r="E7" s="84">
        <v>0.431207281</v>
      </c>
      <c r="F7" s="84">
        <v>7.83156443</v>
      </c>
      <c r="G7" s="84">
        <v>0.227586988</v>
      </c>
      <c r="H7" s="84">
        <v>0.046471548</v>
      </c>
      <c r="I7" s="84">
        <v>0</v>
      </c>
      <c r="J7" s="74">
        <v>0</v>
      </c>
      <c r="K7" s="79">
        <v>8.612343884</v>
      </c>
      <c r="L7" s="84">
        <v>0</v>
      </c>
    </row>
    <row r="8" spans="2:12" ht="12.75">
      <c r="B8" s="11">
        <v>4</v>
      </c>
      <c r="C8" s="13" t="s">
        <v>36</v>
      </c>
      <c r="D8" s="84">
        <v>45.038530374</v>
      </c>
      <c r="E8" s="84">
        <v>66.808003492</v>
      </c>
      <c r="F8" s="84">
        <v>482.809605222</v>
      </c>
      <c r="G8" s="84">
        <v>22.824258073</v>
      </c>
      <c r="H8" s="84">
        <v>8.95410698</v>
      </c>
      <c r="I8" s="84">
        <v>0</v>
      </c>
      <c r="J8" s="74">
        <v>0.08543945480594807</v>
      </c>
      <c r="K8" s="79">
        <v>626.519943595806</v>
      </c>
      <c r="L8" s="84">
        <v>0</v>
      </c>
    </row>
    <row r="9" spans="2:12" ht="12.75">
      <c r="B9" s="11">
        <v>5</v>
      </c>
      <c r="C9" s="13" t="s">
        <v>37</v>
      </c>
      <c r="D9" s="84">
        <v>21.486378789</v>
      </c>
      <c r="E9" s="84">
        <v>155.495876069</v>
      </c>
      <c r="F9" s="84">
        <v>698.708617892</v>
      </c>
      <c r="G9" s="84">
        <v>57.399216434</v>
      </c>
      <c r="H9" s="84">
        <v>6.04462224</v>
      </c>
      <c r="I9" s="84">
        <v>0</v>
      </c>
      <c r="J9" s="74">
        <v>0.0013479539489700397</v>
      </c>
      <c r="K9" s="79">
        <v>939.1360593779489</v>
      </c>
      <c r="L9" s="84">
        <v>0</v>
      </c>
    </row>
    <row r="10" spans="2:12" ht="12.75">
      <c r="B10" s="11">
        <v>6</v>
      </c>
      <c r="C10" s="13" t="s">
        <v>38</v>
      </c>
      <c r="D10" s="84">
        <v>6.210934342</v>
      </c>
      <c r="E10" s="84">
        <v>96.73603711</v>
      </c>
      <c r="F10" s="84">
        <v>279.778291959</v>
      </c>
      <c r="G10" s="84">
        <v>25.285129073</v>
      </c>
      <c r="H10" s="84">
        <v>29.99568631</v>
      </c>
      <c r="I10" s="84">
        <v>0</v>
      </c>
      <c r="J10" s="74">
        <v>0.000561858862809303</v>
      </c>
      <c r="K10" s="79">
        <v>438.0066406528628</v>
      </c>
      <c r="L10" s="84">
        <v>0</v>
      </c>
    </row>
    <row r="11" spans="2:12" ht="12.75">
      <c r="B11" s="11">
        <v>7</v>
      </c>
      <c r="C11" s="13" t="s">
        <v>39</v>
      </c>
      <c r="D11" s="84">
        <v>36.092343114</v>
      </c>
      <c r="E11" s="84">
        <v>65.942454336</v>
      </c>
      <c r="F11" s="84">
        <v>467.573304425</v>
      </c>
      <c r="G11" s="84">
        <v>61.089427618</v>
      </c>
      <c r="H11" s="84">
        <v>7.843835645</v>
      </c>
      <c r="I11" s="84">
        <v>0</v>
      </c>
      <c r="J11" s="74">
        <v>0.612629342831942</v>
      </c>
      <c r="K11" s="79">
        <v>639.153994480832</v>
      </c>
      <c r="L11" s="84">
        <v>0</v>
      </c>
    </row>
    <row r="12" spans="2:12" ht="12.75">
      <c r="B12" s="11">
        <v>8</v>
      </c>
      <c r="C12" s="12" t="s">
        <v>40</v>
      </c>
      <c r="D12" s="84">
        <v>0.120715264</v>
      </c>
      <c r="E12" s="84">
        <v>0.230268799</v>
      </c>
      <c r="F12" s="84">
        <v>18.869036963</v>
      </c>
      <c r="G12" s="84">
        <v>2.149691202</v>
      </c>
      <c r="H12" s="84">
        <v>0.07866773</v>
      </c>
      <c r="I12" s="84">
        <v>0</v>
      </c>
      <c r="J12" s="74">
        <v>0.0014562671473535938</v>
      </c>
      <c r="K12" s="79">
        <v>21.44983622514735</v>
      </c>
      <c r="L12" s="84">
        <v>0</v>
      </c>
    </row>
    <row r="13" spans="2:12" ht="12.75">
      <c r="B13" s="11">
        <v>9</v>
      </c>
      <c r="C13" s="12" t="s">
        <v>41</v>
      </c>
      <c r="D13" s="84">
        <v>0.063967244</v>
      </c>
      <c r="E13" s="84">
        <v>1.301621223</v>
      </c>
      <c r="F13" s="84">
        <v>12.992735821</v>
      </c>
      <c r="G13" s="84">
        <v>0.857417855</v>
      </c>
      <c r="H13" s="84">
        <v>0.020972728</v>
      </c>
      <c r="I13" s="84">
        <v>0</v>
      </c>
      <c r="J13" s="74">
        <v>0</v>
      </c>
      <c r="K13" s="79">
        <v>15.236714871</v>
      </c>
      <c r="L13" s="84">
        <v>0</v>
      </c>
    </row>
    <row r="14" spans="2:12" ht="12.75">
      <c r="B14" s="11">
        <v>10</v>
      </c>
      <c r="C14" s="13" t="s">
        <v>42</v>
      </c>
      <c r="D14" s="84">
        <v>14.994672653</v>
      </c>
      <c r="E14" s="84">
        <v>238.214706284</v>
      </c>
      <c r="F14" s="84">
        <v>687.155609583</v>
      </c>
      <c r="G14" s="84">
        <v>106.663985278</v>
      </c>
      <c r="H14" s="84">
        <v>5.936307035</v>
      </c>
      <c r="I14" s="84">
        <v>0</v>
      </c>
      <c r="J14" s="74">
        <v>0.0015526582840883723</v>
      </c>
      <c r="K14" s="79">
        <v>1052.966833491284</v>
      </c>
      <c r="L14" s="84">
        <v>0</v>
      </c>
    </row>
    <row r="15" spans="2:12" ht="12.75">
      <c r="B15" s="11">
        <v>11</v>
      </c>
      <c r="C15" s="13" t="s">
        <v>43</v>
      </c>
      <c r="D15" s="84">
        <v>288.884360544</v>
      </c>
      <c r="E15" s="84">
        <v>841.299085128</v>
      </c>
      <c r="F15" s="84">
        <v>5766.970933159</v>
      </c>
      <c r="G15" s="84">
        <v>802.117127815</v>
      </c>
      <c r="H15" s="84">
        <v>101.489631405</v>
      </c>
      <c r="I15" s="84">
        <v>0</v>
      </c>
      <c r="J15" s="74">
        <v>25.803926708958066</v>
      </c>
      <c r="K15" s="79">
        <v>7826.565064759959</v>
      </c>
      <c r="L15" s="84">
        <v>0</v>
      </c>
    </row>
    <row r="16" spans="2:12" ht="12.75">
      <c r="B16" s="11">
        <v>12</v>
      </c>
      <c r="C16" s="13" t="s">
        <v>44</v>
      </c>
      <c r="D16" s="84">
        <v>605.3042683</v>
      </c>
      <c r="E16" s="84">
        <v>2572.983384473</v>
      </c>
      <c r="F16" s="84">
        <v>1826.771872844</v>
      </c>
      <c r="G16" s="84">
        <v>149.297701816</v>
      </c>
      <c r="H16" s="84">
        <v>55.310297592</v>
      </c>
      <c r="I16" s="84">
        <v>0</v>
      </c>
      <c r="J16" s="74">
        <v>0.4047572905674408</v>
      </c>
      <c r="K16" s="79">
        <v>5210.0722823155675</v>
      </c>
      <c r="L16" s="84">
        <v>0</v>
      </c>
    </row>
    <row r="17" spans="2:12" ht="12.75">
      <c r="B17" s="11">
        <v>13</v>
      </c>
      <c r="C17" s="13" t="s">
        <v>45</v>
      </c>
      <c r="D17" s="84">
        <v>1.866391505</v>
      </c>
      <c r="E17" s="84">
        <v>5.448395184</v>
      </c>
      <c r="F17" s="84">
        <v>96.042850455</v>
      </c>
      <c r="G17" s="84">
        <v>6.09047719</v>
      </c>
      <c r="H17" s="84">
        <v>1.42569246</v>
      </c>
      <c r="I17" s="84">
        <v>0</v>
      </c>
      <c r="J17" s="74">
        <v>0.0003485300575620689</v>
      </c>
      <c r="K17" s="79">
        <v>110.87415532405757</v>
      </c>
      <c r="L17" s="84">
        <v>0</v>
      </c>
    </row>
    <row r="18" spans="2:12" ht="12.75">
      <c r="B18" s="11">
        <v>14</v>
      </c>
      <c r="C18" s="13" t="s">
        <v>46</v>
      </c>
      <c r="D18" s="84">
        <v>0.631814853</v>
      </c>
      <c r="E18" s="84">
        <v>2.846736335</v>
      </c>
      <c r="F18" s="84">
        <v>53.433424353</v>
      </c>
      <c r="G18" s="84">
        <v>2.271682247</v>
      </c>
      <c r="H18" s="84">
        <v>1.218625172</v>
      </c>
      <c r="I18" s="84">
        <v>0</v>
      </c>
      <c r="J18" s="74">
        <v>0</v>
      </c>
      <c r="K18" s="79">
        <v>60.40228296</v>
      </c>
      <c r="L18" s="84">
        <v>0</v>
      </c>
    </row>
    <row r="19" spans="2:12" ht="12.75">
      <c r="B19" s="11">
        <v>15</v>
      </c>
      <c r="C19" s="13" t="s">
        <v>47</v>
      </c>
      <c r="D19" s="84">
        <v>7.600646098</v>
      </c>
      <c r="E19" s="84">
        <v>137.723147405</v>
      </c>
      <c r="F19" s="84">
        <v>836.095895289</v>
      </c>
      <c r="G19" s="84">
        <v>108.529189991</v>
      </c>
      <c r="H19" s="84">
        <v>8.686221292</v>
      </c>
      <c r="I19" s="84">
        <v>0</v>
      </c>
      <c r="J19" s="74">
        <v>0.0009110230725867325</v>
      </c>
      <c r="K19" s="79">
        <v>1098.6360110980727</v>
      </c>
      <c r="L19" s="84">
        <v>0</v>
      </c>
    </row>
    <row r="20" spans="2:12" ht="12.75">
      <c r="B20" s="11">
        <v>16</v>
      </c>
      <c r="C20" s="13" t="s">
        <v>48</v>
      </c>
      <c r="D20" s="84">
        <v>803.160504399</v>
      </c>
      <c r="E20" s="84">
        <v>1831.917705684</v>
      </c>
      <c r="F20" s="84">
        <v>5371.106282263</v>
      </c>
      <c r="G20" s="84">
        <v>376.657423021</v>
      </c>
      <c r="H20" s="84">
        <v>126.813633538</v>
      </c>
      <c r="I20" s="84">
        <v>0</v>
      </c>
      <c r="J20" s="74">
        <v>1.693776303402961</v>
      </c>
      <c r="K20" s="79">
        <v>8511.349325208404</v>
      </c>
      <c r="L20" s="84">
        <v>0</v>
      </c>
    </row>
    <row r="21" spans="2:12" ht="12.75">
      <c r="B21" s="11">
        <v>17</v>
      </c>
      <c r="C21" s="12" t="s">
        <v>49</v>
      </c>
      <c r="D21" s="84">
        <v>78.275862228</v>
      </c>
      <c r="E21" s="84">
        <v>151.05946474</v>
      </c>
      <c r="F21" s="84">
        <v>1166.190659869</v>
      </c>
      <c r="G21" s="84">
        <v>102.733773156</v>
      </c>
      <c r="H21" s="84">
        <v>21.974070367</v>
      </c>
      <c r="I21" s="84">
        <v>0</v>
      </c>
      <c r="J21" s="74">
        <v>0.027010191647958846</v>
      </c>
      <c r="K21" s="79">
        <v>1520.260840551648</v>
      </c>
      <c r="L21" s="84">
        <v>0</v>
      </c>
    </row>
    <row r="22" spans="2:12" ht="12.75">
      <c r="B22" s="11">
        <v>18</v>
      </c>
      <c r="C22" s="13" t="s">
        <v>50</v>
      </c>
      <c r="D22" s="84">
        <v>0.000147855</v>
      </c>
      <c r="E22" s="84">
        <v>0</v>
      </c>
      <c r="F22" s="84">
        <v>1.009222347</v>
      </c>
      <c r="G22" s="84">
        <v>0.005148643</v>
      </c>
      <c r="H22" s="84">
        <v>0.019437654</v>
      </c>
      <c r="I22" s="84">
        <v>0</v>
      </c>
      <c r="J22" s="74">
        <v>0</v>
      </c>
      <c r="K22" s="79">
        <v>1.033956499</v>
      </c>
      <c r="L22" s="84">
        <v>0</v>
      </c>
    </row>
    <row r="23" spans="2:12" ht="12.75">
      <c r="B23" s="11">
        <v>19</v>
      </c>
      <c r="C23" s="13" t="s">
        <v>51</v>
      </c>
      <c r="D23" s="84">
        <v>166.825621026</v>
      </c>
      <c r="E23" s="84">
        <v>126.224565272</v>
      </c>
      <c r="F23" s="84">
        <v>1273.009338597</v>
      </c>
      <c r="G23" s="84">
        <v>143.397496329</v>
      </c>
      <c r="H23" s="84">
        <v>15.98781441</v>
      </c>
      <c r="I23" s="84">
        <v>0</v>
      </c>
      <c r="J23" s="74">
        <v>2.701505179053736</v>
      </c>
      <c r="K23" s="79">
        <v>1728.1463408130537</v>
      </c>
      <c r="L23" s="84">
        <v>0</v>
      </c>
    </row>
    <row r="24" spans="2:12" ht="12.75">
      <c r="B24" s="11">
        <v>20</v>
      </c>
      <c r="C24" s="12" t="s">
        <v>52</v>
      </c>
      <c r="D24" s="84">
        <v>7784.862263585</v>
      </c>
      <c r="E24" s="84">
        <v>9685.27320395868</v>
      </c>
      <c r="F24" s="84">
        <v>21173.772504111</v>
      </c>
      <c r="G24" s="84">
        <v>3178.9427152342428</v>
      </c>
      <c r="H24" s="84">
        <v>1191.515652315</v>
      </c>
      <c r="I24" s="84">
        <v>0</v>
      </c>
      <c r="J24" s="74">
        <v>121.88710175218773</v>
      </c>
      <c r="K24" s="79">
        <v>43136.25344095611</v>
      </c>
      <c r="L24" s="84">
        <v>0</v>
      </c>
    </row>
    <row r="25" spans="2:12" ht="12.75">
      <c r="B25" s="11">
        <v>21</v>
      </c>
      <c r="C25" s="13" t="s">
        <v>53</v>
      </c>
      <c r="D25" s="84">
        <v>0.190288663</v>
      </c>
      <c r="E25" s="84">
        <v>0.030640054</v>
      </c>
      <c r="F25" s="84">
        <v>8.670181048</v>
      </c>
      <c r="G25" s="84">
        <v>0.432853603</v>
      </c>
      <c r="H25" s="84">
        <v>0.296935853</v>
      </c>
      <c r="I25" s="84">
        <v>0</v>
      </c>
      <c r="J25" s="74">
        <v>4.1346724441497256E-05</v>
      </c>
      <c r="K25" s="79">
        <v>9.62094056772444</v>
      </c>
      <c r="L25" s="84">
        <v>0</v>
      </c>
    </row>
    <row r="26" spans="2:12" ht="12.75">
      <c r="B26" s="11">
        <v>22</v>
      </c>
      <c r="C26" s="12" t="s">
        <v>54</v>
      </c>
      <c r="D26" s="84">
        <v>1.550805572</v>
      </c>
      <c r="E26" s="84">
        <v>4.370621341</v>
      </c>
      <c r="F26" s="84">
        <v>24.26315527</v>
      </c>
      <c r="G26" s="84">
        <v>1.082744775</v>
      </c>
      <c r="H26" s="84">
        <v>1.002676562</v>
      </c>
      <c r="I26" s="84">
        <v>0</v>
      </c>
      <c r="J26" s="74">
        <v>6.798111748663353E-05</v>
      </c>
      <c r="K26" s="79">
        <v>32.270071501117485</v>
      </c>
      <c r="L26" s="84">
        <v>0</v>
      </c>
    </row>
    <row r="27" spans="2:12" ht="12.75">
      <c r="B27" s="11">
        <v>23</v>
      </c>
      <c r="C27" s="12" t="s">
        <v>55</v>
      </c>
      <c r="D27" s="84">
        <v>0.33881905</v>
      </c>
      <c r="E27" s="84">
        <v>0.002499053</v>
      </c>
      <c r="F27" s="84">
        <v>2.115127333</v>
      </c>
      <c r="G27" s="84">
        <v>0.308053456</v>
      </c>
      <c r="H27" s="84">
        <v>0.003019198</v>
      </c>
      <c r="I27" s="84">
        <v>0</v>
      </c>
      <c r="J27" s="74">
        <v>0</v>
      </c>
      <c r="K27" s="79">
        <v>2.7675180900000003</v>
      </c>
      <c r="L27" s="84">
        <v>0</v>
      </c>
    </row>
    <row r="28" spans="2:12" ht="12.75">
      <c r="B28" s="11">
        <v>24</v>
      </c>
      <c r="C28" s="13" t="s">
        <v>56</v>
      </c>
      <c r="D28" s="84">
        <v>0.203427927</v>
      </c>
      <c r="E28" s="84">
        <v>0.249886406</v>
      </c>
      <c r="F28" s="84">
        <v>9.272960319</v>
      </c>
      <c r="G28" s="84">
        <v>0.258134131</v>
      </c>
      <c r="H28" s="84">
        <v>0.54903209</v>
      </c>
      <c r="I28" s="84">
        <v>0</v>
      </c>
      <c r="J28" s="74">
        <v>1.252306419122992</v>
      </c>
      <c r="K28" s="79">
        <v>11.785747292122991</v>
      </c>
      <c r="L28" s="84">
        <v>0</v>
      </c>
    </row>
    <row r="29" spans="2:12" ht="12.75">
      <c r="B29" s="11">
        <v>25</v>
      </c>
      <c r="C29" s="13" t="s">
        <v>99</v>
      </c>
      <c r="D29" s="84">
        <v>1447.671991022</v>
      </c>
      <c r="E29" s="84">
        <v>1685.325915752</v>
      </c>
      <c r="F29" s="84">
        <v>4441.992168674</v>
      </c>
      <c r="G29" s="84">
        <v>475.91855838</v>
      </c>
      <c r="H29" s="84">
        <v>134.826203855</v>
      </c>
      <c r="I29" s="84">
        <v>0</v>
      </c>
      <c r="J29" s="74">
        <v>7.497986865471474</v>
      </c>
      <c r="K29" s="79">
        <v>8193.232824548471</v>
      </c>
      <c r="L29" s="84">
        <v>0</v>
      </c>
    </row>
    <row r="30" spans="2:12" ht="12.75">
      <c r="B30" s="11">
        <v>26</v>
      </c>
      <c r="C30" s="13" t="s">
        <v>100</v>
      </c>
      <c r="D30" s="84">
        <v>36.800906965</v>
      </c>
      <c r="E30" s="84">
        <v>79.156093575</v>
      </c>
      <c r="F30" s="84">
        <v>570.610968318</v>
      </c>
      <c r="G30" s="84">
        <v>63.047079985</v>
      </c>
      <c r="H30" s="84">
        <v>7.772173735</v>
      </c>
      <c r="I30" s="84">
        <v>0</v>
      </c>
      <c r="J30" s="74">
        <v>0.002491584054150962</v>
      </c>
      <c r="K30" s="79">
        <v>757.3897141620541</v>
      </c>
      <c r="L30" s="84">
        <v>0</v>
      </c>
    </row>
    <row r="31" spans="2:12" ht="12.75">
      <c r="B31" s="11">
        <v>27</v>
      </c>
      <c r="C31" s="13" t="s">
        <v>15</v>
      </c>
      <c r="D31" s="84">
        <v>277.423823828</v>
      </c>
      <c r="E31" s="84">
        <v>559.127848895</v>
      </c>
      <c r="F31" s="84">
        <v>3945.969054936</v>
      </c>
      <c r="G31" s="84">
        <v>413.560752198</v>
      </c>
      <c r="H31" s="84">
        <v>72.684157586</v>
      </c>
      <c r="I31" s="84">
        <v>0</v>
      </c>
      <c r="J31" s="74">
        <v>0</v>
      </c>
      <c r="K31" s="79">
        <v>5268.765637443</v>
      </c>
      <c r="L31" s="84">
        <v>0</v>
      </c>
    </row>
    <row r="32" spans="2:12" ht="12.75">
      <c r="B32" s="11">
        <v>28</v>
      </c>
      <c r="C32" s="13" t="s">
        <v>101</v>
      </c>
      <c r="D32" s="84">
        <v>1.394111404</v>
      </c>
      <c r="E32" s="84">
        <v>5.112580948</v>
      </c>
      <c r="F32" s="84">
        <v>33.453829994</v>
      </c>
      <c r="G32" s="84">
        <v>2.440451262</v>
      </c>
      <c r="H32" s="84">
        <v>2.702283898</v>
      </c>
      <c r="I32" s="84">
        <v>0</v>
      </c>
      <c r="J32" s="74">
        <v>0.022633907209756797</v>
      </c>
      <c r="K32" s="79">
        <v>45.12589141320976</v>
      </c>
      <c r="L32" s="84">
        <v>0</v>
      </c>
    </row>
    <row r="33" spans="2:12" ht="12.75">
      <c r="B33" s="11">
        <v>29</v>
      </c>
      <c r="C33" s="13" t="s">
        <v>57</v>
      </c>
      <c r="D33" s="84">
        <v>31.663433352</v>
      </c>
      <c r="E33" s="84">
        <v>109.470032653</v>
      </c>
      <c r="F33" s="84">
        <v>1027.980131177</v>
      </c>
      <c r="G33" s="84">
        <v>56.539601037</v>
      </c>
      <c r="H33" s="84">
        <v>17.450890271</v>
      </c>
      <c r="I33" s="84">
        <v>0</v>
      </c>
      <c r="J33" s="74">
        <v>0.02501844636995492</v>
      </c>
      <c r="K33" s="79">
        <v>1243.12910693637</v>
      </c>
      <c r="L33" s="84">
        <v>0</v>
      </c>
    </row>
    <row r="34" spans="2:12" ht="12.75">
      <c r="B34" s="11">
        <v>30</v>
      </c>
      <c r="C34" s="13" t="s">
        <v>58</v>
      </c>
      <c r="D34" s="84">
        <v>40.201779011</v>
      </c>
      <c r="E34" s="84">
        <v>200.716701227</v>
      </c>
      <c r="F34" s="84">
        <v>1846.590682911</v>
      </c>
      <c r="G34" s="84">
        <v>108.64380034</v>
      </c>
      <c r="H34" s="84">
        <v>21.837438424</v>
      </c>
      <c r="I34" s="84">
        <v>0</v>
      </c>
      <c r="J34" s="74">
        <v>0.16679623764940582</v>
      </c>
      <c r="K34" s="79">
        <v>2218.1571981506495</v>
      </c>
      <c r="L34" s="84">
        <v>0</v>
      </c>
    </row>
    <row r="35" spans="2:12" ht="12.75">
      <c r="B35" s="11">
        <v>31</v>
      </c>
      <c r="C35" s="12" t="s">
        <v>59</v>
      </c>
      <c r="D35" s="84">
        <v>2.556360191</v>
      </c>
      <c r="E35" s="84">
        <v>0.437457817</v>
      </c>
      <c r="F35" s="84">
        <v>26.812462111</v>
      </c>
      <c r="G35" s="84">
        <v>2.122725973</v>
      </c>
      <c r="H35" s="84">
        <v>0.138551903</v>
      </c>
      <c r="I35" s="84">
        <v>0</v>
      </c>
      <c r="J35" s="74">
        <v>1.2683044307207747E-07</v>
      </c>
      <c r="K35" s="79">
        <v>32.067558121830444</v>
      </c>
      <c r="L35" s="84">
        <v>0</v>
      </c>
    </row>
    <row r="36" spans="2:12" ht="12.75">
      <c r="B36" s="11">
        <v>32</v>
      </c>
      <c r="C36" s="13" t="s">
        <v>60</v>
      </c>
      <c r="D36" s="84">
        <v>651.759271168</v>
      </c>
      <c r="E36" s="84">
        <v>758.223661164</v>
      </c>
      <c r="F36" s="84">
        <v>3066.326122823</v>
      </c>
      <c r="G36" s="84">
        <v>391.826028258</v>
      </c>
      <c r="H36" s="84">
        <v>122.861929993</v>
      </c>
      <c r="I36" s="84">
        <v>0</v>
      </c>
      <c r="J36" s="74">
        <v>1.3548709008438615</v>
      </c>
      <c r="K36" s="79">
        <v>4992.351884306843</v>
      </c>
      <c r="L36" s="84">
        <v>0</v>
      </c>
    </row>
    <row r="37" spans="2:12" ht="12.75">
      <c r="B37" s="11">
        <v>33</v>
      </c>
      <c r="C37" s="13" t="s">
        <v>95</v>
      </c>
      <c r="D37" s="84">
        <v>23.877173085</v>
      </c>
      <c r="E37" s="84">
        <v>14.724933097</v>
      </c>
      <c r="F37" s="84">
        <v>103.820139428</v>
      </c>
      <c r="G37" s="85">
        <v>6.448632827</v>
      </c>
      <c r="H37" s="85">
        <v>1.237353823</v>
      </c>
      <c r="I37" s="84">
        <v>0</v>
      </c>
      <c r="J37" s="74">
        <v>0.853313572193177</v>
      </c>
      <c r="K37" s="79">
        <v>150.9615458321932</v>
      </c>
      <c r="L37" s="84">
        <v>0</v>
      </c>
    </row>
    <row r="38" spans="2:12" ht="12.75">
      <c r="B38" s="11">
        <v>34</v>
      </c>
      <c r="C38" s="13" t="s">
        <v>61</v>
      </c>
      <c r="D38" s="84">
        <v>0.073351651</v>
      </c>
      <c r="E38" s="84">
        <v>0.259464299</v>
      </c>
      <c r="F38" s="84">
        <v>9.289075833</v>
      </c>
      <c r="G38" s="84">
        <v>0.197667202</v>
      </c>
      <c r="H38" s="84">
        <v>0.25538147</v>
      </c>
      <c r="I38" s="84">
        <v>0</v>
      </c>
      <c r="J38" s="74">
        <v>7.673241805860687E-05</v>
      </c>
      <c r="K38" s="79">
        <v>10.075017187418059</v>
      </c>
      <c r="L38" s="84">
        <v>0</v>
      </c>
    </row>
    <row r="39" spans="2:12" ht="12.75">
      <c r="B39" s="11">
        <v>35</v>
      </c>
      <c r="C39" s="13" t="s">
        <v>62</v>
      </c>
      <c r="D39" s="84">
        <v>402.689950612</v>
      </c>
      <c r="E39" s="84">
        <v>559.043547694</v>
      </c>
      <c r="F39" s="84">
        <v>3456.290107456</v>
      </c>
      <c r="G39" s="84">
        <v>336.508442928</v>
      </c>
      <c r="H39" s="84">
        <v>48.780119294</v>
      </c>
      <c r="I39" s="84">
        <v>0</v>
      </c>
      <c r="J39" s="74">
        <v>0.19719648021023847</v>
      </c>
      <c r="K39" s="79">
        <v>4803.50936446421</v>
      </c>
      <c r="L39" s="84">
        <v>0</v>
      </c>
    </row>
    <row r="40" spans="2:12" ht="12.75">
      <c r="B40" s="11">
        <v>36</v>
      </c>
      <c r="C40" s="13" t="s">
        <v>63</v>
      </c>
      <c r="D40" s="84">
        <v>14.463718373</v>
      </c>
      <c r="E40" s="84">
        <v>39.664994626</v>
      </c>
      <c r="F40" s="84">
        <v>459.892186296</v>
      </c>
      <c r="G40" s="84">
        <v>31.152350173</v>
      </c>
      <c r="H40" s="84">
        <v>7.969628923</v>
      </c>
      <c r="I40" s="84">
        <v>0</v>
      </c>
      <c r="J40" s="74">
        <v>9.880091515314836E-05</v>
      </c>
      <c r="K40" s="79">
        <v>553.142977191915</v>
      </c>
      <c r="L40" s="84">
        <v>0</v>
      </c>
    </row>
    <row r="41" spans="2:12" ht="12.75">
      <c r="B41" s="11">
        <v>37</v>
      </c>
      <c r="C41" s="13" t="s">
        <v>64</v>
      </c>
      <c r="D41" s="84">
        <v>822.816089168</v>
      </c>
      <c r="E41" s="84">
        <v>1094.652480526</v>
      </c>
      <c r="F41" s="84">
        <v>3288.644343351</v>
      </c>
      <c r="G41" s="84">
        <v>396.345374627</v>
      </c>
      <c r="H41" s="84">
        <v>98.88080227</v>
      </c>
      <c r="I41" s="84">
        <v>0</v>
      </c>
      <c r="J41" s="74">
        <v>0.5341868699093943</v>
      </c>
      <c r="K41" s="79">
        <v>5701.873276811909</v>
      </c>
      <c r="L41" s="84">
        <v>0</v>
      </c>
    </row>
    <row r="42" spans="2:12" ht="15">
      <c r="B42" s="14" t="s">
        <v>11</v>
      </c>
      <c r="C42" s="75"/>
      <c r="D42" s="87">
        <f aca="true" t="shared" si="0" ref="D42:L42">SUM(D5:D41)</f>
        <v>13685.509931012</v>
      </c>
      <c r="E42" s="87">
        <f t="shared" si="0"/>
        <v>21221.809571343685</v>
      </c>
      <c r="F42" s="87">
        <f t="shared" si="0"/>
        <v>63870.71722130999</v>
      </c>
      <c r="G42" s="87">
        <f t="shared" si="0"/>
        <v>7548.833750781243</v>
      </c>
      <c r="H42" s="87">
        <f>SUM(H5:H41)</f>
        <v>2139.649875955</v>
      </c>
      <c r="I42" s="87">
        <f t="shared" si="0"/>
        <v>0</v>
      </c>
      <c r="J42" s="87">
        <f t="shared" si="0"/>
        <v>165.93919614999996</v>
      </c>
      <c r="K42" s="87">
        <f>SUM(K5:K41)</f>
        <v>108632.45954655188</v>
      </c>
      <c r="L42" s="87">
        <f t="shared" si="0"/>
        <v>0</v>
      </c>
    </row>
    <row r="43" spans="2:6" ht="12.75">
      <c r="B43" t="s">
        <v>80</v>
      </c>
      <c r="E43" s="2"/>
      <c r="F43" s="82"/>
    </row>
    <row r="44" spans="4:12" ht="12.75">
      <c r="D44" s="88"/>
      <c r="E44" s="88"/>
      <c r="F44" s="88"/>
      <c r="G44" s="88"/>
      <c r="H44" s="88"/>
      <c r="I44" s="88"/>
      <c r="J44" s="88"/>
      <c r="K44" s="88"/>
      <c r="L44" s="88"/>
    </row>
    <row r="87" ht="12.75">
      <c r="B87" s="122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2021-06-08T09:54:12Z</cp:lastPrinted>
  <dcterms:created xsi:type="dcterms:W3CDTF">2014-01-06T04:43:23Z</dcterms:created>
  <dcterms:modified xsi:type="dcterms:W3CDTF">2022-01-11T09:13:37Z</dcterms:modified>
  <cp:category/>
  <cp:version/>
  <cp:contentType/>
  <cp:contentStatus/>
</cp:coreProperties>
</file>