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<sst xmlns="http://schemas.openxmlformats.org/spreadsheetml/2006/main" count="203" uniqueCount="168">
  <si>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</si>
  <si>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</si>
  <si>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</si>
  <si>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</si>
  <si>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</si>
  <si>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</si>
  <si>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</si>
  <si>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</si>
  <si>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</si>
  <si>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</si>
  <si>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</si>
  <si>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</si>
  <si>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</si>
  <si>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</si>
  <si>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</si>
  <si>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</si>
  <si>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</si>
  <si>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</si>
  <si>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</si>
  <si>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</si>
  <si>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</si>
  <si>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</si>
  <si>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</si>
  <si>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</si>
  <si>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</si>
  <si>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</si>
  <si>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</si>
  <si>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</si>
  <si>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</si>
  <si>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</si>
  <si>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</si>
  <si>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</si>
  <si>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</si>
  <si>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</si>
  <si>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</si>
  <si>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</si>
  <si>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</si>
  <si>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</si>
  <si>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</si>
  <si>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</si>
  <si>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</si>
  <si>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</si>
  <si>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</si>
  <si>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</si>
  <si>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</si>
  <si>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</si>
  <si>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</si>
  <si>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</si>
  <si>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</si>
  <si>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</si>
  <si>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</si>
  <si>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</si>
  <si>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</si>
  <si>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</si>
  <si>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</si>
  <si>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</si>
  <si>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</si>
  <si>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</si>
  <si>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</si>
  <si>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</si>
  <si>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</si>
  <si>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</si>
  <si>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</si>
  <si>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</si>
  <si>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</si>
  <si>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</si>
  <si>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</si>
  <si>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</si>
  <si>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</si>
  <si>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</si>
  <si>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</si>
  <si>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</si>
  <si>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</si>
  <si>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</si>
  <si>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</si>
  <si>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</si>
  <si>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</si>
  <si>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</si>
  <si>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</si>
  <si>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</si>
  <si>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</si>
  <si>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</si>
  <si>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</si>
  <si>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</si>
  <si>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</si>
  <si>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</si>
  <si>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</si>
  <si>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</si>
  <si>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</si>
  <si>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</si>
  <si>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</si>
  <si>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</si>
  <si>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</si>
  <si>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Money Manager Fund</t>
  </si>
  <si>
    <t>DSPBR TAX SAVER FUND</t>
  </si>
  <si>
    <t>DSPBR NATURAL RESOURCES&amp; NEW ENERGY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</si>
  <si>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</si>
  <si>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</si>
  <si>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</si>
  <si>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</si>
  <si>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</si>
  <si>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</si>
  <si>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</si>
  <si>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</si>
  <si>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</si>
  <si>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</si>
  <si>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</si>
  <si>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</si>
  <si>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</si>
  <si>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</si>
  <si>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DSPBR GLOBAL ALLOCATION FUND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</si>
  <si>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</si>
  <si>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</si>
  <si>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</si>
  <si>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</si>
  <si>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S36 - 36M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</si>
  <si>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</si>
  <si>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</si>
  <si>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</si>
  <si>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</si>
  <si>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</si>
  <si>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</si>
  <si>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</si>
  <si>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</si>
  <si>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</si>
  <si>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</si>
  <si>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</si>
  <si>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</si>
  <si>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</si>
  <si>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</si>
  <si>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</si>
  <si>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DSPBR Equal Nifty 50 Fund</t>
  </si>
  <si>
    <t>New Delhi</t>
  </si>
  <si>
    <t>Orissa</t>
  </si>
  <si>
    <t>Pondicherry</t>
  </si>
  <si>
    <t>DSPBR A.C.E. Fund Series 1</t>
  </si>
  <si>
    <t>FMP - Series 217 - 40M</t>
  </si>
  <si>
    <t>FMP - Series 218 - 40M</t>
  </si>
  <si>
    <t>FMP - Series 219 - 40M</t>
  </si>
  <si>
    <t>DSPBR Arbitrage Fund</t>
  </si>
  <si>
    <t>FMP - Series 220 - 40M</t>
  </si>
  <si>
    <t>FMP - Series 221 - 40M</t>
  </si>
  <si>
    <t>DSPBR Dynamic Asset</t>
  </si>
  <si>
    <t>FMP - Series 222 - 3M</t>
  </si>
  <si>
    <t>FMP - Series 223 - 39M</t>
  </si>
  <si>
    <t>FMP - Series 224 - 39M</t>
  </si>
  <si>
    <t>FMP - Series 226-39M</t>
  </si>
  <si>
    <t>FMP - Series 227 - 39M</t>
  </si>
  <si>
    <t>DSPBR Banking and PSU Fund</t>
  </si>
  <si>
    <t>DSPBR Bond Fund</t>
  </si>
  <si>
    <t>DSPBR Credit Risk Fund</t>
  </si>
  <si>
    <t>DSPBR Low Duration Fund</t>
  </si>
  <si>
    <t>DSPBR Regular Savings Fund</t>
  </si>
  <si>
    <t>DSPBR Short Term Fund</t>
  </si>
  <si>
    <t>DSPBR Strategic Bond Fund</t>
  </si>
  <si>
    <t>DSPBR A.C.E. Fund Series 2</t>
  </si>
  <si>
    <t>DSPBR Equity Fund</t>
  </si>
  <si>
    <t>DSPBR Equity Opportunities Fund</t>
  </si>
  <si>
    <t>DSPBR Focus Fund</t>
  </si>
  <si>
    <t>DSPBR Mid Cap Fund</t>
  </si>
  <si>
    <t>DSPBR Small Cap Fund</t>
  </si>
  <si>
    <t>DSPBR T.I.G.E.R. Fund</t>
  </si>
  <si>
    <t>DSPBR Top 100 Equity Fund</t>
  </si>
  <si>
    <t>DSPBR Equity &amp; Bond Fund</t>
  </si>
  <si>
    <t>DSP BlackRock Mutual Fund: Average Assets Under Management (AAUM) as on 31.03.2018 (All figures in Rs. Crore)</t>
  </si>
  <si>
    <t>Table showing State wise /Union Territory wise contribution to AAUM of category of schemes as on 31.03.2018</t>
  </si>
  <si>
    <t>DSPBR SAVINGS FUND</t>
  </si>
  <si>
    <t>DSPBR 10Y G-Sec Fund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</si>
</sst>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171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5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5.28125" style="2" customWidth="1"/>
    <col min="4" max="4" width="9.57421875" style="35" customWidth="1"/>
    <col min="5" max="6" width="5.28125" style="2" bestFit="1" customWidth="1"/>
    <col min="7" max="7" width="5.28125" style="2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customWidth="1"/>
    <col min="15" max="16" width="5.28125" style="2" bestFit="1" customWidth="1"/>
    <col min="17" max="17" width="5.28125" style="2" customWidth="1"/>
    <col min="18" max="19" width="8.00390625" style="2" customWidth="1"/>
    <col min="20" max="20" width="8.00390625" style="2" bestFit="1" customWidth="1"/>
    <col min="21" max="21" width="5.28125" style="2" customWidth="1"/>
    <col min="22" max="22" width="8.00390625" style="2" customWidth="1"/>
    <col min="23" max="27" width="5.28125" style="2" customWidth="1"/>
    <col min="28" max="28" width="6.00390625" style="2" customWidth="1"/>
    <col min="29" max="29" width="7.00390625" style="2" customWidth="1"/>
    <col min="30" max="31" width="5.28125" style="2" customWidth="1"/>
    <col min="32" max="32" width="6.00390625" style="2" customWidth="1"/>
    <col min="33" max="37" width="5.28125" style="2" customWidth="1"/>
    <col min="38" max="38" width="6.00390625" style="2" customWidth="1"/>
    <col min="39" max="41" width="5.28125" style="2" customWidth="1"/>
    <col min="42" max="42" width="6.00390625" style="2" bestFit="1" customWidth="1"/>
    <col min="43" max="43" width="5.28125" style="2" customWidth="1"/>
    <col min="44" max="44" width="8.00390625" style="35" customWidth="1"/>
    <col min="45" max="46" width="5.28125" style="2" bestFit="1" customWidth="1"/>
    <col min="47" max="47" width="5.28125" style="2" customWidth="1"/>
    <col min="48" max="49" width="10.57421875" style="2" customWidth="1"/>
    <col min="50" max="50" width="8.00390625" style="2" customWidth="1"/>
    <col min="51" max="51" width="5.28125" style="2" customWidth="1"/>
    <col min="52" max="52" width="10.57421875" style="2" customWidth="1"/>
    <col min="53" max="53" width="5.28125" style="2" bestFit="1" customWidth="1"/>
    <col min="54" max="54" width="5.28125" style="35" customWidth="1"/>
    <col min="55" max="56" width="5.28125" style="2" bestFit="1" customWidth="1"/>
    <col min="57" max="57" width="5.28125" style="2" customWidth="1"/>
    <col min="58" max="58" width="9.57421875" style="2" customWidth="1"/>
    <col min="59" max="59" width="9.7109375" style="35" customWidth="1"/>
    <col min="60" max="60" width="7.00390625" style="2" customWidth="1"/>
    <col min="61" max="61" width="5.28125" style="2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16384" width="9.140625" style="2" customWidth="1"/>
  </cols>
  <sheetData>
    <row r="1" spans="1:255" s="1" customFormat="1" ht="19.5" thickBot="1">
      <c r="A1" s="148" t="s">
        <v>68</v>
      </c>
      <c r="B1" s="129" t="s">
        <v>30</v>
      </c>
      <c r="C1" s="134" t="s">
        <v>164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49"/>
      <c r="B2" s="130"/>
      <c r="C2" s="120" t="s">
        <v>29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0" t="s">
        <v>27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  <c r="AQ2" s="120" t="s">
        <v>28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3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49"/>
      <c r="B3" s="130"/>
      <c r="C3" s="123" t="s">
        <v>12</v>
      </c>
      <c r="D3" s="124"/>
      <c r="E3" s="124"/>
      <c r="F3" s="124"/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4"/>
      <c r="T3" s="124"/>
      <c r="U3" s="124"/>
      <c r="V3" s="125"/>
      <c r="W3" s="123" t="s">
        <v>12</v>
      </c>
      <c r="X3" s="124"/>
      <c r="Y3" s="124"/>
      <c r="Z3" s="124"/>
      <c r="AA3" s="124"/>
      <c r="AB3" s="124"/>
      <c r="AC3" s="124"/>
      <c r="AD3" s="124"/>
      <c r="AE3" s="124"/>
      <c r="AF3" s="125"/>
      <c r="AG3" s="123" t="s">
        <v>13</v>
      </c>
      <c r="AH3" s="124"/>
      <c r="AI3" s="124"/>
      <c r="AJ3" s="124"/>
      <c r="AK3" s="124"/>
      <c r="AL3" s="124"/>
      <c r="AM3" s="124"/>
      <c r="AN3" s="124"/>
      <c r="AO3" s="124"/>
      <c r="AP3" s="125"/>
      <c r="AQ3" s="123" t="s">
        <v>12</v>
      </c>
      <c r="AR3" s="124"/>
      <c r="AS3" s="124"/>
      <c r="AT3" s="124"/>
      <c r="AU3" s="124"/>
      <c r="AV3" s="124"/>
      <c r="AW3" s="124"/>
      <c r="AX3" s="124"/>
      <c r="AY3" s="124"/>
      <c r="AZ3" s="125"/>
      <c r="BA3" s="123" t="s">
        <v>13</v>
      </c>
      <c r="BB3" s="124"/>
      <c r="BC3" s="124"/>
      <c r="BD3" s="124"/>
      <c r="BE3" s="124"/>
      <c r="BF3" s="124"/>
      <c r="BG3" s="124"/>
      <c r="BH3" s="124"/>
      <c r="BI3" s="124"/>
      <c r="BJ3" s="125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49"/>
      <c r="B4" s="130"/>
      <c r="C4" s="114" t="s">
        <v>31</v>
      </c>
      <c r="D4" s="115"/>
      <c r="E4" s="115"/>
      <c r="F4" s="115"/>
      <c r="G4" s="116"/>
      <c r="H4" s="117" t="s">
        <v>32</v>
      </c>
      <c r="I4" s="118"/>
      <c r="J4" s="118"/>
      <c r="K4" s="118"/>
      <c r="L4" s="119"/>
      <c r="M4" s="114" t="s">
        <v>31</v>
      </c>
      <c r="N4" s="115"/>
      <c r="O4" s="115"/>
      <c r="P4" s="115"/>
      <c r="Q4" s="116"/>
      <c r="R4" s="117" t="s">
        <v>32</v>
      </c>
      <c r="S4" s="118"/>
      <c r="T4" s="118"/>
      <c r="U4" s="118"/>
      <c r="V4" s="119"/>
      <c r="W4" s="114" t="s">
        <v>31</v>
      </c>
      <c r="X4" s="115"/>
      <c r="Y4" s="115"/>
      <c r="Z4" s="115"/>
      <c r="AA4" s="116"/>
      <c r="AB4" s="117" t="s">
        <v>32</v>
      </c>
      <c r="AC4" s="118"/>
      <c r="AD4" s="118"/>
      <c r="AE4" s="118"/>
      <c r="AF4" s="119"/>
      <c r="AG4" s="114" t="s">
        <v>31</v>
      </c>
      <c r="AH4" s="115"/>
      <c r="AI4" s="115"/>
      <c r="AJ4" s="115"/>
      <c r="AK4" s="116"/>
      <c r="AL4" s="117" t="s">
        <v>32</v>
      </c>
      <c r="AM4" s="118"/>
      <c r="AN4" s="118"/>
      <c r="AO4" s="118"/>
      <c r="AP4" s="119"/>
      <c r="AQ4" s="114" t="s">
        <v>31</v>
      </c>
      <c r="AR4" s="115"/>
      <c r="AS4" s="115"/>
      <c r="AT4" s="115"/>
      <c r="AU4" s="116"/>
      <c r="AV4" s="117" t="s">
        <v>32</v>
      </c>
      <c r="AW4" s="118"/>
      <c r="AX4" s="118"/>
      <c r="AY4" s="118"/>
      <c r="AZ4" s="119"/>
      <c r="BA4" s="114" t="s">
        <v>31</v>
      </c>
      <c r="BB4" s="115"/>
      <c r="BC4" s="115"/>
      <c r="BD4" s="115"/>
      <c r="BE4" s="116"/>
      <c r="BF4" s="117" t="s">
        <v>32</v>
      </c>
      <c r="BG4" s="118"/>
      <c r="BH4" s="118"/>
      <c r="BI4" s="118"/>
      <c r="BJ4" s="119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49"/>
      <c r="B5" s="13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3"/>
    </row>
    <row r="7" spans="1:63" ht="12.75">
      <c r="A7" s="11" t="s">
        <v>69</v>
      </c>
      <c r="B7" s="18" t="s">
        <v>14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2.75">
      <c r="A8" s="11"/>
      <c r="B8" s="47" t="s">
        <v>91</v>
      </c>
      <c r="C8" s="45">
        <v>0</v>
      </c>
      <c r="D8" s="53">
        <v>973.2910325580001</v>
      </c>
      <c r="E8" s="45">
        <v>0</v>
      </c>
      <c r="F8" s="45">
        <v>0</v>
      </c>
      <c r="G8" s="45">
        <v>0</v>
      </c>
      <c r="H8" s="45">
        <v>54.557452348</v>
      </c>
      <c r="I8" s="45">
        <v>9372.57049874913</v>
      </c>
      <c r="J8" s="45">
        <v>1943.285899456</v>
      </c>
      <c r="K8" s="45">
        <v>0</v>
      </c>
      <c r="L8" s="45">
        <v>705.972435485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22.814273664</v>
      </c>
      <c r="S8" s="45">
        <v>204.920591472</v>
      </c>
      <c r="T8" s="45">
        <v>111.372477736</v>
      </c>
      <c r="U8" s="45">
        <v>0</v>
      </c>
      <c r="V8" s="45">
        <v>43.185803402000005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0.126434025</v>
      </c>
      <c r="AC8" s="45">
        <v>29.058099856000002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0.069463175</v>
      </c>
      <c r="AM8" s="45">
        <v>0</v>
      </c>
      <c r="AN8" s="45">
        <v>0</v>
      </c>
      <c r="AO8" s="45">
        <v>0</v>
      </c>
      <c r="AP8" s="45">
        <v>0.338576627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59.774069273</v>
      </c>
      <c r="AW8" s="45">
        <v>3615.8014877609994</v>
      </c>
      <c r="AX8" s="45">
        <v>108.841974783</v>
      </c>
      <c r="AY8" s="45">
        <v>0</v>
      </c>
      <c r="AZ8" s="45">
        <v>441.88082240399996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25.712001168</v>
      </c>
      <c r="BG8" s="53">
        <v>60.972035598000005</v>
      </c>
      <c r="BH8" s="45">
        <v>5.987878406</v>
      </c>
      <c r="BI8" s="45">
        <v>0</v>
      </c>
      <c r="BJ8" s="45">
        <v>44.978658906</v>
      </c>
      <c r="BK8" s="91">
        <f>SUM(C8:BJ8)</f>
        <v>17825.51196685213</v>
      </c>
    </row>
    <row r="9" spans="1:63" ht="12.75">
      <c r="A9" s="11"/>
      <c r="B9" s="47" t="s">
        <v>166</v>
      </c>
      <c r="C9" s="45">
        <v>0</v>
      </c>
      <c r="D9" s="53">
        <v>2.9002330339999998</v>
      </c>
      <c r="E9" s="45">
        <v>0</v>
      </c>
      <c r="F9" s="45">
        <v>0</v>
      </c>
      <c r="G9" s="54">
        <v>0</v>
      </c>
      <c r="H9" s="55">
        <v>11.474615046999999</v>
      </c>
      <c r="I9" s="45">
        <v>0.20608437699999999</v>
      </c>
      <c r="J9" s="45">
        <v>0.033414527</v>
      </c>
      <c r="K9" s="56">
        <v>0</v>
      </c>
      <c r="L9" s="54">
        <v>5.507353918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3.8695174550000004</v>
      </c>
      <c r="S9" s="45">
        <v>0.051080587999999996</v>
      </c>
      <c r="T9" s="45">
        <v>0</v>
      </c>
      <c r="U9" s="45">
        <v>0</v>
      </c>
      <c r="V9" s="54">
        <v>1.240011225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1.8168799649999998</v>
      </c>
      <c r="AW9" s="45">
        <v>2.002651907</v>
      </c>
      <c r="AX9" s="45">
        <v>0</v>
      </c>
      <c r="AY9" s="56">
        <v>0</v>
      </c>
      <c r="AZ9" s="54">
        <v>9.225135428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0.45410427500000006</v>
      </c>
      <c r="BG9" s="53">
        <v>0.34672587400000004</v>
      </c>
      <c r="BH9" s="45">
        <v>0</v>
      </c>
      <c r="BI9" s="45">
        <v>0</v>
      </c>
      <c r="BJ9" s="45">
        <v>0.318849278</v>
      </c>
      <c r="BK9" s="91">
        <f>SUM(C9:BJ9)</f>
        <v>39.446656898</v>
      </c>
    </row>
    <row r="10" spans="1:65" ht="12.75">
      <c r="A10" s="36"/>
      <c r="B10" s="37" t="s">
        <v>78</v>
      </c>
      <c r="C10" s="92">
        <f>SUM(C8:C9)</f>
        <v>0</v>
      </c>
      <c r="D10" s="92">
        <f aca="true" t="shared" si="0" ref="D10:BJ10">SUM(D8:D9)</f>
        <v>976.1912655920001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66.032067395</v>
      </c>
      <c r="I10" s="92">
        <f t="shared" si="0"/>
        <v>9372.77658312613</v>
      </c>
      <c r="J10" s="92">
        <f t="shared" si="0"/>
        <v>1943.319313983</v>
      </c>
      <c r="K10" s="92">
        <f t="shared" si="0"/>
        <v>0</v>
      </c>
      <c r="L10" s="92">
        <f t="shared" si="0"/>
        <v>711.479789403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26.683791119000002</v>
      </c>
      <c r="S10" s="92">
        <f t="shared" si="0"/>
        <v>204.97167206</v>
      </c>
      <c r="T10" s="92">
        <f t="shared" si="0"/>
        <v>111.372477736</v>
      </c>
      <c r="U10" s="92">
        <f t="shared" si="0"/>
        <v>0</v>
      </c>
      <c r="V10" s="92">
        <f t="shared" si="0"/>
        <v>44.42581462700001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0.126434025</v>
      </c>
      <c r="AC10" s="92">
        <f t="shared" si="0"/>
        <v>29.058099856000002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0.069463175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0.338576627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61.590949238</v>
      </c>
      <c r="AW10" s="92">
        <f t="shared" si="0"/>
        <v>3617.8041396679996</v>
      </c>
      <c r="AX10" s="92">
        <f t="shared" si="0"/>
        <v>108.841974783</v>
      </c>
      <c r="AY10" s="92">
        <f t="shared" si="0"/>
        <v>0</v>
      </c>
      <c r="AZ10" s="92">
        <f t="shared" si="0"/>
        <v>451.10595783199994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26.166105443</v>
      </c>
      <c r="BG10" s="92">
        <f t="shared" si="0"/>
        <v>61.318761472000006</v>
      </c>
      <c r="BH10" s="92">
        <f t="shared" si="0"/>
        <v>5.987878406</v>
      </c>
      <c r="BI10" s="92">
        <f t="shared" si="0"/>
        <v>0</v>
      </c>
      <c r="BJ10" s="92">
        <f t="shared" si="0"/>
        <v>45.297508184</v>
      </c>
      <c r="BK10" s="92">
        <f>SUM(BK8:BK9)</f>
        <v>17864.958623750128</v>
      </c>
      <c r="BL10" s="27"/>
      <c r="BM10" s="109"/>
    </row>
    <row r="11" spans="1:65" ht="12.75">
      <c r="A11" s="11" t="s">
        <v>70</v>
      </c>
      <c r="B11" s="18" t="s">
        <v>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8"/>
      <c r="BM11" s="109"/>
    </row>
    <row r="12" spans="1:65" ht="12.75">
      <c r="A12" s="11"/>
      <c r="B12" s="46" t="s">
        <v>92</v>
      </c>
      <c r="C12" s="45">
        <v>0</v>
      </c>
      <c r="D12" s="53">
        <v>106.075367212</v>
      </c>
      <c r="E12" s="45">
        <v>0</v>
      </c>
      <c r="F12" s="45">
        <v>0</v>
      </c>
      <c r="G12" s="54">
        <v>0</v>
      </c>
      <c r="H12" s="55">
        <v>1.433903227</v>
      </c>
      <c r="I12" s="45">
        <v>0.27417584300000003</v>
      </c>
      <c r="J12" s="45">
        <v>0</v>
      </c>
      <c r="K12" s="56">
        <v>0</v>
      </c>
      <c r="L12" s="54">
        <v>79.79525538899999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0.5882932840000001</v>
      </c>
      <c r="S12" s="45">
        <v>4.027397543</v>
      </c>
      <c r="T12" s="45">
        <v>0</v>
      </c>
      <c r="U12" s="45">
        <v>0</v>
      </c>
      <c r="V12" s="54">
        <v>0.40437307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3.14364593</v>
      </c>
      <c r="AW12" s="45">
        <v>10.253753853</v>
      </c>
      <c r="AX12" s="45">
        <v>1.946943359</v>
      </c>
      <c r="AY12" s="56">
        <v>0</v>
      </c>
      <c r="AZ12" s="54">
        <v>36.640065928000006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1.120245452</v>
      </c>
      <c r="BG12" s="53">
        <v>0.272260452</v>
      </c>
      <c r="BH12" s="45">
        <v>0</v>
      </c>
      <c r="BI12" s="45">
        <v>0</v>
      </c>
      <c r="BJ12" s="45">
        <v>2.288774553</v>
      </c>
      <c r="BK12" s="91">
        <f>SUM(C12:BJ12)</f>
        <v>248.264455095</v>
      </c>
      <c r="BM12" s="109"/>
    </row>
    <row r="13" spans="1:65" ht="12.75">
      <c r="A13" s="11"/>
      <c r="B13" s="47" t="s">
        <v>167</v>
      </c>
      <c r="C13" s="45">
        <v>0</v>
      </c>
      <c r="D13" s="53">
        <v>10.501160303</v>
      </c>
      <c r="E13" s="45">
        <v>0</v>
      </c>
      <c r="F13" s="45">
        <v>0</v>
      </c>
      <c r="G13" s="54">
        <v>0</v>
      </c>
      <c r="H13" s="55">
        <v>1.8047445449999997</v>
      </c>
      <c r="I13" s="45">
        <v>5.149128383</v>
      </c>
      <c r="J13" s="45">
        <v>0</v>
      </c>
      <c r="K13" s="56">
        <v>0</v>
      </c>
      <c r="L13" s="54">
        <v>0.748784236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0.544186776</v>
      </c>
      <c r="S13" s="45">
        <v>0</v>
      </c>
      <c r="T13" s="45">
        <v>0</v>
      </c>
      <c r="U13" s="45">
        <v>0</v>
      </c>
      <c r="V13" s="54">
        <v>0.021542845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1.0181916739999999</v>
      </c>
      <c r="AW13" s="45">
        <v>3.833334061</v>
      </c>
      <c r="AX13" s="45">
        <v>0</v>
      </c>
      <c r="AY13" s="56">
        <v>0</v>
      </c>
      <c r="AZ13" s="54">
        <v>9.190802871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0.084352038</v>
      </c>
      <c r="BG13" s="53">
        <v>7.7307E-05</v>
      </c>
      <c r="BH13" s="45">
        <v>0</v>
      </c>
      <c r="BI13" s="45">
        <v>0</v>
      </c>
      <c r="BJ13" s="45">
        <v>0.005795217</v>
      </c>
      <c r="BK13" s="91">
        <f>SUM(C13:BJ13)</f>
        <v>32.902100256</v>
      </c>
      <c r="BL13" s="27"/>
      <c r="BM13" s="109"/>
    </row>
    <row r="14" spans="1:65" ht="12.75">
      <c r="A14" s="36"/>
      <c r="B14" s="37" t="s">
        <v>79</v>
      </c>
      <c r="C14" s="93">
        <f aca="true" t="shared" si="1" ref="C14:AH14">SUM(C12:C13)</f>
        <v>0</v>
      </c>
      <c r="D14" s="93">
        <f t="shared" si="1"/>
        <v>116.57652751500001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3.2386477719999998</v>
      </c>
      <c r="I14" s="93">
        <f t="shared" si="1"/>
        <v>5.423304226</v>
      </c>
      <c r="J14" s="93">
        <f t="shared" si="1"/>
        <v>0</v>
      </c>
      <c r="K14" s="93">
        <f t="shared" si="1"/>
        <v>0</v>
      </c>
      <c r="L14" s="93">
        <f t="shared" si="1"/>
        <v>80.544039625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1.1324800600000002</v>
      </c>
      <c r="S14" s="93">
        <f t="shared" si="1"/>
        <v>4.027397543</v>
      </c>
      <c r="T14" s="93">
        <f t="shared" si="1"/>
        <v>0</v>
      </c>
      <c r="U14" s="93">
        <f t="shared" si="1"/>
        <v>0</v>
      </c>
      <c r="V14" s="93">
        <f t="shared" si="1"/>
        <v>0.425915915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J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4.161837604</v>
      </c>
      <c r="AW14" s="93">
        <f t="shared" si="2"/>
        <v>14.087087914</v>
      </c>
      <c r="AX14" s="93">
        <f t="shared" si="2"/>
        <v>1.946943359</v>
      </c>
      <c r="AY14" s="93">
        <f t="shared" si="2"/>
        <v>0</v>
      </c>
      <c r="AZ14" s="93">
        <f t="shared" si="2"/>
        <v>45.83086879900001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1.20459749</v>
      </c>
      <c r="BG14" s="93">
        <f t="shared" si="2"/>
        <v>0.272337759</v>
      </c>
      <c r="BH14" s="93">
        <f t="shared" si="2"/>
        <v>0</v>
      </c>
      <c r="BI14" s="93">
        <f t="shared" si="2"/>
        <v>0</v>
      </c>
      <c r="BJ14" s="93">
        <f t="shared" si="2"/>
        <v>2.2945697700000003</v>
      </c>
      <c r="BK14" s="93">
        <f>SUM(BK12:BK13)</f>
        <v>281.166555351</v>
      </c>
      <c r="BL14" s="27"/>
      <c r="BM14" s="109"/>
    </row>
    <row r="15" spans="1:65" ht="12.75">
      <c r="A15" s="11" t="s">
        <v>71</v>
      </c>
      <c r="B15" s="18" t="s">
        <v>10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43"/>
      <c r="BM15" s="109"/>
    </row>
    <row r="16" spans="1:65" ht="12.75">
      <c r="A16" s="96"/>
      <c r="B16" s="3" t="s">
        <v>115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0.08661506699999999</v>
      </c>
      <c r="I16" s="45">
        <v>2.087509356</v>
      </c>
      <c r="J16" s="45">
        <v>0</v>
      </c>
      <c r="K16" s="45">
        <v>0</v>
      </c>
      <c r="L16" s="54">
        <v>0.21612600299999998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0.067944428</v>
      </c>
      <c r="S16" s="45">
        <v>0</v>
      </c>
      <c r="T16" s="45">
        <v>1.391672904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10.321844969</v>
      </c>
      <c r="AW16" s="45">
        <v>5.252476404</v>
      </c>
      <c r="AX16" s="45">
        <v>0</v>
      </c>
      <c r="AY16" s="45">
        <v>0</v>
      </c>
      <c r="AZ16" s="54">
        <v>34.309243614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3.6681329430000003</v>
      </c>
      <c r="BG16" s="53">
        <v>1.271327359</v>
      </c>
      <c r="BH16" s="45">
        <v>0</v>
      </c>
      <c r="BI16" s="45">
        <v>0</v>
      </c>
      <c r="BJ16" s="56">
        <v>7.995020012</v>
      </c>
      <c r="BK16" s="61">
        <f aca="true" t="shared" si="3" ref="BK16:BK39">SUM(C16:BJ16)</f>
        <v>66.667913059</v>
      </c>
      <c r="BL16" s="109"/>
      <c r="BM16" s="109"/>
    </row>
    <row r="17" spans="1:65" ht="12.75">
      <c r="A17" s="96"/>
      <c r="B17" s="3" t="s">
        <v>117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0.11564539199999999</v>
      </c>
      <c r="I17" s="45">
        <v>0</v>
      </c>
      <c r="J17" s="45">
        <v>0</v>
      </c>
      <c r="K17" s="45">
        <v>0</v>
      </c>
      <c r="L17" s="54">
        <v>0.360240924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0.12449876499999998</v>
      </c>
      <c r="S17" s="45">
        <v>0</v>
      </c>
      <c r="T17" s="45">
        <v>2.493016774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5.443134203</v>
      </c>
      <c r="AW17" s="45">
        <v>1.6766475060000001</v>
      </c>
      <c r="AX17" s="45">
        <v>0</v>
      </c>
      <c r="AY17" s="45">
        <v>0</v>
      </c>
      <c r="AZ17" s="54">
        <v>16.702863042999997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1.957319153</v>
      </c>
      <c r="BG17" s="53">
        <v>0.024625064999999998</v>
      </c>
      <c r="BH17" s="45">
        <v>0</v>
      </c>
      <c r="BI17" s="45">
        <v>0</v>
      </c>
      <c r="BJ17" s="56">
        <v>0.547722998</v>
      </c>
      <c r="BK17" s="61">
        <f t="shared" si="3"/>
        <v>29.445713823</v>
      </c>
      <c r="BL17" s="109"/>
      <c r="BM17" s="109"/>
    </row>
    <row r="18" spans="1:65" ht="12.75">
      <c r="A18" s="96"/>
      <c r="B18" s="3" t="s">
        <v>121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0.297468287</v>
      </c>
      <c r="I18" s="45">
        <v>0.3054475</v>
      </c>
      <c r="J18" s="45">
        <v>0</v>
      </c>
      <c r="K18" s="45">
        <v>0</v>
      </c>
      <c r="L18" s="54">
        <v>0.45817125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0.026268485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7.8368454</v>
      </c>
      <c r="AW18" s="45">
        <v>3.1720675050000002</v>
      </c>
      <c r="AX18" s="45">
        <v>0</v>
      </c>
      <c r="AY18" s="45">
        <v>0</v>
      </c>
      <c r="AZ18" s="54">
        <v>36.135048626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2.5146610120000004</v>
      </c>
      <c r="BG18" s="53">
        <v>0.6045303230000001</v>
      </c>
      <c r="BH18" s="45">
        <v>0</v>
      </c>
      <c r="BI18" s="45">
        <v>0</v>
      </c>
      <c r="BJ18" s="56">
        <v>5.399111882</v>
      </c>
      <c r="BK18" s="61">
        <f t="shared" si="3"/>
        <v>56.749620269999994</v>
      </c>
      <c r="BL18" s="109"/>
      <c r="BM18" s="109"/>
    </row>
    <row r="19" spans="1:65" ht="12.75">
      <c r="A19" s="96"/>
      <c r="B19" s="3" t="s">
        <v>122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0.28507497</v>
      </c>
      <c r="I19" s="45">
        <v>0.307702661</v>
      </c>
      <c r="J19" s="45">
        <v>0</v>
      </c>
      <c r="K19" s="45">
        <v>0</v>
      </c>
      <c r="L19" s="54">
        <v>0.369243194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0.06318981900000001</v>
      </c>
      <c r="S19" s="45">
        <v>0</v>
      </c>
      <c r="T19" s="45">
        <v>0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9.205158156</v>
      </c>
      <c r="AW19" s="45">
        <v>2.271921458</v>
      </c>
      <c r="AX19" s="45">
        <v>0</v>
      </c>
      <c r="AY19" s="45">
        <v>0</v>
      </c>
      <c r="AZ19" s="54">
        <v>39.401998107999994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2.756451324</v>
      </c>
      <c r="BG19" s="53">
        <v>0.199637671</v>
      </c>
      <c r="BH19" s="45">
        <v>0</v>
      </c>
      <c r="BI19" s="45">
        <v>0</v>
      </c>
      <c r="BJ19" s="56">
        <v>6.918130221999999</v>
      </c>
      <c r="BK19" s="61">
        <f t="shared" si="3"/>
        <v>61.778507582999985</v>
      </c>
      <c r="BL19" s="109"/>
      <c r="BM19" s="109"/>
    </row>
    <row r="20" spans="1:65" ht="12.75">
      <c r="A20" s="96"/>
      <c r="B20" s="3" t="s">
        <v>125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0.09087809499999999</v>
      </c>
      <c r="I20" s="45">
        <v>0.549286936</v>
      </c>
      <c r="J20" s="45">
        <v>0</v>
      </c>
      <c r="K20" s="45">
        <v>0</v>
      </c>
      <c r="L20" s="54">
        <v>0.25267199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0.060979749</v>
      </c>
      <c r="S20" s="45">
        <v>0</v>
      </c>
      <c r="T20" s="45">
        <v>0</v>
      </c>
      <c r="U20" s="45">
        <v>0</v>
      </c>
      <c r="V20" s="54">
        <v>0.05492869399999999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7.249774308</v>
      </c>
      <c r="AW20" s="45">
        <v>4.286402819</v>
      </c>
      <c r="AX20" s="45">
        <v>0</v>
      </c>
      <c r="AY20" s="45">
        <v>0</v>
      </c>
      <c r="AZ20" s="54">
        <v>31.788839206000002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1.3518302309999999</v>
      </c>
      <c r="BG20" s="53">
        <v>0</v>
      </c>
      <c r="BH20" s="45">
        <v>0</v>
      </c>
      <c r="BI20" s="45">
        <v>0</v>
      </c>
      <c r="BJ20" s="56">
        <v>2.1501269309999995</v>
      </c>
      <c r="BK20" s="61">
        <f t="shared" si="3"/>
        <v>47.835718959000005</v>
      </c>
      <c r="BL20" s="109"/>
      <c r="BM20" s="109"/>
    </row>
    <row r="21" spans="1:65" ht="12.75">
      <c r="A21" s="96"/>
      <c r="B21" s="3" t="s">
        <v>124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0.418584946</v>
      </c>
      <c r="I21" s="45">
        <v>0.583689078</v>
      </c>
      <c r="J21" s="45">
        <v>0</v>
      </c>
      <c r="K21" s="45">
        <v>0</v>
      </c>
      <c r="L21" s="54">
        <v>0.034334652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0.12729904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7.018427363</v>
      </c>
      <c r="AW21" s="45">
        <v>2.7509407390000002</v>
      </c>
      <c r="AX21" s="45">
        <v>0</v>
      </c>
      <c r="AY21" s="45">
        <v>0</v>
      </c>
      <c r="AZ21" s="54">
        <v>35.877231246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2.0764176340000002</v>
      </c>
      <c r="BG21" s="53">
        <v>0.025697979</v>
      </c>
      <c r="BH21" s="45">
        <v>0</v>
      </c>
      <c r="BI21" s="45">
        <v>0</v>
      </c>
      <c r="BJ21" s="56">
        <v>2.5878083550000004</v>
      </c>
      <c r="BK21" s="61">
        <f t="shared" si="3"/>
        <v>51.500431032</v>
      </c>
      <c r="BL21" s="109"/>
      <c r="BM21" s="109"/>
    </row>
    <row r="22" spans="1:65" ht="12.75">
      <c r="A22" s="96"/>
      <c r="B22" s="3" t="s">
        <v>118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0.326545873</v>
      </c>
      <c r="I22" s="45">
        <v>5.772126655</v>
      </c>
      <c r="J22" s="45">
        <v>0</v>
      </c>
      <c r="K22" s="45">
        <v>0</v>
      </c>
      <c r="L22" s="54">
        <v>6.595559167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0.122060871</v>
      </c>
      <c r="S22" s="45">
        <v>0.122060871</v>
      </c>
      <c r="T22" s="45">
        <v>0.244121742</v>
      </c>
      <c r="U22" s="45">
        <v>0</v>
      </c>
      <c r="V22" s="54">
        <v>0.8178078360000001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4.029907611</v>
      </c>
      <c r="AW22" s="45">
        <v>25.746846288999997</v>
      </c>
      <c r="AX22" s="45">
        <v>0</v>
      </c>
      <c r="AY22" s="45">
        <v>0</v>
      </c>
      <c r="AZ22" s="54">
        <v>45.264654998000005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0.874805036</v>
      </c>
      <c r="BG22" s="53">
        <v>0.7397836</v>
      </c>
      <c r="BH22" s="45">
        <v>0</v>
      </c>
      <c r="BI22" s="45">
        <v>0</v>
      </c>
      <c r="BJ22" s="56">
        <v>6.067835585</v>
      </c>
      <c r="BK22" s="61">
        <f t="shared" si="3"/>
        <v>96.72411613399998</v>
      </c>
      <c r="BL22" s="109"/>
      <c r="BM22" s="109"/>
    </row>
    <row r="23" spans="1:65" ht="12.75">
      <c r="A23" s="96"/>
      <c r="B23" s="3" t="s">
        <v>119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0.08356832</v>
      </c>
      <c r="I23" s="45">
        <v>1.281061642</v>
      </c>
      <c r="J23" s="45">
        <v>0</v>
      </c>
      <c r="K23" s="45">
        <v>0</v>
      </c>
      <c r="L23" s="54">
        <v>5.629947852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0.07889903000000001</v>
      </c>
      <c r="S23" s="45">
        <v>0</v>
      </c>
      <c r="T23" s="45">
        <v>0</v>
      </c>
      <c r="U23" s="45">
        <v>0</v>
      </c>
      <c r="V23" s="54">
        <v>0.011972539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1.8415128799999998</v>
      </c>
      <c r="AW23" s="45">
        <v>9.417098162</v>
      </c>
      <c r="AX23" s="45">
        <v>0</v>
      </c>
      <c r="AY23" s="45">
        <v>0</v>
      </c>
      <c r="AZ23" s="54">
        <v>32.375665457000004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0.36224834999999994</v>
      </c>
      <c r="BG23" s="53">
        <v>0.6437003809999999</v>
      </c>
      <c r="BH23" s="45">
        <v>0</v>
      </c>
      <c r="BI23" s="45">
        <v>0</v>
      </c>
      <c r="BJ23" s="56">
        <v>3.024837938</v>
      </c>
      <c r="BK23" s="61">
        <f t="shared" si="3"/>
        <v>54.75051255100001</v>
      </c>
      <c r="BL23" s="109"/>
      <c r="BM23" s="109"/>
    </row>
    <row r="24" spans="1:65" ht="12.75">
      <c r="A24" s="96"/>
      <c r="B24" s="3" t="s">
        <v>123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0.145868749</v>
      </c>
      <c r="I24" s="45">
        <v>32.871500316</v>
      </c>
      <c r="J24" s="45">
        <v>0</v>
      </c>
      <c r="K24" s="45">
        <v>0</v>
      </c>
      <c r="L24" s="54">
        <v>17.321740827000003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0.011731442</v>
      </c>
      <c r="S24" s="45">
        <v>7.625437261</v>
      </c>
      <c r="T24" s="45">
        <v>0</v>
      </c>
      <c r="U24" s="45">
        <v>0</v>
      </c>
      <c r="V24" s="54">
        <v>1.759716291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0.39460274</v>
      </c>
      <c r="AW24" s="45">
        <v>84.479414464</v>
      </c>
      <c r="AX24" s="45">
        <v>0</v>
      </c>
      <c r="AY24" s="45">
        <v>0</v>
      </c>
      <c r="AZ24" s="54">
        <v>134.42938169800001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0.001163334</v>
      </c>
      <c r="BG24" s="53">
        <v>0</v>
      </c>
      <c r="BH24" s="45">
        <v>0</v>
      </c>
      <c r="BI24" s="45">
        <v>0</v>
      </c>
      <c r="BJ24" s="56">
        <v>0.238471745</v>
      </c>
      <c r="BK24" s="61">
        <f t="shared" si="3"/>
        <v>279.279028867</v>
      </c>
      <c r="BL24" s="109"/>
      <c r="BM24" s="109"/>
    </row>
    <row r="25" spans="1:65" ht="12.75">
      <c r="A25" s="96"/>
      <c r="B25" s="3" t="s">
        <v>126</v>
      </c>
      <c r="C25" s="55">
        <v>0</v>
      </c>
      <c r="D25" s="53">
        <v>58.675685475</v>
      </c>
      <c r="E25" s="45">
        <v>0</v>
      </c>
      <c r="F25" s="45">
        <v>0</v>
      </c>
      <c r="G25" s="54">
        <v>0</v>
      </c>
      <c r="H25" s="73">
        <v>0.16738572899999998</v>
      </c>
      <c r="I25" s="45">
        <v>76.81180644</v>
      </c>
      <c r="J25" s="45">
        <v>0</v>
      </c>
      <c r="K25" s="45">
        <v>0</v>
      </c>
      <c r="L25" s="54">
        <v>3.998763874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0.027975501</v>
      </c>
      <c r="S25" s="45">
        <v>1.066830645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0.175634641</v>
      </c>
      <c r="AW25" s="45">
        <v>17.051907103999998</v>
      </c>
      <c r="AX25" s="45">
        <v>0</v>
      </c>
      <c r="AY25" s="45">
        <v>0</v>
      </c>
      <c r="AZ25" s="54">
        <v>0.448676921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0.07673357999999998</v>
      </c>
      <c r="BG25" s="53">
        <v>0</v>
      </c>
      <c r="BH25" s="45">
        <v>0</v>
      </c>
      <c r="BI25" s="45">
        <v>0</v>
      </c>
      <c r="BJ25" s="56">
        <v>0</v>
      </c>
      <c r="BK25" s="61">
        <f t="shared" si="3"/>
        <v>158.50139990999998</v>
      </c>
      <c r="BL25" s="109"/>
      <c r="BM25" s="109"/>
    </row>
    <row r="26" spans="1:65" ht="12.75">
      <c r="A26" s="96"/>
      <c r="B26" s="3" t="s">
        <v>127</v>
      </c>
      <c r="C26" s="55">
        <v>0</v>
      </c>
      <c r="D26" s="53">
        <v>44.786415492</v>
      </c>
      <c r="E26" s="45">
        <v>0</v>
      </c>
      <c r="F26" s="45">
        <v>0</v>
      </c>
      <c r="G26" s="54">
        <v>0</v>
      </c>
      <c r="H26" s="73">
        <v>0.0038388349999999996</v>
      </c>
      <c r="I26" s="45">
        <v>40.521042588</v>
      </c>
      <c r="J26" s="45">
        <v>0</v>
      </c>
      <c r="K26" s="45">
        <v>0</v>
      </c>
      <c r="L26" s="54">
        <v>3.466148657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0.005331716</v>
      </c>
      <c r="S26" s="45">
        <v>5.331716129999999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0.136466874</v>
      </c>
      <c r="AW26" s="45">
        <v>3.6166965880000004</v>
      </c>
      <c r="AX26" s="45">
        <v>0</v>
      </c>
      <c r="AY26" s="45">
        <v>0</v>
      </c>
      <c r="AZ26" s="54">
        <v>10.429402888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0.020742879999999998</v>
      </c>
      <c r="BG26" s="53">
        <v>0.053186871</v>
      </c>
      <c r="BH26" s="45">
        <v>0</v>
      </c>
      <c r="BI26" s="45">
        <v>0</v>
      </c>
      <c r="BJ26" s="56">
        <v>0.053186871</v>
      </c>
      <c r="BK26" s="61">
        <f t="shared" si="3"/>
        <v>108.42417639000001</v>
      </c>
      <c r="BL26" s="109"/>
      <c r="BM26" s="109"/>
    </row>
    <row r="27" spans="1:65" ht="12.75">
      <c r="A27" s="96"/>
      <c r="B27" s="3" t="s">
        <v>128</v>
      </c>
      <c r="C27" s="55">
        <v>0</v>
      </c>
      <c r="D27" s="53">
        <v>15.927924195</v>
      </c>
      <c r="E27" s="45">
        <v>0</v>
      </c>
      <c r="F27" s="45">
        <v>0</v>
      </c>
      <c r="G27" s="54">
        <v>0</v>
      </c>
      <c r="H27" s="73">
        <v>0.292648952</v>
      </c>
      <c r="I27" s="45">
        <v>17.308344291999997</v>
      </c>
      <c r="J27" s="45">
        <v>0</v>
      </c>
      <c r="K27" s="45">
        <v>0</v>
      </c>
      <c r="L27" s="54">
        <v>12.959381736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0.06520467299999999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0.45635366800000005</v>
      </c>
      <c r="AW27" s="45">
        <v>10.275372707999999</v>
      </c>
      <c r="AX27" s="45">
        <v>0</v>
      </c>
      <c r="AY27" s="45">
        <v>0</v>
      </c>
      <c r="AZ27" s="54">
        <v>16.292291984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0.064353493</v>
      </c>
      <c r="BG27" s="53">
        <v>0</v>
      </c>
      <c r="BH27" s="45">
        <v>0</v>
      </c>
      <c r="BI27" s="45">
        <v>0</v>
      </c>
      <c r="BJ27" s="56">
        <v>2.256344729</v>
      </c>
      <c r="BK27" s="61">
        <f t="shared" si="3"/>
        <v>75.89822043</v>
      </c>
      <c r="BL27" s="109"/>
      <c r="BM27" s="109"/>
    </row>
    <row r="28" spans="1:65" ht="12.75">
      <c r="A28" s="96"/>
      <c r="B28" s="3" t="s">
        <v>129</v>
      </c>
      <c r="C28" s="55">
        <v>0</v>
      </c>
      <c r="D28" s="53">
        <v>10.58287097</v>
      </c>
      <c r="E28" s="45">
        <v>0</v>
      </c>
      <c r="F28" s="45">
        <v>0</v>
      </c>
      <c r="G28" s="54">
        <v>0</v>
      </c>
      <c r="H28" s="73">
        <v>0.207589193</v>
      </c>
      <c r="I28" s="45">
        <v>36.727508049</v>
      </c>
      <c r="J28" s="45">
        <v>0</v>
      </c>
      <c r="K28" s="45">
        <v>0</v>
      </c>
      <c r="L28" s="54">
        <v>0.681991522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0.050797781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0.708002809</v>
      </c>
      <c r="AW28" s="45">
        <v>2.164855549</v>
      </c>
      <c r="AX28" s="45">
        <v>0</v>
      </c>
      <c r="AY28" s="45">
        <v>0</v>
      </c>
      <c r="AZ28" s="54">
        <v>6.30447121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0.15940269299999998</v>
      </c>
      <c r="BG28" s="53">
        <v>0</v>
      </c>
      <c r="BH28" s="45">
        <v>0</v>
      </c>
      <c r="BI28" s="45">
        <v>0</v>
      </c>
      <c r="BJ28" s="56">
        <v>0.21120542</v>
      </c>
      <c r="BK28" s="61">
        <f t="shared" si="3"/>
        <v>57.798695196</v>
      </c>
      <c r="BL28" s="109"/>
      <c r="BM28" s="109"/>
    </row>
    <row r="29" spans="1:65" ht="12.75">
      <c r="A29" s="96"/>
      <c r="B29" s="3" t="s">
        <v>130</v>
      </c>
      <c r="C29" s="55">
        <v>0</v>
      </c>
      <c r="D29" s="53">
        <v>10.57026452</v>
      </c>
      <c r="E29" s="45">
        <v>0</v>
      </c>
      <c r="F29" s="45">
        <v>0</v>
      </c>
      <c r="G29" s="54">
        <v>0</v>
      </c>
      <c r="H29" s="73">
        <v>0.314368452</v>
      </c>
      <c r="I29" s="45">
        <v>0</v>
      </c>
      <c r="J29" s="45">
        <v>0</v>
      </c>
      <c r="K29" s="45">
        <v>0</v>
      </c>
      <c r="L29" s="54">
        <v>7.19549447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0.036467412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0.359266349</v>
      </c>
      <c r="AW29" s="45">
        <v>2.974359522</v>
      </c>
      <c r="AX29" s="45">
        <v>0</v>
      </c>
      <c r="AY29" s="45">
        <v>0</v>
      </c>
      <c r="AZ29" s="54">
        <v>5.336185082999999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0.015293693</v>
      </c>
      <c r="BG29" s="53">
        <v>0</v>
      </c>
      <c r="BH29" s="45">
        <v>0</v>
      </c>
      <c r="BI29" s="45">
        <v>0</v>
      </c>
      <c r="BJ29" s="56">
        <v>0</v>
      </c>
      <c r="BK29" s="61">
        <f t="shared" si="3"/>
        <v>26.801699500999998</v>
      </c>
      <c r="BL29" s="109"/>
      <c r="BM29" s="109"/>
    </row>
    <row r="30" spans="1:65" ht="12.75">
      <c r="A30" s="96"/>
      <c r="B30" s="3" t="s">
        <v>136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0.850190569</v>
      </c>
      <c r="I30" s="45">
        <v>62.683039988</v>
      </c>
      <c r="J30" s="45">
        <v>0</v>
      </c>
      <c r="K30" s="45">
        <v>0</v>
      </c>
      <c r="L30" s="54">
        <v>5.532789295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0.238257326</v>
      </c>
      <c r="S30" s="45">
        <v>25.27541935</v>
      </c>
      <c r="T30" s="45">
        <v>0</v>
      </c>
      <c r="U30" s="45">
        <v>0</v>
      </c>
      <c r="V30" s="54">
        <v>1.7702903719999998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0.838071406</v>
      </c>
      <c r="AW30" s="45">
        <v>18.652716067</v>
      </c>
      <c r="AX30" s="45">
        <v>0</v>
      </c>
      <c r="AY30" s="45">
        <v>0</v>
      </c>
      <c r="AZ30" s="54">
        <v>5.060426536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0.119214739</v>
      </c>
      <c r="BG30" s="53">
        <v>0.40422051600000003</v>
      </c>
      <c r="BH30" s="45">
        <v>0</v>
      </c>
      <c r="BI30" s="45">
        <v>0</v>
      </c>
      <c r="BJ30" s="56">
        <v>4.083468618</v>
      </c>
      <c r="BK30" s="61">
        <f t="shared" si="3"/>
        <v>125.50810478199999</v>
      </c>
      <c r="BL30" s="109"/>
      <c r="BM30" s="109"/>
    </row>
    <row r="31" spans="1:65" ht="12.75">
      <c r="A31" s="96"/>
      <c r="B31" s="3" t="s">
        <v>137</v>
      </c>
      <c r="C31" s="55">
        <v>0</v>
      </c>
      <c r="D31" s="53">
        <v>3.030528387</v>
      </c>
      <c r="E31" s="45">
        <v>0</v>
      </c>
      <c r="F31" s="45">
        <v>0</v>
      </c>
      <c r="G31" s="54">
        <v>0</v>
      </c>
      <c r="H31" s="73">
        <v>0.23237081399999998</v>
      </c>
      <c r="I31" s="45">
        <v>1.010176129</v>
      </c>
      <c r="J31" s="45">
        <v>0</v>
      </c>
      <c r="K31" s="45">
        <v>0</v>
      </c>
      <c r="L31" s="54">
        <v>10.606849355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0.07395600299999999</v>
      </c>
      <c r="S31" s="45">
        <v>0</v>
      </c>
      <c r="T31" s="45">
        <v>0</v>
      </c>
      <c r="U31" s="45">
        <v>0</v>
      </c>
      <c r="V31" s="54">
        <v>0.303052839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0.657754712</v>
      </c>
      <c r="AW31" s="45">
        <v>3.0293129039999998</v>
      </c>
      <c r="AX31" s="45">
        <v>0</v>
      </c>
      <c r="AY31" s="45">
        <v>0</v>
      </c>
      <c r="AZ31" s="54">
        <v>8.421479776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0.092898927</v>
      </c>
      <c r="BG31" s="53">
        <v>0</v>
      </c>
      <c r="BH31" s="45">
        <v>0</v>
      </c>
      <c r="BI31" s="45">
        <v>0</v>
      </c>
      <c r="BJ31" s="56">
        <v>0.100977096</v>
      </c>
      <c r="BK31" s="61">
        <f t="shared" si="3"/>
        <v>27.559356942</v>
      </c>
      <c r="BL31" s="109"/>
      <c r="BM31" s="109"/>
    </row>
    <row r="32" spans="1:65" ht="12.75">
      <c r="A32" s="96"/>
      <c r="B32" s="3" t="s">
        <v>138</v>
      </c>
      <c r="C32" s="55">
        <v>0</v>
      </c>
      <c r="D32" s="53">
        <v>60.51859356</v>
      </c>
      <c r="E32" s="45">
        <v>0</v>
      </c>
      <c r="F32" s="45">
        <v>0</v>
      </c>
      <c r="G32" s="54">
        <v>0</v>
      </c>
      <c r="H32" s="73">
        <v>0.238715594</v>
      </c>
      <c r="I32" s="45">
        <v>78.422010822</v>
      </c>
      <c r="J32" s="45">
        <v>0</v>
      </c>
      <c r="K32" s="45">
        <v>0</v>
      </c>
      <c r="L32" s="54">
        <v>16.568115928999998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0.033486956</v>
      </c>
      <c r="S32" s="45">
        <v>30.25929678</v>
      </c>
      <c r="T32" s="45">
        <v>0</v>
      </c>
      <c r="U32" s="45">
        <v>0</v>
      </c>
      <c r="V32" s="54">
        <v>1.652753168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0.561631605</v>
      </c>
      <c r="AW32" s="45">
        <v>25.2082258</v>
      </c>
      <c r="AX32" s="45">
        <v>0</v>
      </c>
      <c r="AY32" s="45">
        <v>0</v>
      </c>
      <c r="AZ32" s="54">
        <v>15.389621852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0.07601792800000001</v>
      </c>
      <c r="BG32" s="53">
        <v>0</v>
      </c>
      <c r="BH32" s="45">
        <v>0</v>
      </c>
      <c r="BI32" s="45">
        <v>0</v>
      </c>
      <c r="BJ32" s="56">
        <v>0.050416452</v>
      </c>
      <c r="BK32" s="61">
        <f t="shared" si="3"/>
        <v>228.978886446</v>
      </c>
      <c r="BL32" s="109"/>
      <c r="BM32" s="109"/>
    </row>
    <row r="33" spans="1:65" ht="12.75">
      <c r="A33" s="96"/>
      <c r="B33" s="3" t="s">
        <v>140</v>
      </c>
      <c r="C33" s="55">
        <v>0</v>
      </c>
      <c r="D33" s="53">
        <v>60.310180620000004</v>
      </c>
      <c r="E33" s="45">
        <v>0</v>
      </c>
      <c r="F33" s="45">
        <v>0</v>
      </c>
      <c r="G33" s="54">
        <v>0</v>
      </c>
      <c r="H33" s="73">
        <v>0.22474194900000002</v>
      </c>
      <c r="I33" s="45">
        <v>122.88199301400002</v>
      </c>
      <c r="J33" s="45">
        <v>0</v>
      </c>
      <c r="K33" s="45">
        <v>0</v>
      </c>
      <c r="L33" s="54">
        <v>9.162121607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0.0070864479999999995</v>
      </c>
      <c r="S33" s="45">
        <v>5.025848385</v>
      </c>
      <c r="T33" s="45">
        <v>0</v>
      </c>
      <c r="U33" s="45">
        <v>0</v>
      </c>
      <c r="V33" s="54">
        <v>0.110568665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0.244217196</v>
      </c>
      <c r="AW33" s="45">
        <v>5.729032971</v>
      </c>
      <c r="AX33" s="45">
        <v>0</v>
      </c>
      <c r="AY33" s="45">
        <v>0</v>
      </c>
      <c r="AZ33" s="54">
        <v>28.348790699000002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0.063315569</v>
      </c>
      <c r="BG33" s="53">
        <v>0</v>
      </c>
      <c r="BH33" s="45">
        <v>0</v>
      </c>
      <c r="BI33" s="45">
        <v>0</v>
      </c>
      <c r="BJ33" s="56">
        <v>0.351753162</v>
      </c>
      <c r="BK33" s="61">
        <f t="shared" si="3"/>
        <v>232.45965028499998</v>
      </c>
      <c r="BL33" s="109"/>
      <c r="BM33" s="109"/>
    </row>
    <row r="34" spans="1:65" ht="12.75">
      <c r="A34" s="96"/>
      <c r="B34" s="3" t="s">
        <v>141</v>
      </c>
      <c r="C34" s="55">
        <v>0</v>
      </c>
      <c r="D34" s="53">
        <v>55.37211933</v>
      </c>
      <c r="E34" s="45">
        <v>0</v>
      </c>
      <c r="F34" s="45">
        <v>0</v>
      </c>
      <c r="G34" s="54">
        <v>0</v>
      </c>
      <c r="H34" s="73">
        <v>0.156350729</v>
      </c>
      <c r="I34" s="45">
        <v>135.91338381</v>
      </c>
      <c r="J34" s="45">
        <v>0</v>
      </c>
      <c r="K34" s="45">
        <v>0</v>
      </c>
      <c r="L34" s="54">
        <v>6.508740936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0.038005411</v>
      </c>
      <c r="S34" s="45">
        <v>11.074423866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0.262917604</v>
      </c>
      <c r="AW34" s="45">
        <v>10.06652903</v>
      </c>
      <c r="AX34" s="45">
        <v>0</v>
      </c>
      <c r="AY34" s="45">
        <v>0</v>
      </c>
      <c r="AZ34" s="54">
        <v>15.88498281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0.007549897</v>
      </c>
      <c r="BG34" s="53">
        <v>0</v>
      </c>
      <c r="BH34" s="45">
        <v>0</v>
      </c>
      <c r="BI34" s="45">
        <v>0</v>
      </c>
      <c r="BJ34" s="56">
        <v>0.098148658</v>
      </c>
      <c r="BK34" s="61">
        <f t="shared" si="3"/>
        <v>235.383152081</v>
      </c>
      <c r="BL34" s="109"/>
      <c r="BM34" s="109"/>
    </row>
    <row r="35" spans="1:65" ht="12.75">
      <c r="A35" s="96"/>
      <c r="B35" s="3" t="s">
        <v>143</v>
      </c>
      <c r="C35" s="55">
        <v>0</v>
      </c>
      <c r="D35" s="53">
        <v>44.623716774</v>
      </c>
      <c r="E35" s="45">
        <v>0</v>
      </c>
      <c r="F35" s="45">
        <v>0</v>
      </c>
      <c r="G35" s="54">
        <v>0</v>
      </c>
      <c r="H35" s="73">
        <v>0.09533762</v>
      </c>
      <c r="I35" s="45">
        <v>108.63583792899999</v>
      </c>
      <c r="J35" s="45">
        <v>21.874370968</v>
      </c>
      <c r="K35" s="45">
        <v>0</v>
      </c>
      <c r="L35" s="54">
        <v>11.116188997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0.062210709999999995</v>
      </c>
      <c r="S35" s="45">
        <v>0</v>
      </c>
      <c r="T35" s="45">
        <v>0</v>
      </c>
      <c r="U35" s="45">
        <v>0</v>
      </c>
      <c r="V35" s="54">
        <v>4.768612871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0.107703883</v>
      </c>
      <c r="AW35" s="45">
        <v>5.0509447860000005</v>
      </c>
      <c r="AX35" s="45">
        <v>0</v>
      </c>
      <c r="AY35" s="45">
        <v>0</v>
      </c>
      <c r="AZ35" s="54">
        <v>0.5512059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0.023665798000000002</v>
      </c>
      <c r="BG35" s="53">
        <v>0.404045255</v>
      </c>
      <c r="BH35" s="45">
        <v>0</v>
      </c>
      <c r="BI35" s="45">
        <v>0</v>
      </c>
      <c r="BJ35" s="56">
        <v>0.08923996099999999</v>
      </c>
      <c r="BK35" s="61">
        <f t="shared" si="3"/>
        <v>197.40308145199998</v>
      </c>
      <c r="BL35" s="109"/>
      <c r="BM35" s="109"/>
    </row>
    <row r="36" spans="1:65" ht="12.75">
      <c r="A36" s="96"/>
      <c r="B36" s="3" t="s">
        <v>144</v>
      </c>
      <c r="C36" s="55">
        <v>0</v>
      </c>
      <c r="D36" s="53">
        <v>30.821548387</v>
      </c>
      <c r="E36" s="45">
        <v>0</v>
      </c>
      <c r="F36" s="45">
        <v>0</v>
      </c>
      <c r="G36" s="54">
        <v>0</v>
      </c>
      <c r="H36" s="73">
        <v>0.104593245</v>
      </c>
      <c r="I36" s="45">
        <v>123.902624516</v>
      </c>
      <c r="J36" s="45">
        <v>0</v>
      </c>
      <c r="K36" s="45">
        <v>0</v>
      </c>
      <c r="L36" s="54">
        <v>4.29344169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0.036048882</v>
      </c>
      <c r="S36" s="45">
        <v>3.082154839</v>
      </c>
      <c r="T36" s="45">
        <v>0</v>
      </c>
      <c r="U36" s="45">
        <v>0</v>
      </c>
      <c r="V36" s="54">
        <v>0.320544104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0.141992371</v>
      </c>
      <c r="AW36" s="45">
        <v>5.35893307</v>
      </c>
      <c r="AX36" s="45">
        <v>0</v>
      </c>
      <c r="AY36" s="45">
        <v>0</v>
      </c>
      <c r="AZ36" s="54">
        <v>8.848688976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0.046285111999999996</v>
      </c>
      <c r="BG36" s="53">
        <v>0</v>
      </c>
      <c r="BH36" s="45">
        <v>0</v>
      </c>
      <c r="BI36" s="45">
        <v>0</v>
      </c>
      <c r="BJ36" s="56">
        <v>0.131761522</v>
      </c>
      <c r="BK36" s="61">
        <f t="shared" si="3"/>
        <v>177.08861671399998</v>
      </c>
      <c r="BL36" s="109"/>
      <c r="BM36" s="109"/>
    </row>
    <row r="37" spans="1:65" ht="12.75">
      <c r="A37" s="96"/>
      <c r="B37" s="3" t="s">
        <v>145</v>
      </c>
      <c r="C37" s="55">
        <v>0</v>
      </c>
      <c r="D37" s="53">
        <v>10.355090323</v>
      </c>
      <c r="E37" s="45">
        <v>0</v>
      </c>
      <c r="F37" s="45">
        <v>0</v>
      </c>
      <c r="G37" s="54">
        <v>0</v>
      </c>
      <c r="H37" s="73">
        <v>0.039556446</v>
      </c>
      <c r="I37" s="45">
        <v>67.308087097</v>
      </c>
      <c r="J37" s="45">
        <v>0</v>
      </c>
      <c r="K37" s="45">
        <v>0</v>
      </c>
      <c r="L37" s="54">
        <v>10.533197875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0.006213055</v>
      </c>
      <c r="S37" s="45">
        <v>28.476498387</v>
      </c>
      <c r="T37" s="45">
        <v>0</v>
      </c>
      <c r="U37" s="45">
        <v>0</v>
      </c>
      <c r="V37" s="54">
        <v>0.077922054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0.102887867</v>
      </c>
      <c r="AW37" s="45">
        <v>7.1031786</v>
      </c>
      <c r="AX37" s="45">
        <v>0</v>
      </c>
      <c r="AY37" s="45">
        <v>0</v>
      </c>
      <c r="AZ37" s="54">
        <v>6.175958949000001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0.043534976</v>
      </c>
      <c r="BG37" s="53">
        <v>0.010354594</v>
      </c>
      <c r="BH37" s="45">
        <v>0</v>
      </c>
      <c r="BI37" s="45">
        <v>0</v>
      </c>
      <c r="BJ37" s="56">
        <v>0.051772968</v>
      </c>
      <c r="BK37" s="61">
        <f t="shared" si="3"/>
        <v>130.284253191</v>
      </c>
      <c r="BL37" s="109"/>
      <c r="BM37" s="109"/>
    </row>
    <row r="38" spans="1:65" ht="12.75">
      <c r="A38" s="96"/>
      <c r="B38" s="3" t="s">
        <v>146</v>
      </c>
      <c r="C38" s="55">
        <v>0</v>
      </c>
      <c r="D38" s="53">
        <v>0.970580645</v>
      </c>
      <c r="E38" s="45">
        <v>0</v>
      </c>
      <c r="F38" s="45">
        <v>0</v>
      </c>
      <c r="G38" s="54">
        <v>0</v>
      </c>
      <c r="H38" s="73">
        <v>0.03132501</v>
      </c>
      <c r="I38" s="45">
        <v>45.248469678</v>
      </c>
      <c r="J38" s="45">
        <v>0</v>
      </c>
      <c r="K38" s="45">
        <v>0</v>
      </c>
      <c r="L38" s="54">
        <v>4.799205013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0.012186164000000001</v>
      </c>
      <c r="S38" s="45">
        <v>19.605729032</v>
      </c>
      <c r="T38" s="45">
        <v>0</v>
      </c>
      <c r="U38" s="45">
        <v>0</v>
      </c>
      <c r="V38" s="54">
        <v>0.042802606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0.21512994200000002</v>
      </c>
      <c r="AW38" s="45">
        <v>2.203201478</v>
      </c>
      <c r="AX38" s="45">
        <v>0</v>
      </c>
      <c r="AY38" s="45">
        <v>0</v>
      </c>
      <c r="AZ38" s="54">
        <v>9.483201640999999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0.026341383</v>
      </c>
      <c r="BG38" s="53">
        <v>0</v>
      </c>
      <c r="BH38" s="45">
        <v>0</v>
      </c>
      <c r="BI38" s="45">
        <v>0</v>
      </c>
      <c r="BJ38" s="56">
        <v>0.1203512</v>
      </c>
      <c r="BK38" s="61">
        <f t="shared" si="3"/>
        <v>82.75852379199999</v>
      </c>
      <c r="BL38" s="109"/>
      <c r="BM38" s="109"/>
    </row>
    <row r="39" spans="1:65" ht="12.75">
      <c r="A39" s="96"/>
      <c r="B39" s="3" t="s">
        <v>147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0.063566415</v>
      </c>
      <c r="I39" s="45">
        <v>6.077419355</v>
      </c>
      <c r="J39" s="45">
        <v>0</v>
      </c>
      <c r="K39" s="45">
        <v>0</v>
      </c>
      <c r="L39" s="54">
        <v>5.440645162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0.008070968</v>
      </c>
      <c r="S39" s="45">
        <v>3.249225807</v>
      </c>
      <c r="T39" s="45">
        <v>0</v>
      </c>
      <c r="U39" s="45">
        <v>0</v>
      </c>
      <c r="V39" s="54">
        <v>0.025870967999999998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0.11914063199999998</v>
      </c>
      <c r="AW39" s="45">
        <v>0.589677419</v>
      </c>
      <c r="AX39" s="45">
        <v>0</v>
      </c>
      <c r="AY39" s="45">
        <v>0</v>
      </c>
      <c r="AZ39" s="54">
        <v>2.62488807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0.008025804999999999</v>
      </c>
      <c r="BG39" s="53">
        <v>0.04</v>
      </c>
      <c r="BH39" s="45">
        <v>0</v>
      </c>
      <c r="BI39" s="45">
        <v>0</v>
      </c>
      <c r="BJ39" s="56">
        <v>0.238233036</v>
      </c>
      <c r="BK39" s="61">
        <f t="shared" si="3"/>
        <v>18.484763637</v>
      </c>
      <c r="BL39" s="109"/>
      <c r="BM39" s="109"/>
    </row>
    <row r="40" spans="1:65" ht="12.75">
      <c r="A40" s="96"/>
      <c r="B40" s="3"/>
      <c r="C40" s="55"/>
      <c r="D40" s="53"/>
      <c r="E40" s="45"/>
      <c r="F40" s="45"/>
      <c r="G40" s="54"/>
      <c r="H40" s="73"/>
      <c r="I40" s="45"/>
      <c r="J40" s="45"/>
      <c r="K40" s="45"/>
      <c r="L40" s="54"/>
      <c r="M40" s="73"/>
      <c r="N40" s="53"/>
      <c r="O40" s="45"/>
      <c r="P40" s="45"/>
      <c r="Q40" s="54"/>
      <c r="R40" s="73"/>
      <c r="S40" s="45"/>
      <c r="T40" s="45"/>
      <c r="U40" s="45"/>
      <c r="V40" s="54"/>
      <c r="W40" s="73"/>
      <c r="X40" s="45"/>
      <c r="Y40" s="45"/>
      <c r="Z40" s="45"/>
      <c r="AA40" s="54"/>
      <c r="AB40" s="73"/>
      <c r="AC40" s="45"/>
      <c r="AD40" s="45"/>
      <c r="AE40" s="45"/>
      <c r="AF40" s="54"/>
      <c r="AG40" s="73"/>
      <c r="AH40" s="45"/>
      <c r="AI40" s="45"/>
      <c r="AJ40" s="45"/>
      <c r="AK40" s="54"/>
      <c r="AL40" s="73"/>
      <c r="AM40" s="45"/>
      <c r="AN40" s="45"/>
      <c r="AO40" s="45"/>
      <c r="AP40" s="54"/>
      <c r="AQ40" s="73"/>
      <c r="AR40" s="53"/>
      <c r="AS40" s="45"/>
      <c r="AT40" s="45"/>
      <c r="AU40" s="54"/>
      <c r="AV40" s="73"/>
      <c r="AW40" s="45"/>
      <c r="AX40" s="45"/>
      <c r="AY40" s="45"/>
      <c r="AZ40" s="54"/>
      <c r="BA40" s="73"/>
      <c r="BB40" s="53"/>
      <c r="BC40" s="45"/>
      <c r="BD40" s="45"/>
      <c r="BE40" s="54"/>
      <c r="BF40" s="73"/>
      <c r="BG40" s="53"/>
      <c r="BH40" s="45"/>
      <c r="BI40" s="45"/>
      <c r="BJ40" s="56"/>
      <c r="BK40" s="61"/>
      <c r="BM40" s="109"/>
    </row>
    <row r="41" spans="1:65" ht="12.75">
      <c r="A41" s="36"/>
      <c r="B41" s="37" t="s">
        <v>116</v>
      </c>
      <c r="C41" s="94">
        <f aca="true" t="shared" si="4" ref="C41:AH41">SUM(C16:C40)</f>
        <v>0</v>
      </c>
      <c r="D41" s="94">
        <f t="shared" si="4"/>
        <v>406.54551867799995</v>
      </c>
      <c r="E41" s="94">
        <f t="shared" si="4"/>
        <v>0</v>
      </c>
      <c r="F41" s="94">
        <f t="shared" si="4"/>
        <v>0</v>
      </c>
      <c r="G41" s="94">
        <f t="shared" si="4"/>
        <v>0</v>
      </c>
      <c r="H41" s="94">
        <f t="shared" si="4"/>
        <v>4.872829250999999</v>
      </c>
      <c r="I41" s="94">
        <f t="shared" si="4"/>
        <v>967.210067851</v>
      </c>
      <c r="J41" s="94">
        <f t="shared" si="4"/>
        <v>21.874370968</v>
      </c>
      <c r="K41" s="94">
        <f t="shared" si="4"/>
        <v>0</v>
      </c>
      <c r="L41" s="94">
        <f t="shared" si="4"/>
        <v>144.101111977</v>
      </c>
      <c r="M41" s="94">
        <f t="shared" si="4"/>
        <v>0</v>
      </c>
      <c r="N41" s="94">
        <f t="shared" si="4"/>
        <v>0</v>
      </c>
      <c r="O41" s="94">
        <f t="shared" si="4"/>
        <v>0</v>
      </c>
      <c r="P41" s="94">
        <f t="shared" si="4"/>
        <v>0</v>
      </c>
      <c r="Q41" s="94">
        <f t="shared" si="4"/>
        <v>0</v>
      </c>
      <c r="R41" s="94">
        <f t="shared" si="4"/>
        <v>1.3841706349999998</v>
      </c>
      <c r="S41" s="94">
        <f t="shared" si="4"/>
        <v>140.19464135299998</v>
      </c>
      <c r="T41" s="94">
        <f t="shared" si="4"/>
        <v>4.12881142</v>
      </c>
      <c r="U41" s="94">
        <f t="shared" si="4"/>
        <v>0</v>
      </c>
      <c r="V41" s="94">
        <f t="shared" si="4"/>
        <v>11.716843007</v>
      </c>
      <c r="W41" s="94">
        <f t="shared" si="4"/>
        <v>0</v>
      </c>
      <c r="X41" s="94">
        <f t="shared" si="4"/>
        <v>0</v>
      </c>
      <c r="Y41" s="94">
        <f t="shared" si="4"/>
        <v>0</v>
      </c>
      <c r="Z41" s="94">
        <f t="shared" si="4"/>
        <v>0</v>
      </c>
      <c r="AA41" s="94">
        <f t="shared" si="4"/>
        <v>0</v>
      </c>
      <c r="AB41" s="94">
        <f t="shared" si="4"/>
        <v>0</v>
      </c>
      <c r="AC41" s="94">
        <f t="shared" si="4"/>
        <v>0</v>
      </c>
      <c r="AD41" s="94">
        <f t="shared" si="4"/>
        <v>0</v>
      </c>
      <c r="AE41" s="94">
        <f t="shared" si="4"/>
        <v>0</v>
      </c>
      <c r="AF41" s="94">
        <f t="shared" si="4"/>
        <v>0</v>
      </c>
      <c r="AG41" s="94">
        <f t="shared" si="4"/>
        <v>0</v>
      </c>
      <c r="AH41" s="94">
        <f t="shared" si="4"/>
        <v>0</v>
      </c>
      <c r="AI41" s="94">
        <f aca="true" t="shared" si="5" ref="AI41:BK41">SUM(AI16:AI40)</f>
        <v>0</v>
      </c>
      <c r="AJ41" s="94">
        <f t="shared" si="5"/>
        <v>0</v>
      </c>
      <c r="AK41" s="94">
        <f t="shared" si="5"/>
        <v>0</v>
      </c>
      <c r="AL41" s="94">
        <f t="shared" si="5"/>
        <v>0</v>
      </c>
      <c r="AM41" s="94">
        <f t="shared" si="5"/>
        <v>0</v>
      </c>
      <c r="AN41" s="94">
        <f t="shared" si="5"/>
        <v>0</v>
      </c>
      <c r="AO41" s="94">
        <f t="shared" si="5"/>
        <v>0</v>
      </c>
      <c r="AP41" s="94">
        <f t="shared" si="5"/>
        <v>0</v>
      </c>
      <c r="AQ41" s="94">
        <f t="shared" si="5"/>
        <v>0</v>
      </c>
      <c r="AR41" s="94">
        <f t="shared" si="5"/>
        <v>0</v>
      </c>
      <c r="AS41" s="94">
        <f t="shared" si="5"/>
        <v>0</v>
      </c>
      <c r="AT41" s="94">
        <f t="shared" si="5"/>
        <v>0</v>
      </c>
      <c r="AU41" s="94">
        <f t="shared" si="5"/>
        <v>0</v>
      </c>
      <c r="AV41" s="94">
        <f t="shared" si="5"/>
        <v>58.42837918899999</v>
      </c>
      <c r="AW41" s="94">
        <f t="shared" si="5"/>
        <v>258.128758942</v>
      </c>
      <c r="AX41" s="94">
        <f t="shared" si="5"/>
        <v>0</v>
      </c>
      <c r="AY41" s="94">
        <f t="shared" si="5"/>
        <v>0</v>
      </c>
      <c r="AZ41" s="94">
        <f t="shared" si="5"/>
        <v>545.8851992910002</v>
      </c>
      <c r="BA41" s="94">
        <f t="shared" si="5"/>
        <v>0</v>
      </c>
      <c r="BB41" s="94">
        <f t="shared" si="5"/>
        <v>0</v>
      </c>
      <c r="BC41" s="94">
        <f t="shared" si="5"/>
        <v>0</v>
      </c>
      <c r="BD41" s="94">
        <f t="shared" si="5"/>
        <v>0</v>
      </c>
      <c r="BE41" s="94">
        <f t="shared" si="5"/>
        <v>0</v>
      </c>
      <c r="BF41" s="94">
        <f t="shared" si="5"/>
        <v>16.406405489999997</v>
      </c>
      <c r="BG41" s="94">
        <f t="shared" si="5"/>
        <v>4.421109614</v>
      </c>
      <c r="BH41" s="94">
        <f t="shared" si="5"/>
        <v>0</v>
      </c>
      <c r="BI41" s="94">
        <f t="shared" si="5"/>
        <v>0</v>
      </c>
      <c r="BJ41" s="94">
        <f t="shared" si="5"/>
        <v>42.765925360999994</v>
      </c>
      <c r="BK41" s="106">
        <f t="shared" si="5"/>
        <v>2628.064143027</v>
      </c>
      <c r="BM41" s="109"/>
    </row>
    <row r="42" spans="1:65" ht="12.75">
      <c r="A42" s="11" t="s">
        <v>72</v>
      </c>
      <c r="B42" s="18" t="s">
        <v>15</v>
      </c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44"/>
      <c r="BM42" s="109"/>
    </row>
    <row r="43" spans="1:65" ht="12.75">
      <c r="A43" s="11"/>
      <c r="B43" s="19" t="s">
        <v>33</v>
      </c>
      <c r="C43" s="57"/>
      <c r="D43" s="58"/>
      <c r="E43" s="59"/>
      <c r="F43" s="59"/>
      <c r="G43" s="60"/>
      <c r="H43" s="57"/>
      <c r="I43" s="59"/>
      <c r="J43" s="59"/>
      <c r="K43" s="59"/>
      <c r="L43" s="60"/>
      <c r="M43" s="57"/>
      <c r="N43" s="58"/>
      <c r="O43" s="59"/>
      <c r="P43" s="59"/>
      <c r="Q43" s="60"/>
      <c r="R43" s="57"/>
      <c r="S43" s="59"/>
      <c r="T43" s="59"/>
      <c r="U43" s="59"/>
      <c r="V43" s="60"/>
      <c r="W43" s="57"/>
      <c r="X43" s="59"/>
      <c r="Y43" s="59"/>
      <c r="Z43" s="59"/>
      <c r="AA43" s="60"/>
      <c r="AB43" s="57"/>
      <c r="AC43" s="59"/>
      <c r="AD43" s="59"/>
      <c r="AE43" s="59"/>
      <c r="AF43" s="60"/>
      <c r="AG43" s="57"/>
      <c r="AH43" s="59"/>
      <c r="AI43" s="59"/>
      <c r="AJ43" s="59"/>
      <c r="AK43" s="60"/>
      <c r="AL43" s="57"/>
      <c r="AM43" s="59"/>
      <c r="AN43" s="59"/>
      <c r="AO43" s="59"/>
      <c r="AP43" s="60"/>
      <c r="AQ43" s="57"/>
      <c r="AR43" s="58"/>
      <c r="AS43" s="59"/>
      <c r="AT43" s="59"/>
      <c r="AU43" s="60"/>
      <c r="AV43" s="57"/>
      <c r="AW43" s="59"/>
      <c r="AX43" s="59"/>
      <c r="AY43" s="59"/>
      <c r="AZ43" s="60"/>
      <c r="BA43" s="57"/>
      <c r="BB43" s="58"/>
      <c r="BC43" s="59"/>
      <c r="BD43" s="59"/>
      <c r="BE43" s="60"/>
      <c r="BF43" s="57"/>
      <c r="BG43" s="58"/>
      <c r="BH43" s="59"/>
      <c r="BI43" s="59"/>
      <c r="BJ43" s="60"/>
      <c r="BK43" s="61"/>
      <c r="BM43" s="109"/>
    </row>
    <row r="44" spans="1:65" ht="12.75">
      <c r="A44" s="36"/>
      <c r="B44" s="37" t="s">
        <v>85</v>
      </c>
      <c r="C44" s="62"/>
      <c r="D44" s="63"/>
      <c r="E44" s="63"/>
      <c r="F44" s="63"/>
      <c r="G44" s="64"/>
      <c r="H44" s="62"/>
      <c r="I44" s="63"/>
      <c r="J44" s="63"/>
      <c r="K44" s="63"/>
      <c r="L44" s="64"/>
      <c r="M44" s="62"/>
      <c r="N44" s="63"/>
      <c r="O44" s="63"/>
      <c r="P44" s="63"/>
      <c r="Q44" s="64"/>
      <c r="R44" s="62"/>
      <c r="S44" s="63"/>
      <c r="T44" s="63"/>
      <c r="U44" s="63"/>
      <c r="V44" s="64"/>
      <c r="W44" s="62"/>
      <c r="X44" s="63"/>
      <c r="Y44" s="63"/>
      <c r="Z44" s="63"/>
      <c r="AA44" s="64"/>
      <c r="AB44" s="62"/>
      <c r="AC44" s="63"/>
      <c r="AD44" s="63"/>
      <c r="AE44" s="63"/>
      <c r="AF44" s="64"/>
      <c r="AG44" s="62"/>
      <c r="AH44" s="63"/>
      <c r="AI44" s="63"/>
      <c r="AJ44" s="63"/>
      <c r="AK44" s="64"/>
      <c r="AL44" s="62"/>
      <c r="AM44" s="63"/>
      <c r="AN44" s="63"/>
      <c r="AO44" s="63"/>
      <c r="AP44" s="64"/>
      <c r="AQ44" s="62"/>
      <c r="AR44" s="63"/>
      <c r="AS44" s="63"/>
      <c r="AT44" s="63"/>
      <c r="AU44" s="64"/>
      <c r="AV44" s="62"/>
      <c r="AW44" s="63"/>
      <c r="AX44" s="63"/>
      <c r="AY44" s="63"/>
      <c r="AZ44" s="64"/>
      <c r="BA44" s="62"/>
      <c r="BB44" s="63"/>
      <c r="BC44" s="63"/>
      <c r="BD44" s="63"/>
      <c r="BE44" s="64"/>
      <c r="BF44" s="62"/>
      <c r="BG44" s="63"/>
      <c r="BH44" s="63"/>
      <c r="BI44" s="63"/>
      <c r="BJ44" s="64"/>
      <c r="BK44" s="65"/>
      <c r="BM44" s="109"/>
    </row>
    <row r="45" spans="1:65" ht="12.75">
      <c r="A45" s="11" t="s">
        <v>74</v>
      </c>
      <c r="B45" s="24" t="s">
        <v>89</v>
      </c>
      <c r="C45" s="126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8"/>
      <c r="BM45" s="109"/>
    </row>
    <row r="46" spans="1:65" ht="12.75">
      <c r="A46" s="11"/>
      <c r="B46" s="19" t="s">
        <v>33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M46" s="109"/>
    </row>
    <row r="47" spans="1:65" ht="12.75">
      <c r="A47" s="36"/>
      <c r="B47" s="37" t="s">
        <v>84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M47" s="109"/>
    </row>
    <row r="48" spans="1:65" ht="12.75">
      <c r="A48" s="11" t="s">
        <v>75</v>
      </c>
      <c r="B48" s="18" t="s">
        <v>16</v>
      </c>
      <c r="C48" s="126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8"/>
      <c r="BM48" s="109"/>
    </row>
    <row r="49" spans="1:65" ht="12.75">
      <c r="A49" s="11"/>
      <c r="B49" s="24" t="s">
        <v>148</v>
      </c>
      <c r="C49" s="73">
        <v>0</v>
      </c>
      <c r="D49" s="53">
        <v>452.330309047</v>
      </c>
      <c r="E49" s="45">
        <v>0</v>
      </c>
      <c r="F49" s="45">
        <v>0</v>
      </c>
      <c r="G49" s="54">
        <v>0</v>
      </c>
      <c r="H49" s="73">
        <v>3.535599183</v>
      </c>
      <c r="I49" s="45">
        <v>637.260797469</v>
      </c>
      <c r="J49" s="45">
        <v>0.008836457</v>
      </c>
      <c r="K49" s="45">
        <v>0</v>
      </c>
      <c r="L49" s="54">
        <v>176.66255276200002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1.680590638</v>
      </c>
      <c r="S49" s="45">
        <v>0.288300828</v>
      </c>
      <c r="T49" s="45">
        <v>0</v>
      </c>
      <c r="U49" s="45">
        <v>0</v>
      </c>
      <c r="V49" s="54">
        <v>15.273500631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9.451097129999999</v>
      </c>
      <c r="AW49" s="45">
        <v>259.58263777</v>
      </c>
      <c r="AX49" s="45">
        <v>0</v>
      </c>
      <c r="AY49" s="45">
        <v>0</v>
      </c>
      <c r="AZ49" s="54">
        <v>203.61842531099998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3.239917478</v>
      </c>
      <c r="BG49" s="53">
        <v>1.29435345</v>
      </c>
      <c r="BH49" s="45">
        <v>1.425716455</v>
      </c>
      <c r="BI49" s="45">
        <v>0</v>
      </c>
      <c r="BJ49" s="54">
        <v>9.818899046999999</v>
      </c>
      <c r="BK49" s="49">
        <f aca="true" t="shared" si="6" ref="BK49:BK56">SUM(C49:BJ49)</f>
        <v>1775.4715336560002</v>
      </c>
      <c r="BL49" s="109"/>
      <c r="BM49" s="109"/>
    </row>
    <row r="50" spans="1:65" ht="12.75">
      <c r="A50" s="11"/>
      <c r="B50" s="24" t="s">
        <v>149</v>
      </c>
      <c r="C50" s="73">
        <v>0</v>
      </c>
      <c r="D50" s="53">
        <v>31.65949738</v>
      </c>
      <c r="E50" s="45">
        <v>0</v>
      </c>
      <c r="F50" s="45">
        <v>0</v>
      </c>
      <c r="G50" s="54">
        <v>0</v>
      </c>
      <c r="H50" s="73">
        <v>3.754386146</v>
      </c>
      <c r="I50" s="45">
        <v>255.126224552</v>
      </c>
      <c r="J50" s="45">
        <v>0</v>
      </c>
      <c r="K50" s="45">
        <v>0</v>
      </c>
      <c r="L50" s="54">
        <v>85.022742958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0.5921773889999999</v>
      </c>
      <c r="S50" s="45">
        <v>4.113238074</v>
      </c>
      <c r="T50" s="45">
        <v>0</v>
      </c>
      <c r="U50" s="45">
        <v>0</v>
      </c>
      <c r="V50" s="54">
        <v>8.791609674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17.770391162000006</v>
      </c>
      <c r="AW50" s="45">
        <v>211.77135924100003</v>
      </c>
      <c r="AX50" s="45">
        <v>0</v>
      </c>
      <c r="AY50" s="45">
        <v>0</v>
      </c>
      <c r="AZ50" s="54">
        <v>188.50731921000002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6.003929212</v>
      </c>
      <c r="BG50" s="53">
        <v>21.234629986999998</v>
      </c>
      <c r="BH50" s="45">
        <v>1.486709058</v>
      </c>
      <c r="BI50" s="45">
        <v>0</v>
      </c>
      <c r="BJ50" s="54">
        <v>21.095837760000002</v>
      </c>
      <c r="BK50" s="49">
        <f t="shared" si="6"/>
        <v>856.930051803</v>
      </c>
      <c r="BL50" s="109"/>
      <c r="BM50" s="109"/>
    </row>
    <row r="51" spans="1:65" ht="12.75">
      <c r="A51" s="11"/>
      <c r="B51" s="24" t="s">
        <v>150</v>
      </c>
      <c r="C51" s="73">
        <v>0</v>
      </c>
      <c r="D51" s="53">
        <v>1.798485497</v>
      </c>
      <c r="E51" s="45">
        <v>0</v>
      </c>
      <c r="F51" s="45">
        <v>0</v>
      </c>
      <c r="G51" s="54">
        <v>0</v>
      </c>
      <c r="H51" s="73">
        <v>23.575303352</v>
      </c>
      <c r="I51" s="45">
        <v>467.862272575</v>
      </c>
      <c r="J51" s="45">
        <v>0</v>
      </c>
      <c r="K51" s="45">
        <v>0</v>
      </c>
      <c r="L51" s="54">
        <v>350.14302204999996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8.076569612</v>
      </c>
      <c r="S51" s="45">
        <v>19.128703916</v>
      </c>
      <c r="T51" s="45">
        <v>1.782041819</v>
      </c>
      <c r="U51" s="45">
        <v>0</v>
      </c>
      <c r="V51" s="54">
        <v>33.241895899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0.012856241000000001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0.052391002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287.643047878</v>
      </c>
      <c r="AW51" s="45">
        <v>1714.70876671</v>
      </c>
      <c r="AX51" s="45">
        <v>10.7244393</v>
      </c>
      <c r="AY51" s="45">
        <v>0</v>
      </c>
      <c r="AZ51" s="54">
        <v>3208.716333544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142.803180792</v>
      </c>
      <c r="BG51" s="53">
        <v>287.165096342</v>
      </c>
      <c r="BH51" s="45">
        <v>41.301052569</v>
      </c>
      <c r="BI51" s="45">
        <v>0</v>
      </c>
      <c r="BJ51" s="54">
        <v>586.267835217</v>
      </c>
      <c r="BK51" s="49">
        <f t="shared" si="6"/>
        <v>7185.003294314999</v>
      </c>
      <c r="BL51" s="109"/>
      <c r="BM51" s="109"/>
    </row>
    <row r="52" spans="1:65" ht="12.75">
      <c r="A52" s="11"/>
      <c r="B52" s="24" t="s">
        <v>151</v>
      </c>
      <c r="C52" s="73">
        <v>0</v>
      </c>
      <c r="D52" s="53">
        <v>462.453595717</v>
      </c>
      <c r="E52" s="45">
        <v>0</v>
      </c>
      <c r="F52" s="45">
        <v>0</v>
      </c>
      <c r="G52" s="54">
        <v>0</v>
      </c>
      <c r="H52" s="73">
        <v>15.725795916</v>
      </c>
      <c r="I52" s="45">
        <v>1826.0856860299998</v>
      </c>
      <c r="J52" s="45">
        <v>4.69106563</v>
      </c>
      <c r="K52" s="45">
        <v>0</v>
      </c>
      <c r="L52" s="54">
        <v>632.9255490799998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6.761740260999999</v>
      </c>
      <c r="S52" s="45">
        <v>111.570705877</v>
      </c>
      <c r="T52" s="45">
        <v>5.503086563</v>
      </c>
      <c r="U52" s="45">
        <v>0</v>
      </c>
      <c r="V52" s="54">
        <v>29.814453851000003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27.980975367</v>
      </c>
      <c r="AW52" s="45">
        <v>929.656066517</v>
      </c>
      <c r="AX52" s="45">
        <v>4.975806089</v>
      </c>
      <c r="AY52" s="45">
        <v>0</v>
      </c>
      <c r="AZ52" s="54">
        <v>565.9431378270001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13.980086018</v>
      </c>
      <c r="BG52" s="53">
        <v>113.778167852</v>
      </c>
      <c r="BH52" s="45">
        <v>0.121853127</v>
      </c>
      <c r="BI52" s="45">
        <v>0</v>
      </c>
      <c r="BJ52" s="54">
        <v>36.68738991</v>
      </c>
      <c r="BK52" s="49">
        <f t="shared" si="6"/>
        <v>4788.655161631999</v>
      </c>
      <c r="BL52" s="109"/>
      <c r="BM52" s="109"/>
    </row>
    <row r="53" spans="1:65" ht="12.75">
      <c r="A53" s="11"/>
      <c r="B53" s="24" t="s">
        <v>93</v>
      </c>
      <c r="C53" s="73">
        <v>0</v>
      </c>
      <c r="D53" s="53">
        <v>0.645407303</v>
      </c>
      <c r="E53" s="45">
        <v>0</v>
      </c>
      <c r="F53" s="45">
        <v>0</v>
      </c>
      <c r="G53" s="54">
        <v>0</v>
      </c>
      <c r="H53" s="73">
        <v>23.666272747</v>
      </c>
      <c r="I53" s="45">
        <v>1109.646748418</v>
      </c>
      <c r="J53" s="45">
        <v>0.0076702160000000005</v>
      </c>
      <c r="K53" s="45">
        <v>10.29294123</v>
      </c>
      <c r="L53" s="54">
        <v>120.58138912400001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15.155841631999998</v>
      </c>
      <c r="S53" s="45">
        <v>4.661596894</v>
      </c>
      <c r="T53" s="45">
        <v>17.591917447</v>
      </c>
      <c r="U53" s="45">
        <v>0</v>
      </c>
      <c r="V53" s="54">
        <v>22.673562500000003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0.068153959</v>
      </c>
      <c r="AC53" s="45">
        <v>0.001953924</v>
      </c>
      <c r="AD53" s="45">
        <v>0</v>
      </c>
      <c r="AE53" s="45">
        <v>0</v>
      </c>
      <c r="AF53" s="54">
        <v>0.048255328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0.050472679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0.102230363</v>
      </c>
      <c r="AS53" s="45">
        <v>0</v>
      </c>
      <c r="AT53" s="45">
        <v>0</v>
      </c>
      <c r="AU53" s="54">
        <v>0</v>
      </c>
      <c r="AV53" s="73">
        <v>286.34026204400004</v>
      </c>
      <c r="AW53" s="45">
        <v>629.523300243</v>
      </c>
      <c r="AX53" s="45">
        <v>3.103641241</v>
      </c>
      <c r="AY53" s="45">
        <v>0</v>
      </c>
      <c r="AZ53" s="54">
        <v>935.770911115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146.37327089599998</v>
      </c>
      <c r="BG53" s="53">
        <v>60.03806642800001</v>
      </c>
      <c r="BH53" s="45">
        <v>15.315824166999999</v>
      </c>
      <c r="BI53" s="45">
        <v>0</v>
      </c>
      <c r="BJ53" s="54">
        <v>174.92749770600003</v>
      </c>
      <c r="BK53" s="49">
        <f t="shared" si="6"/>
        <v>3576.587187604</v>
      </c>
      <c r="BL53" s="109"/>
      <c r="BM53" s="109"/>
    </row>
    <row r="54" spans="1:65" ht="12.75">
      <c r="A54" s="11"/>
      <c r="B54" s="24" t="s">
        <v>152</v>
      </c>
      <c r="C54" s="73">
        <v>0</v>
      </c>
      <c r="D54" s="53">
        <v>0.668253639</v>
      </c>
      <c r="E54" s="45">
        <v>0</v>
      </c>
      <c r="F54" s="45">
        <v>0</v>
      </c>
      <c r="G54" s="54">
        <v>0</v>
      </c>
      <c r="H54" s="73">
        <v>3.0184700319999997</v>
      </c>
      <c r="I54" s="45">
        <v>1.2086420150000001</v>
      </c>
      <c r="J54" s="45">
        <v>0</v>
      </c>
      <c r="K54" s="45">
        <v>0</v>
      </c>
      <c r="L54" s="54">
        <v>2.185628395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1.5437719079999999</v>
      </c>
      <c r="S54" s="45">
        <v>0</v>
      </c>
      <c r="T54" s="45">
        <v>0</v>
      </c>
      <c r="U54" s="45">
        <v>0</v>
      </c>
      <c r="V54" s="54">
        <v>0.477665012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66.971485081</v>
      </c>
      <c r="AW54" s="45">
        <v>42.818365322999995</v>
      </c>
      <c r="AX54" s="45">
        <v>0</v>
      </c>
      <c r="AY54" s="45">
        <v>0</v>
      </c>
      <c r="AZ54" s="54">
        <v>210.975936364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25.135597365</v>
      </c>
      <c r="BG54" s="53">
        <v>11.927023821999999</v>
      </c>
      <c r="BH54" s="45">
        <v>0</v>
      </c>
      <c r="BI54" s="45">
        <v>0</v>
      </c>
      <c r="BJ54" s="54">
        <v>73.77013312800001</v>
      </c>
      <c r="BK54" s="49">
        <f t="shared" si="6"/>
        <v>440.70097208400006</v>
      </c>
      <c r="BL54" s="109"/>
      <c r="BM54" s="109"/>
    </row>
    <row r="55" spans="1:65" ht="12.75">
      <c r="A55" s="11"/>
      <c r="B55" s="24" t="s">
        <v>153</v>
      </c>
      <c r="C55" s="73">
        <v>0</v>
      </c>
      <c r="D55" s="53">
        <v>238.833271238</v>
      </c>
      <c r="E55" s="45">
        <v>0</v>
      </c>
      <c r="F55" s="45">
        <v>0</v>
      </c>
      <c r="G55" s="54">
        <v>0</v>
      </c>
      <c r="H55" s="73">
        <v>9.551393748000002</v>
      </c>
      <c r="I55" s="45">
        <v>1965.980939233</v>
      </c>
      <c r="J55" s="45">
        <v>21.074255328</v>
      </c>
      <c r="K55" s="45">
        <v>0</v>
      </c>
      <c r="L55" s="54">
        <v>425.18192762499996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2.602631709</v>
      </c>
      <c r="S55" s="45">
        <v>26.110850072999998</v>
      </c>
      <c r="T55" s="45">
        <v>0</v>
      </c>
      <c r="U55" s="45">
        <v>0</v>
      </c>
      <c r="V55" s="54">
        <v>9.822567531999999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0.000100851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2.6E-08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33.797468326</v>
      </c>
      <c r="AW55" s="45">
        <v>458.20205064899994</v>
      </c>
      <c r="AX55" s="45">
        <v>2.145449392</v>
      </c>
      <c r="AY55" s="45">
        <v>0</v>
      </c>
      <c r="AZ55" s="54">
        <v>331.34643656099996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13.886041184</v>
      </c>
      <c r="BG55" s="53">
        <v>18.900482767</v>
      </c>
      <c r="BH55" s="45">
        <v>3.3603507880000003</v>
      </c>
      <c r="BI55" s="45">
        <v>0</v>
      </c>
      <c r="BJ55" s="54">
        <v>49.027162784</v>
      </c>
      <c r="BK55" s="49">
        <f t="shared" si="6"/>
        <v>3609.823379814</v>
      </c>
      <c r="BL55" s="109"/>
      <c r="BM55" s="109"/>
    </row>
    <row r="56" spans="1:65" ht="12.75">
      <c r="A56" s="11"/>
      <c r="B56" s="24" t="s">
        <v>154</v>
      </c>
      <c r="C56" s="73">
        <v>0</v>
      </c>
      <c r="D56" s="53">
        <v>234.616297894</v>
      </c>
      <c r="E56" s="45">
        <v>0</v>
      </c>
      <c r="F56" s="45">
        <v>0</v>
      </c>
      <c r="G56" s="54">
        <v>0</v>
      </c>
      <c r="H56" s="73">
        <v>5.316393614000001</v>
      </c>
      <c r="I56" s="45">
        <v>248.470383117</v>
      </c>
      <c r="J56" s="45">
        <v>0</v>
      </c>
      <c r="K56" s="45">
        <v>0</v>
      </c>
      <c r="L56" s="54">
        <v>149.19387410000002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1.9159178510000001</v>
      </c>
      <c r="S56" s="45">
        <v>1.316003702</v>
      </c>
      <c r="T56" s="45">
        <v>0</v>
      </c>
      <c r="U56" s="45">
        <v>0</v>
      </c>
      <c r="V56" s="54">
        <v>38.673218605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0.077736297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15.160497428000001</v>
      </c>
      <c r="AW56" s="45">
        <v>239.76737704800001</v>
      </c>
      <c r="AX56" s="45">
        <v>6.915358912</v>
      </c>
      <c r="AY56" s="45">
        <v>0</v>
      </c>
      <c r="AZ56" s="54">
        <v>409.600447336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3.6523283720000004</v>
      </c>
      <c r="BG56" s="53">
        <v>5.716918987000001</v>
      </c>
      <c r="BH56" s="45">
        <v>1.293433443</v>
      </c>
      <c r="BI56" s="45">
        <v>0</v>
      </c>
      <c r="BJ56" s="54">
        <v>34.532173899</v>
      </c>
      <c r="BK56" s="49">
        <f t="shared" si="6"/>
        <v>1396.2183606050003</v>
      </c>
      <c r="BL56" s="109"/>
      <c r="BM56" s="109"/>
    </row>
    <row r="57" spans="1:65" ht="12.75">
      <c r="A57" s="36"/>
      <c r="B57" s="37" t="s">
        <v>83</v>
      </c>
      <c r="C57" s="82">
        <f>SUM(C49:C56)</f>
        <v>0</v>
      </c>
      <c r="D57" s="82">
        <f>SUM(D49:D56)</f>
        <v>1423.0051177149999</v>
      </c>
      <c r="E57" s="82">
        <f aca="true" t="shared" si="7" ref="E57:BJ57">SUM(E49:E56)</f>
        <v>0</v>
      </c>
      <c r="F57" s="82">
        <f t="shared" si="7"/>
        <v>0</v>
      </c>
      <c r="G57" s="82">
        <f t="shared" si="7"/>
        <v>0</v>
      </c>
      <c r="H57" s="82">
        <f t="shared" si="7"/>
        <v>88.14361473800001</v>
      </c>
      <c r="I57" s="82">
        <f t="shared" si="7"/>
        <v>6511.641693408999</v>
      </c>
      <c r="J57" s="82">
        <f t="shared" si="7"/>
        <v>25.781827631</v>
      </c>
      <c r="K57" s="82">
        <f t="shared" si="7"/>
        <v>10.29294123</v>
      </c>
      <c r="L57" s="82">
        <f t="shared" si="7"/>
        <v>1941.8966860939995</v>
      </c>
      <c r="M57" s="82">
        <f t="shared" si="7"/>
        <v>0</v>
      </c>
      <c r="N57" s="82">
        <f t="shared" si="7"/>
        <v>0</v>
      </c>
      <c r="O57" s="82">
        <f t="shared" si="7"/>
        <v>0</v>
      </c>
      <c r="P57" s="82">
        <f t="shared" si="7"/>
        <v>0</v>
      </c>
      <c r="Q57" s="82">
        <f t="shared" si="7"/>
        <v>0</v>
      </c>
      <c r="R57" s="82">
        <f t="shared" si="7"/>
        <v>38.329240999999996</v>
      </c>
      <c r="S57" s="82">
        <f t="shared" si="7"/>
        <v>167.189399364</v>
      </c>
      <c r="T57" s="82">
        <f t="shared" si="7"/>
        <v>24.877045829</v>
      </c>
      <c r="U57" s="82">
        <f t="shared" si="7"/>
        <v>0</v>
      </c>
      <c r="V57" s="82">
        <f t="shared" si="7"/>
        <v>158.768473704</v>
      </c>
      <c r="W57" s="82">
        <f t="shared" si="7"/>
        <v>0</v>
      </c>
      <c r="X57" s="82">
        <f t="shared" si="7"/>
        <v>0</v>
      </c>
      <c r="Y57" s="82">
        <f t="shared" si="7"/>
        <v>0</v>
      </c>
      <c r="Z57" s="82">
        <f t="shared" si="7"/>
        <v>0</v>
      </c>
      <c r="AA57" s="82">
        <f t="shared" si="7"/>
        <v>0</v>
      </c>
      <c r="AB57" s="82">
        <f t="shared" si="7"/>
        <v>0.158847348</v>
      </c>
      <c r="AC57" s="82">
        <f t="shared" si="7"/>
        <v>0.001953924</v>
      </c>
      <c r="AD57" s="82">
        <f t="shared" si="7"/>
        <v>0</v>
      </c>
      <c r="AE57" s="82">
        <f t="shared" si="7"/>
        <v>0</v>
      </c>
      <c r="AF57" s="82">
        <f t="shared" si="7"/>
        <v>0.048255328</v>
      </c>
      <c r="AG57" s="82">
        <f t="shared" si="7"/>
        <v>0</v>
      </c>
      <c r="AH57" s="82">
        <f t="shared" si="7"/>
        <v>0</v>
      </c>
      <c r="AI57" s="82">
        <f t="shared" si="7"/>
        <v>0</v>
      </c>
      <c r="AJ57" s="82">
        <f t="shared" si="7"/>
        <v>0</v>
      </c>
      <c r="AK57" s="82">
        <f t="shared" si="7"/>
        <v>0</v>
      </c>
      <c r="AL57" s="82">
        <f t="shared" si="7"/>
        <v>0.102863707</v>
      </c>
      <c r="AM57" s="82">
        <f t="shared" si="7"/>
        <v>0</v>
      </c>
      <c r="AN57" s="82">
        <f t="shared" si="7"/>
        <v>0</v>
      </c>
      <c r="AO57" s="82">
        <f t="shared" si="7"/>
        <v>0</v>
      </c>
      <c r="AP57" s="82">
        <f t="shared" si="7"/>
        <v>0</v>
      </c>
      <c r="AQ57" s="82">
        <f t="shared" si="7"/>
        <v>0</v>
      </c>
      <c r="AR57" s="82">
        <f t="shared" si="7"/>
        <v>0.102230363</v>
      </c>
      <c r="AS57" s="82">
        <f t="shared" si="7"/>
        <v>0</v>
      </c>
      <c r="AT57" s="82">
        <f t="shared" si="7"/>
        <v>0</v>
      </c>
      <c r="AU57" s="82">
        <f t="shared" si="7"/>
        <v>0</v>
      </c>
      <c r="AV57" s="82">
        <f t="shared" si="7"/>
        <v>745.1152244159999</v>
      </c>
      <c r="AW57" s="82">
        <f t="shared" si="7"/>
        <v>4486.029923501</v>
      </c>
      <c r="AX57" s="82">
        <f t="shared" si="7"/>
        <v>27.864694934</v>
      </c>
      <c r="AY57" s="82">
        <f t="shared" si="7"/>
        <v>0</v>
      </c>
      <c r="AZ57" s="82">
        <f t="shared" si="7"/>
        <v>6054.478947267999</v>
      </c>
      <c r="BA57" s="82">
        <f t="shared" si="7"/>
        <v>0</v>
      </c>
      <c r="BB57" s="82">
        <f t="shared" si="7"/>
        <v>0</v>
      </c>
      <c r="BC57" s="82">
        <f t="shared" si="7"/>
        <v>0</v>
      </c>
      <c r="BD57" s="82">
        <f t="shared" si="7"/>
        <v>0</v>
      </c>
      <c r="BE57" s="82">
        <f t="shared" si="7"/>
        <v>0</v>
      </c>
      <c r="BF57" s="82">
        <f t="shared" si="7"/>
        <v>355.07435131700004</v>
      </c>
      <c r="BG57" s="82">
        <f t="shared" si="7"/>
        <v>520.054739635</v>
      </c>
      <c r="BH57" s="82">
        <f t="shared" si="7"/>
        <v>64.30493960700001</v>
      </c>
      <c r="BI57" s="82">
        <f t="shared" si="7"/>
        <v>0</v>
      </c>
      <c r="BJ57" s="82">
        <f t="shared" si="7"/>
        <v>986.126929451</v>
      </c>
      <c r="BK57" s="66">
        <f>SUM(BK49:BK56)</f>
        <v>23629.389941513</v>
      </c>
      <c r="BL57" s="109"/>
      <c r="BM57" s="109"/>
    </row>
    <row r="58" spans="1:65" ht="12.75">
      <c r="A58" s="36"/>
      <c r="B58" s="38" t="s">
        <v>73</v>
      </c>
      <c r="C58" s="66">
        <f aca="true" t="shared" si="8" ref="C58:AH58">+C57+C41+C14+C10</f>
        <v>0</v>
      </c>
      <c r="D58" s="74">
        <f t="shared" si="8"/>
        <v>2922.3184295</v>
      </c>
      <c r="E58" s="74">
        <f t="shared" si="8"/>
        <v>0</v>
      </c>
      <c r="F58" s="74">
        <f t="shared" si="8"/>
        <v>0</v>
      </c>
      <c r="G58" s="75">
        <f t="shared" si="8"/>
        <v>0</v>
      </c>
      <c r="H58" s="66">
        <f t="shared" si="8"/>
        <v>162.287159156</v>
      </c>
      <c r="I58" s="74">
        <f t="shared" si="8"/>
        <v>16857.051648612127</v>
      </c>
      <c r="J58" s="74">
        <f t="shared" si="8"/>
        <v>1990.975512582</v>
      </c>
      <c r="K58" s="74">
        <f t="shared" si="8"/>
        <v>10.29294123</v>
      </c>
      <c r="L58" s="75">
        <f t="shared" si="8"/>
        <v>2878.0216270989995</v>
      </c>
      <c r="M58" s="66">
        <f t="shared" si="8"/>
        <v>0</v>
      </c>
      <c r="N58" s="74">
        <f t="shared" si="8"/>
        <v>0</v>
      </c>
      <c r="O58" s="74">
        <f t="shared" si="8"/>
        <v>0</v>
      </c>
      <c r="P58" s="74">
        <f t="shared" si="8"/>
        <v>0</v>
      </c>
      <c r="Q58" s="75">
        <f t="shared" si="8"/>
        <v>0</v>
      </c>
      <c r="R58" s="66">
        <f t="shared" si="8"/>
        <v>67.529682814</v>
      </c>
      <c r="S58" s="74">
        <f t="shared" si="8"/>
        <v>516.38311032</v>
      </c>
      <c r="T58" s="74">
        <f t="shared" si="8"/>
        <v>140.37833498499998</v>
      </c>
      <c r="U58" s="74">
        <f t="shared" si="8"/>
        <v>0</v>
      </c>
      <c r="V58" s="75">
        <f t="shared" si="8"/>
        <v>215.33704725299998</v>
      </c>
      <c r="W58" s="66">
        <f t="shared" si="8"/>
        <v>0</v>
      </c>
      <c r="X58" s="66">
        <f t="shared" si="8"/>
        <v>0</v>
      </c>
      <c r="Y58" s="66">
        <f t="shared" si="8"/>
        <v>0</v>
      </c>
      <c r="Z58" s="66">
        <f t="shared" si="8"/>
        <v>0</v>
      </c>
      <c r="AA58" s="66">
        <f t="shared" si="8"/>
        <v>0</v>
      </c>
      <c r="AB58" s="66">
        <f t="shared" si="8"/>
        <v>0.285281373</v>
      </c>
      <c r="AC58" s="74">
        <f t="shared" si="8"/>
        <v>29.06005378</v>
      </c>
      <c r="AD58" s="74">
        <f t="shared" si="8"/>
        <v>0</v>
      </c>
      <c r="AE58" s="74">
        <f t="shared" si="8"/>
        <v>0</v>
      </c>
      <c r="AF58" s="75">
        <f t="shared" si="8"/>
        <v>0.048255328</v>
      </c>
      <c r="AG58" s="66">
        <f t="shared" si="8"/>
        <v>0</v>
      </c>
      <c r="AH58" s="74">
        <f t="shared" si="8"/>
        <v>0</v>
      </c>
      <c r="AI58" s="74">
        <f aca="true" t="shared" si="9" ref="AI58:BK58">+AI57+AI41+AI14+AI10</f>
        <v>0</v>
      </c>
      <c r="AJ58" s="74">
        <f t="shared" si="9"/>
        <v>0</v>
      </c>
      <c r="AK58" s="75">
        <f t="shared" si="9"/>
        <v>0</v>
      </c>
      <c r="AL58" s="66">
        <f t="shared" si="9"/>
        <v>0.17232688200000001</v>
      </c>
      <c r="AM58" s="74">
        <f t="shared" si="9"/>
        <v>0</v>
      </c>
      <c r="AN58" s="74">
        <f t="shared" si="9"/>
        <v>0</v>
      </c>
      <c r="AO58" s="74">
        <f t="shared" si="9"/>
        <v>0</v>
      </c>
      <c r="AP58" s="75">
        <f t="shared" si="9"/>
        <v>0.338576627</v>
      </c>
      <c r="AQ58" s="66">
        <f t="shared" si="9"/>
        <v>0</v>
      </c>
      <c r="AR58" s="74">
        <f t="shared" si="9"/>
        <v>0.102230363</v>
      </c>
      <c r="AS58" s="74">
        <f t="shared" si="9"/>
        <v>0</v>
      </c>
      <c r="AT58" s="74">
        <f t="shared" si="9"/>
        <v>0</v>
      </c>
      <c r="AU58" s="75">
        <f t="shared" si="9"/>
        <v>0</v>
      </c>
      <c r="AV58" s="66">
        <f t="shared" si="9"/>
        <v>869.2963904469999</v>
      </c>
      <c r="AW58" s="74">
        <f t="shared" si="9"/>
        <v>8376.049910025</v>
      </c>
      <c r="AX58" s="74">
        <f t="shared" si="9"/>
        <v>138.653613076</v>
      </c>
      <c r="AY58" s="74">
        <f t="shared" si="9"/>
        <v>0</v>
      </c>
      <c r="AZ58" s="75">
        <f t="shared" si="9"/>
        <v>7097.300973189999</v>
      </c>
      <c r="BA58" s="66">
        <f t="shared" si="9"/>
        <v>0</v>
      </c>
      <c r="BB58" s="74">
        <f t="shared" si="9"/>
        <v>0</v>
      </c>
      <c r="BC58" s="74">
        <f t="shared" si="9"/>
        <v>0</v>
      </c>
      <c r="BD58" s="74">
        <f t="shared" si="9"/>
        <v>0</v>
      </c>
      <c r="BE58" s="75">
        <f t="shared" si="9"/>
        <v>0</v>
      </c>
      <c r="BF58" s="66">
        <f t="shared" si="9"/>
        <v>398.85145974000005</v>
      </c>
      <c r="BG58" s="74">
        <f t="shared" si="9"/>
        <v>586.0669484800001</v>
      </c>
      <c r="BH58" s="74">
        <f t="shared" si="9"/>
        <v>70.29281801300002</v>
      </c>
      <c r="BI58" s="74">
        <f t="shared" si="9"/>
        <v>0</v>
      </c>
      <c r="BJ58" s="75">
        <f t="shared" si="9"/>
        <v>1076.484932766</v>
      </c>
      <c r="BK58" s="66">
        <f t="shared" si="9"/>
        <v>44403.57926364113</v>
      </c>
      <c r="BM58" s="109"/>
    </row>
    <row r="59" spans="1:65" ht="3.75" customHeight="1">
      <c r="A59" s="11"/>
      <c r="B59" s="20"/>
      <c r="C59" s="140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2"/>
      <c r="BM59" s="109"/>
    </row>
    <row r="60" spans="1:65" ht="3.75" customHeight="1">
      <c r="A60" s="11"/>
      <c r="B60" s="20"/>
      <c r="C60" s="25"/>
      <c r="D60" s="33"/>
      <c r="E60" s="26"/>
      <c r="F60" s="26"/>
      <c r="G60" s="26"/>
      <c r="H60" s="26"/>
      <c r="I60" s="26"/>
      <c r="J60" s="26"/>
      <c r="K60" s="26"/>
      <c r="L60" s="26"/>
      <c r="M60" s="26"/>
      <c r="N60" s="33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33"/>
      <c r="AS60" s="26"/>
      <c r="AT60" s="26"/>
      <c r="AU60" s="26"/>
      <c r="AV60" s="26"/>
      <c r="AW60" s="26"/>
      <c r="AX60" s="26"/>
      <c r="AY60" s="26"/>
      <c r="AZ60" s="26"/>
      <c r="BA60" s="26"/>
      <c r="BB60" s="33"/>
      <c r="BC60" s="26"/>
      <c r="BD60" s="26"/>
      <c r="BE60" s="26"/>
      <c r="BF60" s="26"/>
      <c r="BG60" s="33"/>
      <c r="BH60" s="26"/>
      <c r="BI60" s="26"/>
      <c r="BJ60" s="26"/>
      <c r="BK60" s="29"/>
      <c r="BM60" s="109"/>
    </row>
    <row r="61" spans="1:65" ht="12.75">
      <c r="A61" s="11" t="s">
        <v>1</v>
      </c>
      <c r="B61" s="17" t="s">
        <v>7</v>
      </c>
      <c r="C61" s="140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2"/>
      <c r="BM61" s="109"/>
    </row>
    <row r="62" spans="1:255" s="4" customFormat="1" ht="12.75">
      <c r="A62" s="11" t="s">
        <v>69</v>
      </c>
      <c r="B62" s="24" t="s">
        <v>2</v>
      </c>
      <c r="C62" s="145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7"/>
      <c r="BL62" s="2"/>
      <c r="BM62" s="109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4" customFormat="1" ht="12.75">
      <c r="A63" s="11"/>
      <c r="B63" s="24" t="s">
        <v>94</v>
      </c>
      <c r="C63" s="77">
        <v>0</v>
      </c>
      <c r="D63" s="53">
        <v>0.778686046</v>
      </c>
      <c r="E63" s="78">
        <v>0</v>
      </c>
      <c r="F63" s="78">
        <v>0</v>
      </c>
      <c r="G63" s="79">
        <v>0</v>
      </c>
      <c r="H63" s="77">
        <v>255.32214885800002</v>
      </c>
      <c r="I63" s="78">
        <v>0.019895003</v>
      </c>
      <c r="J63" s="78">
        <v>0</v>
      </c>
      <c r="K63" s="78">
        <v>0</v>
      </c>
      <c r="L63" s="79">
        <v>12.739065946</v>
      </c>
      <c r="M63" s="67">
        <v>0</v>
      </c>
      <c r="N63" s="68">
        <v>0</v>
      </c>
      <c r="O63" s="67">
        <v>0</v>
      </c>
      <c r="P63" s="67">
        <v>0</v>
      </c>
      <c r="Q63" s="67">
        <v>0</v>
      </c>
      <c r="R63" s="77">
        <v>179.70744701299998</v>
      </c>
      <c r="S63" s="78">
        <v>0.0030960759999999997</v>
      </c>
      <c r="T63" s="78">
        <v>0</v>
      </c>
      <c r="U63" s="78">
        <v>0</v>
      </c>
      <c r="V63" s="79">
        <v>3.6607119689999994</v>
      </c>
      <c r="W63" s="77">
        <v>0</v>
      </c>
      <c r="X63" s="78">
        <v>0</v>
      </c>
      <c r="Y63" s="78">
        <v>0</v>
      </c>
      <c r="Z63" s="78">
        <v>0</v>
      </c>
      <c r="AA63" s="79">
        <v>0</v>
      </c>
      <c r="AB63" s="77">
        <v>1.3590229759999999</v>
      </c>
      <c r="AC63" s="78">
        <v>0</v>
      </c>
      <c r="AD63" s="78">
        <v>0</v>
      </c>
      <c r="AE63" s="78">
        <v>0</v>
      </c>
      <c r="AF63" s="79">
        <v>0.011444399000000001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77">
        <v>0.832922504</v>
      </c>
      <c r="AM63" s="78">
        <v>0</v>
      </c>
      <c r="AN63" s="78">
        <v>0</v>
      </c>
      <c r="AO63" s="78">
        <v>0</v>
      </c>
      <c r="AP63" s="79">
        <v>0</v>
      </c>
      <c r="AQ63" s="77">
        <v>0</v>
      </c>
      <c r="AR63" s="80">
        <v>0</v>
      </c>
      <c r="AS63" s="78">
        <v>0</v>
      </c>
      <c r="AT63" s="78">
        <v>0</v>
      </c>
      <c r="AU63" s="79">
        <v>0</v>
      </c>
      <c r="AV63" s="77">
        <v>1860.813688536</v>
      </c>
      <c r="AW63" s="78">
        <v>11.544738812999999</v>
      </c>
      <c r="AX63" s="78">
        <v>0</v>
      </c>
      <c r="AY63" s="78">
        <v>0</v>
      </c>
      <c r="AZ63" s="79">
        <v>297.90455871899997</v>
      </c>
      <c r="BA63" s="77">
        <v>0</v>
      </c>
      <c r="BB63" s="80">
        <v>0</v>
      </c>
      <c r="BC63" s="78">
        <v>0</v>
      </c>
      <c r="BD63" s="78">
        <v>0</v>
      </c>
      <c r="BE63" s="79">
        <v>0</v>
      </c>
      <c r="BF63" s="77">
        <v>1172.267156261</v>
      </c>
      <c r="BG63" s="80">
        <v>4.444626445</v>
      </c>
      <c r="BH63" s="78">
        <v>1.922721129</v>
      </c>
      <c r="BI63" s="78">
        <v>0</v>
      </c>
      <c r="BJ63" s="79">
        <v>112.072173577</v>
      </c>
      <c r="BK63" s="98">
        <f>SUM(C63:BJ63)</f>
        <v>3915.4041042699996</v>
      </c>
      <c r="BL63" s="27"/>
      <c r="BM63" s="109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4" customFormat="1" ht="12.75">
      <c r="A64" s="36"/>
      <c r="B64" s="37" t="s">
        <v>78</v>
      </c>
      <c r="C64" s="50">
        <f>SUM(C63)</f>
        <v>0</v>
      </c>
      <c r="D64" s="71">
        <f>SUM(D63)</f>
        <v>0.778686046</v>
      </c>
      <c r="E64" s="71">
        <f aca="true" t="shared" si="10" ref="E64:BJ64">SUM(E63)</f>
        <v>0</v>
      </c>
      <c r="F64" s="71">
        <f t="shared" si="10"/>
        <v>0</v>
      </c>
      <c r="G64" s="69">
        <f t="shared" si="10"/>
        <v>0</v>
      </c>
      <c r="H64" s="50">
        <f t="shared" si="10"/>
        <v>255.32214885800002</v>
      </c>
      <c r="I64" s="71">
        <f t="shared" si="10"/>
        <v>0.019895003</v>
      </c>
      <c r="J64" s="71">
        <f t="shared" si="10"/>
        <v>0</v>
      </c>
      <c r="K64" s="71">
        <f t="shared" si="10"/>
        <v>0</v>
      </c>
      <c r="L64" s="69">
        <f t="shared" si="10"/>
        <v>12.739065946</v>
      </c>
      <c r="M64" s="51">
        <f t="shared" si="10"/>
        <v>0</v>
      </c>
      <c r="N64" s="51">
        <f t="shared" si="10"/>
        <v>0</v>
      </c>
      <c r="O64" s="51">
        <f t="shared" si="10"/>
        <v>0</v>
      </c>
      <c r="P64" s="51">
        <f t="shared" si="10"/>
        <v>0</v>
      </c>
      <c r="Q64" s="76">
        <f t="shared" si="10"/>
        <v>0</v>
      </c>
      <c r="R64" s="50">
        <f t="shared" si="10"/>
        <v>179.70744701299998</v>
      </c>
      <c r="S64" s="71">
        <f t="shared" si="10"/>
        <v>0.0030960759999999997</v>
      </c>
      <c r="T64" s="71">
        <f t="shared" si="10"/>
        <v>0</v>
      </c>
      <c r="U64" s="71">
        <f t="shared" si="10"/>
        <v>0</v>
      </c>
      <c r="V64" s="69">
        <f t="shared" si="10"/>
        <v>3.6607119689999994</v>
      </c>
      <c r="W64" s="50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69">
        <f t="shared" si="10"/>
        <v>0</v>
      </c>
      <c r="AB64" s="50">
        <f t="shared" si="10"/>
        <v>1.3590229759999999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69">
        <f t="shared" si="10"/>
        <v>0.011444399000000001</v>
      </c>
      <c r="AG64" s="51">
        <f t="shared" si="10"/>
        <v>0</v>
      </c>
      <c r="AH64" s="51">
        <f t="shared" si="10"/>
        <v>0</v>
      </c>
      <c r="AI64" s="51">
        <f t="shared" si="10"/>
        <v>0</v>
      </c>
      <c r="AJ64" s="51">
        <f t="shared" si="10"/>
        <v>0</v>
      </c>
      <c r="AK64" s="76">
        <f t="shared" si="10"/>
        <v>0</v>
      </c>
      <c r="AL64" s="50">
        <f t="shared" si="10"/>
        <v>0.832922504</v>
      </c>
      <c r="AM64" s="71">
        <f t="shared" si="10"/>
        <v>0</v>
      </c>
      <c r="AN64" s="71">
        <f t="shared" si="10"/>
        <v>0</v>
      </c>
      <c r="AO64" s="71">
        <f t="shared" si="10"/>
        <v>0</v>
      </c>
      <c r="AP64" s="69">
        <f t="shared" si="10"/>
        <v>0</v>
      </c>
      <c r="AQ64" s="50">
        <f t="shared" si="10"/>
        <v>0</v>
      </c>
      <c r="AR64" s="71">
        <f t="shared" si="10"/>
        <v>0</v>
      </c>
      <c r="AS64" s="71">
        <f t="shared" si="10"/>
        <v>0</v>
      </c>
      <c r="AT64" s="71">
        <f t="shared" si="10"/>
        <v>0</v>
      </c>
      <c r="AU64" s="69">
        <f t="shared" si="10"/>
        <v>0</v>
      </c>
      <c r="AV64" s="50">
        <f t="shared" si="10"/>
        <v>1860.813688536</v>
      </c>
      <c r="AW64" s="71">
        <f t="shared" si="10"/>
        <v>11.544738812999999</v>
      </c>
      <c r="AX64" s="71">
        <f t="shared" si="10"/>
        <v>0</v>
      </c>
      <c r="AY64" s="71">
        <f t="shared" si="10"/>
        <v>0</v>
      </c>
      <c r="AZ64" s="69">
        <f t="shared" si="10"/>
        <v>297.90455871899997</v>
      </c>
      <c r="BA64" s="50">
        <f t="shared" si="10"/>
        <v>0</v>
      </c>
      <c r="BB64" s="71">
        <f t="shared" si="10"/>
        <v>0</v>
      </c>
      <c r="BC64" s="71">
        <f t="shared" si="10"/>
        <v>0</v>
      </c>
      <c r="BD64" s="71">
        <f t="shared" si="10"/>
        <v>0</v>
      </c>
      <c r="BE64" s="69">
        <f t="shared" si="10"/>
        <v>0</v>
      </c>
      <c r="BF64" s="50">
        <f t="shared" si="10"/>
        <v>1172.267156261</v>
      </c>
      <c r="BG64" s="71">
        <f t="shared" si="10"/>
        <v>4.444626445</v>
      </c>
      <c r="BH64" s="71">
        <f t="shared" si="10"/>
        <v>1.922721129</v>
      </c>
      <c r="BI64" s="71">
        <f t="shared" si="10"/>
        <v>0</v>
      </c>
      <c r="BJ64" s="69">
        <f t="shared" si="10"/>
        <v>112.072173577</v>
      </c>
      <c r="BK64" s="52">
        <f>SUM(BK63:BK63)</f>
        <v>3915.4041042699996</v>
      </c>
      <c r="BL64" s="2"/>
      <c r="BM64" s="109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65" ht="12.75">
      <c r="A65" s="11" t="s">
        <v>70</v>
      </c>
      <c r="B65" s="18" t="s">
        <v>17</v>
      </c>
      <c r="C65" s="126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8"/>
      <c r="BM65" s="109"/>
    </row>
    <row r="66" spans="1:65" ht="12.75">
      <c r="A66" s="11"/>
      <c r="B66" s="24" t="s">
        <v>111</v>
      </c>
      <c r="C66" s="73">
        <v>0</v>
      </c>
      <c r="D66" s="53">
        <v>0</v>
      </c>
      <c r="E66" s="45">
        <v>0</v>
      </c>
      <c r="F66" s="45">
        <v>0</v>
      </c>
      <c r="G66" s="54">
        <v>0</v>
      </c>
      <c r="H66" s="73">
        <v>0.36655151399999997</v>
      </c>
      <c r="I66" s="45">
        <v>0</v>
      </c>
      <c r="J66" s="45">
        <v>0</v>
      </c>
      <c r="K66" s="45">
        <v>0</v>
      </c>
      <c r="L66" s="54">
        <v>0.022296484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0.03737568</v>
      </c>
      <c r="S66" s="45">
        <v>0</v>
      </c>
      <c r="T66" s="45">
        <v>0</v>
      </c>
      <c r="U66" s="45">
        <v>0</v>
      </c>
      <c r="V66" s="54">
        <v>0.09653187099999999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6.5295773960000005</v>
      </c>
      <c r="AW66" s="45">
        <v>1.436616459</v>
      </c>
      <c r="AX66" s="45">
        <v>0</v>
      </c>
      <c r="AY66" s="45">
        <v>0</v>
      </c>
      <c r="AZ66" s="54">
        <v>22.846537082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0.8957461250000001</v>
      </c>
      <c r="BG66" s="53">
        <v>0</v>
      </c>
      <c r="BH66" s="45">
        <v>0</v>
      </c>
      <c r="BI66" s="45">
        <v>0</v>
      </c>
      <c r="BJ66" s="54">
        <v>0.268468258</v>
      </c>
      <c r="BK66" s="49">
        <f aca="true" t="shared" si="11" ref="BK66:BK80">SUM(C66:BJ66)</f>
        <v>32.499700869</v>
      </c>
      <c r="BL66" s="27"/>
      <c r="BM66" s="109"/>
    </row>
    <row r="67" spans="1:65" ht="12.75">
      <c r="A67" s="11"/>
      <c r="B67" s="104" t="s">
        <v>135</v>
      </c>
      <c r="C67" s="73">
        <v>0</v>
      </c>
      <c r="D67" s="53">
        <v>19.598</v>
      </c>
      <c r="E67" s="45">
        <v>0</v>
      </c>
      <c r="F67" s="45">
        <v>0</v>
      </c>
      <c r="G67" s="54">
        <v>0</v>
      </c>
      <c r="H67" s="73">
        <v>8.469238616</v>
      </c>
      <c r="I67" s="45">
        <v>11.376653965</v>
      </c>
      <c r="J67" s="45">
        <v>0</v>
      </c>
      <c r="K67" s="45">
        <v>0</v>
      </c>
      <c r="L67" s="54">
        <v>14.984990411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4.376469882</v>
      </c>
      <c r="S67" s="45">
        <v>19.872297774</v>
      </c>
      <c r="T67" s="45">
        <v>0</v>
      </c>
      <c r="U67" s="45">
        <v>0</v>
      </c>
      <c r="V67" s="54">
        <v>5.181920757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96.718374488</v>
      </c>
      <c r="AW67" s="45">
        <v>54.892991789999996</v>
      </c>
      <c r="AX67" s="45">
        <v>0</v>
      </c>
      <c r="AY67" s="45">
        <v>0</v>
      </c>
      <c r="AZ67" s="54">
        <v>204.619446984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68.026327476</v>
      </c>
      <c r="BG67" s="53">
        <v>10.370384997</v>
      </c>
      <c r="BH67" s="45">
        <v>0</v>
      </c>
      <c r="BI67" s="45">
        <v>0</v>
      </c>
      <c r="BJ67" s="54">
        <v>60.460198065</v>
      </c>
      <c r="BK67" s="49">
        <f t="shared" si="11"/>
        <v>578.9472952049999</v>
      </c>
      <c r="BL67" s="27"/>
      <c r="BM67" s="109"/>
    </row>
    <row r="68" spans="1:65" ht="12.75">
      <c r="A68" s="11"/>
      <c r="B68" s="24" t="s">
        <v>155</v>
      </c>
      <c r="C68" s="73">
        <v>0</v>
      </c>
      <c r="D68" s="53">
        <v>0</v>
      </c>
      <c r="E68" s="45">
        <v>0</v>
      </c>
      <c r="F68" s="45">
        <v>0</v>
      </c>
      <c r="G68" s="54">
        <v>0</v>
      </c>
      <c r="H68" s="73">
        <v>1.5384605269999998</v>
      </c>
      <c r="I68" s="45">
        <v>0.022577516</v>
      </c>
      <c r="J68" s="45">
        <v>0</v>
      </c>
      <c r="K68" s="45">
        <v>0</v>
      </c>
      <c r="L68" s="54">
        <v>1.4514468249999999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0.621085958</v>
      </c>
      <c r="S68" s="45">
        <v>0</v>
      </c>
      <c r="T68" s="45">
        <v>0</v>
      </c>
      <c r="U68" s="45">
        <v>0</v>
      </c>
      <c r="V68" s="54">
        <v>0.40300793700000004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</v>
      </c>
      <c r="AC68" s="45">
        <v>0</v>
      </c>
      <c r="AD68" s="45">
        <v>0</v>
      </c>
      <c r="AE68" s="45">
        <v>0</v>
      </c>
      <c r="AF68" s="54">
        <v>0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0.0007523229999999999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0</v>
      </c>
      <c r="AS68" s="45">
        <v>0</v>
      </c>
      <c r="AT68" s="45">
        <v>0</v>
      </c>
      <c r="AU68" s="54">
        <v>0</v>
      </c>
      <c r="AV68" s="73">
        <v>13.037712068</v>
      </c>
      <c r="AW68" s="45">
        <v>3.864624514</v>
      </c>
      <c r="AX68" s="45">
        <v>0</v>
      </c>
      <c r="AY68" s="45">
        <v>0</v>
      </c>
      <c r="AZ68" s="54">
        <v>28.684721164000003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6.015100201</v>
      </c>
      <c r="BG68" s="53">
        <v>0.015046376</v>
      </c>
      <c r="BH68" s="45">
        <v>0</v>
      </c>
      <c r="BI68" s="45">
        <v>0</v>
      </c>
      <c r="BJ68" s="54">
        <v>4.598339424</v>
      </c>
      <c r="BK68" s="49">
        <f t="shared" si="11"/>
        <v>60.25287483300001</v>
      </c>
      <c r="BL68" s="27"/>
      <c r="BM68" s="109"/>
    </row>
    <row r="69" spans="1:65" ht="12.75">
      <c r="A69" s="11"/>
      <c r="B69" s="24" t="s">
        <v>139</v>
      </c>
      <c r="C69" s="73">
        <v>0</v>
      </c>
      <c r="D69" s="53">
        <v>51.006422398</v>
      </c>
      <c r="E69" s="45">
        <v>0</v>
      </c>
      <c r="F69" s="45">
        <v>0</v>
      </c>
      <c r="G69" s="54">
        <v>0</v>
      </c>
      <c r="H69" s="73">
        <v>2.4630288229999997</v>
      </c>
      <c r="I69" s="45">
        <v>57.876172692000004</v>
      </c>
      <c r="J69" s="45">
        <v>0</v>
      </c>
      <c r="K69" s="45">
        <v>0</v>
      </c>
      <c r="L69" s="54">
        <v>17.481901641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0.799714182</v>
      </c>
      <c r="S69" s="45">
        <v>0.760773226</v>
      </c>
      <c r="T69" s="45">
        <v>0</v>
      </c>
      <c r="U69" s="45">
        <v>0</v>
      </c>
      <c r="V69" s="54">
        <v>7.974224333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4.886880598</v>
      </c>
      <c r="AW69" s="45">
        <v>48.19046625</v>
      </c>
      <c r="AX69" s="45">
        <v>0</v>
      </c>
      <c r="AY69" s="45">
        <v>0</v>
      </c>
      <c r="AZ69" s="54">
        <v>44.230860289000006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1.888344724</v>
      </c>
      <c r="BG69" s="53">
        <v>15.336909215</v>
      </c>
      <c r="BH69" s="45">
        <v>0</v>
      </c>
      <c r="BI69" s="45">
        <v>0</v>
      </c>
      <c r="BJ69" s="54">
        <v>22.575153558</v>
      </c>
      <c r="BK69" s="49">
        <f t="shared" si="11"/>
        <v>275.470851929</v>
      </c>
      <c r="BL69" s="27"/>
      <c r="BM69" s="109"/>
    </row>
    <row r="70" spans="1:65" ht="12.75">
      <c r="A70" s="11"/>
      <c r="B70" s="24" t="s">
        <v>142</v>
      </c>
      <c r="C70" s="73">
        <v>0</v>
      </c>
      <c r="D70" s="53">
        <v>0.658386481</v>
      </c>
      <c r="E70" s="45">
        <v>0</v>
      </c>
      <c r="F70" s="45">
        <v>0</v>
      </c>
      <c r="G70" s="54">
        <v>0</v>
      </c>
      <c r="H70" s="73">
        <v>5.653849351</v>
      </c>
      <c r="I70" s="45">
        <v>5.117975019</v>
      </c>
      <c r="J70" s="45">
        <v>0</v>
      </c>
      <c r="K70" s="45">
        <v>0</v>
      </c>
      <c r="L70" s="54">
        <v>16.827663354000002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2.1318059799999998</v>
      </c>
      <c r="S70" s="45">
        <v>1.8556546670000003</v>
      </c>
      <c r="T70" s="45">
        <v>0</v>
      </c>
      <c r="U70" s="45">
        <v>0</v>
      </c>
      <c r="V70" s="54">
        <v>2.8158123080000004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0.0011647559999999999</v>
      </c>
      <c r="AC70" s="45">
        <v>0</v>
      </c>
      <c r="AD70" s="45">
        <v>0</v>
      </c>
      <c r="AE70" s="45">
        <v>0</v>
      </c>
      <c r="AF70" s="54">
        <v>0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0.005752508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0</v>
      </c>
      <c r="AS70" s="45">
        <v>0</v>
      </c>
      <c r="AT70" s="45">
        <v>0</v>
      </c>
      <c r="AU70" s="54">
        <v>0</v>
      </c>
      <c r="AV70" s="73">
        <v>133.213339203</v>
      </c>
      <c r="AW70" s="45">
        <v>130.68628284800002</v>
      </c>
      <c r="AX70" s="45">
        <v>0</v>
      </c>
      <c r="AY70" s="45">
        <v>0</v>
      </c>
      <c r="AZ70" s="54">
        <v>336.824809116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59.553905216</v>
      </c>
      <c r="BG70" s="53">
        <v>31.534343524</v>
      </c>
      <c r="BH70" s="45">
        <v>0</v>
      </c>
      <c r="BI70" s="45">
        <v>0</v>
      </c>
      <c r="BJ70" s="54">
        <v>101.15242256799999</v>
      </c>
      <c r="BK70" s="49">
        <f t="shared" si="11"/>
        <v>828.033166899</v>
      </c>
      <c r="BL70" s="27"/>
      <c r="BM70" s="109"/>
    </row>
    <row r="71" spans="1:65" ht="12.75">
      <c r="A71" s="11"/>
      <c r="B71" s="24" t="s">
        <v>131</v>
      </c>
      <c r="C71" s="73">
        <v>0</v>
      </c>
      <c r="D71" s="53">
        <v>5.320173067</v>
      </c>
      <c r="E71" s="45">
        <v>0</v>
      </c>
      <c r="F71" s="45">
        <v>0</v>
      </c>
      <c r="G71" s="54">
        <v>0</v>
      </c>
      <c r="H71" s="73">
        <v>11.145252350999998</v>
      </c>
      <c r="I71" s="45">
        <v>13.554197017999998</v>
      </c>
      <c r="J71" s="45">
        <v>0</v>
      </c>
      <c r="K71" s="45">
        <v>0</v>
      </c>
      <c r="L71" s="54">
        <v>7.649167133000001</v>
      </c>
      <c r="M71" s="73">
        <v>0</v>
      </c>
      <c r="N71" s="53">
        <v>0</v>
      </c>
      <c r="O71" s="45">
        <v>0</v>
      </c>
      <c r="P71" s="45">
        <v>0</v>
      </c>
      <c r="Q71" s="54">
        <v>0</v>
      </c>
      <c r="R71" s="73">
        <v>6.483935582</v>
      </c>
      <c r="S71" s="45">
        <v>0.528371168</v>
      </c>
      <c r="T71" s="45">
        <v>0</v>
      </c>
      <c r="U71" s="45">
        <v>0</v>
      </c>
      <c r="V71" s="54">
        <v>4.574440974000001</v>
      </c>
      <c r="W71" s="73">
        <v>0</v>
      </c>
      <c r="X71" s="45">
        <v>0</v>
      </c>
      <c r="Y71" s="45">
        <v>0</v>
      </c>
      <c r="Z71" s="45">
        <v>0</v>
      </c>
      <c r="AA71" s="54">
        <v>0</v>
      </c>
      <c r="AB71" s="73">
        <v>0.0026744810000000003</v>
      </c>
      <c r="AC71" s="45">
        <v>0</v>
      </c>
      <c r="AD71" s="45">
        <v>0</v>
      </c>
      <c r="AE71" s="45">
        <v>0</v>
      </c>
      <c r="AF71" s="54">
        <v>0</v>
      </c>
      <c r="AG71" s="73">
        <v>0</v>
      </c>
      <c r="AH71" s="45">
        <v>0</v>
      </c>
      <c r="AI71" s="45">
        <v>0</v>
      </c>
      <c r="AJ71" s="45">
        <v>0</v>
      </c>
      <c r="AK71" s="54">
        <v>0</v>
      </c>
      <c r="AL71" s="73">
        <v>0.017930891</v>
      </c>
      <c r="AM71" s="45">
        <v>0</v>
      </c>
      <c r="AN71" s="45">
        <v>0</v>
      </c>
      <c r="AO71" s="45">
        <v>0</v>
      </c>
      <c r="AP71" s="54">
        <v>0</v>
      </c>
      <c r="AQ71" s="73">
        <v>0</v>
      </c>
      <c r="AR71" s="53">
        <v>0</v>
      </c>
      <c r="AS71" s="45">
        <v>0</v>
      </c>
      <c r="AT71" s="45">
        <v>0</v>
      </c>
      <c r="AU71" s="54">
        <v>0</v>
      </c>
      <c r="AV71" s="73">
        <v>25.418373692999996</v>
      </c>
      <c r="AW71" s="45">
        <v>11.114823388000001</v>
      </c>
      <c r="AX71" s="45">
        <v>0</v>
      </c>
      <c r="AY71" s="45">
        <v>0</v>
      </c>
      <c r="AZ71" s="54">
        <v>25.595453387</v>
      </c>
      <c r="BA71" s="73">
        <v>0</v>
      </c>
      <c r="BB71" s="53">
        <v>0</v>
      </c>
      <c r="BC71" s="45">
        <v>0</v>
      </c>
      <c r="BD71" s="45">
        <v>0</v>
      </c>
      <c r="BE71" s="54">
        <v>0</v>
      </c>
      <c r="BF71" s="73">
        <v>14.199240399</v>
      </c>
      <c r="BG71" s="53">
        <v>1.7382355989999998</v>
      </c>
      <c r="BH71" s="45">
        <v>0</v>
      </c>
      <c r="BI71" s="45">
        <v>0</v>
      </c>
      <c r="BJ71" s="54">
        <v>4.78354375</v>
      </c>
      <c r="BK71" s="49">
        <f t="shared" si="11"/>
        <v>132.125812881</v>
      </c>
      <c r="BL71" s="27"/>
      <c r="BM71" s="109"/>
    </row>
    <row r="72" spans="1:65" ht="12.75">
      <c r="A72" s="11"/>
      <c r="B72" s="24" t="s">
        <v>156</v>
      </c>
      <c r="C72" s="73">
        <v>0</v>
      </c>
      <c r="D72" s="53">
        <v>6.817408014</v>
      </c>
      <c r="E72" s="45">
        <v>0</v>
      </c>
      <c r="F72" s="45">
        <v>0</v>
      </c>
      <c r="G72" s="54">
        <v>0</v>
      </c>
      <c r="H72" s="73">
        <v>61.446795308000006</v>
      </c>
      <c r="I72" s="45">
        <v>50.433210951999996</v>
      </c>
      <c r="J72" s="45">
        <v>0</v>
      </c>
      <c r="K72" s="45">
        <v>0</v>
      </c>
      <c r="L72" s="54">
        <v>76.340786623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19.518258003000003</v>
      </c>
      <c r="S72" s="45">
        <v>1.959634128</v>
      </c>
      <c r="T72" s="45">
        <v>0</v>
      </c>
      <c r="U72" s="45">
        <v>0</v>
      </c>
      <c r="V72" s="54">
        <v>4.92787933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0.24463192199999997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0.13466171700000001</v>
      </c>
      <c r="AM72" s="45">
        <v>0</v>
      </c>
      <c r="AN72" s="45">
        <v>0</v>
      </c>
      <c r="AO72" s="45">
        <v>0</v>
      </c>
      <c r="AP72" s="54">
        <v>0.065813276</v>
      </c>
      <c r="AQ72" s="73">
        <v>0</v>
      </c>
      <c r="AR72" s="53">
        <v>0.25409838700000004</v>
      </c>
      <c r="AS72" s="45">
        <v>0</v>
      </c>
      <c r="AT72" s="45">
        <v>0</v>
      </c>
      <c r="AU72" s="54">
        <v>0</v>
      </c>
      <c r="AV72" s="73">
        <v>1025.2624809309998</v>
      </c>
      <c r="AW72" s="45">
        <v>171.454886607</v>
      </c>
      <c r="AX72" s="45">
        <v>0</v>
      </c>
      <c r="AY72" s="45">
        <v>0</v>
      </c>
      <c r="AZ72" s="54">
        <v>579.4242074339999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348.47101955899996</v>
      </c>
      <c r="BG72" s="53">
        <v>52.105512753</v>
      </c>
      <c r="BH72" s="45">
        <v>0</v>
      </c>
      <c r="BI72" s="45">
        <v>0</v>
      </c>
      <c r="BJ72" s="54">
        <v>121.040932213</v>
      </c>
      <c r="BK72" s="49">
        <f t="shared" si="11"/>
        <v>2519.9022171569995</v>
      </c>
      <c r="BL72" s="27"/>
      <c r="BM72" s="109"/>
    </row>
    <row r="73" spans="1:65" ht="12.75">
      <c r="A73" s="11"/>
      <c r="B73" s="24" t="s">
        <v>157</v>
      </c>
      <c r="C73" s="73">
        <v>0</v>
      </c>
      <c r="D73" s="53">
        <v>104.165423562</v>
      </c>
      <c r="E73" s="45">
        <v>0</v>
      </c>
      <c r="F73" s="45">
        <v>0</v>
      </c>
      <c r="G73" s="54">
        <v>0</v>
      </c>
      <c r="H73" s="73">
        <v>92.436327821</v>
      </c>
      <c r="I73" s="45">
        <v>145.084268965</v>
      </c>
      <c r="J73" s="45">
        <v>0</v>
      </c>
      <c r="K73" s="45">
        <v>0</v>
      </c>
      <c r="L73" s="54">
        <v>302.348693534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35.116806549</v>
      </c>
      <c r="S73" s="45">
        <v>15.633768374</v>
      </c>
      <c r="T73" s="45">
        <v>0</v>
      </c>
      <c r="U73" s="45">
        <v>0</v>
      </c>
      <c r="V73" s="54">
        <v>23.456116052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0.14005754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0.179914579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1136.851290372</v>
      </c>
      <c r="AW73" s="45">
        <v>345.92722267299996</v>
      </c>
      <c r="AX73" s="45">
        <v>0</v>
      </c>
      <c r="AY73" s="45">
        <v>0</v>
      </c>
      <c r="AZ73" s="54">
        <v>1876.976046466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517.447636913</v>
      </c>
      <c r="BG73" s="53">
        <v>63.58182813</v>
      </c>
      <c r="BH73" s="45">
        <v>0</v>
      </c>
      <c r="BI73" s="45">
        <v>0</v>
      </c>
      <c r="BJ73" s="54">
        <v>302.798847718</v>
      </c>
      <c r="BK73" s="49">
        <f t="shared" si="11"/>
        <v>4962.144249247999</v>
      </c>
      <c r="BL73" s="27"/>
      <c r="BM73"/>
    </row>
    <row r="74" spans="1:65" ht="12.75">
      <c r="A74" s="11"/>
      <c r="B74" s="24" t="s">
        <v>120</v>
      </c>
      <c r="C74" s="73">
        <v>0</v>
      </c>
      <c r="D74" s="53">
        <v>272.874561128</v>
      </c>
      <c r="E74" s="45">
        <v>0</v>
      </c>
      <c r="F74" s="45">
        <v>0</v>
      </c>
      <c r="G74" s="54">
        <v>0</v>
      </c>
      <c r="H74" s="73">
        <v>5.375250399999999</v>
      </c>
      <c r="I74" s="45">
        <v>87.380389049</v>
      </c>
      <c r="J74" s="45">
        <v>0</v>
      </c>
      <c r="K74" s="45">
        <v>0</v>
      </c>
      <c r="L74" s="54">
        <v>204.633629132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3.395261141</v>
      </c>
      <c r="S74" s="45">
        <v>4.862259584</v>
      </c>
      <c r="T74" s="45">
        <v>0</v>
      </c>
      <c r="U74" s="45">
        <v>0</v>
      </c>
      <c r="V74" s="54">
        <v>6.360916524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0.029158545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0.0005274640000000001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111.934177589</v>
      </c>
      <c r="AW74" s="45">
        <v>112.396359203</v>
      </c>
      <c r="AX74" s="45">
        <v>0</v>
      </c>
      <c r="AY74" s="45">
        <v>0</v>
      </c>
      <c r="AZ74" s="54">
        <v>501.09090327900003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69.770947653</v>
      </c>
      <c r="BG74" s="53">
        <v>49.360674274999994</v>
      </c>
      <c r="BH74" s="45">
        <v>0.266334824</v>
      </c>
      <c r="BI74" s="45">
        <v>0</v>
      </c>
      <c r="BJ74" s="54">
        <v>136.95937026000001</v>
      </c>
      <c r="BK74" s="49">
        <f t="shared" si="11"/>
        <v>1566.69072005</v>
      </c>
      <c r="BL74" s="27"/>
      <c r="BM74" s="109"/>
    </row>
    <row r="75" spans="1:65" ht="12.75">
      <c r="A75" s="11"/>
      <c r="B75" s="24" t="s">
        <v>158</v>
      </c>
      <c r="C75" s="73">
        <v>0</v>
      </c>
      <c r="D75" s="53">
        <v>161.496575788</v>
      </c>
      <c r="E75" s="45">
        <v>0</v>
      </c>
      <c r="F75" s="45">
        <v>0</v>
      </c>
      <c r="G75" s="54">
        <v>0</v>
      </c>
      <c r="H75" s="73">
        <v>49.050348203999995</v>
      </c>
      <c r="I75" s="45">
        <v>408.04583755600004</v>
      </c>
      <c r="J75" s="45">
        <v>0</v>
      </c>
      <c r="K75" s="45">
        <v>0</v>
      </c>
      <c r="L75" s="54">
        <v>368.668129914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17.192039402000002</v>
      </c>
      <c r="S75" s="45">
        <v>14.00136861</v>
      </c>
      <c r="T75" s="45">
        <v>0</v>
      </c>
      <c r="U75" s="45">
        <v>0</v>
      </c>
      <c r="V75" s="54">
        <v>10.059359121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0.061108309000000006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0.100367683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22.400298865</v>
      </c>
      <c r="AS75" s="45">
        <v>0</v>
      </c>
      <c r="AT75" s="45">
        <v>0</v>
      </c>
      <c r="AU75" s="54">
        <v>0</v>
      </c>
      <c r="AV75" s="73">
        <v>497.583371079</v>
      </c>
      <c r="AW75" s="45">
        <v>201.840895849</v>
      </c>
      <c r="AX75" s="45">
        <v>0</v>
      </c>
      <c r="AY75" s="45">
        <v>0</v>
      </c>
      <c r="AZ75" s="54">
        <v>848.223866352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169.19720762</v>
      </c>
      <c r="BG75" s="53">
        <v>17.433177877</v>
      </c>
      <c r="BH75" s="45">
        <v>0</v>
      </c>
      <c r="BI75" s="45">
        <v>0</v>
      </c>
      <c r="BJ75" s="54">
        <v>79.06770467000001</v>
      </c>
      <c r="BK75" s="49">
        <f t="shared" si="11"/>
        <v>2864.4216568990005</v>
      </c>
      <c r="BL75" s="27"/>
      <c r="BM75"/>
    </row>
    <row r="76" spans="1:65" ht="12.75">
      <c r="A76" s="11"/>
      <c r="B76" s="24" t="s">
        <v>159</v>
      </c>
      <c r="C76" s="73">
        <v>0</v>
      </c>
      <c r="D76" s="53">
        <v>29.066403438</v>
      </c>
      <c r="E76" s="45">
        <v>0</v>
      </c>
      <c r="F76" s="45">
        <v>0</v>
      </c>
      <c r="G76" s="54">
        <v>0</v>
      </c>
      <c r="H76" s="73">
        <v>180.474551674</v>
      </c>
      <c r="I76" s="45">
        <v>72.280894248</v>
      </c>
      <c r="J76" s="45">
        <v>0</v>
      </c>
      <c r="K76" s="45">
        <v>0</v>
      </c>
      <c r="L76" s="54">
        <v>219.531342245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90.949784595</v>
      </c>
      <c r="S76" s="45">
        <v>5.596511821000001</v>
      </c>
      <c r="T76" s="45">
        <v>0</v>
      </c>
      <c r="U76" s="45">
        <v>0</v>
      </c>
      <c r="V76" s="54">
        <v>31.067776103000003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0.847652276</v>
      </c>
      <c r="AC76" s="45">
        <v>0</v>
      </c>
      <c r="AD76" s="45">
        <v>0</v>
      </c>
      <c r="AE76" s="45">
        <v>0</v>
      </c>
      <c r="AF76" s="54">
        <v>0.093843128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0.8896115620000001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1880.021938287</v>
      </c>
      <c r="AW76" s="45">
        <v>252.509496024</v>
      </c>
      <c r="AX76" s="45">
        <v>0</v>
      </c>
      <c r="AY76" s="45">
        <v>0</v>
      </c>
      <c r="AZ76" s="54">
        <v>1279.818035404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936.076640012</v>
      </c>
      <c r="BG76" s="53">
        <v>58.385820444</v>
      </c>
      <c r="BH76" s="45">
        <v>0</v>
      </c>
      <c r="BI76" s="45">
        <v>0</v>
      </c>
      <c r="BJ76" s="54">
        <v>259.663824976</v>
      </c>
      <c r="BK76" s="49">
        <f>SUM(C76:BJ76)</f>
        <v>5297.274126237</v>
      </c>
      <c r="BL76" s="27"/>
      <c r="BM76"/>
    </row>
    <row r="77" spans="1:65" ht="25.5">
      <c r="A77" s="11"/>
      <c r="B77" s="24" t="s">
        <v>95</v>
      </c>
      <c r="C77" s="73">
        <v>0</v>
      </c>
      <c r="D77" s="53">
        <v>0.9453088980000001</v>
      </c>
      <c r="E77" s="45">
        <v>0</v>
      </c>
      <c r="F77" s="45">
        <v>0</v>
      </c>
      <c r="G77" s="54">
        <v>0</v>
      </c>
      <c r="H77" s="73">
        <v>63.581219395000005</v>
      </c>
      <c r="I77" s="45">
        <v>4.64799175</v>
      </c>
      <c r="J77" s="45">
        <v>0</v>
      </c>
      <c r="K77" s="45">
        <v>0</v>
      </c>
      <c r="L77" s="54">
        <v>35.29145192600001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35.840113925000004</v>
      </c>
      <c r="S77" s="45">
        <v>0.30683924100000004</v>
      </c>
      <c r="T77" s="45">
        <v>0</v>
      </c>
      <c r="U77" s="45">
        <v>0</v>
      </c>
      <c r="V77" s="54">
        <v>6.223094991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0.094258605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0.087135852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135.540478955</v>
      </c>
      <c r="AW77" s="45">
        <v>8.344624469</v>
      </c>
      <c r="AX77" s="45">
        <v>0</v>
      </c>
      <c r="AY77" s="45">
        <v>0</v>
      </c>
      <c r="AZ77" s="54">
        <v>59.347878688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73.47606453600001</v>
      </c>
      <c r="BG77" s="53">
        <v>1.361761289</v>
      </c>
      <c r="BH77" s="45">
        <v>0</v>
      </c>
      <c r="BI77" s="45">
        <v>0</v>
      </c>
      <c r="BJ77" s="54">
        <v>16.024335597</v>
      </c>
      <c r="BK77" s="49">
        <f>SUM(C77:BJ77)</f>
        <v>441.11255811700005</v>
      </c>
      <c r="BM77" s="109"/>
    </row>
    <row r="78" spans="1:65" ht="12.75">
      <c r="A78" s="11"/>
      <c r="B78" s="24" t="s">
        <v>160</v>
      </c>
      <c r="C78" s="73">
        <v>0</v>
      </c>
      <c r="D78" s="53">
        <v>0.8581493410000001</v>
      </c>
      <c r="E78" s="45">
        <v>0</v>
      </c>
      <c r="F78" s="45">
        <v>0</v>
      </c>
      <c r="G78" s="54">
        <v>0</v>
      </c>
      <c r="H78" s="73">
        <v>505.09822448299997</v>
      </c>
      <c r="I78" s="45">
        <v>11.790828792000001</v>
      </c>
      <c r="J78" s="45">
        <v>0</v>
      </c>
      <c r="K78" s="45">
        <v>0</v>
      </c>
      <c r="L78" s="54">
        <v>135.773154971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215.924329949</v>
      </c>
      <c r="S78" s="45">
        <v>7.820290327</v>
      </c>
      <c r="T78" s="45">
        <v>0</v>
      </c>
      <c r="U78" s="45">
        <v>0</v>
      </c>
      <c r="V78" s="54">
        <v>27.335230217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1.8966530999999998</v>
      </c>
      <c r="AC78" s="45">
        <v>0</v>
      </c>
      <c r="AD78" s="45">
        <v>0</v>
      </c>
      <c r="AE78" s="45">
        <v>0</v>
      </c>
      <c r="AF78" s="54">
        <v>0.003302362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2.167974487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6.368740116</v>
      </c>
      <c r="AS78" s="45">
        <v>0</v>
      </c>
      <c r="AT78" s="45">
        <v>0</v>
      </c>
      <c r="AU78" s="54">
        <v>0</v>
      </c>
      <c r="AV78" s="73">
        <v>2688.8747283889998</v>
      </c>
      <c r="AW78" s="45">
        <v>146.91421960099999</v>
      </c>
      <c r="AX78" s="45">
        <v>0</v>
      </c>
      <c r="AY78" s="45">
        <v>0</v>
      </c>
      <c r="AZ78" s="54">
        <v>827.47356486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1256.191414846</v>
      </c>
      <c r="BG78" s="53">
        <v>25.922340106</v>
      </c>
      <c r="BH78" s="45">
        <v>0</v>
      </c>
      <c r="BI78" s="45">
        <v>0</v>
      </c>
      <c r="BJ78" s="54">
        <v>95.615612317</v>
      </c>
      <c r="BK78" s="49">
        <f>SUM(C78:BJ78)</f>
        <v>5956.028758264</v>
      </c>
      <c r="BM78"/>
    </row>
    <row r="79" spans="1:65" ht="12.75">
      <c r="A79" s="11"/>
      <c r="B79" s="24" t="s">
        <v>161</v>
      </c>
      <c r="C79" s="73">
        <v>0</v>
      </c>
      <c r="D79" s="53">
        <v>58.9705845</v>
      </c>
      <c r="E79" s="45">
        <v>0</v>
      </c>
      <c r="F79" s="45">
        <v>0</v>
      </c>
      <c r="G79" s="54">
        <v>0</v>
      </c>
      <c r="H79" s="73">
        <v>29.433121655</v>
      </c>
      <c r="I79" s="45">
        <v>7.224102162</v>
      </c>
      <c r="J79" s="45">
        <v>0</v>
      </c>
      <c r="K79" s="45">
        <v>0</v>
      </c>
      <c r="L79" s="54">
        <v>57.578677432999996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9.431627864</v>
      </c>
      <c r="S79" s="45">
        <v>0.08453954799999999</v>
      </c>
      <c r="T79" s="45">
        <v>0</v>
      </c>
      <c r="U79" s="45">
        <v>0</v>
      </c>
      <c r="V79" s="54">
        <v>2.683281194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0.794761617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0.44287467399999997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666.858508953</v>
      </c>
      <c r="AW79" s="45">
        <v>85.30103564899999</v>
      </c>
      <c r="AX79" s="45">
        <v>0.024249597</v>
      </c>
      <c r="AY79" s="45">
        <v>0</v>
      </c>
      <c r="AZ79" s="54">
        <v>275.36287675100004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231.075369221</v>
      </c>
      <c r="BG79" s="53">
        <v>20.167140766</v>
      </c>
      <c r="BH79" s="45">
        <v>0</v>
      </c>
      <c r="BI79" s="45">
        <v>0</v>
      </c>
      <c r="BJ79" s="54">
        <v>55.482618559</v>
      </c>
      <c r="BK79" s="49">
        <f>SUM(C79:BJ79)</f>
        <v>1500.9153701430002</v>
      </c>
      <c r="BM79"/>
    </row>
    <row r="80" spans="1:65" ht="12.75">
      <c r="A80" s="11"/>
      <c r="B80" s="24" t="s">
        <v>162</v>
      </c>
      <c r="C80" s="73">
        <v>0</v>
      </c>
      <c r="D80" s="53">
        <v>195.406979392</v>
      </c>
      <c r="E80" s="45">
        <v>0</v>
      </c>
      <c r="F80" s="45">
        <v>0</v>
      </c>
      <c r="G80" s="54">
        <v>0</v>
      </c>
      <c r="H80" s="73">
        <v>79.29596351100001</v>
      </c>
      <c r="I80" s="45">
        <v>83.877037636</v>
      </c>
      <c r="J80" s="45">
        <v>0</v>
      </c>
      <c r="K80" s="45">
        <v>0</v>
      </c>
      <c r="L80" s="54">
        <v>202.974072312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31.413179492000005</v>
      </c>
      <c r="S80" s="45">
        <v>0.019496749</v>
      </c>
      <c r="T80" s="45">
        <v>0</v>
      </c>
      <c r="U80" s="45">
        <v>0</v>
      </c>
      <c r="V80" s="54">
        <v>7.293715444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0.646646919</v>
      </c>
      <c r="AC80" s="45">
        <v>0</v>
      </c>
      <c r="AD80" s="45">
        <v>0</v>
      </c>
      <c r="AE80" s="45">
        <v>0</v>
      </c>
      <c r="AF80" s="54">
        <v>0.007455714999999999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0.364789888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61.097081589</v>
      </c>
      <c r="AS80" s="45">
        <v>0</v>
      </c>
      <c r="AT80" s="45">
        <v>0</v>
      </c>
      <c r="AU80" s="54">
        <v>0</v>
      </c>
      <c r="AV80" s="73">
        <v>1289.042948559</v>
      </c>
      <c r="AW80" s="45">
        <v>78.352105115</v>
      </c>
      <c r="AX80" s="45">
        <v>0.104990104</v>
      </c>
      <c r="AY80" s="45">
        <v>0</v>
      </c>
      <c r="AZ80" s="54">
        <v>437.368799069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444.98058457599996</v>
      </c>
      <c r="BG80" s="53">
        <v>22.108188391000002</v>
      </c>
      <c r="BH80" s="45">
        <v>0</v>
      </c>
      <c r="BI80" s="45">
        <v>0</v>
      </c>
      <c r="BJ80" s="54">
        <v>55.590944843</v>
      </c>
      <c r="BK80" s="49">
        <f t="shared" si="11"/>
        <v>2989.9449793040003</v>
      </c>
      <c r="BL80" s="27"/>
      <c r="BM80" s="109"/>
    </row>
    <row r="81" spans="1:65" ht="12.75">
      <c r="A81" s="36"/>
      <c r="B81" s="37" t="s">
        <v>79</v>
      </c>
      <c r="C81" s="81">
        <f aca="true" t="shared" si="12" ref="C81:AH81">SUM(C66:C80)</f>
        <v>0</v>
      </c>
      <c r="D81" s="81">
        <f t="shared" si="12"/>
        <v>907.1843760069999</v>
      </c>
      <c r="E81" s="81">
        <f t="shared" si="12"/>
        <v>0</v>
      </c>
      <c r="F81" s="81">
        <f t="shared" si="12"/>
        <v>0</v>
      </c>
      <c r="G81" s="81">
        <f t="shared" si="12"/>
        <v>0</v>
      </c>
      <c r="H81" s="81">
        <f t="shared" si="12"/>
        <v>1095.828183633</v>
      </c>
      <c r="I81" s="81">
        <f>SUM(I66:I80)</f>
        <v>958.7121373199999</v>
      </c>
      <c r="J81" s="81">
        <f t="shared" si="12"/>
        <v>0</v>
      </c>
      <c r="K81" s="81">
        <f t="shared" si="12"/>
        <v>0</v>
      </c>
      <c r="L81" s="81">
        <f t="shared" si="12"/>
        <v>1661.5574039379999</v>
      </c>
      <c r="M81" s="81">
        <f t="shared" si="12"/>
        <v>0</v>
      </c>
      <c r="N81" s="81">
        <f t="shared" si="12"/>
        <v>0</v>
      </c>
      <c r="O81" s="81">
        <f t="shared" si="12"/>
        <v>0</v>
      </c>
      <c r="P81" s="81">
        <f t="shared" si="12"/>
        <v>0</v>
      </c>
      <c r="Q81" s="81">
        <f t="shared" si="12"/>
        <v>0</v>
      </c>
      <c r="R81" s="81">
        <f t="shared" si="12"/>
        <v>473.231788184</v>
      </c>
      <c r="S81" s="81">
        <f t="shared" si="12"/>
        <v>73.301805217</v>
      </c>
      <c r="T81" s="81">
        <f t="shared" si="12"/>
        <v>0</v>
      </c>
      <c r="U81" s="81">
        <f t="shared" si="12"/>
        <v>0</v>
      </c>
      <c r="V81" s="81">
        <f t="shared" si="12"/>
        <v>140.453307156</v>
      </c>
      <c r="W81" s="81">
        <f t="shared" si="12"/>
        <v>0</v>
      </c>
      <c r="X81" s="81">
        <f t="shared" si="12"/>
        <v>0</v>
      </c>
      <c r="Y81" s="81">
        <f t="shared" si="12"/>
        <v>0</v>
      </c>
      <c r="Z81" s="81">
        <f t="shared" si="12"/>
        <v>0</v>
      </c>
      <c r="AA81" s="81">
        <f t="shared" si="12"/>
        <v>0</v>
      </c>
      <c r="AB81" s="81">
        <f t="shared" si="12"/>
        <v>4.75876807</v>
      </c>
      <c r="AC81" s="81">
        <f t="shared" si="12"/>
        <v>0</v>
      </c>
      <c r="AD81" s="81">
        <f t="shared" si="12"/>
        <v>0</v>
      </c>
      <c r="AE81" s="81">
        <f t="shared" si="12"/>
        <v>0</v>
      </c>
      <c r="AF81" s="81">
        <f t="shared" si="12"/>
        <v>0.104601205</v>
      </c>
      <c r="AG81" s="81">
        <f t="shared" si="12"/>
        <v>0</v>
      </c>
      <c r="AH81" s="81">
        <f t="shared" si="12"/>
        <v>0</v>
      </c>
      <c r="AI81" s="81">
        <f aca="true" t="shared" si="13" ref="AI81:BJ81">SUM(AI66:AI80)</f>
        <v>0</v>
      </c>
      <c r="AJ81" s="81">
        <f t="shared" si="13"/>
        <v>0</v>
      </c>
      <c r="AK81" s="81">
        <f t="shared" si="13"/>
        <v>0</v>
      </c>
      <c r="AL81" s="81">
        <f t="shared" si="13"/>
        <v>4.392293628</v>
      </c>
      <c r="AM81" s="81">
        <f t="shared" si="13"/>
        <v>0</v>
      </c>
      <c r="AN81" s="81">
        <f t="shared" si="13"/>
        <v>0</v>
      </c>
      <c r="AO81" s="81">
        <f t="shared" si="13"/>
        <v>0</v>
      </c>
      <c r="AP81" s="81">
        <f t="shared" si="13"/>
        <v>0.065813276</v>
      </c>
      <c r="AQ81" s="81">
        <f t="shared" si="13"/>
        <v>0</v>
      </c>
      <c r="AR81" s="81">
        <f t="shared" si="13"/>
        <v>90.12021895699999</v>
      </c>
      <c r="AS81" s="81">
        <f t="shared" si="13"/>
        <v>0</v>
      </c>
      <c r="AT81" s="81">
        <f t="shared" si="13"/>
        <v>0</v>
      </c>
      <c r="AU81" s="81">
        <f t="shared" si="13"/>
        <v>0</v>
      </c>
      <c r="AV81" s="81">
        <f t="shared" si="13"/>
        <v>9711.77418056</v>
      </c>
      <c r="AW81" s="81">
        <f t="shared" si="13"/>
        <v>1653.226650439</v>
      </c>
      <c r="AX81" s="81">
        <f t="shared" si="13"/>
        <v>0.129239701</v>
      </c>
      <c r="AY81" s="81">
        <f t="shared" si="13"/>
        <v>0</v>
      </c>
      <c r="AZ81" s="81">
        <f t="shared" si="13"/>
        <v>7347.888006324999</v>
      </c>
      <c r="BA81" s="81">
        <f t="shared" si="13"/>
        <v>0</v>
      </c>
      <c r="BB81" s="81">
        <f t="shared" si="13"/>
        <v>0</v>
      </c>
      <c r="BC81" s="81">
        <f t="shared" si="13"/>
        <v>0</v>
      </c>
      <c r="BD81" s="81">
        <f t="shared" si="13"/>
        <v>0</v>
      </c>
      <c r="BE81" s="81">
        <f t="shared" si="13"/>
        <v>0</v>
      </c>
      <c r="BF81" s="81">
        <f t="shared" si="13"/>
        <v>4197.265549077</v>
      </c>
      <c r="BG81" s="81">
        <f t="shared" si="13"/>
        <v>369.4213637419999</v>
      </c>
      <c r="BH81" s="81">
        <f t="shared" si="13"/>
        <v>0.266334824</v>
      </c>
      <c r="BI81" s="81">
        <f t="shared" si="13"/>
        <v>0</v>
      </c>
      <c r="BJ81" s="81">
        <f t="shared" si="13"/>
        <v>1316.0823167760002</v>
      </c>
      <c r="BK81" s="105">
        <f>SUM(C81:BJ81)</f>
        <v>30005.764338035</v>
      </c>
      <c r="BL81" s="27"/>
      <c r="BM81" s="109"/>
    </row>
    <row r="82" spans="1:65" ht="12.75">
      <c r="A82" s="36"/>
      <c r="B82" s="38" t="s">
        <v>77</v>
      </c>
      <c r="C82" s="50">
        <f aca="true" t="shared" si="14" ref="C82:AH82">+C81+C64</f>
        <v>0</v>
      </c>
      <c r="D82" s="71">
        <f t="shared" si="14"/>
        <v>907.9630620529998</v>
      </c>
      <c r="E82" s="71">
        <f t="shared" si="14"/>
        <v>0</v>
      </c>
      <c r="F82" s="71">
        <f t="shared" si="14"/>
        <v>0</v>
      </c>
      <c r="G82" s="69">
        <f t="shared" si="14"/>
        <v>0</v>
      </c>
      <c r="H82" s="50">
        <f t="shared" si="14"/>
        <v>1351.150332491</v>
      </c>
      <c r="I82" s="71">
        <f t="shared" si="14"/>
        <v>958.7320323229999</v>
      </c>
      <c r="J82" s="71">
        <f t="shared" si="14"/>
        <v>0</v>
      </c>
      <c r="K82" s="71">
        <f t="shared" si="14"/>
        <v>0</v>
      </c>
      <c r="L82" s="69">
        <f t="shared" si="14"/>
        <v>1674.2964698839999</v>
      </c>
      <c r="M82" s="50">
        <f t="shared" si="14"/>
        <v>0</v>
      </c>
      <c r="N82" s="71">
        <f t="shared" si="14"/>
        <v>0</v>
      </c>
      <c r="O82" s="71">
        <f t="shared" si="14"/>
        <v>0</v>
      </c>
      <c r="P82" s="71">
        <f t="shared" si="14"/>
        <v>0</v>
      </c>
      <c r="Q82" s="69">
        <f t="shared" si="14"/>
        <v>0</v>
      </c>
      <c r="R82" s="50">
        <f t="shared" si="14"/>
        <v>652.939235197</v>
      </c>
      <c r="S82" s="71">
        <f t="shared" si="14"/>
        <v>73.304901293</v>
      </c>
      <c r="T82" s="71">
        <f t="shared" si="14"/>
        <v>0</v>
      </c>
      <c r="U82" s="71">
        <f t="shared" si="14"/>
        <v>0</v>
      </c>
      <c r="V82" s="69">
        <f t="shared" si="14"/>
        <v>144.114019125</v>
      </c>
      <c r="W82" s="50">
        <f t="shared" si="14"/>
        <v>0</v>
      </c>
      <c r="X82" s="71">
        <f t="shared" si="14"/>
        <v>0</v>
      </c>
      <c r="Y82" s="71">
        <f t="shared" si="14"/>
        <v>0</v>
      </c>
      <c r="Z82" s="71">
        <f t="shared" si="14"/>
        <v>0</v>
      </c>
      <c r="AA82" s="69">
        <f t="shared" si="14"/>
        <v>0</v>
      </c>
      <c r="AB82" s="50">
        <f t="shared" si="14"/>
        <v>6.117791046000001</v>
      </c>
      <c r="AC82" s="71">
        <f t="shared" si="14"/>
        <v>0</v>
      </c>
      <c r="AD82" s="71">
        <f t="shared" si="14"/>
        <v>0</v>
      </c>
      <c r="AE82" s="71">
        <f t="shared" si="14"/>
        <v>0</v>
      </c>
      <c r="AF82" s="69">
        <f t="shared" si="14"/>
        <v>0.116045604</v>
      </c>
      <c r="AG82" s="50">
        <f t="shared" si="14"/>
        <v>0</v>
      </c>
      <c r="AH82" s="71">
        <f t="shared" si="14"/>
        <v>0</v>
      </c>
      <c r="AI82" s="71">
        <f aca="true" t="shared" si="15" ref="AI82:BJ82">+AI81+AI64</f>
        <v>0</v>
      </c>
      <c r="AJ82" s="71">
        <f t="shared" si="15"/>
        <v>0</v>
      </c>
      <c r="AK82" s="69">
        <f t="shared" si="15"/>
        <v>0</v>
      </c>
      <c r="AL82" s="50">
        <f t="shared" si="15"/>
        <v>5.225216132</v>
      </c>
      <c r="AM82" s="71">
        <f t="shared" si="15"/>
        <v>0</v>
      </c>
      <c r="AN82" s="71">
        <f t="shared" si="15"/>
        <v>0</v>
      </c>
      <c r="AO82" s="71">
        <f t="shared" si="15"/>
        <v>0</v>
      </c>
      <c r="AP82" s="69">
        <f t="shared" si="15"/>
        <v>0.065813276</v>
      </c>
      <c r="AQ82" s="50">
        <f t="shared" si="15"/>
        <v>0</v>
      </c>
      <c r="AR82" s="71">
        <f t="shared" si="15"/>
        <v>90.12021895699999</v>
      </c>
      <c r="AS82" s="71">
        <f t="shared" si="15"/>
        <v>0</v>
      </c>
      <c r="AT82" s="71">
        <f t="shared" si="15"/>
        <v>0</v>
      </c>
      <c r="AU82" s="69">
        <f t="shared" si="15"/>
        <v>0</v>
      </c>
      <c r="AV82" s="50">
        <f t="shared" si="15"/>
        <v>11572.587869096</v>
      </c>
      <c r="AW82" s="71">
        <f t="shared" si="15"/>
        <v>1664.771389252</v>
      </c>
      <c r="AX82" s="71">
        <f t="shared" si="15"/>
        <v>0.129239701</v>
      </c>
      <c r="AY82" s="71">
        <f t="shared" si="15"/>
        <v>0</v>
      </c>
      <c r="AZ82" s="69">
        <f t="shared" si="15"/>
        <v>7645.792565043999</v>
      </c>
      <c r="BA82" s="50">
        <f t="shared" si="15"/>
        <v>0</v>
      </c>
      <c r="BB82" s="71">
        <f t="shared" si="15"/>
        <v>0</v>
      </c>
      <c r="BC82" s="71">
        <f t="shared" si="15"/>
        <v>0</v>
      </c>
      <c r="BD82" s="71">
        <f t="shared" si="15"/>
        <v>0</v>
      </c>
      <c r="BE82" s="69">
        <f t="shared" si="15"/>
        <v>0</v>
      </c>
      <c r="BF82" s="50">
        <f t="shared" si="15"/>
        <v>5369.532705338001</v>
      </c>
      <c r="BG82" s="71">
        <f t="shared" si="15"/>
        <v>373.8659901869999</v>
      </c>
      <c r="BH82" s="71">
        <f t="shared" si="15"/>
        <v>2.189055953</v>
      </c>
      <c r="BI82" s="71">
        <f t="shared" si="15"/>
        <v>0</v>
      </c>
      <c r="BJ82" s="69">
        <f t="shared" si="15"/>
        <v>1428.1544903530003</v>
      </c>
      <c r="BK82" s="52">
        <f>+BK81+BK64</f>
        <v>33921.168442304996</v>
      </c>
      <c r="BL82" s="27"/>
      <c r="BM82" s="109"/>
    </row>
    <row r="83" spans="1:65" ht="3" customHeight="1">
      <c r="A83" s="11"/>
      <c r="B83" s="18"/>
      <c r="C83" s="126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8"/>
      <c r="BM83" s="109"/>
    </row>
    <row r="84" spans="1:65" ht="12.75">
      <c r="A84" s="11" t="s">
        <v>18</v>
      </c>
      <c r="B84" s="17" t="s">
        <v>8</v>
      </c>
      <c r="C84" s="126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8"/>
      <c r="BM84" s="109"/>
    </row>
    <row r="85" spans="1:65" ht="12.75">
      <c r="A85" s="11" t="s">
        <v>69</v>
      </c>
      <c r="B85" s="18" t="s">
        <v>19</v>
      </c>
      <c r="C85" s="126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8"/>
      <c r="BM85" s="109"/>
    </row>
    <row r="86" spans="1:65" ht="12.75">
      <c r="A86" s="11"/>
      <c r="B86" s="24" t="s">
        <v>163</v>
      </c>
      <c r="C86" s="73">
        <v>0</v>
      </c>
      <c r="D86" s="53">
        <v>182.573965699</v>
      </c>
      <c r="E86" s="45">
        <v>0</v>
      </c>
      <c r="F86" s="45">
        <v>0</v>
      </c>
      <c r="G86" s="54">
        <v>0</v>
      </c>
      <c r="H86" s="73">
        <v>56.058272859</v>
      </c>
      <c r="I86" s="45">
        <v>80.28207258500001</v>
      </c>
      <c r="J86" s="45">
        <v>0.002372122</v>
      </c>
      <c r="K86" s="45">
        <v>0</v>
      </c>
      <c r="L86" s="54">
        <v>225.19736756</v>
      </c>
      <c r="M86" s="73">
        <v>0</v>
      </c>
      <c r="N86" s="53">
        <v>0</v>
      </c>
      <c r="O86" s="45">
        <v>0</v>
      </c>
      <c r="P86" s="45">
        <v>0</v>
      </c>
      <c r="Q86" s="54">
        <v>0</v>
      </c>
      <c r="R86" s="73">
        <v>24.575113923</v>
      </c>
      <c r="S86" s="45">
        <v>14.667828004</v>
      </c>
      <c r="T86" s="45">
        <v>0</v>
      </c>
      <c r="U86" s="45">
        <v>0</v>
      </c>
      <c r="V86" s="54">
        <v>31.137493641000002</v>
      </c>
      <c r="W86" s="73">
        <v>0</v>
      </c>
      <c r="X86" s="45">
        <v>0</v>
      </c>
      <c r="Y86" s="45">
        <v>0</v>
      </c>
      <c r="Z86" s="45">
        <v>0</v>
      </c>
      <c r="AA86" s="54">
        <v>0</v>
      </c>
      <c r="AB86" s="73">
        <v>0.172660076</v>
      </c>
      <c r="AC86" s="45">
        <v>0</v>
      </c>
      <c r="AD86" s="45">
        <v>0</v>
      </c>
      <c r="AE86" s="45">
        <v>0</v>
      </c>
      <c r="AF86" s="54">
        <v>0.508353535</v>
      </c>
      <c r="AG86" s="73">
        <v>0</v>
      </c>
      <c r="AH86" s="45">
        <v>0</v>
      </c>
      <c r="AI86" s="45">
        <v>0</v>
      </c>
      <c r="AJ86" s="45">
        <v>0</v>
      </c>
      <c r="AK86" s="54">
        <v>0</v>
      </c>
      <c r="AL86" s="73">
        <v>0.077928662</v>
      </c>
      <c r="AM86" s="45">
        <v>0</v>
      </c>
      <c r="AN86" s="45">
        <v>0</v>
      </c>
      <c r="AO86" s="45">
        <v>0</v>
      </c>
      <c r="AP86" s="54">
        <v>0.412040724</v>
      </c>
      <c r="AQ86" s="73">
        <v>0</v>
      </c>
      <c r="AR86" s="53">
        <v>0.000817937</v>
      </c>
      <c r="AS86" s="45">
        <v>0</v>
      </c>
      <c r="AT86" s="45">
        <v>0</v>
      </c>
      <c r="AU86" s="54">
        <v>0</v>
      </c>
      <c r="AV86" s="73">
        <v>1147.3867334380002</v>
      </c>
      <c r="AW86" s="45">
        <v>473.52762285100005</v>
      </c>
      <c r="AX86" s="45">
        <v>0</v>
      </c>
      <c r="AY86" s="45">
        <v>0</v>
      </c>
      <c r="AZ86" s="54">
        <v>3107.3182498960005</v>
      </c>
      <c r="BA86" s="73">
        <v>0</v>
      </c>
      <c r="BB86" s="53">
        <v>0</v>
      </c>
      <c r="BC86" s="45">
        <v>0</v>
      </c>
      <c r="BD86" s="45">
        <v>0</v>
      </c>
      <c r="BE86" s="54">
        <v>0</v>
      </c>
      <c r="BF86" s="73">
        <v>634.2281528869999</v>
      </c>
      <c r="BG86" s="53">
        <v>98.368182626</v>
      </c>
      <c r="BH86" s="45">
        <v>2.924273756</v>
      </c>
      <c r="BI86" s="45">
        <v>0</v>
      </c>
      <c r="BJ86" s="54">
        <v>755.2065476559999</v>
      </c>
      <c r="BK86" s="61">
        <f>SUM(C86:BJ86)</f>
        <v>6834.626050437</v>
      </c>
      <c r="BL86" s="27"/>
      <c r="BM86" s="109"/>
    </row>
    <row r="87" spans="1:65" ht="12.75">
      <c r="A87" s="36"/>
      <c r="B87" s="38" t="s">
        <v>76</v>
      </c>
      <c r="C87" s="50">
        <f aca="true" t="shared" si="16" ref="C87:AH87">SUM(C86:C86)</f>
        <v>0</v>
      </c>
      <c r="D87" s="71">
        <f t="shared" si="16"/>
        <v>182.573965699</v>
      </c>
      <c r="E87" s="71">
        <f t="shared" si="16"/>
        <v>0</v>
      </c>
      <c r="F87" s="71">
        <f t="shared" si="16"/>
        <v>0</v>
      </c>
      <c r="G87" s="69">
        <f t="shared" si="16"/>
        <v>0</v>
      </c>
      <c r="H87" s="50">
        <f t="shared" si="16"/>
        <v>56.058272859</v>
      </c>
      <c r="I87" s="71">
        <f t="shared" si="16"/>
        <v>80.28207258500001</v>
      </c>
      <c r="J87" s="71">
        <f t="shared" si="16"/>
        <v>0.002372122</v>
      </c>
      <c r="K87" s="71">
        <f t="shared" si="16"/>
        <v>0</v>
      </c>
      <c r="L87" s="69">
        <f t="shared" si="16"/>
        <v>225.19736756</v>
      </c>
      <c r="M87" s="50">
        <f t="shared" si="16"/>
        <v>0</v>
      </c>
      <c r="N87" s="71">
        <f t="shared" si="16"/>
        <v>0</v>
      </c>
      <c r="O87" s="71">
        <f t="shared" si="16"/>
        <v>0</v>
      </c>
      <c r="P87" s="71">
        <f t="shared" si="16"/>
        <v>0</v>
      </c>
      <c r="Q87" s="69">
        <f t="shared" si="16"/>
        <v>0</v>
      </c>
      <c r="R87" s="50">
        <f t="shared" si="16"/>
        <v>24.575113923</v>
      </c>
      <c r="S87" s="71">
        <f t="shared" si="16"/>
        <v>14.667828004</v>
      </c>
      <c r="T87" s="71">
        <f t="shared" si="16"/>
        <v>0</v>
      </c>
      <c r="U87" s="71">
        <f t="shared" si="16"/>
        <v>0</v>
      </c>
      <c r="V87" s="69">
        <f t="shared" si="16"/>
        <v>31.137493641000002</v>
      </c>
      <c r="W87" s="50">
        <f t="shared" si="16"/>
        <v>0</v>
      </c>
      <c r="X87" s="71">
        <f t="shared" si="16"/>
        <v>0</v>
      </c>
      <c r="Y87" s="71">
        <f t="shared" si="16"/>
        <v>0</v>
      </c>
      <c r="Z87" s="71">
        <f t="shared" si="16"/>
        <v>0</v>
      </c>
      <c r="AA87" s="69">
        <f t="shared" si="16"/>
        <v>0</v>
      </c>
      <c r="AB87" s="50">
        <f t="shared" si="16"/>
        <v>0.172660076</v>
      </c>
      <c r="AC87" s="71">
        <f t="shared" si="16"/>
        <v>0</v>
      </c>
      <c r="AD87" s="71">
        <f t="shared" si="16"/>
        <v>0</v>
      </c>
      <c r="AE87" s="71">
        <f t="shared" si="16"/>
        <v>0</v>
      </c>
      <c r="AF87" s="69">
        <f t="shared" si="16"/>
        <v>0.508353535</v>
      </c>
      <c r="AG87" s="50">
        <f t="shared" si="16"/>
        <v>0</v>
      </c>
      <c r="AH87" s="71">
        <f t="shared" si="16"/>
        <v>0</v>
      </c>
      <c r="AI87" s="71">
        <f aca="true" t="shared" si="17" ref="AI87:BJ87">SUM(AI86:AI86)</f>
        <v>0</v>
      </c>
      <c r="AJ87" s="71">
        <f t="shared" si="17"/>
        <v>0</v>
      </c>
      <c r="AK87" s="69">
        <f t="shared" si="17"/>
        <v>0</v>
      </c>
      <c r="AL87" s="50">
        <f t="shared" si="17"/>
        <v>0.077928662</v>
      </c>
      <c r="AM87" s="71">
        <f t="shared" si="17"/>
        <v>0</v>
      </c>
      <c r="AN87" s="71">
        <f t="shared" si="17"/>
        <v>0</v>
      </c>
      <c r="AO87" s="71">
        <f t="shared" si="17"/>
        <v>0</v>
      </c>
      <c r="AP87" s="69">
        <f t="shared" si="17"/>
        <v>0.412040724</v>
      </c>
      <c r="AQ87" s="50">
        <f t="shared" si="17"/>
        <v>0</v>
      </c>
      <c r="AR87" s="71">
        <f>SUM(AR86:AR86)</f>
        <v>0.000817937</v>
      </c>
      <c r="AS87" s="71">
        <f t="shared" si="17"/>
        <v>0</v>
      </c>
      <c r="AT87" s="71">
        <f t="shared" si="17"/>
        <v>0</v>
      </c>
      <c r="AU87" s="69">
        <f t="shared" si="17"/>
        <v>0</v>
      </c>
      <c r="AV87" s="50">
        <f t="shared" si="17"/>
        <v>1147.3867334380002</v>
      </c>
      <c r="AW87" s="71">
        <f t="shared" si="17"/>
        <v>473.52762285100005</v>
      </c>
      <c r="AX87" s="71">
        <f t="shared" si="17"/>
        <v>0</v>
      </c>
      <c r="AY87" s="71">
        <f t="shared" si="17"/>
        <v>0</v>
      </c>
      <c r="AZ87" s="69">
        <f t="shared" si="17"/>
        <v>3107.3182498960005</v>
      </c>
      <c r="BA87" s="50">
        <f t="shared" si="17"/>
        <v>0</v>
      </c>
      <c r="BB87" s="71">
        <f t="shared" si="17"/>
        <v>0</v>
      </c>
      <c r="BC87" s="71">
        <f t="shared" si="17"/>
        <v>0</v>
      </c>
      <c r="BD87" s="71">
        <f t="shared" si="17"/>
        <v>0</v>
      </c>
      <c r="BE87" s="69">
        <f t="shared" si="17"/>
        <v>0</v>
      </c>
      <c r="BF87" s="50">
        <f t="shared" si="17"/>
        <v>634.2281528869999</v>
      </c>
      <c r="BG87" s="71">
        <f t="shared" si="17"/>
        <v>98.368182626</v>
      </c>
      <c r="BH87" s="71">
        <f t="shared" si="17"/>
        <v>2.924273756</v>
      </c>
      <c r="BI87" s="71">
        <f t="shared" si="17"/>
        <v>0</v>
      </c>
      <c r="BJ87" s="69">
        <f t="shared" si="17"/>
        <v>755.2065476559999</v>
      </c>
      <c r="BK87" s="102">
        <f>SUM(BK86:BK86)</f>
        <v>6834.626050437</v>
      </c>
      <c r="BM87" s="109"/>
    </row>
    <row r="88" spans="1:65" ht="2.25" customHeight="1">
      <c r="A88" s="11"/>
      <c r="B88" s="18"/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8"/>
      <c r="BM88" s="109"/>
    </row>
    <row r="89" spans="1:65" ht="12.75">
      <c r="A89" s="11" t="s">
        <v>4</v>
      </c>
      <c r="B89" s="17" t="s">
        <v>9</v>
      </c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8"/>
      <c r="BM89" s="109"/>
    </row>
    <row r="90" spans="1:65" ht="12.75">
      <c r="A90" s="11" t="s">
        <v>69</v>
      </c>
      <c r="B90" s="18" t="s">
        <v>20</v>
      </c>
      <c r="C90" s="126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8"/>
      <c r="BM90" s="109"/>
    </row>
    <row r="91" spans="1:65" ht="12.75">
      <c r="A91" s="11"/>
      <c r="B91" s="19" t="s">
        <v>33</v>
      </c>
      <c r="C91" s="57"/>
      <c r="D91" s="58"/>
      <c r="E91" s="59"/>
      <c r="F91" s="59"/>
      <c r="G91" s="60"/>
      <c r="H91" s="57"/>
      <c r="I91" s="59"/>
      <c r="J91" s="59"/>
      <c r="K91" s="59"/>
      <c r="L91" s="60"/>
      <c r="M91" s="57"/>
      <c r="N91" s="58"/>
      <c r="O91" s="59"/>
      <c r="P91" s="59"/>
      <c r="Q91" s="60"/>
      <c r="R91" s="57"/>
      <c r="S91" s="59"/>
      <c r="T91" s="59"/>
      <c r="U91" s="59"/>
      <c r="V91" s="60"/>
      <c r="W91" s="57"/>
      <c r="X91" s="59"/>
      <c r="Y91" s="59"/>
      <c r="Z91" s="59"/>
      <c r="AA91" s="60"/>
      <c r="AB91" s="57"/>
      <c r="AC91" s="59"/>
      <c r="AD91" s="59"/>
      <c r="AE91" s="59"/>
      <c r="AF91" s="60"/>
      <c r="AG91" s="57"/>
      <c r="AH91" s="59"/>
      <c r="AI91" s="59"/>
      <c r="AJ91" s="59"/>
      <c r="AK91" s="60"/>
      <c r="AL91" s="57"/>
      <c r="AM91" s="59"/>
      <c r="AN91" s="59"/>
      <c r="AO91" s="59"/>
      <c r="AP91" s="60"/>
      <c r="AQ91" s="57"/>
      <c r="AR91" s="58"/>
      <c r="AS91" s="59"/>
      <c r="AT91" s="59"/>
      <c r="AU91" s="60"/>
      <c r="AV91" s="57"/>
      <c r="AW91" s="59"/>
      <c r="AX91" s="59"/>
      <c r="AY91" s="59"/>
      <c r="AZ91" s="60"/>
      <c r="BA91" s="57"/>
      <c r="BB91" s="58"/>
      <c r="BC91" s="59"/>
      <c r="BD91" s="59"/>
      <c r="BE91" s="60"/>
      <c r="BF91" s="57"/>
      <c r="BG91" s="58"/>
      <c r="BH91" s="59"/>
      <c r="BI91" s="59"/>
      <c r="BJ91" s="60"/>
      <c r="BK91" s="61"/>
      <c r="BM91" s="109"/>
    </row>
    <row r="92" spans="1:255" s="39" customFormat="1" ht="12.75">
      <c r="A92" s="36"/>
      <c r="B92" s="37" t="s">
        <v>78</v>
      </c>
      <c r="C92" s="62"/>
      <c r="D92" s="63"/>
      <c r="E92" s="63"/>
      <c r="F92" s="63"/>
      <c r="G92" s="64"/>
      <c r="H92" s="62"/>
      <c r="I92" s="63"/>
      <c r="J92" s="63"/>
      <c r="K92" s="63"/>
      <c r="L92" s="64"/>
      <c r="M92" s="62"/>
      <c r="N92" s="63"/>
      <c r="O92" s="63"/>
      <c r="P92" s="63"/>
      <c r="Q92" s="64"/>
      <c r="R92" s="62"/>
      <c r="S92" s="63"/>
      <c r="T92" s="63"/>
      <c r="U92" s="63"/>
      <c r="V92" s="64"/>
      <c r="W92" s="62"/>
      <c r="X92" s="63"/>
      <c r="Y92" s="63"/>
      <c r="Z92" s="63"/>
      <c r="AA92" s="64"/>
      <c r="AB92" s="62"/>
      <c r="AC92" s="63"/>
      <c r="AD92" s="63"/>
      <c r="AE92" s="63"/>
      <c r="AF92" s="64"/>
      <c r="AG92" s="62"/>
      <c r="AH92" s="63"/>
      <c r="AI92" s="63"/>
      <c r="AJ92" s="63"/>
      <c r="AK92" s="64"/>
      <c r="AL92" s="62"/>
      <c r="AM92" s="63"/>
      <c r="AN92" s="63"/>
      <c r="AO92" s="63"/>
      <c r="AP92" s="64"/>
      <c r="AQ92" s="62"/>
      <c r="AR92" s="63"/>
      <c r="AS92" s="63"/>
      <c r="AT92" s="63"/>
      <c r="AU92" s="64"/>
      <c r="AV92" s="62"/>
      <c r="AW92" s="63"/>
      <c r="AX92" s="63"/>
      <c r="AY92" s="63"/>
      <c r="AZ92" s="64"/>
      <c r="BA92" s="62"/>
      <c r="BB92" s="63"/>
      <c r="BC92" s="63"/>
      <c r="BD92" s="63"/>
      <c r="BE92" s="64"/>
      <c r="BF92" s="62"/>
      <c r="BG92" s="63"/>
      <c r="BH92" s="63"/>
      <c r="BI92" s="63"/>
      <c r="BJ92" s="64"/>
      <c r="BK92" s="65"/>
      <c r="BL92" s="2"/>
      <c r="BM92" s="109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65" ht="12.75">
      <c r="A93" s="11" t="s">
        <v>70</v>
      </c>
      <c r="B93" s="18" t="s">
        <v>21</v>
      </c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8"/>
      <c r="BM93" s="109"/>
    </row>
    <row r="94" spans="1:65" ht="12.75">
      <c r="A94" s="11"/>
      <c r="B94" s="19" t="s">
        <v>33</v>
      </c>
      <c r="C94" s="57">
        <v>0</v>
      </c>
      <c r="D94" s="58">
        <v>0</v>
      </c>
      <c r="E94" s="59">
        <v>0</v>
      </c>
      <c r="F94" s="59">
        <v>0</v>
      </c>
      <c r="G94" s="60">
        <v>0</v>
      </c>
      <c r="H94" s="57">
        <v>0</v>
      </c>
      <c r="I94" s="59">
        <v>0</v>
      </c>
      <c r="J94" s="59">
        <v>0</v>
      </c>
      <c r="K94" s="59">
        <v>0</v>
      </c>
      <c r="L94" s="60">
        <v>0</v>
      </c>
      <c r="M94" s="57">
        <v>0</v>
      </c>
      <c r="N94" s="58">
        <v>0</v>
      </c>
      <c r="O94" s="59">
        <v>0</v>
      </c>
      <c r="P94" s="59">
        <v>0</v>
      </c>
      <c r="Q94" s="60">
        <v>0</v>
      </c>
      <c r="R94" s="57">
        <v>0</v>
      </c>
      <c r="S94" s="59">
        <v>0</v>
      </c>
      <c r="T94" s="59">
        <v>0</v>
      </c>
      <c r="U94" s="59">
        <v>0</v>
      </c>
      <c r="V94" s="60">
        <v>0</v>
      </c>
      <c r="W94" s="57">
        <v>0</v>
      </c>
      <c r="X94" s="59">
        <v>0</v>
      </c>
      <c r="Y94" s="59">
        <v>0</v>
      </c>
      <c r="Z94" s="59">
        <v>0</v>
      </c>
      <c r="AA94" s="60">
        <v>0</v>
      </c>
      <c r="AB94" s="57">
        <v>0</v>
      </c>
      <c r="AC94" s="59">
        <v>0</v>
      </c>
      <c r="AD94" s="59">
        <v>0</v>
      </c>
      <c r="AE94" s="59">
        <v>0</v>
      </c>
      <c r="AF94" s="60">
        <v>0</v>
      </c>
      <c r="AG94" s="57">
        <v>0</v>
      </c>
      <c r="AH94" s="59">
        <v>0</v>
      </c>
      <c r="AI94" s="59">
        <v>0</v>
      </c>
      <c r="AJ94" s="59">
        <v>0</v>
      </c>
      <c r="AK94" s="60">
        <v>0</v>
      </c>
      <c r="AL94" s="57">
        <v>0</v>
      </c>
      <c r="AM94" s="59">
        <v>0</v>
      </c>
      <c r="AN94" s="59">
        <v>0</v>
      </c>
      <c r="AO94" s="59">
        <v>0</v>
      </c>
      <c r="AP94" s="60">
        <v>0</v>
      </c>
      <c r="AQ94" s="57">
        <v>0</v>
      </c>
      <c r="AR94" s="58">
        <v>0</v>
      </c>
      <c r="AS94" s="59">
        <v>0</v>
      </c>
      <c r="AT94" s="59">
        <v>0</v>
      </c>
      <c r="AU94" s="60">
        <v>0</v>
      </c>
      <c r="AV94" s="57">
        <v>0.971871832</v>
      </c>
      <c r="AW94" s="59">
        <v>15.24168542538709</v>
      </c>
      <c r="AX94" s="59">
        <v>0</v>
      </c>
      <c r="AY94" s="59">
        <v>0</v>
      </c>
      <c r="AZ94" s="60">
        <v>5.755147468</v>
      </c>
      <c r="BA94" s="57">
        <v>0</v>
      </c>
      <c r="BB94" s="58">
        <v>0</v>
      </c>
      <c r="BC94" s="59">
        <v>0</v>
      </c>
      <c r="BD94" s="59">
        <v>0</v>
      </c>
      <c r="BE94" s="60">
        <v>0</v>
      </c>
      <c r="BF94" s="57">
        <v>-0.000209677</v>
      </c>
      <c r="BG94" s="58">
        <v>0</v>
      </c>
      <c r="BH94" s="59">
        <v>0</v>
      </c>
      <c r="BI94" s="59">
        <v>0</v>
      </c>
      <c r="BJ94" s="60">
        <v>0</v>
      </c>
      <c r="BK94" s="61">
        <f>SUM(C94:BJ94)</f>
        <v>21.96849504838709</v>
      </c>
      <c r="BM94" s="109"/>
    </row>
    <row r="95" spans="1:255" s="39" customFormat="1" ht="12.75">
      <c r="A95" s="36"/>
      <c r="B95" s="38" t="s">
        <v>79</v>
      </c>
      <c r="C95" s="50">
        <f aca="true" t="shared" si="18" ref="C95:BJ95">SUM(C94:C94)</f>
        <v>0</v>
      </c>
      <c r="D95" s="71">
        <f t="shared" si="18"/>
        <v>0</v>
      </c>
      <c r="E95" s="71">
        <f t="shared" si="18"/>
        <v>0</v>
      </c>
      <c r="F95" s="71">
        <f t="shared" si="18"/>
        <v>0</v>
      </c>
      <c r="G95" s="69">
        <f t="shared" si="18"/>
        <v>0</v>
      </c>
      <c r="H95" s="50">
        <f t="shared" si="18"/>
        <v>0</v>
      </c>
      <c r="I95" s="71">
        <f t="shared" si="18"/>
        <v>0</v>
      </c>
      <c r="J95" s="71">
        <f t="shared" si="18"/>
        <v>0</v>
      </c>
      <c r="K95" s="71">
        <f t="shared" si="18"/>
        <v>0</v>
      </c>
      <c r="L95" s="69">
        <f t="shared" si="18"/>
        <v>0</v>
      </c>
      <c r="M95" s="50">
        <f t="shared" si="18"/>
        <v>0</v>
      </c>
      <c r="N95" s="71">
        <f t="shared" si="18"/>
        <v>0</v>
      </c>
      <c r="O95" s="71">
        <f t="shared" si="18"/>
        <v>0</v>
      </c>
      <c r="P95" s="71">
        <f t="shared" si="18"/>
        <v>0</v>
      </c>
      <c r="Q95" s="69">
        <f t="shared" si="18"/>
        <v>0</v>
      </c>
      <c r="R95" s="50">
        <f t="shared" si="18"/>
        <v>0</v>
      </c>
      <c r="S95" s="71">
        <f t="shared" si="18"/>
        <v>0</v>
      </c>
      <c r="T95" s="71">
        <f t="shared" si="18"/>
        <v>0</v>
      </c>
      <c r="U95" s="71">
        <f t="shared" si="18"/>
        <v>0</v>
      </c>
      <c r="V95" s="69">
        <f t="shared" si="18"/>
        <v>0</v>
      </c>
      <c r="W95" s="50">
        <f t="shared" si="18"/>
        <v>0</v>
      </c>
      <c r="X95" s="71">
        <f t="shared" si="18"/>
        <v>0</v>
      </c>
      <c r="Y95" s="71">
        <f t="shared" si="18"/>
        <v>0</v>
      </c>
      <c r="Z95" s="71">
        <f t="shared" si="18"/>
        <v>0</v>
      </c>
      <c r="AA95" s="69">
        <f t="shared" si="18"/>
        <v>0</v>
      </c>
      <c r="AB95" s="50">
        <f t="shared" si="18"/>
        <v>0</v>
      </c>
      <c r="AC95" s="71">
        <f t="shared" si="18"/>
        <v>0</v>
      </c>
      <c r="AD95" s="71">
        <f t="shared" si="18"/>
        <v>0</v>
      </c>
      <c r="AE95" s="71">
        <f t="shared" si="18"/>
        <v>0</v>
      </c>
      <c r="AF95" s="69">
        <f t="shared" si="18"/>
        <v>0</v>
      </c>
      <c r="AG95" s="50">
        <f t="shared" si="18"/>
        <v>0</v>
      </c>
      <c r="AH95" s="71">
        <f t="shared" si="18"/>
        <v>0</v>
      </c>
      <c r="AI95" s="71">
        <f t="shared" si="18"/>
        <v>0</v>
      </c>
      <c r="AJ95" s="71">
        <f t="shared" si="18"/>
        <v>0</v>
      </c>
      <c r="AK95" s="69">
        <f t="shared" si="18"/>
        <v>0</v>
      </c>
      <c r="AL95" s="50">
        <f t="shared" si="18"/>
        <v>0</v>
      </c>
      <c r="AM95" s="71">
        <f t="shared" si="18"/>
        <v>0</v>
      </c>
      <c r="AN95" s="71">
        <f t="shared" si="18"/>
        <v>0</v>
      </c>
      <c r="AO95" s="71">
        <f t="shared" si="18"/>
        <v>0</v>
      </c>
      <c r="AP95" s="69">
        <f t="shared" si="18"/>
        <v>0</v>
      </c>
      <c r="AQ95" s="50">
        <f t="shared" si="18"/>
        <v>0</v>
      </c>
      <c r="AR95" s="71">
        <f>SUM(AR94:AR94)</f>
        <v>0</v>
      </c>
      <c r="AS95" s="71">
        <f t="shared" si="18"/>
        <v>0</v>
      </c>
      <c r="AT95" s="71">
        <f t="shared" si="18"/>
        <v>0</v>
      </c>
      <c r="AU95" s="69">
        <f t="shared" si="18"/>
        <v>0</v>
      </c>
      <c r="AV95" s="50">
        <f t="shared" si="18"/>
        <v>0.971871832</v>
      </c>
      <c r="AW95" s="71">
        <f t="shared" si="18"/>
        <v>15.24168542538709</v>
      </c>
      <c r="AX95" s="71">
        <f t="shared" si="18"/>
        <v>0</v>
      </c>
      <c r="AY95" s="71">
        <f t="shared" si="18"/>
        <v>0</v>
      </c>
      <c r="AZ95" s="69">
        <f t="shared" si="18"/>
        <v>5.755147468</v>
      </c>
      <c r="BA95" s="50">
        <f t="shared" si="18"/>
        <v>0</v>
      </c>
      <c r="BB95" s="71">
        <f t="shared" si="18"/>
        <v>0</v>
      </c>
      <c r="BC95" s="71">
        <f t="shared" si="18"/>
        <v>0</v>
      </c>
      <c r="BD95" s="71">
        <f t="shared" si="18"/>
        <v>0</v>
      </c>
      <c r="BE95" s="69">
        <f t="shared" si="18"/>
        <v>0</v>
      </c>
      <c r="BF95" s="50">
        <f t="shared" si="18"/>
        <v>-0.000209677</v>
      </c>
      <c r="BG95" s="71">
        <f t="shared" si="18"/>
        <v>0</v>
      </c>
      <c r="BH95" s="71">
        <f t="shared" si="18"/>
        <v>0</v>
      </c>
      <c r="BI95" s="71">
        <f t="shared" si="18"/>
        <v>0</v>
      </c>
      <c r="BJ95" s="69">
        <f t="shared" si="18"/>
        <v>0</v>
      </c>
      <c r="BK95" s="102">
        <f>SUM(BK94:BK94)</f>
        <v>21.96849504838709</v>
      </c>
      <c r="BL95" s="2"/>
      <c r="BM95" s="109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39" customFormat="1" ht="12.75">
      <c r="A96" s="36"/>
      <c r="B96" s="38" t="s">
        <v>77</v>
      </c>
      <c r="C96" s="50">
        <f aca="true" t="shared" si="19" ref="C96:AR96">SUM(C95,C92)</f>
        <v>0</v>
      </c>
      <c r="D96" s="71">
        <f t="shared" si="19"/>
        <v>0</v>
      </c>
      <c r="E96" s="71">
        <f t="shared" si="19"/>
        <v>0</v>
      </c>
      <c r="F96" s="71">
        <f t="shared" si="19"/>
        <v>0</v>
      </c>
      <c r="G96" s="69">
        <f t="shared" si="19"/>
        <v>0</v>
      </c>
      <c r="H96" s="50">
        <f t="shared" si="19"/>
        <v>0</v>
      </c>
      <c r="I96" s="71">
        <f t="shared" si="19"/>
        <v>0</v>
      </c>
      <c r="J96" s="71">
        <f t="shared" si="19"/>
        <v>0</v>
      </c>
      <c r="K96" s="71">
        <f t="shared" si="19"/>
        <v>0</v>
      </c>
      <c r="L96" s="69">
        <f t="shared" si="19"/>
        <v>0</v>
      </c>
      <c r="M96" s="50">
        <f t="shared" si="19"/>
        <v>0</v>
      </c>
      <c r="N96" s="71">
        <f t="shared" si="19"/>
        <v>0</v>
      </c>
      <c r="O96" s="71">
        <f t="shared" si="19"/>
        <v>0</v>
      </c>
      <c r="P96" s="71">
        <f t="shared" si="19"/>
        <v>0</v>
      </c>
      <c r="Q96" s="69">
        <f t="shared" si="19"/>
        <v>0</v>
      </c>
      <c r="R96" s="50">
        <f t="shared" si="19"/>
        <v>0</v>
      </c>
      <c r="S96" s="71">
        <f t="shared" si="19"/>
        <v>0</v>
      </c>
      <c r="T96" s="71">
        <f t="shared" si="19"/>
        <v>0</v>
      </c>
      <c r="U96" s="71">
        <f t="shared" si="19"/>
        <v>0</v>
      </c>
      <c r="V96" s="69">
        <f t="shared" si="19"/>
        <v>0</v>
      </c>
      <c r="W96" s="50">
        <f t="shared" si="19"/>
        <v>0</v>
      </c>
      <c r="X96" s="71">
        <f t="shared" si="19"/>
        <v>0</v>
      </c>
      <c r="Y96" s="71">
        <f t="shared" si="19"/>
        <v>0</v>
      </c>
      <c r="Z96" s="71">
        <f t="shared" si="19"/>
        <v>0</v>
      </c>
      <c r="AA96" s="69">
        <f t="shared" si="19"/>
        <v>0</v>
      </c>
      <c r="AB96" s="50">
        <f t="shared" si="19"/>
        <v>0</v>
      </c>
      <c r="AC96" s="71">
        <f t="shared" si="19"/>
        <v>0</v>
      </c>
      <c r="AD96" s="71">
        <f t="shared" si="19"/>
        <v>0</v>
      </c>
      <c r="AE96" s="71">
        <f t="shared" si="19"/>
        <v>0</v>
      </c>
      <c r="AF96" s="69">
        <f t="shared" si="19"/>
        <v>0</v>
      </c>
      <c r="AG96" s="50">
        <f t="shared" si="19"/>
        <v>0</v>
      </c>
      <c r="AH96" s="71">
        <f t="shared" si="19"/>
        <v>0</v>
      </c>
      <c r="AI96" s="71">
        <f t="shared" si="19"/>
        <v>0</v>
      </c>
      <c r="AJ96" s="71">
        <f t="shared" si="19"/>
        <v>0</v>
      </c>
      <c r="AK96" s="69">
        <f t="shared" si="19"/>
        <v>0</v>
      </c>
      <c r="AL96" s="50">
        <f t="shared" si="19"/>
        <v>0</v>
      </c>
      <c r="AM96" s="71">
        <f t="shared" si="19"/>
        <v>0</v>
      </c>
      <c r="AN96" s="71">
        <f t="shared" si="19"/>
        <v>0</v>
      </c>
      <c r="AO96" s="71">
        <f t="shared" si="19"/>
        <v>0</v>
      </c>
      <c r="AP96" s="69">
        <f t="shared" si="19"/>
        <v>0</v>
      </c>
      <c r="AQ96" s="50">
        <f t="shared" si="19"/>
        <v>0</v>
      </c>
      <c r="AR96" s="71">
        <f t="shared" si="19"/>
        <v>0</v>
      </c>
      <c r="AS96" s="71">
        <f aca="true" t="shared" si="20" ref="AS96:BK96">SUM(AS95,AS92)</f>
        <v>0</v>
      </c>
      <c r="AT96" s="71">
        <f t="shared" si="20"/>
        <v>0</v>
      </c>
      <c r="AU96" s="69">
        <f t="shared" si="20"/>
        <v>0</v>
      </c>
      <c r="AV96" s="50">
        <f t="shared" si="20"/>
        <v>0.971871832</v>
      </c>
      <c r="AW96" s="71">
        <f t="shared" si="20"/>
        <v>15.24168542538709</v>
      </c>
      <c r="AX96" s="71">
        <f t="shared" si="20"/>
        <v>0</v>
      </c>
      <c r="AY96" s="71">
        <f t="shared" si="20"/>
        <v>0</v>
      </c>
      <c r="AZ96" s="69">
        <f t="shared" si="20"/>
        <v>5.755147468</v>
      </c>
      <c r="BA96" s="50">
        <f t="shared" si="20"/>
        <v>0</v>
      </c>
      <c r="BB96" s="71">
        <f t="shared" si="20"/>
        <v>0</v>
      </c>
      <c r="BC96" s="71">
        <f t="shared" si="20"/>
        <v>0</v>
      </c>
      <c r="BD96" s="71">
        <f t="shared" si="20"/>
        <v>0</v>
      </c>
      <c r="BE96" s="69">
        <f t="shared" si="20"/>
        <v>0</v>
      </c>
      <c r="BF96" s="50">
        <f t="shared" si="20"/>
        <v>-0.000209677</v>
      </c>
      <c r="BG96" s="71">
        <f t="shared" si="20"/>
        <v>0</v>
      </c>
      <c r="BH96" s="71">
        <f t="shared" si="20"/>
        <v>0</v>
      </c>
      <c r="BI96" s="71">
        <f t="shared" si="20"/>
        <v>0</v>
      </c>
      <c r="BJ96" s="69">
        <f t="shared" si="20"/>
        <v>0</v>
      </c>
      <c r="BK96" s="102">
        <f t="shared" si="20"/>
        <v>21.96849504838709</v>
      </c>
      <c r="BL96" s="2"/>
      <c r="BM96" s="109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65" ht="4.5" customHeight="1">
      <c r="A97" s="11"/>
      <c r="B97" s="18"/>
      <c r="C97" s="126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8"/>
      <c r="BM97" s="109"/>
    </row>
    <row r="98" spans="1:65" ht="12.75">
      <c r="A98" s="11" t="s">
        <v>22</v>
      </c>
      <c r="B98" s="17" t="s">
        <v>23</v>
      </c>
      <c r="C98" s="126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8"/>
      <c r="BM98" s="109"/>
    </row>
    <row r="99" spans="1:65" ht="12.75">
      <c r="A99" s="11" t="s">
        <v>69</v>
      </c>
      <c r="B99" s="18" t="s">
        <v>24</v>
      </c>
      <c r="C99" s="126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8"/>
      <c r="BM99" s="109"/>
    </row>
    <row r="100" spans="1:65" ht="12.75">
      <c r="A100" s="11"/>
      <c r="B100" s="24" t="s">
        <v>96</v>
      </c>
      <c r="C100" s="73">
        <v>0</v>
      </c>
      <c r="D100" s="53">
        <v>73.53798938300001</v>
      </c>
      <c r="E100" s="45">
        <v>0</v>
      </c>
      <c r="F100" s="45">
        <v>0</v>
      </c>
      <c r="G100" s="54">
        <v>0</v>
      </c>
      <c r="H100" s="73">
        <v>3.0984077880000003</v>
      </c>
      <c r="I100" s="45">
        <v>1.437249121</v>
      </c>
      <c r="J100" s="45">
        <v>0</v>
      </c>
      <c r="K100" s="45">
        <v>0</v>
      </c>
      <c r="L100" s="54">
        <v>2.397986505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0.936060269</v>
      </c>
      <c r="S100" s="45">
        <v>0</v>
      </c>
      <c r="T100" s="45">
        <v>0</v>
      </c>
      <c r="U100" s="45">
        <v>0</v>
      </c>
      <c r="V100" s="54">
        <v>0.028673128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0.000392384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8.981886367000001</v>
      </c>
      <c r="AW100" s="45">
        <v>43.41451644</v>
      </c>
      <c r="AX100" s="45">
        <v>0</v>
      </c>
      <c r="AY100" s="45">
        <v>0</v>
      </c>
      <c r="AZ100" s="54">
        <v>33.936251352999996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1.8755263440000003</v>
      </c>
      <c r="BG100" s="53">
        <v>2.7307865619999996</v>
      </c>
      <c r="BH100" s="45">
        <v>0</v>
      </c>
      <c r="BI100" s="45">
        <v>0</v>
      </c>
      <c r="BJ100" s="54">
        <v>2.236665167</v>
      </c>
      <c r="BK100" s="61">
        <f aca="true" t="shared" si="21" ref="BK100:BK105">SUM(C100:BJ100)</f>
        <v>174.61239081099998</v>
      </c>
      <c r="BL100" s="27"/>
      <c r="BM100" s="109"/>
    </row>
    <row r="101" spans="1:65" ht="12.75">
      <c r="A101" s="11"/>
      <c r="B101" s="24" t="s">
        <v>97</v>
      </c>
      <c r="C101" s="73">
        <v>0</v>
      </c>
      <c r="D101" s="53">
        <v>0.404051242</v>
      </c>
      <c r="E101" s="45">
        <v>0</v>
      </c>
      <c r="F101" s="45">
        <v>0</v>
      </c>
      <c r="G101" s="54">
        <v>0</v>
      </c>
      <c r="H101" s="73">
        <v>0.633233863</v>
      </c>
      <c r="I101" s="45">
        <v>1.204957751</v>
      </c>
      <c r="J101" s="45">
        <v>0</v>
      </c>
      <c r="K101" s="45">
        <v>0</v>
      </c>
      <c r="L101" s="54">
        <v>0.954739891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0.170207778</v>
      </c>
      <c r="S101" s="45">
        <v>0</v>
      </c>
      <c r="T101" s="45">
        <v>0</v>
      </c>
      <c r="U101" s="45">
        <v>0</v>
      </c>
      <c r="V101" s="54">
        <v>0.080657092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11.664948390000001</v>
      </c>
      <c r="AS101" s="45">
        <v>0</v>
      </c>
      <c r="AT101" s="45">
        <v>0</v>
      </c>
      <c r="AU101" s="54">
        <v>0</v>
      </c>
      <c r="AV101" s="73">
        <v>2.645412811</v>
      </c>
      <c r="AW101" s="45">
        <v>1.033708617</v>
      </c>
      <c r="AX101" s="45">
        <v>0</v>
      </c>
      <c r="AY101" s="45">
        <v>0</v>
      </c>
      <c r="AZ101" s="54">
        <v>9.77825863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0.9371304639999999</v>
      </c>
      <c r="BG101" s="53">
        <v>0.011173008</v>
      </c>
      <c r="BH101" s="45">
        <v>0</v>
      </c>
      <c r="BI101" s="45">
        <v>0</v>
      </c>
      <c r="BJ101" s="54">
        <v>0.190245942</v>
      </c>
      <c r="BK101" s="61">
        <f t="shared" si="21"/>
        <v>29.708725478999998</v>
      </c>
      <c r="BL101" s="27"/>
      <c r="BM101" s="109"/>
    </row>
    <row r="102" spans="1:65" ht="12.75">
      <c r="A102" s="11"/>
      <c r="B102" s="24" t="s">
        <v>98</v>
      </c>
      <c r="C102" s="73">
        <v>0</v>
      </c>
      <c r="D102" s="53">
        <v>0.46735047300000004</v>
      </c>
      <c r="E102" s="45">
        <v>0</v>
      </c>
      <c r="F102" s="45">
        <v>0</v>
      </c>
      <c r="G102" s="54">
        <v>0</v>
      </c>
      <c r="H102" s="73">
        <v>1.107905843</v>
      </c>
      <c r="I102" s="45">
        <v>0</v>
      </c>
      <c r="J102" s="45">
        <v>0</v>
      </c>
      <c r="K102" s="45">
        <v>0</v>
      </c>
      <c r="L102" s="54">
        <v>0.91733319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0.355912523</v>
      </c>
      <c r="S102" s="45">
        <v>0.10244267</v>
      </c>
      <c r="T102" s="45">
        <v>0</v>
      </c>
      <c r="U102" s="45">
        <v>0</v>
      </c>
      <c r="V102" s="54">
        <v>0.328294466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</v>
      </c>
      <c r="AC102" s="45">
        <v>0</v>
      </c>
      <c r="AD102" s="45">
        <v>0</v>
      </c>
      <c r="AE102" s="45">
        <v>0</v>
      </c>
      <c r="AF102" s="54">
        <v>0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0.000615085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0</v>
      </c>
      <c r="AS102" s="45">
        <v>0</v>
      </c>
      <c r="AT102" s="45">
        <v>0</v>
      </c>
      <c r="AU102" s="54">
        <v>0</v>
      </c>
      <c r="AV102" s="73">
        <v>6.826558889</v>
      </c>
      <c r="AW102" s="45">
        <v>0.663334935</v>
      </c>
      <c r="AX102" s="45">
        <v>0</v>
      </c>
      <c r="AY102" s="45">
        <v>0</v>
      </c>
      <c r="AZ102" s="54">
        <v>4.65981763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2.087614189</v>
      </c>
      <c r="BG102" s="53">
        <v>0.012904036</v>
      </c>
      <c r="BH102" s="45">
        <v>0</v>
      </c>
      <c r="BI102" s="45">
        <v>0</v>
      </c>
      <c r="BJ102" s="54">
        <v>0.40730855299999996</v>
      </c>
      <c r="BK102" s="61">
        <f t="shared" si="21"/>
        <v>17.937392482</v>
      </c>
      <c r="BL102" s="27"/>
      <c r="BM102" s="109"/>
    </row>
    <row r="103" spans="1:65" ht="12.75">
      <c r="A103" s="11"/>
      <c r="B103" s="24" t="s">
        <v>99</v>
      </c>
      <c r="C103" s="73">
        <v>0</v>
      </c>
      <c r="D103" s="53">
        <v>0.6005111049999999</v>
      </c>
      <c r="E103" s="45">
        <v>0</v>
      </c>
      <c r="F103" s="45">
        <v>0</v>
      </c>
      <c r="G103" s="54">
        <v>0</v>
      </c>
      <c r="H103" s="73">
        <v>7.421620392</v>
      </c>
      <c r="I103" s="45">
        <v>6.8210002339999996</v>
      </c>
      <c r="J103" s="45">
        <v>0</v>
      </c>
      <c r="K103" s="45">
        <v>0</v>
      </c>
      <c r="L103" s="54">
        <v>17.778130687</v>
      </c>
      <c r="M103" s="73">
        <v>0</v>
      </c>
      <c r="N103" s="53">
        <v>0</v>
      </c>
      <c r="O103" s="45">
        <v>0</v>
      </c>
      <c r="P103" s="45">
        <v>0</v>
      </c>
      <c r="Q103" s="54">
        <v>0</v>
      </c>
      <c r="R103" s="73">
        <v>1.9993657850000002</v>
      </c>
      <c r="S103" s="45">
        <v>0</v>
      </c>
      <c r="T103" s="45">
        <v>0</v>
      </c>
      <c r="U103" s="45">
        <v>0</v>
      </c>
      <c r="V103" s="54">
        <v>0.5343836599999999</v>
      </c>
      <c r="W103" s="73">
        <v>0</v>
      </c>
      <c r="X103" s="45">
        <v>0</v>
      </c>
      <c r="Y103" s="45">
        <v>0</v>
      </c>
      <c r="Z103" s="45">
        <v>0</v>
      </c>
      <c r="AA103" s="54">
        <v>0</v>
      </c>
      <c r="AB103" s="73">
        <v>0.05576107500000001</v>
      </c>
      <c r="AC103" s="45">
        <v>0</v>
      </c>
      <c r="AD103" s="45">
        <v>0</v>
      </c>
      <c r="AE103" s="45">
        <v>0</v>
      </c>
      <c r="AF103" s="54">
        <v>0</v>
      </c>
      <c r="AG103" s="73">
        <v>0</v>
      </c>
      <c r="AH103" s="45">
        <v>0</v>
      </c>
      <c r="AI103" s="45">
        <v>0</v>
      </c>
      <c r="AJ103" s="45">
        <v>0</v>
      </c>
      <c r="AK103" s="54">
        <v>0</v>
      </c>
      <c r="AL103" s="73">
        <v>0.03771847699999999</v>
      </c>
      <c r="AM103" s="45">
        <v>0</v>
      </c>
      <c r="AN103" s="45">
        <v>0</v>
      </c>
      <c r="AO103" s="45">
        <v>0</v>
      </c>
      <c r="AP103" s="54">
        <v>0</v>
      </c>
      <c r="AQ103" s="73">
        <v>0</v>
      </c>
      <c r="AR103" s="53">
        <v>0</v>
      </c>
      <c r="AS103" s="45">
        <v>0</v>
      </c>
      <c r="AT103" s="45">
        <v>0</v>
      </c>
      <c r="AU103" s="54">
        <v>0</v>
      </c>
      <c r="AV103" s="73">
        <v>55.383126779</v>
      </c>
      <c r="AW103" s="45">
        <v>8.643638338999999</v>
      </c>
      <c r="AX103" s="45">
        <v>0</v>
      </c>
      <c r="AY103" s="45">
        <v>0</v>
      </c>
      <c r="AZ103" s="54">
        <v>79.28325333099998</v>
      </c>
      <c r="BA103" s="73">
        <v>0</v>
      </c>
      <c r="BB103" s="53">
        <v>0</v>
      </c>
      <c r="BC103" s="45">
        <v>0</v>
      </c>
      <c r="BD103" s="45">
        <v>0</v>
      </c>
      <c r="BE103" s="54">
        <v>0</v>
      </c>
      <c r="BF103" s="73">
        <v>17.451667803</v>
      </c>
      <c r="BG103" s="53">
        <v>2.893070114</v>
      </c>
      <c r="BH103" s="45">
        <v>0</v>
      </c>
      <c r="BI103" s="45">
        <v>0</v>
      </c>
      <c r="BJ103" s="54">
        <v>8.431166979</v>
      </c>
      <c r="BK103" s="61">
        <f t="shared" si="21"/>
        <v>207.33441476</v>
      </c>
      <c r="BL103" s="27"/>
      <c r="BM103" s="109"/>
    </row>
    <row r="104" spans="1:65" ht="12.75">
      <c r="A104" s="11"/>
      <c r="B104" s="24" t="s">
        <v>100</v>
      </c>
      <c r="C104" s="73">
        <v>0</v>
      </c>
      <c r="D104" s="53">
        <v>8.275017387</v>
      </c>
      <c r="E104" s="45">
        <v>0</v>
      </c>
      <c r="F104" s="45">
        <v>0</v>
      </c>
      <c r="G104" s="54">
        <v>0</v>
      </c>
      <c r="H104" s="73">
        <v>1.204665677</v>
      </c>
      <c r="I104" s="45">
        <v>0.000819023</v>
      </c>
      <c r="J104" s="45">
        <v>0</v>
      </c>
      <c r="K104" s="45">
        <v>0</v>
      </c>
      <c r="L104" s="54">
        <v>6.937402423</v>
      </c>
      <c r="M104" s="73">
        <v>0</v>
      </c>
      <c r="N104" s="53">
        <v>0</v>
      </c>
      <c r="O104" s="45">
        <v>0</v>
      </c>
      <c r="P104" s="45">
        <v>0</v>
      </c>
      <c r="Q104" s="54">
        <v>0</v>
      </c>
      <c r="R104" s="73">
        <v>0.830113753</v>
      </c>
      <c r="S104" s="45">
        <v>0</v>
      </c>
      <c r="T104" s="45">
        <v>0</v>
      </c>
      <c r="U104" s="45">
        <v>0</v>
      </c>
      <c r="V104" s="54">
        <v>0.166908649</v>
      </c>
      <c r="W104" s="73">
        <v>0</v>
      </c>
      <c r="X104" s="45">
        <v>0</v>
      </c>
      <c r="Y104" s="45">
        <v>0</v>
      </c>
      <c r="Z104" s="45">
        <v>0</v>
      </c>
      <c r="AA104" s="54">
        <v>0</v>
      </c>
      <c r="AB104" s="73">
        <v>0</v>
      </c>
      <c r="AC104" s="45">
        <v>0</v>
      </c>
      <c r="AD104" s="45">
        <v>0</v>
      </c>
      <c r="AE104" s="45">
        <v>0</v>
      </c>
      <c r="AF104" s="54">
        <v>0</v>
      </c>
      <c r="AG104" s="73">
        <v>0</v>
      </c>
      <c r="AH104" s="45">
        <v>0</v>
      </c>
      <c r="AI104" s="45">
        <v>0</v>
      </c>
      <c r="AJ104" s="45">
        <v>0</v>
      </c>
      <c r="AK104" s="54">
        <v>0</v>
      </c>
      <c r="AL104" s="73">
        <v>0</v>
      </c>
      <c r="AM104" s="45">
        <v>0</v>
      </c>
      <c r="AN104" s="45">
        <v>0</v>
      </c>
      <c r="AO104" s="45">
        <v>0</v>
      </c>
      <c r="AP104" s="54">
        <v>0</v>
      </c>
      <c r="AQ104" s="73">
        <v>0</v>
      </c>
      <c r="AR104" s="53">
        <v>0</v>
      </c>
      <c r="AS104" s="45">
        <v>0</v>
      </c>
      <c r="AT104" s="45">
        <v>0</v>
      </c>
      <c r="AU104" s="54">
        <v>0</v>
      </c>
      <c r="AV104" s="73">
        <v>5.402748483</v>
      </c>
      <c r="AW104" s="45">
        <v>0.025342509</v>
      </c>
      <c r="AX104" s="45">
        <v>0</v>
      </c>
      <c r="AY104" s="45">
        <v>0</v>
      </c>
      <c r="AZ104" s="54">
        <v>7.2169827380000005</v>
      </c>
      <c r="BA104" s="73">
        <v>0</v>
      </c>
      <c r="BB104" s="53">
        <v>0</v>
      </c>
      <c r="BC104" s="45">
        <v>0</v>
      </c>
      <c r="BD104" s="45">
        <v>0</v>
      </c>
      <c r="BE104" s="54">
        <v>0</v>
      </c>
      <c r="BF104" s="73">
        <v>2.095394491</v>
      </c>
      <c r="BG104" s="53">
        <v>0.056552094000000004</v>
      </c>
      <c r="BH104" s="45">
        <v>0</v>
      </c>
      <c r="BI104" s="45">
        <v>0</v>
      </c>
      <c r="BJ104" s="54">
        <v>0.247486617</v>
      </c>
      <c r="BK104" s="61">
        <f t="shared" si="21"/>
        <v>32.459433843999996</v>
      </c>
      <c r="BL104" s="27"/>
      <c r="BM104" s="109"/>
    </row>
    <row r="105" spans="1:65" ht="12.75">
      <c r="A105" s="11"/>
      <c r="B105" s="24" t="s">
        <v>110</v>
      </c>
      <c r="C105" s="73">
        <v>0</v>
      </c>
      <c r="D105" s="53">
        <v>6.49008871</v>
      </c>
      <c r="E105" s="45">
        <v>0</v>
      </c>
      <c r="F105" s="45">
        <v>0</v>
      </c>
      <c r="G105" s="54">
        <v>0</v>
      </c>
      <c r="H105" s="73">
        <v>0.855176139</v>
      </c>
      <c r="I105" s="45">
        <v>1.449185075</v>
      </c>
      <c r="J105" s="45">
        <v>0</v>
      </c>
      <c r="K105" s="45">
        <v>0</v>
      </c>
      <c r="L105" s="54">
        <v>0.851707308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0.078428867</v>
      </c>
      <c r="S105" s="45">
        <v>0</v>
      </c>
      <c r="T105" s="45">
        <v>0</v>
      </c>
      <c r="U105" s="45">
        <v>0</v>
      </c>
      <c r="V105" s="54">
        <v>0.135711371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</v>
      </c>
      <c r="AC105" s="45">
        <v>0</v>
      </c>
      <c r="AD105" s="45">
        <v>0</v>
      </c>
      <c r="AE105" s="45">
        <v>0</v>
      </c>
      <c r="AF105" s="54">
        <v>0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0</v>
      </c>
      <c r="AS105" s="45">
        <v>0</v>
      </c>
      <c r="AT105" s="45">
        <v>0</v>
      </c>
      <c r="AU105" s="54">
        <v>0</v>
      </c>
      <c r="AV105" s="73">
        <v>4.264125829999999</v>
      </c>
      <c r="AW105" s="45">
        <v>1.666989928</v>
      </c>
      <c r="AX105" s="45">
        <v>0</v>
      </c>
      <c r="AY105" s="45">
        <v>0</v>
      </c>
      <c r="AZ105" s="54">
        <v>13.734820128</v>
      </c>
      <c r="BA105" s="73">
        <v>0</v>
      </c>
      <c r="BB105" s="53">
        <v>0</v>
      </c>
      <c r="BC105" s="45">
        <v>0</v>
      </c>
      <c r="BD105" s="45">
        <v>0</v>
      </c>
      <c r="BE105" s="54">
        <v>0</v>
      </c>
      <c r="BF105" s="73">
        <v>0.5785953850000001</v>
      </c>
      <c r="BG105" s="53">
        <v>0</v>
      </c>
      <c r="BH105" s="45">
        <v>0</v>
      </c>
      <c r="BI105" s="45">
        <v>0</v>
      </c>
      <c r="BJ105" s="54">
        <v>0.303741195</v>
      </c>
      <c r="BK105" s="61">
        <f t="shared" si="21"/>
        <v>30.408569936</v>
      </c>
      <c r="BL105" s="27"/>
      <c r="BM105" s="109"/>
    </row>
    <row r="106" spans="1:65" ht="12.75">
      <c r="A106" s="36"/>
      <c r="B106" s="38" t="s">
        <v>76</v>
      </c>
      <c r="C106" s="81">
        <f>SUM(C100:C105)</f>
        <v>0</v>
      </c>
      <c r="D106" s="81">
        <f>SUM(D100:D105)</f>
        <v>89.7750083</v>
      </c>
      <c r="E106" s="81">
        <f aca="true" t="shared" si="22" ref="E106:BI106">SUM(E100:E105)</f>
        <v>0</v>
      </c>
      <c r="F106" s="81">
        <f t="shared" si="22"/>
        <v>0</v>
      </c>
      <c r="G106" s="81">
        <f t="shared" si="22"/>
        <v>0</v>
      </c>
      <c r="H106" s="81">
        <f t="shared" si="22"/>
        <v>14.321009702</v>
      </c>
      <c r="I106" s="81">
        <f t="shared" si="22"/>
        <v>10.913211204</v>
      </c>
      <c r="J106" s="81">
        <f t="shared" si="22"/>
        <v>0</v>
      </c>
      <c r="K106" s="81">
        <f t="shared" si="22"/>
        <v>0</v>
      </c>
      <c r="L106" s="81">
        <f t="shared" si="22"/>
        <v>29.837300004000006</v>
      </c>
      <c r="M106" s="81">
        <f t="shared" si="22"/>
        <v>0</v>
      </c>
      <c r="N106" s="81">
        <f t="shared" si="22"/>
        <v>0</v>
      </c>
      <c r="O106" s="81">
        <f t="shared" si="22"/>
        <v>0</v>
      </c>
      <c r="P106" s="81">
        <f t="shared" si="22"/>
        <v>0</v>
      </c>
      <c r="Q106" s="81">
        <f t="shared" si="22"/>
        <v>0</v>
      </c>
      <c r="R106" s="81">
        <f t="shared" si="22"/>
        <v>4.370088975000001</v>
      </c>
      <c r="S106" s="81">
        <f t="shared" si="22"/>
        <v>0.10244267</v>
      </c>
      <c r="T106" s="81">
        <f t="shared" si="22"/>
        <v>0</v>
      </c>
      <c r="U106" s="81">
        <f t="shared" si="22"/>
        <v>0</v>
      </c>
      <c r="V106" s="81">
        <f t="shared" si="22"/>
        <v>1.274628366</v>
      </c>
      <c r="W106" s="81">
        <f t="shared" si="22"/>
        <v>0</v>
      </c>
      <c r="X106" s="81">
        <f t="shared" si="22"/>
        <v>0</v>
      </c>
      <c r="Y106" s="81">
        <f t="shared" si="22"/>
        <v>0</v>
      </c>
      <c r="Z106" s="81">
        <f t="shared" si="22"/>
        <v>0</v>
      </c>
      <c r="AA106" s="81">
        <f t="shared" si="22"/>
        <v>0</v>
      </c>
      <c r="AB106" s="81">
        <f t="shared" si="22"/>
        <v>0.05576107500000001</v>
      </c>
      <c r="AC106" s="81">
        <f t="shared" si="22"/>
        <v>0</v>
      </c>
      <c r="AD106" s="81">
        <f t="shared" si="22"/>
        <v>0</v>
      </c>
      <c r="AE106" s="81">
        <f t="shared" si="22"/>
        <v>0</v>
      </c>
      <c r="AF106" s="81">
        <f t="shared" si="22"/>
        <v>0</v>
      </c>
      <c r="AG106" s="81">
        <f t="shared" si="22"/>
        <v>0</v>
      </c>
      <c r="AH106" s="81">
        <f t="shared" si="22"/>
        <v>0</v>
      </c>
      <c r="AI106" s="81">
        <f t="shared" si="22"/>
        <v>0</v>
      </c>
      <c r="AJ106" s="81">
        <f t="shared" si="22"/>
        <v>0</v>
      </c>
      <c r="AK106" s="81">
        <f t="shared" si="22"/>
        <v>0</v>
      </c>
      <c r="AL106" s="81">
        <f t="shared" si="22"/>
        <v>0.03872594599999999</v>
      </c>
      <c r="AM106" s="81">
        <f t="shared" si="22"/>
        <v>0</v>
      </c>
      <c r="AN106" s="81">
        <f t="shared" si="22"/>
        <v>0</v>
      </c>
      <c r="AO106" s="81">
        <f t="shared" si="22"/>
        <v>0</v>
      </c>
      <c r="AP106" s="81">
        <f t="shared" si="22"/>
        <v>0</v>
      </c>
      <c r="AQ106" s="81">
        <f t="shared" si="22"/>
        <v>0</v>
      </c>
      <c r="AR106" s="81">
        <f t="shared" si="22"/>
        <v>11.664948390000001</v>
      </c>
      <c r="AS106" s="81">
        <f t="shared" si="22"/>
        <v>0</v>
      </c>
      <c r="AT106" s="81">
        <f t="shared" si="22"/>
        <v>0</v>
      </c>
      <c r="AU106" s="81">
        <f t="shared" si="22"/>
        <v>0</v>
      </c>
      <c r="AV106" s="81">
        <f t="shared" si="22"/>
        <v>83.503859159</v>
      </c>
      <c r="AW106" s="81">
        <f t="shared" si="22"/>
        <v>55.447530768</v>
      </c>
      <c r="AX106" s="81">
        <f t="shared" si="22"/>
        <v>0</v>
      </c>
      <c r="AY106" s="81">
        <f t="shared" si="22"/>
        <v>0</v>
      </c>
      <c r="AZ106" s="81">
        <f t="shared" si="22"/>
        <v>148.60938381</v>
      </c>
      <c r="BA106" s="81">
        <f t="shared" si="22"/>
        <v>0</v>
      </c>
      <c r="BB106" s="81">
        <f t="shared" si="22"/>
        <v>0</v>
      </c>
      <c r="BC106" s="81">
        <f t="shared" si="22"/>
        <v>0</v>
      </c>
      <c r="BD106" s="81">
        <f t="shared" si="22"/>
        <v>0</v>
      </c>
      <c r="BE106" s="81">
        <f t="shared" si="22"/>
        <v>0</v>
      </c>
      <c r="BF106" s="81">
        <f t="shared" si="22"/>
        <v>25.025928676</v>
      </c>
      <c r="BG106" s="81">
        <f t="shared" si="22"/>
        <v>5.704485813999999</v>
      </c>
      <c r="BH106" s="81">
        <f t="shared" si="22"/>
        <v>0</v>
      </c>
      <c r="BI106" s="81">
        <f t="shared" si="22"/>
        <v>0</v>
      </c>
      <c r="BJ106" s="81">
        <f>SUM(BJ100:BJ105)</f>
        <v>11.816614453</v>
      </c>
      <c r="BK106" s="99">
        <f>SUM(BK100:BK105)</f>
        <v>492.46092731199997</v>
      </c>
      <c r="BL106" s="27"/>
      <c r="BM106" s="109"/>
    </row>
    <row r="107" spans="1:65" ht="4.5" customHeight="1">
      <c r="A107" s="11"/>
      <c r="B107" s="21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8"/>
      <c r="BM107" s="109"/>
    </row>
    <row r="108" spans="1:65" ht="12.75">
      <c r="A108" s="36"/>
      <c r="B108" s="83" t="s">
        <v>90</v>
      </c>
      <c r="C108" s="84">
        <f aca="true" t="shared" si="23" ref="C108:AH108">+C106++C87+C82+C58</f>
        <v>0</v>
      </c>
      <c r="D108" s="70">
        <f t="shared" si="23"/>
        <v>4102.630465552</v>
      </c>
      <c r="E108" s="70">
        <f t="shared" si="23"/>
        <v>0</v>
      </c>
      <c r="F108" s="70">
        <f t="shared" si="23"/>
        <v>0</v>
      </c>
      <c r="G108" s="85">
        <f t="shared" si="23"/>
        <v>0</v>
      </c>
      <c r="H108" s="84">
        <f t="shared" si="23"/>
        <v>1583.816774208</v>
      </c>
      <c r="I108" s="70">
        <f t="shared" si="23"/>
        <v>17906.978964724127</v>
      </c>
      <c r="J108" s="70">
        <f t="shared" si="23"/>
        <v>1990.977884704</v>
      </c>
      <c r="K108" s="70">
        <f t="shared" si="23"/>
        <v>10.29294123</v>
      </c>
      <c r="L108" s="85">
        <f t="shared" si="23"/>
        <v>4807.352764546999</v>
      </c>
      <c r="M108" s="84">
        <f t="shared" si="23"/>
        <v>0</v>
      </c>
      <c r="N108" s="70">
        <f t="shared" si="23"/>
        <v>0</v>
      </c>
      <c r="O108" s="70">
        <f t="shared" si="23"/>
        <v>0</v>
      </c>
      <c r="P108" s="70">
        <f t="shared" si="23"/>
        <v>0</v>
      </c>
      <c r="Q108" s="85">
        <f t="shared" si="23"/>
        <v>0</v>
      </c>
      <c r="R108" s="84">
        <f t="shared" si="23"/>
        <v>749.4141209090001</v>
      </c>
      <c r="S108" s="70">
        <f t="shared" si="23"/>
        <v>604.458282287</v>
      </c>
      <c r="T108" s="70">
        <f t="shared" si="23"/>
        <v>140.37833498499998</v>
      </c>
      <c r="U108" s="70">
        <f t="shared" si="23"/>
        <v>0</v>
      </c>
      <c r="V108" s="85">
        <f t="shared" si="23"/>
        <v>391.86318838499994</v>
      </c>
      <c r="W108" s="84">
        <f t="shared" si="23"/>
        <v>0</v>
      </c>
      <c r="X108" s="70">
        <f t="shared" si="23"/>
        <v>0</v>
      </c>
      <c r="Y108" s="70">
        <f t="shared" si="23"/>
        <v>0</v>
      </c>
      <c r="Z108" s="70">
        <f t="shared" si="23"/>
        <v>0</v>
      </c>
      <c r="AA108" s="85">
        <f t="shared" si="23"/>
        <v>0</v>
      </c>
      <c r="AB108" s="84">
        <f t="shared" si="23"/>
        <v>6.631493570000001</v>
      </c>
      <c r="AC108" s="70">
        <f t="shared" si="23"/>
        <v>29.06005378</v>
      </c>
      <c r="AD108" s="70">
        <f t="shared" si="23"/>
        <v>0</v>
      </c>
      <c r="AE108" s="70">
        <f t="shared" si="23"/>
        <v>0</v>
      </c>
      <c r="AF108" s="85">
        <f t="shared" si="23"/>
        <v>0.672654467</v>
      </c>
      <c r="AG108" s="84">
        <f t="shared" si="23"/>
        <v>0</v>
      </c>
      <c r="AH108" s="70">
        <f t="shared" si="23"/>
        <v>0</v>
      </c>
      <c r="AI108" s="70">
        <f aca="true" t="shared" si="24" ref="AI108:BJ108">+AI106++AI87+AI82+AI58</f>
        <v>0</v>
      </c>
      <c r="AJ108" s="70">
        <f t="shared" si="24"/>
        <v>0</v>
      </c>
      <c r="AK108" s="85">
        <f t="shared" si="24"/>
        <v>0</v>
      </c>
      <c r="AL108" s="84">
        <f t="shared" si="24"/>
        <v>5.514197622</v>
      </c>
      <c r="AM108" s="70">
        <f t="shared" si="24"/>
        <v>0</v>
      </c>
      <c r="AN108" s="70">
        <f t="shared" si="24"/>
        <v>0</v>
      </c>
      <c r="AO108" s="70">
        <f t="shared" si="24"/>
        <v>0</v>
      </c>
      <c r="AP108" s="85">
        <f t="shared" si="24"/>
        <v>0.816430627</v>
      </c>
      <c r="AQ108" s="84">
        <f t="shared" si="24"/>
        <v>0</v>
      </c>
      <c r="AR108" s="70">
        <f t="shared" si="24"/>
        <v>101.888215647</v>
      </c>
      <c r="AS108" s="70">
        <f t="shared" si="24"/>
        <v>0</v>
      </c>
      <c r="AT108" s="70">
        <f t="shared" si="24"/>
        <v>0</v>
      </c>
      <c r="AU108" s="85">
        <f t="shared" si="24"/>
        <v>0</v>
      </c>
      <c r="AV108" s="52">
        <f t="shared" si="24"/>
        <v>13672.77485214</v>
      </c>
      <c r="AW108" s="70">
        <f t="shared" si="24"/>
        <v>10569.796452896</v>
      </c>
      <c r="AX108" s="70">
        <f t="shared" si="24"/>
        <v>138.782852777</v>
      </c>
      <c r="AY108" s="70">
        <f t="shared" si="24"/>
        <v>0</v>
      </c>
      <c r="AZ108" s="87">
        <f t="shared" si="24"/>
        <v>17999.02117194</v>
      </c>
      <c r="BA108" s="84">
        <f t="shared" si="24"/>
        <v>0</v>
      </c>
      <c r="BB108" s="70">
        <f t="shared" si="24"/>
        <v>0</v>
      </c>
      <c r="BC108" s="70">
        <f t="shared" si="24"/>
        <v>0</v>
      </c>
      <c r="BD108" s="70">
        <f t="shared" si="24"/>
        <v>0</v>
      </c>
      <c r="BE108" s="85">
        <f t="shared" si="24"/>
        <v>0</v>
      </c>
      <c r="BF108" s="84">
        <f t="shared" si="24"/>
        <v>6427.6382466410005</v>
      </c>
      <c r="BG108" s="70">
        <f t="shared" si="24"/>
        <v>1064.0056071069998</v>
      </c>
      <c r="BH108" s="70">
        <f t="shared" si="24"/>
        <v>75.40614772200001</v>
      </c>
      <c r="BI108" s="70">
        <f t="shared" si="24"/>
        <v>0</v>
      </c>
      <c r="BJ108" s="85">
        <f t="shared" si="24"/>
        <v>3271.662585228</v>
      </c>
      <c r="BK108" s="97">
        <f>+BK106+BK87+BK96+BK82+BK58</f>
        <v>85673.80317874352</v>
      </c>
      <c r="BL108" s="27"/>
      <c r="BM108" s="109"/>
    </row>
    <row r="109" spans="1:63" ht="4.5" customHeight="1">
      <c r="A109" s="11"/>
      <c r="B109" s="22"/>
      <c r="C109" s="150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51"/>
    </row>
    <row r="110" spans="1:63" ht="14.25" customHeight="1">
      <c r="A110" s="11" t="s">
        <v>5</v>
      </c>
      <c r="B110" s="23" t="s">
        <v>26</v>
      </c>
      <c r="C110" s="150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51"/>
    </row>
    <row r="111" spans="1:64" ht="14.25" customHeight="1">
      <c r="A111" s="32"/>
      <c r="B111" s="28"/>
      <c r="C111" s="73">
        <v>0</v>
      </c>
      <c r="D111" s="53">
        <v>0</v>
      </c>
      <c r="E111" s="45">
        <v>0</v>
      </c>
      <c r="F111" s="45">
        <v>0</v>
      </c>
      <c r="G111" s="54">
        <v>0</v>
      </c>
      <c r="H111" s="73">
        <v>0</v>
      </c>
      <c r="I111" s="45">
        <v>0</v>
      </c>
      <c r="J111" s="45">
        <v>0</v>
      </c>
      <c r="K111" s="45">
        <v>0</v>
      </c>
      <c r="L111" s="54">
        <v>0</v>
      </c>
      <c r="M111" s="73">
        <v>0</v>
      </c>
      <c r="N111" s="53">
        <v>0</v>
      </c>
      <c r="O111" s="45">
        <v>0</v>
      </c>
      <c r="P111" s="45">
        <v>0</v>
      </c>
      <c r="Q111" s="54">
        <v>0</v>
      </c>
      <c r="R111" s="73">
        <v>0</v>
      </c>
      <c r="S111" s="45">
        <v>0</v>
      </c>
      <c r="T111" s="45">
        <v>0</v>
      </c>
      <c r="U111" s="45">
        <v>0</v>
      </c>
      <c r="V111" s="54">
        <v>0</v>
      </c>
      <c r="W111" s="73">
        <v>0</v>
      </c>
      <c r="X111" s="45">
        <v>0</v>
      </c>
      <c r="Y111" s="45">
        <v>0</v>
      </c>
      <c r="Z111" s="45">
        <v>0</v>
      </c>
      <c r="AA111" s="54">
        <v>0</v>
      </c>
      <c r="AB111" s="73">
        <v>0</v>
      </c>
      <c r="AC111" s="45">
        <v>0</v>
      </c>
      <c r="AD111" s="45">
        <v>0</v>
      </c>
      <c r="AE111" s="45">
        <v>0</v>
      </c>
      <c r="AF111" s="54">
        <v>0</v>
      </c>
      <c r="AG111" s="73">
        <v>0</v>
      </c>
      <c r="AH111" s="45">
        <v>0</v>
      </c>
      <c r="AI111" s="45">
        <v>0</v>
      </c>
      <c r="AJ111" s="45">
        <v>0</v>
      </c>
      <c r="AK111" s="54">
        <v>0</v>
      </c>
      <c r="AL111" s="73">
        <v>0</v>
      </c>
      <c r="AM111" s="45">
        <v>0</v>
      </c>
      <c r="AN111" s="45">
        <v>0</v>
      </c>
      <c r="AO111" s="45">
        <v>0</v>
      </c>
      <c r="AP111" s="54">
        <v>0</v>
      </c>
      <c r="AQ111" s="73">
        <v>0</v>
      </c>
      <c r="AR111" s="53">
        <v>0</v>
      </c>
      <c r="AS111" s="45">
        <v>0</v>
      </c>
      <c r="AT111" s="45">
        <v>0</v>
      </c>
      <c r="AU111" s="54">
        <v>0</v>
      </c>
      <c r="AV111" s="73">
        <v>0</v>
      </c>
      <c r="AW111" s="45">
        <v>0</v>
      </c>
      <c r="AX111" s="45">
        <v>0</v>
      </c>
      <c r="AY111" s="45">
        <v>0</v>
      </c>
      <c r="AZ111" s="54">
        <v>0</v>
      </c>
      <c r="BA111" s="43">
        <v>0</v>
      </c>
      <c r="BB111" s="44">
        <v>0</v>
      </c>
      <c r="BC111" s="43">
        <v>0</v>
      </c>
      <c r="BD111" s="43">
        <v>0</v>
      </c>
      <c r="BE111" s="48">
        <v>0</v>
      </c>
      <c r="BF111" s="43">
        <v>0</v>
      </c>
      <c r="BG111" s="44">
        <v>0</v>
      </c>
      <c r="BH111" s="43">
        <v>0</v>
      </c>
      <c r="BI111" s="43">
        <v>0</v>
      </c>
      <c r="BJ111" s="48">
        <v>0</v>
      </c>
      <c r="BK111" s="100">
        <f>SUM(C111:BJ111)</f>
        <v>0</v>
      </c>
      <c r="BL111" s="109"/>
    </row>
    <row r="112" spans="1:63" ht="13.5" thickBot="1">
      <c r="A112" s="40"/>
      <c r="B112" s="86" t="s">
        <v>76</v>
      </c>
      <c r="C112" s="50">
        <f>SUM(C111)</f>
        <v>0</v>
      </c>
      <c r="D112" s="71">
        <f aca="true" t="shared" si="25" ref="D112:BK112">SUM(D111)</f>
        <v>0</v>
      </c>
      <c r="E112" s="71">
        <f t="shared" si="25"/>
        <v>0</v>
      </c>
      <c r="F112" s="71">
        <f t="shared" si="25"/>
        <v>0</v>
      </c>
      <c r="G112" s="69">
        <f t="shared" si="25"/>
        <v>0</v>
      </c>
      <c r="H112" s="50">
        <f t="shared" si="25"/>
        <v>0</v>
      </c>
      <c r="I112" s="71">
        <f t="shared" si="25"/>
        <v>0</v>
      </c>
      <c r="J112" s="71">
        <f t="shared" si="25"/>
        <v>0</v>
      </c>
      <c r="K112" s="71">
        <f t="shared" si="25"/>
        <v>0</v>
      </c>
      <c r="L112" s="69">
        <f t="shared" si="25"/>
        <v>0</v>
      </c>
      <c r="M112" s="50">
        <f t="shared" si="25"/>
        <v>0</v>
      </c>
      <c r="N112" s="71">
        <f t="shared" si="25"/>
        <v>0</v>
      </c>
      <c r="O112" s="71">
        <f t="shared" si="25"/>
        <v>0</v>
      </c>
      <c r="P112" s="71">
        <f t="shared" si="25"/>
        <v>0</v>
      </c>
      <c r="Q112" s="69">
        <f t="shared" si="25"/>
        <v>0</v>
      </c>
      <c r="R112" s="50">
        <f t="shared" si="25"/>
        <v>0</v>
      </c>
      <c r="S112" s="71">
        <f t="shared" si="25"/>
        <v>0</v>
      </c>
      <c r="T112" s="71">
        <f t="shared" si="25"/>
        <v>0</v>
      </c>
      <c r="U112" s="71">
        <f t="shared" si="25"/>
        <v>0</v>
      </c>
      <c r="V112" s="69">
        <f t="shared" si="25"/>
        <v>0</v>
      </c>
      <c r="W112" s="50">
        <f t="shared" si="25"/>
        <v>0</v>
      </c>
      <c r="X112" s="71">
        <f t="shared" si="25"/>
        <v>0</v>
      </c>
      <c r="Y112" s="71">
        <f t="shared" si="25"/>
        <v>0</v>
      </c>
      <c r="Z112" s="71">
        <f t="shared" si="25"/>
        <v>0</v>
      </c>
      <c r="AA112" s="69">
        <f t="shared" si="25"/>
        <v>0</v>
      </c>
      <c r="AB112" s="50">
        <f t="shared" si="25"/>
        <v>0</v>
      </c>
      <c r="AC112" s="71">
        <f t="shared" si="25"/>
        <v>0</v>
      </c>
      <c r="AD112" s="71">
        <f t="shared" si="25"/>
        <v>0</v>
      </c>
      <c r="AE112" s="71">
        <f t="shared" si="25"/>
        <v>0</v>
      </c>
      <c r="AF112" s="69">
        <f t="shared" si="25"/>
        <v>0</v>
      </c>
      <c r="AG112" s="50">
        <f t="shared" si="25"/>
        <v>0</v>
      </c>
      <c r="AH112" s="71">
        <f t="shared" si="25"/>
        <v>0</v>
      </c>
      <c r="AI112" s="71">
        <f t="shared" si="25"/>
        <v>0</v>
      </c>
      <c r="AJ112" s="71">
        <f t="shared" si="25"/>
        <v>0</v>
      </c>
      <c r="AK112" s="69">
        <f t="shared" si="25"/>
        <v>0</v>
      </c>
      <c r="AL112" s="50">
        <f t="shared" si="25"/>
        <v>0</v>
      </c>
      <c r="AM112" s="71">
        <f t="shared" si="25"/>
        <v>0</v>
      </c>
      <c r="AN112" s="71">
        <f t="shared" si="25"/>
        <v>0</v>
      </c>
      <c r="AO112" s="71">
        <f t="shared" si="25"/>
        <v>0</v>
      </c>
      <c r="AP112" s="69">
        <f t="shared" si="25"/>
        <v>0</v>
      </c>
      <c r="AQ112" s="50">
        <f t="shared" si="25"/>
        <v>0</v>
      </c>
      <c r="AR112" s="71">
        <f t="shared" si="25"/>
        <v>0</v>
      </c>
      <c r="AS112" s="71">
        <f t="shared" si="25"/>
        <v>0</v>
      </c>
      <c r="AT112" s="71">
        <f t="shared" si="25"/>
        <v>0</v>
      </c>
      <c r="AU112" s="69">
        <f t="shared" si="25"/>
        <v>0</v>
      </c>
      <c r="AV112" s="50">
        <f t="shared" si="25"/>
        <v>0</v>
      </c>
      <c r="AW112" s="71">
        <f t="shared" si="25"/>
        <v>0</v>
      </c>
      <c r="AX112" s="71">
        <f t="shared" si="25"/>
        <v>0</v>
      </c>
      <c r="AY112" s="71">
        <f t="shared" si="25"/>
        <v>0</v>
      </c>
      <c r="AZ112" s="69">
        <f t="shared" si="25"/>
        <v>0</v>
      </c>
      <c r="BA112" s="51">
        <f t="shared" si="25"/>
        <v>0</v>
      </c>
      <c r="BB112" s="71">
        <f t="shared" si="25"/>
        <v>0</v>
      </c>
      <c r="BC112" s="71">
        <f t="shared" si="25"/>
        <v>0</v>
      </c>
      <c r="BD112" s="71">
        <f t="shared" si="25"/>
        <v>0</v>
      </c>
      <c r="BE112" s="88">
        <f t="shared" si="25"/>
        <v>0</v>
      </c>
      <c r="BF112" s="50">
        <f t="shared" si="25"/>
        <v>0</v>
      </c>
      <c r="BG112" s="71">
        <f t="shared" si="25"/>
        <v>0</v>
      </c>
      <c r="BH112" s="71">
        <f t="shared" si="25"/>
        <v>0</v>
      </c>
      <c r="BI112" s="71">
        <f t="shared" si="25"/>
        <v>0</v>
      </c>
      <c r="BJ112" s="69">
        <f t="shared" si="25"/>
        <v>0</v>
      </c>
      <c r="BK112" s="101">
        <f t="shared" si="25"/>
        <v>0</v>
      </c>
    </row>
    <row r="113" spans="1:63" ht="6" customHeight="1">
      <c r="A113" s="4"/>
      <c r="B113" s="16"/>
      <c r="C113" s="27"/>
      <c r="D113" s="34"/>
      <c r="E113" s="27"/>
      <c r="F113" s="27"/>
      <c r="G113" s="27"/>
      <c r="H113" s="27"/>
      <c r="I113" s="27"/>
      <c r="J113" s="27"/>
      <c r="K113" s="27"/>
      <c r="L113" s="27"/>
      <c r="M113" s="27"/>
      <c r="N113" s="34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34"/>
      <c r="AS113" s="27"/>
      <c r="AT113" s="27"/>
      <c r="AU113" s="27"/>
      <c r="AV113" s="27"/>
      <c r="AW113" s="27"/>
      <c r="AX113" s="27"/>
      <c r="AY113" s="27"/>
      <c r="AZ113" s="27"/>
      <c r="BA113" s="27"/>
      <c r="BB113" s="34"/>
      <c r="BC113" s="27"/>
      <c r="BD113" s="27"/>
      <c r="BE113" s="27"/>
      <c r="BF113" s="27"/>
      <c r="BG113" s="34"/>
      <c r="BH113" s="27"/>
      <c r="BI113" s="27"/>
      <c r="BJ113" s="27"/>
      <c r="BK113" s="30"/>
    </row>
    <row r="114" spans="1:63" ht="12.75">
      <c r="A114" s="4"/>
      <c r="B114" s="4" t="s">
        <v>101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41" t="s">
        <v>102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30"/>
    </row>
    <row r="115" spans="1:63" ht="12.75">
      <c r="A115" s="4"/>
      <c r="B115" s="4" t="s">
        <v>103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42" t="s">
        <v>104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30"/>
    </row>
    <row r="116" spans="3:63" ht="12.75">
      <c r="C116" s="27"/>
      <c r="D116" s="27"/>
      <c r="E116" s="27"/>
      <c r="F116" s="27"/>
      <c r="G116" s="27"/>
      <c r="H116" s="27"/>
      <c r="I116" s="27"/>
      <c r="J116" s="27"/>
      <c r="K116" s="27"/>
      <c r="L116" s="42" t="s">
        <v>105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30"/>
    </row>
    <row r="117" spans="2:63" ht="12.75">
      <c r="B117" s="4" t="s">
        <v>113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2" t="s">
        <v>106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30"/>
    </row>
    <row r="118" spans="2:63" ht="12.75">
      <c r="B118" s="4" t="s">
        <v>114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42" t="s">
        <v>107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  <row r="119" spans="2:63" ht="12.75">
      <c r="B119" s="4"/>
      <c r="C119" s="27"/>
      <c r="D119" s="27"/>
      <c r="E119" s="27"/>
      <c r="F119" s="27"/>
      <c r="G119" s="27"/>
      <c r="H119" s="27"/>
      <c r="I119" s="27"/>
      <c r="J119" s="27"/>
      <c r="K119" s="27"/>
      <c r="L119" s="42" t="s">
        <v>108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</sheetData>
  <sheetProtection/>
  <mergeCells count="49">
    <mergeCell ref="C107:BK107"/>
    <mergeCell ref="A1:A5"/>
    <mergeCell ref="C85:BK85"/>
    <mergeCell ref="C109:BK109"/>
    <mergeCell ref="C110:BK110"/>
    <mergeCell ref="C89:BK89"/>
    <mergeCell ref="C90:BK90"/>
    <mergeCell ref="C93:BK93"/>
    <mergeCell ref="C97:BK97"/>
    <mergeCell ref="C98:BK98"/>
    <mergeCell ref="C99:BK99"/>
    <mergeCell ref="C62:BK62"/>
    <mergeCell ref="C59:BK59"/>
    <mergeCell ref="C65:BK65"/>
    <mergeCell ref="C83:BK83"/>
    <mergeCell ref="C84:BK84"/>
    <mergeCell ref="C88:BK88"/>
    <mergeCell ref="C1:BK1"/>
    <mergeCell ref="BA3:BJ3"/>
    <mergeCell ref="BK2:BK5"/>
    <mergeCell ref="W3:AF3"/>
    <mergeCell ref="AG3:AP3"/>
    <mergeCell ref="C61:BK61"/>
    <mergeCell ref="M3:V3"/>
    <mergeCell ref="C11:BK11"/>
    <mergeCell ref="C15:BK15"/>
    <mergeCell ref="C42:BK42"/>
    <mergeCell ref="C45:BK45"/>
    <mergeCell ref="C48:BK48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6"/>
  <sheetViews>
    <sheetView zoomScalePageLayoutView="0" workbookViewId="0" topLeftCell="A10">
      <selection activeCell="B5" sqref="B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2" t="s">
        <v>165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109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68</v>
      </c>
      <c r="C4" s="15" t="s">
        <v>34</v>
      </c>
      <c r="D4" s="15" t="s">
        <v>80</v>
      </c>
      <c r="E4" s="15" t="s">
        <v>81</v>
      </c>
      <c r="F4" s="15" t="s">
        <v>7</v>
      </c>
      <c r="G4" s="15" t="s">
        <v>8</v>
      </c>
      <c r="H4" s="15" t="s">
        <v>23</v>
      </c>
      <c r="I4" s="15" t="s">
        <v>86</v>
      </c>
      <c r="J4" s="15" t="s">
        <v>87</v>
      </c>
      <c r="K4" s="15" t="s">
        <v>67</v>
      </c>
      <c r="L4" s="15" t="s">
        <v>88</v>
      </c>
    </row>
    <row r="5" spans="2:14" ht="12.75">
      <c r="B5" s="12">
        <v>1</v>
      </c>
      <c r="C5" s="13" t="s">
        <v>35</v>
      </c>
      <c r="D5" s="113">
        <v>0.015048862</v>
      </c>
      <c r="E5" s="107">
        <v>0.726968963</v>
      </c>
      <c r="F5" s="107">
        <v>2.45163791</v>
      </c>
      <c r="G5" s="107">
        <v>0.231596846</v>
      </c>
      <c r="H5" s="107">
        <v>0.007080138000000001</v>
      </c>
      <c r="I5" s="72"/>
      <c r="J5" s="89">
        <v>0</v>
      </c>
      <c r="K5" s="95">
        <f>SUM(D5:J5)</f>
        <v>3.432332719</v>
      </c>
      <c r="L5" s="107">
        <v>0</v>
      </c>
      <c r="M5" s="112"/>
      <c r="N5" s="112"/>
    </row>
    <row r="6" spans="2:14" ht="12.75">
      <c r="B6" s="12">
        <v>2</v>
      </c>
      <c r="C6" s="14" t="s">
        <v>36</v>
      </c>
      <c r="D6" s="107">
        <v>124.423730505</v>
      </c>
      <c r="E6" s="107">
        <v>196.60167034</v>
      </c>
      <c r="F6" s="107">
        <v>785.343963252</v>
      </c>
      <c r="G6" s="107">
        <v>112.011822175</v>
      </c>
      <c r="H6" s="107">
        <v>4.9945778700000005</v>
      </c>
      <c r="I6" s="72"/>
      <c r="J6" s="89">
        <v>0.008876903828449795</v>
      </c>
      <c r="K6" s="95">
        <f aca="true" t="shared" si="0" ref="K6:K41">SUM(D6:J6)</f>
        <v>1223.3846410458284</v>
      </c>
      <c r="L6" s="107">
        <v>0</v>
      </c>
      <c r="M6" s="112"/>
      <c r="N6" s="112"/>
    </row>
    <row r="7" spans="2:14" ht="12.75">
      <c r="B7" s="12">
        <v>3</v>
      </c>
      <c r="C7" s="13" t="s">
        <v>37</v>
      </c>
      <c r="D7" s="107">
        <v>0.067034819</v>
      </c>
      <c r="E7" s="107">
        <v>0.041317601</v>
      </c>
      <c r="F7" s="107">
        <v>2.807356385</v>
      </c>
      <c r="G7" s="107">
        <v>0.11195493200000001</v>
      </c>
      <c r="H7" s="107">
        <v>0.004694818</v>
      </c>
      <c r="I7" s="72"/>
      <c r="J7" s="89">
        <v>0</v>
      </c>
      <c r="K7" s="95">
        <f t="shared" si="0"/>
        <v>3.032358555</v>
      </c>
      <c r="L7" s="107">
        <v>0</v>
      </c>
      <c r="M7" s="112"/>
      <c r="N7" s="112"/>
    </row>
    <row r="8" spans="2:14" ht="12.75">
      <c r="B8" s="12">
        <v>4</v>
      </c>
      <c r="C8" s="14" t="s">
        <v>38</v>
      </c>
      <c r="D8" s="107">
        <v>3.866852194</v>
      </c>
      <c r="E8" s="107">
        <v>85.013659881</v>
      </c>
      <c r="F8" s="107">
        <v>192.942474939</v>
      </c>
      <c r="G8" s="107">
        <v>35.004376447000006</v>
      </c>
      <c r="H8" s="107">
        <v>0.628325593</v>
      </c>
      <c r="I8" s="72"/>
      <c r="J8" s="89">
        <v>0</v>
      </c>
      <c r="K8" s="95">
        <f t="shared" si="0"/>
        <v>317.455689054</v>
      </c>
      <c r="L8" s="107">
        <v>0</v>
      </c>
      <c r="M8" s="112"/>
      <c r="N8" s="112"/>
    </row>
    <row r="9" spans="2:14" ht="12.75">
      <c r="B9" s="12">
        <v>5</v>
      </c>
      <c r="C9" s="14" t="s">
        <v>39</v>
      </c>
      <c r="D9" s="107">
        <v>2.201408475</v>
      </c>
      <c r="E9" s="107">
        <v>55.89956607800001</v>
      </c>
      <c r="F9" s="107">
        <v>281.30948029499996</v>
      </c>
      <c r="G9" s="107">
        <v>49.160333006</v>
      </c>
      <c r="H9" s="107">
        <v>0.89920835</v>
      </c>
      <c r="I9" s="72"/>
      <c r="J9" s="89">
        <v>0</v>
      </c>
      <c r="K9" s="95">
        <f t="shared" si="0"/>
        <v>389.4699962039999</v>
      </c>
      <c r="L9" s="107">
        <v>0</v>
      </c>
      <c r="M9" s="112"/>
      <c r="N9" s="112"/>
    </row>
    <row r="10" spans="2:14" ht="12.75">
      <c r="B10" s="12">
        <v>6</v>
      </c>
      <c r="C10" s="14" t="s">
        <v>40</v>
      </c>
      <c r="D10" s="107">
        <v>4.882634315</v>
      </c>
      <c r="E10" s="107">
        <v>65.32534065300001</v>
      </c>
      <c r="F10" s="107">
        <v>160.684704087</v>
      </c>
      <c r="G10" s="107">
        <v>40.387665791</v>
      </c>
      <c r="H10" s="107">
        <v>1.474175953</v>
      </c>
      <c r="I10" s="72"/>
      <c r="J10" s="89">
        <v>0</v>
      </c>
      <c r="K10" s="95">
        <f t="shared" si="0"/>
        <v>272.75452079900003</v>
      </c>
      <c r="L10" s="107">
        <v>0</v>
      </c>
      <c r="M10" s="112"/>
      <c r="N10" s="112"/>
    </row>
    <row r="11" spans="2:14" ht="12.75">
      <c r="B11" s="12">
        <v>7</v>
      </c>
      <c r="C11" s="14" t="s">
        <v>41</v>
      </c>
      <c r="D11" s="107">
        <v>1.646342301</v>
      </c>
      <c r="E11" s="107">
        <v>88.857802779</v>
      </c>
      <c r="F11" s="107">
        <v>187.330081159</v>
      </c>
      <c r="G11" s="107">
        <v>24.78631706</v>
      </c>
      <c r="H11" s="107">
        <v>2.2201850079999996</v>
      </c>
      <c r="I11" s="72"/>
      <c r="J11" s="89">
        <v>0</v>
      </c>
      <c r="K11" s="95">
        <f t="shared" si="0"/>
        <v>304.840728307</v>
      </c>
      <c r="L11" s="107">
        <v>0</v>
      </c>
      <c r="M11" s="112"/>
      <c r="N11" s="112"/>
    </row>
    <row r="12" spans="2:14" ht="12.75">
      <c r="B12" s="12">
        <v>8</v>
      </c>
      <c r="C12" s="13" t="s">
        <v>42</v>
      </c>
      <c r="D12" s="107">
        <v>0.019358123999999997</v>
      </c>
      <c r="E12" s="107">
        <v>0.22738208199999999</v>
      </c>
      <c r="F12" s="107">
        <v>8.754037402</v>
      </c>
      <c r="G12" s="107">
        <v>0.7458048559999999</v>
      </c>
      <c r="H12" s="107">
        <v>0.003809143</v>
      </c>
      <c r="I12" s="72"/>
      <c r="J12" s="89">
        <v>0</v>
      </c>
      <c r="K12" s="95">
        <f t="shared" si="0"/>
        <v>9.750391607</v>
      </c>
      <c r="L12" s="107">
        <v>0</v>
      </c>
      <c r="M12" s="112"/>
      <c r="N12" s="112"/>
    </row>
    <row r="13" spans="2:14" ht="12.75">
      <c r="B13" s="12">
        <v>9</v>
      </c>
      <c r="C13" s="13" t="s">
        <v>43</v>
      </c>
      <c r="D13" s="107">
        <v>0.41481167599999996</v>
      </c>
      <c r="E13" s="107">
        <v>1.14201119</v>
      </c>
      <c r="F13" s="107">
        <v>6.183988084</v>
      </c>
      <c r="G13" s="107">
        <v>0.443707766</v>
      </c>
      <c r="H13" s="107">
        <v>0.011574174000000001</v>
      </c>
      <c r="I13" s="72"/>
      <c r="J13" s="89">
        <v>0</v>
      </c>
      <c r="K13" s="95">
        <f t="shared" si="0"/>
        <v>8.19609289</v>
      </c>
      <c r="L13" s="107">
        <v>0</v>
      </c>
      <c r="M13" s="112"/>
      <c r="N13" s="112"/>
    </row>
    <row r="14" spans="2:14" ht="12.75">
      <c r="B14" s="12">
        <v>10</v>
      </c>
      <c r="C14" s="14" t="s">
        <v>44</v>
      </c>
      <c r="D14" s="107">
        <v>24.26352922</v>
      </c>
      <c r="E14" s="107">
        <v>216.24714220999996</v>
      </c>
      <c r="F14" s="107">
        <v>322.723900898</v>
      </c>
      <c r="G14" s="107">
        <v>88.548482306</v>
      </c>
      <c r="H14" s="107">
        <v>1.754334864</v>
      </c>
      <c r="I14" s="72"/>
      <c r="J14" s="89">
        <v>0.0013785446620862792</v>
      </c>
      <c r="K14" s="95">
        <f t="shared" si="0"/>
        <v>653.5387680426621</v>
      </c>
      <c r="L14" s="107">
        <v>0</v>
      </c>
      <c r="M14" s="112"/>
      <c r="N14" s="112"/>
    </row>
    <row r="15" spans="2:14" ht="12.75">
      <c r="B15" s="12">
        <v>11</v>
      </c>
      <c r="C15" s="14" t="s">
        <v>45</v>
      </c>
      <c r="D15" s="107">
        <v>583.672313906</v>
      </c>
      <c r="E15" s="107">
        <v>981.660750576</v>
      </c>
      <c r="F15" s="107">
        <v>2977.884244234</v>
      </c>
      <c r="G15" s="107">
        <v>627.148963543</v>
      </c>
      <c r="H15" s="107">
        <v>18.232215691999997</v>
      </c>
      <c r="I15" s="72"/>
      <c r="J15" s="89">
        <v>0.08183051011951861</v>
      </c>
      <c r="K15" s="95">
        <f t="shared" si="0"/>
        <v>5188.680318461119</v>
      </c>
      <c r="L15" s="107">
        <v>0</v>
      </c>
      <c r="M15" s="112"/>
      <c r="N15" s="112"/>
    </row>
    <row r="16" spans="2:14" ht="12.75">
      <c r="B16" s="12">
        <v>12</v>
      </c>
      <c r="C16" s="14" t="s">
        <v>46</v>
      </c>
      <c r="D16" s="107">
        <v>782.039036867</v>
      </c>
      <c r="E16" s="107">
        <v>1900.294592625</v>
      </c>
      <c r="F16" s="107">
        <v>897.533414198</v>
      </c>
      <c r="G16" s="107">
        <v>144.540628635</v>
      </c>
      <c r="H16" s="107">
        <v>7.452094412</v>
      </c>
      <c r="I16" s="72"/>
      <c r="J16" s="89">
        <v>0.0016539786554006061</v>
      </c>
      <c r="K16" s="95">
        <f t="shared" si="0"/>
        <v>3731.861420715655</v>
      </c>
      <c r="L16" s="107">
        <v>0</v>
      </c>
      <c r="M16" s="112"/>
      <c r="N16" s="112"/>
    </row>
    <row r="17" spans="2:14" ht="12.75">
      <c r="B17" s="12">
        <v>13</v>
      </c>
      <c r="C17" s="14" t="s">
        <v>47</v>
      </c>
      <c r="D17" s="107">
        <v>1.805803668</v>
      </c>
      <c r="E17" s="107">
        <v>7.114115663000001</v>
      </c>
      <c r="F17" s="107">
        <v>43.672851729</v>
      </c>
      <c r="G17" s="107">
        <v>5.0563184130000005</v>
      </c>
      <c r="H17" s="107">
        <v>0.231017156</v>
      </c>
      <c r="I17" s="72"/>
      <c r="J17" s="89">
        <v>0</v>
      </c>
      <c r="K17" s="95">
        <f t="shared" si="0"/>
        <v>57.880106629000004</v>
      </c>
      <c r="L17" s="107">
        <v>0</v>
      </c>
      <c r="M17" s="112"/>
      <c r="N17" s="112"/>
    </row>
    <row r="18" spans="2:14" ht="12.75">
      <c r="B18" s="12">
        <v>14</v>
      </c>
      <c r="C18" s="14" t="s">
        <v>48</v>
      </c>
      <c r="D18" s="107">
        <v>3.8538647420000003</v>
      </c>
      <c r="E18" s="107">
        <v>3.569026426</v>
      </c>
      <c r="F18" s="107">
        <v>24.751775877000004</v>
      </c>
      <c r="G18" s="107">
        <v>1.03829524</v>
      </c>
      <c r="H18" s="107">
        <v>0.250433017</v>
      </c>
      <c r="I18" s="72"/>
      <c r="J18" s="89">
        <v>0</v>
      </c>
      <c r="K18" s="95">
        <f t="shared" si="0"/>
        <v>33.463395302</v>
      </c>
      <c r="L18" s="107">
        <v>0</v>
      </c>
      <c r="M18" s="112"/>
      <c r="N18" s="112"/>
    </row>
    <row r="19" spans="2:14" ht="12.75">
      <c r="B19" s="12">
        <v>15</v>
      </c>
      <c r="C19" s="14" t="s">
        <v>49</v>
      </c>
      <c r="D19" s="107">
        <v>11.900841645</v>
      </c>
      <c r="E19" s="107">
        <v>63.333322118000005</v>
      </c>
      <c r="F19" s="107">
        <v>339.86760082800004</v>
      </c>
      <c r="G19" s="107">
        <v>108.698720988</v>
      </c>
      <c r="H19" s="107">
        <v>2.529386168</v>
      </c>
      <c r="I19" s="72"/>
      <c r="J19" s="89">
        <v>0</v>
      </c>
      <c r="K19" s="95">
        <f t="shared" si="0"/>
        <v>526.329871747</v>
      </c>
      <c r="L19" s="107">
        <v>0</v>
      </c>
      <c r="M19" s="112"/>
      <c r="N19" s="112"/>
    </row>
    <row r="20" spans="2:14" ht="12.75">
      <c r="B20" s="12">
        <v>16</v>
      </c>
      <c r="C20" s="14" t="s">
        <v>50</v>
      </c>
      <c r="D20" s="107">
        <v>1326.209479975</v>
      </c>
      <c r="E20" s="107">
        <v>2380.102783822</v>
      </c>
      <c r="F20" s="107">
        <v>2433.1732843689997</v>
      </c>
      <c r="G20" s="107">
        <v>342.658097861</v>
      </c>
      <c r="H20" s="107">
        <v>26.537153926</v>
      </c>
      <c r="I20" s="72"/>
      <c r="J20" s="89">
        <v>0.0191252588901303</v>
      </c>
      <c r="K20" s="95">
        <f t="shared" si="0"/>
        <v>6508.69992521189</v>
      </c>
      <c r="L20" s="107">
        <v>0</v>
      </c>
      <c r="M20" s="112"/>
      <c r="N20" s="112"/>
    </row>
    <row r="21" spans="2:14" ht="12.75">
      <c r="B21" s="12">
        <v>17</v>
      </c>
      <c r="C21" s="14" t="s">
        <v>51</v>
      </c>
      <c r="D21" s="107">
        <v>81.12354683</v>
      </c>
      <c r="E21" s="107">
        <v>155.62993252900003</v>
      </c>
      <c r="F21" s="107">
        <v>541.1015357660001</v>
      </c>
      <c r="G21" s="107">
        <v>99.926318749</v>
      </c>
      <c r="H21" s="107">
        <v>4.263542514</v>
      </c>
      <c r="I21" s="72"/>
      <c r="J21" s="89">
        <v>0</v>
      </c>
      <c r="K21" s="95">
        <f t="shared" si="0"/>
        <v>882.0448763880001</v>
      </c>
      <c r="L21" s="107">
        <v>0</v>
      </c>
      <c r="M21" s="112"/>
      <c r="N21" s="112"/>
    </row>
    <row r="22" spans="2:14" ht="12.75">
      <c r="B22" s="12">
        <v>18</v>
      </c>
      <c r="C22" s="13" t="s">
        <v>52</v>
      </c>
      <c r="D22" s="107">
        <v>3.2804E-05</v>
      </c>
      <c r="E22" s="107">
        <v>0.067589277</v>
      </c>
      <c r="F22" s="107">
        <v>0.24715589</v>
      </c>
      <c r="G22" s="107">
        <v>0.035094020000000004</v>
      </c>
      <c r="H22" s="107">
        <v>0</v>
      </c>
      <c r="I22" s="72"/>
      <c r="J22" s="89">
        <v>0</v>
      </c>
      <c r="K22" s="95">
        <f t="shared" si="0"/>
        <v>0.349871991</v>
      </c>
      <c r="L22" s="107">
        <v>0</v>
      </c>
      <c r="M22" s="112"/>
      <c r="N22" s="112"/>
    </row>
    <row r="23" spans="2:14" ht="12.75">
      <c r="B23" s="12">
        <v>19</v>
      </c>
      <c r="C23" s="14" t="s">
        <v>53</v>
      </c>
      <c r="D23" s="107">
        <v>7.738930989</v>
      </c>
      <c r="E23" s="107">
        <v>151.251908995</v>
      </c>
      <c r="F23" s="107">
        <v>600.3748792370001</v>
      </c>
      <c r="G23" s="107">
        <v>101.35742730700001</v>
      </c>
      <c r="H23" s="107">
        <v>3.088995918</v>
      </c>
      <c r="I23" s="72"/>
      <c r="J23" s="89">
        <v>0.0016529338868094756</v>
      </c>
      <c r="K23" s="95">
        <f t="shared" si="0"/>
        <v>863.8137953798869</v>
      </c>
      <c r="L23" s="107">
        <v>0</v>
      </c>
      <c r="M23" s="112"/>
      <c r="N23" s="112"/>
    </row>
    <row r="24" spans="2:14" ht="12.75">
      <c r="B24" s="12">
        <v>20</v>
      </c>
      <c r="C24" s="14" t="s">
        <v>54</v>
      </c>
      <c r="D24" s="107">
        <v>10844.59968200313</v>
      </c>
      <c r="E24" s="107">
        <v>11341.185796323</v>
      </c>
      <c r="F24" s="107">
        <v>11807.75920608</v>
      </c>
      <c r="G24" s="107">
        <v>2737.6507302990003</v>
      </c>
      <c r="H24" s="107">
        <v>300.19207649000003</v>
      </c>
      <c r="I24" s="72"/>
      <c r="J24" s="89">
        <v>21.713679728182182</v>
      </c>
      <c r="K24" s="95">
        <f t="shared" si="0"/>
        <v>37053.10117092331</v>
      </c>
      <c r="L24" s="107">
        <v>0</v>
      </c>
      <c r="M24" s="112"/>
      <c r="N24" s="112"/>
    </row>
    <row r="25" spans="2:14" ht="12.75">
      <c r="B25" s="12">
        <v>21</v>
      </c>
      <c r="C25" s="13" t="s">
        <v>55</v>
      </c>
      <c r="D25" s="107">
        <v>0.206456036</v>
      </c>
      <c r="E25" s="107">
        <v>0.466893216</v>
      </c>
      <c r="F25" s="107">
        <v>3.565010533</v>
      </c>
      <c r="G25" s="107">
        <v>0.45588715199999996</v>
      </c>
      <c r="H25" s="107">
        <v>0.048507601000000004</v>
      </c>
      <c r="I25" s="72"/>
      <c r="J25" s="89">
        <v>0</v>
      </c>
      <c r="K25" s="95">
        <f t="shared" si="0"/>
        <v>4.742754538</v>
      </c>
      <c r="L25" s="107">
        <v>0</v>
      </c>
      <c r="M25" s="112"/>
      <c r="N25" s="112"/>
    </row>
    <row r="26" spans="2:14" ht="12.75">
      <c r="B26" s="12">
        <v>22</v>
      </c>
      <c r="C26" s="14" t="s">
        <v>56</v>
      </c>
      <c r="D26" s="107">
        <v>0.24113046400000002</v>
      </c>
      <c r="E26" s="107">
        <v>4.685871877</v>
      </c>
      <c r="F26" s="107">
        <v>10.821798453</v>
      </c>
      <c r="G26" s="107">
        <v>0.590280156</v>
      </c>
      <c r="H26" s="107">
        <v>0.129536571</v>
      </c>
      <c r="I26" s="72"/>
      <c r="J26" s="89">
        <v>0</v>
      </c>
      <c r="K26" s="95">
        <f t="shared" si="0"/>
        <v>16.468617521</v>
      </c>
      <c r="L26" s="107">
        <v>0</v>
      </c>
      <c r="M26" s="112"/>
      <c r="N26" s="112"/>
    </row>
    <row r="27" spans="2:14" ht="12.75">
      <c r="B27" s="12">
        <v>23</v>
      </c>
      <c r="C27" s="13" t="s">
        <v>57</v>
      </c>
      <c r="D27" s="107">
        <v>0</v>
      </c>
      <c r="E27" s="107">
        <v>0.306497792</v>
      </c>
      <c r="F27" s="107">
        <v>1.7053096490000001</v>
      </c>
      <c r="G27" s="107">
        <v>0.129765623</v>
      </c>
      <c r="H27" s="107">
        <v>0.009022814</v>
      </c>
      <c r="I27" s="72"/>
      <c r="J27" s="89">
        <v>0</v>
      </c>
      <c r="K27" s="95">
        <f t="shared" si="0"/>
        <v>2.1505958780000003</v>
      </c>
      <c r="L27" s="107">
        <v>0</v>
      </c>
      <c r="M27" s="112"/>
      <c r="N27" s="112"/>
    </row>
    <row r="28" spans="2:14" ht="12.75">
      <c r="B28" s="12">
        <v>24</v>
      </c>
      <c r="C28" s="13" t="s">
        <v>58</v>
      </c>
      <c r="D28" s="107">
        <v>0.05563376700000001</v>
      </c>
      <c r="E28" s="107">
        <v>0.427605016</v>
      </c>
      <c r="F28" s="107">
        <v>3.8965042380000003</v>
      </c>
      <c r="G28" s="107">
        <v>0.081826627</v>
      </c>
      <c r="H28" s="107">
        <v>0.036929574</v>
      </c>
      <c r="I28" s="72"/>
      <c r="J28" s="89">
        <v>0.00022000627016382945</v>
      </c>
      <c r="K28" s="95">
        <f t="shared" si="0"/>
        <v>4.498719228270164</v>
      </c>
      <c r="L28" s="107">
        <v>0</v>
      </c>
      <c r="M28" s="112"/>
      <c r="N28" s="112"/>
    </row>
    <row r="29" spans="2:14" ht="12.75">
      <c r="B29" s="12">
        <v>25</v>
      </c>
      <c r="C29" s="14" t="s">
        <v>132</v>
      </c>
      <c r="D29" s="107">
        <v>2136.337246188</v>
      </c>
      <c r="E29" s="107">
        <v>3403.491980073</v>
      </c>
      <c r="F29" s="107">
        <v>3188.23625801</v>
      </c>
      <c r="G29" s="107">
        <v>483.335955902</v>
      </c>
      <c r="H29" s="107">
        <v>44.356510183999994</v>
      </c>
      <c r="I29" s="72"/>
      <c r="J29" s="89">
        <v>0.09245316727592673</v>
      </c>
      <c r="K29" s="95">
        <f t="shared" si="0"/>
        <v>9255.850403524273</v>
      </c>
      <c r="L29" s="107">
        <v>0</v>
      </c>
      <c r="M29" s="112"/>
      <c r="N29" s="112"/>
    </row>
    <row r="30" spans="2:14" ht="12.75">
      <c r="B30" s="12">
        <v>26</v>
      </c>
      <c r="C30" s="14" t="s">
        <v>133</v>
      </c>
      <c r="D30" s="107">
        <v>13.434277981000001</v>
      </c>
      <c r="E30" s="107">
        <v>64.09166538000001</v>
      </c>
      <c r="F30" s="107">
        <v>256.174991957</v>
      </c>
      <c r="G30" s="107">
        <v>69.424800984</v>
      </c>
      <c r="H30" s="107">
        <v>1.7900402899999999</v>
      </c>
      <c r="I30" s="72"/>
      <c r="J30" s="89">
        <v>0.0008271817850723532</v>
      </c>
      <c r="K30" s="95">
        <f t="shared" si="0"/>
        <v>404.9166037737851</v>
      </c>
      <c r="L30" s="107">
        <v>0</v>
      </c>
      <c r="M30" s="112"/>
      <c r="N30" s="112"/>
    </row>
    <row r="31" spans="2:14" ht="12.75">
      <c r="B31" s="12">
        <v>27</v>
      </c>
      <c r="C31" s="14" t="s">
        <v>17</v>
      </c>
      <c r="D31" s="107">
        <v>414.582558648</v>
      </c>
      <c r="E31" s="107">
        <v>1212.033587686</v>
      </c>
      <c r="F31" s="107">
        <v>1918.3641140860002</v>
      </c>
      <c r="G31" s="107">
        <v>314.979679913</v>
      </c>
      <c r="H31" s="107">
        <v>16.159155805</v>
      </c>
      <c r="I31" s="72"/>
      <c r="J31" s="89">
        <v>0</v>
      </c>
      <c r="K31" s="95">
        <f t="shared" si="0"/>
        <v>3876.1190961380003</v>
      </c>
      <c r="L31" s="107">
        <v>0</v>
      </c>
      <c r="M31" s="112"/>
      <c r="N31" s="112"/>
    </row>
    <row r="32" spans="2:14" ht="12.75">
      <c r="B32" s="12">
        <v>28</v>
      </c>
      <c r="C32" s="14" t="s">
        <v>134</v>
      </c>
      <c r="D32" s="107">
        <v>0.441537709</v>
      </c>
      <c r="E32" s="107">
        <v>3.360931284</v>
      </c>
      <c r="F32" s="107">
        <v>20.387916273000002</v>
      </c>
      <c r="G32" s="107">
        <v>1.9653577530000002</v>
      </c>
      <c r="H32" s="107">
        <v>0.993707035</v>
      </c>
      <c r="I32" s="72"/>
      <c r="J32" s="89">
        <v>0</v>
      </c>
      <c r="K32" s="95">
        <f t="shared" si="0"/>
        <v>27.149450054</v>
      </c>
      <c r="L32" s="107">
        <v>0</v>
      </c>
      <c r="M32" s="112"/>
      <c r="N32" s="112"/>
    </row>
    <row r="33" spans="2:14" ht="12.75">
      <c r="B33" s="12">
        <v>29</v>
      </c>
      <c r="C33" s="14" t="s">
        <v>59</v>
      </c>
      <c r="D33" s="107">
        <v>30.678316762</v>
      </c>
      <c r="E33" s="107">
        <v>307.32942706399996</v>
      </c>
      <c r="F33" s="107">
        <v>604.2622232460001</v>
      </c>
      <c r="G33" s="107">
        <v>69.783916226</v>
      </c>
      <c r="H33" s="107">
        <v>3.752770943</v>
      </c>
      <c r="I33" s="72"/>
      <c r="J33" s="89">
        <v>0.0002758738958790133</v>
      </c>
      <c r="K33" s="95">
        <f t="shared" si="0"/>
        <v>1015.806930114896</v>
      </c>
      <c r="L33" s="107">
        <v>0</v>
      </c>
      <c r="M33" s="112"/>
      <c r="N33" s="112"/>
    </row>
    <row r="34" spans="2:14" ht="12.75">
      <c r="B34" s="12">
        <v>30</v>
      </c>
      <c r="C34" s="14" t="s">
        <v>60</v>
      </c>
      <c r="D34" s="107">
        <v>115.495726279</v>
      </c>
      <c r="E34" s="107">
        <v>348.81531196599997</v>
      </c>
      <c r="F34" s="107">
        <v>818.149204677</v>
      </c>
      <c r="G34" s="107">
        <v>118.812538716</v>
      </c>
      <c r="H34" s="107">
        <v>2.665722757</v>
      </c>
      <c r="I34" s="72"/>
      <c r="J34" s="89">
        <v>0.005513573782318673</v>
      </c>
      <c r="K34" s="95">
        <f t="shared" si="0"/>
        <v>1403.9440179687822</v>
      </c>
      <c r="L34" s="107">
        <v>0</v>
      </c>
      <c r="M34" s="112"/>
      <c r="N34" s="112"/>
    </row>
    <row r="35" spans="2:14" ht="12.75">
      <c r="B35" s="12">
        <v>31</v>
      </c>
      <c r="C35" s="13" t="s">
        <v>61</v>
      </c>
      <c r="D35" s="107">
        <v>0.016186675</v>
      </c>
      <c r="E35" s="107">
        <v>2.06805659</v>
      </c>
      <c r="F35" s="107">
        <v>23.982211552000003</v>
      </c>
      <c r="G35" s="107">
        <v>1.9275849550000002</v>
      </c>
      <c r="H35" s="107">
        <v>0.017868157</v>
      </c>
      <c r="I35" s="72"/>
      <c r="J35" s="89">
        <v>0</v>
      </c>
      <c r="K35" s="95">
        <f t="shared" si="0"/>
        <v>28.011907929000003</v>
      </c>
      <c r="L35" s="107">
        <v>0</v>
      </c>
      <c r="M35" s="112"/>
      <c r="N35" s="112"/>
    </row>
    <row r="36" spans="2:14" ht="12.75">
      <c r="B36" s="12">
        <v>32</v>
      </c>
      <c r="C36" s="14" t="s">
        <v>62</v>
      </c>
      <c r="D36" s="107">
        <v>540.1374400880001</v>
      </c>
      <c r="E36" s="107">
        <v>974.19217519</v>
      </c>
      <c r="F36" s="107">
        <v>1539.031987268</v>
      </c>
      <c r="G36" s="107">
        <v>419.50749120700004</v>
      </c>
      <c r="H36" s="107">
        <v>18.479706592</v>
      </c>
      <c r="I36" s="72"/>
      <c r="J36" s="89">
        <v>0.017409034021826558</v>
      </c>
      <c r="K36" s="95">
        <f t="shared" si="0"/>
        <v>3491.3662093790217</v>
      </c>
      <c r="L36" s="107">
        <v>0</v>
      </c>
      <c r="M36" s="112"/>
      <c r="N36" s="112"/>
    </row>
    <row r="37" spans="2:14" ht="12.75">
      <c r="B37" s="12">
        <v>33</v>
      </c>
      <c r="C37" s="14" t="s">
        <v>112</v>
      </c>
      <c r="D37" s="107">
        <v>0.666733742</v>
      </c>
      <c r="E37" s="107">
        <v>9.578189635000001</v>
      </c>
      <c r="F37" s="107">
        <v>50.490490582999996</v>
      </c>
      <c r="G37" s="108">
        <v>12.468993575</v>
      </c>
      <c r="H37" s="108">
        <v>0.28561896200000003</v>
      </c>
      <c r="I37" s="72"/>
      <c r="J37" s="89">
        <v>0.0011576585867930766</v>
      </c>
      <c r="K37" s="95">
        <f t="shared" si="0"/>
        <v>73.4911841555868</v>
      </c>
      <c r="L37" s="107">
        <v>0</v>
      </c>
      <c r="M37" s="112"/>
      <c r="N37" s="112"/>
    </row>
    <row r="38" spans="2:14" ht="12.75">
      <c r="B38" s="12">
        <v>34</v>
      </c>
      <c r="C38" s="14" t="s">
        <v>63</v>
      </c>
      <c r="D38" s="107">
        <v>0.023979482</v>
      </c>
      <c r="E38" s="107">
        <v>0.22096091</v>
      </c>
      <c r="F38" s="107">
        <v>3.376897416</v>
      </c>
      <c r="G38" s="107">
        <v>0.25486736</v>
      </c>
      <c r="H38" s="107">
        <v>0.009707028999999999</v>
      </c>
      <c r="I38" s="72"/>
      <c r="J38" s="89">
        <v>0</v>
      </c>
      <c r="K38" s="95">
        <f t="shared" si="0"/>
        <v>3.886412197</v>
      </c>
      <c r="L38" s="107">
        <v>0</v>
      </c>
      <c r="M38" s="112"/>
      <c r="N38" s="112"/>
    </row>
    <row r="39" spans="2:14" ht="12.75">
      <c r="B39" s="12">
        <v>35</v>
      </c>
      <c r="C39" s="14" t="s">
        <v>64</v>
      </c>
      <c r="D39" s="107">
        <v>254.167255864</v>
      </c>
      <c r="E39" s="107">
        <v>724.2342766520001</v>
      </c>
      <c r="F39" s="107">
        <v>1706.228161532</v>
      </c>
      <c r="G39" s="107">
        <v>348.592687337</v>
      </c>
      <c r="H39" s="107">
        <v>7.525243232999999</v>
      </c>
      <c r="I39" s="72"/>
      <c r="J39" s="89">
        <v>0.00033086171646482416</v>
      </c>
      <c r="K39" s="95">
        <f t="shared" si="0"/>
        <v>3040.7479554797164</v>
      </c>
      <c r="L39" s="107">
        <v>0</v>
      </c>
      <c r="M39" s="112"/>
      <c r="N39" s="112"/>
    </row>
    <row r="40" spans="2:14" ht="12.75">
      <c r="B40" s="12">
        <v>36</v>
      </c>
      <c r="C40" s="14" t="s">
        <v>65</v>
      </c>
      <c r="D40" s="107">
        <v>1.6127786259999999</v>
      </c>
      <c r="E40" s="107">
        <v>83.424673318</v>
      </c>
      <c r="F40" s="107">
        <v>206.104761573</v>
      </c>
      <c r="G40" s="107">
        <v>30.016307801</v>
      </c>
      <c r="H40" s="107">
        <v>0.494115351</v>
      </c>
      <c r="I40" s="72"/>
      <c r="J40" s="89">
        <v>0</v>
      </c>
      <c r="K40" s="95">
        <f t="shared" si="0"/>
        <v>321.65263666899995</v>
      </c>
      <c r="L40" s="107">
        <v>0</v>
      </c>
      <c r="M40" s="112"/>
      <c r="N40" s="112"/>
    </row>
    <row r="41" spans="2:14" ht="12.75">
      <c r="B41" s="12">
        <v>37</v>
      </c>
      <c r="C41" s="14" t="s">
        <v>66</v>
      </c>
      <c r="D41" s="107">
        <v>552.117081519</v>
      </c>
      <c r="E41" s="107">
        <v>1705.599856111</v>
      </c>
      <c r="F41" s="107">
        <v>1949.49302864</v>
      </c>
      <c r="G41" s="107">
        <v>442.75545291000003</v>
      </c>
      <c r="H41" s="107">
        <v>20.93188321</v>
      </c>
      <c r="I41" s="72"/>
      <c r="J41" s="89">
        <v>0.021833793968725593</v>
      </c>
      <c r="K41" s="95">
        <f t="shared" si="0"/>
        <v>4670.9191361839685</v>
      </c>
      <c r="L41" s="107">
        <v>0</v>
      </c>
      <c r="M41" s="112"/>
      <c r="N41" s="112"/>
    </row>
    <row r="42" spans="2:13" ht="15">
      <c r="B42" s="15" t="s">
        <v>11</v>
      </c>
      <c r="C42" s="90"/>
      <c r="D42" s="111">
        <f>SUM(D5:D41)</f>
        <v>17864.958623750135</v>
      </c>
      <c r="E42" s="111">
        <f>SUM(E5:E41)</f>
        <v>26538.620639891007</v>
      </c>
      <c r="F42" s="111">
        <f aca="true" t="shared" si="1" ref="F42:L42">SUM(F5:F41)</f>
        <v>33921.168442305</v>
      </c>
      <c r="G42" s="111">
        <f t="shared" si="1"/>
        <v>6834.626050437001</v>
      </c>
      <c r="H42" s="111">
        <f t="shared" si="1"/>
        <v>492.46092731200014</v>
      </c>
      <c r="I42" s="111">
        <f t="shared" si="1"/>
        <v>0</v>
      </c>
      <c r="J42" s="111">
        <f t="shared" si="1"/>
        <v>21.96821900952775</v>
      </c>
      <c r="K42" s="111">
        <f t="shared" si="1"/>
        <v>85673.80290270464</v>
      </c>
      <c r="L42" s="111">
        <f t="shared" si="1"/>
        <v>0</v>
      </c>
      <c r="M42" s="112"/>
    </row>
    <row r="43" spans="2:6" ht="12.75">
      <c r="B43" t="s">
        <v>82</v>
      </c>
      <c r="E43" s="2"/>
      <c r="F43" s="103"/>
    </row>
    <row r="44" spans="4:12" ht="12.75">
      <c r="D44" s="112"/>
      <c r="E44" s="112"/>
      <c r="F44" s="112"/>
      <c r="G44" s="112"/>
      <c r="H44" s="112"/>
      <c r="I44" s="112"/>
      <c r="J44" s="112"/>
      <c r="K44" s="112"/>
      <c r="L44" s="112"/>
    </row>
    <row r="45" spans="4:11" ht="12.75">
      <c r="D45" s="112"/>
      <c r="E45" s="112"/>
      <c r="F45" s="112"/>
      <c r="G45" s="112"/>
      <c r="H45" s="112"/>
      <c r="I45" s="112"/>
      <c r="J45" s="112"/>
      <c r="K45" s="112"/>
    </row>
    <row r="46" spans="4:12" ht="12.75">
      <c r="D46" s="110"/>
      <c r="E46" s="110"/>
      <c r="F46" s="110"/>
      <c r="G46" s="110"/>
      <c r="H46" s="110"/>
      <c r="I46" s="110"/>
      <c r="J46" s="110"/>
      <c r="K46" s="110"/>
      <c r="L46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2018-04-09T14:55:09Z</dcterms:modified>
  <cp:category/>
  <cp:version/>
  <cp:contentType/>
  <cp:contentStatus/>
</cp:coreProperties>
</file>