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<sst xmlns="http://schemas.openxmlformats.org/spreadsheetml/2006/main" count="206" uniqueCount="172">
  <si>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</si>
  <si>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</si>
  <si>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</si>
  <si>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</si>
  <si>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</si>
  <si>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</si>
  <si>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</si>
  <si>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</si>
  <si>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</si>
  <si>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</si>
  <si>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</si>
  <si>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</si>
  <si>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</si>
  <si>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</si>
  <si>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</si>
  <si>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</si>
  <si>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</si>
  <si>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</si>
  <si>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</si>
  <si>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</si>
  <si>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</si>
  <si>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</si>
  <si>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</si>
  <si>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</si>
  <si>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</si>
  <si>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</si>
  <si>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</si>
  <si>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</si>
  <si>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</si>
  <si>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</si>
  <si>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</si>
  <si>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</si>
  <si>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</si>
  <si>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</si>
  <si>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</si>
  <si>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</si>
  <si>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</si>
  <si>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</si>
  <si>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</si>
  <si>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</si>
  <si>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</si>
  <si>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</si>
  <si>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</si>
  <si>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</si>
  <si>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</si>
  <si>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</si>
  <si>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</si>
  <si>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</si>
  <si>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</si>
  <si>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</si>
  <si>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</si>
  <si>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</si>
  <si>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</si>
  <si>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</si>
  <si>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</si>
  <si>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</si>
  <si>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</si>
  <si>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</si>
  <si>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</si>
  <si>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</si>
  <si>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</si>
  <si>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</si>
  <si>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</si>
  <si>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</si>
  <si>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</si>
  <si>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</si>
  <si>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</si>
  <si>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</si>
  <si>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</si>
  <si>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</si>
  <si>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</si>
  <si>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</si>
  <si>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</si>
  <si>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</si>
  <si>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</si>
  <si>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</si>
  <si>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</si>
  <si>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</si>
  <si>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</si>
  <si>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</si>
  <si>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</si>
  <si>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</si>
  <si>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</si>
  <si>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</si>
  <si>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</si>
  <si>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</si>
  <si>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</si>
  <si>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</si>
  <si>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</si>
  <si>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</si>
  <si>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</si>
  <si>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</si>
  <si>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</si>
  <si>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</si>
  <si>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</si>
  <si>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</si>
  <si>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</si>
  <si>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</si>
  <si>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</si>
  <si>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</si>
  <si>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</si>
  <si>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</si>
  <si>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</si>
  <si>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</si>
  <si>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</si>
  <si>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</si>
  <si>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</si>
  <si>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</si>
  <si>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</si>
  <si>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</si>
  <si>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</si>
  <si>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</si>
  <si>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</si>
  <si>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</si>
  <si>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</si>
  <si>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</si>
  <si>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</si>
  <si>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</si>
  <si>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</si>
  <si>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</si>
  <si>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</si>
  <si>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</si>
  <si>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</si>
  <si>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</si>
  <si>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</si>
  <si>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</si>
  <si>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</si>
  <si>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</si>
  <si>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</si>
  <si>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</si>
  <si>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</si>
  <si>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</si>
  <si>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</si>
  <si>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</si>
  <si>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</si>
  <si>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</si>
  <si>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</si>
  <si>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</si>
  <si>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</si>
  <si>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</si>
  <si>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</si>
  <si>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</si>
  <si>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</si>
  <si>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</si>
  <si>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</si>
  <si>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</si>
  <si>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</si>
  <si>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</si>
  <si>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</si>
  <si>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</si>
  <si>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</si>
  <si>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</si>
  <si>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</si>
  <si>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</si>
  <si>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</si>
  <si>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</si>
  <si>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</si>
  <si>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</si>
  <si>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</si>
  <si>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</si>
  <si>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</si>
  <si>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</si>
  <si>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</si>
  <si>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</si>
  <si>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</si>
  <si>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</si>
  <si>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</si>
  <si>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</si>
  <si>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</si>
  <si>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</si>
  <si>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Table showing State wise /Union Territory wise contribution to AAUM of category of schemes as on 30.11.2020</t>
  </si>
  <si>
    <t>DSP Mutual Fund: Average Assets Under Management (AAUM) as on 30.11.2020 (All figures in Rs. Crore)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</si>
</sst>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6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43.0039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8.00390625" style="2" bestFit="1" customWidth="1"/>
    <col min="11" max="11" width="7.00390625" style="2" bestFit="1" customWidth="1"/>
    <col min="12" max="12" width="27.8515625" style="2" bestFit="1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7.140625" style="26" bestFit="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7" t="s">
        <v>66</v>
      </c>
      <c r="B1" s="139" t="s">
        <v>28</v>
      </c>
      <c r="C1" s="145" t="s">
        <v>171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8"/>
      <c r="B2" s="140"/>
      <c r="C2" s="144" t="s">
        <v>27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  <c r="W2" s="131" t="s">
        <v>25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3"/>
      <c r="AQ2" s="131" t="s">
        <v>26</v>
      </c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3"/>
      <c r="BK2" s="148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8"/>
      <c r="B3" s="140"/>
      <c r="C3" s="143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49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8"/>
      <c r="B4" s="140"/>
      <c r="C4" s="125" t="s">
        <v>29</v>
      </c>
      <c r="D4" s="125"/>
      <c r="E4" s="125"/>
      <c r="F4" s="125"/>
      <c r="G4" s="126"/>
      <c r="H4" s="128" t="s">
        <v>30</v>
      </c>
      <c r="I4" s="129"/>
      <c r="J4" s="129"/>
      <c r="K4" s="129"/>
      <c r="L4" s="130"/>
      <c r="M4" s="127" t="s">
        <v>29</v>
      </c>
      <c r="N4" s="125"/>
      <c r="O4" s="125"/>
      <c r="P4" s="125"/>
      <c r="Q4" s="126"/>
      <c r="R4" s="128" t="s">
        <v>30</v>
      </c>
      <c r="S4" s="129"/>
      <c r="T4" s="129"/>
      <c r="U4" s="129"/>
      <c r="V4" s="130"/>
      <c r="W4" s="127" t="s">
        <v>29</v>
      </c>
      <c r="X4" s="125"/>
      <c r="Y4" s="125"/>
      <c r="Z4" s="125"/>
      <c r="AA4" s="126"/>
      <c r="AB4" s="128" t="s">
        <v>30</v>
      </c>
      <c r="AC4" s="129"/>
      <c r="AD4" s="129"/>
      <c r="AE4" s="129"/>
      <c r="AF4" s="130"/>
      <c r="AG4" s="127" t="s">
        <v>29</v>
      </c>
      <c r="AH4" s="125"/>
      <c r="AI4" s="125"/>
      <c r="AJ4" s="125"/>
      <c r="AK4" s="126"/>
      <c r="AL4" s="128" t="s">
        <v>30</v>
      </c>
      <c r="AM4" s="129"/>
      <c r="AN4" s="129"/>
      <c r="AO4" s="129"/>
      <c r="AP4" s="130"/>
      <c r="AQ4" s="127" t="s">
        <v>29</v>
      </c>
      <c r="AR4" s="125"/>
      <c r="AS4" s="125"/>
      <c r="AT4" s="125"/>
      <c r="AU4" s="126"/>
      <c r="AV4" s="128" t="s">
        <v>30</v>
      </c>
      <c r="AW4" s="129"/>
      <c r="AX4" s="129"/>
      <c r="AY4" s="129"/>
      <c r="AZ4" s="130"/>
      <c r="BA4" s="127" t="s">
        <v>29</v>
      </c>
      <c r="BB4" s="125"/>
      <c r="BC4" s="125"/>
      <c r="BD4" s="125"/>
      <c r="BE4" s="126"/>
      <c r="BF4" s="128" t="s">
        <v>30</v>
      </c>
      <c r="BG4" s="129"/>
      <c r="BH4" s="129"/>
      <c r="BI4" s="129"/>
      <c r="BJ4" s="130"/>
      <c r="BK4" s="14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8"/>
      <c r="B5" s="140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5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0" t="s">
        <v>67</v>
      </c>
      <c r="B7" s="17" t="s">
        <v>12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0"/>
      <c r="B8" s="21" t="s">
        <v>131</v>
      </c>
      <c r="C8" s="48">
        <v>0</v>
      </c>
      <c r="D8" s="46">
        <v>59.43244238</v>
      </c>
      <c r="E8" s="40">
        <v>0</v>
      </c>
      <c r="F8" s="40">
        <v>0</v>
      </c>
      <c r="G8" s="40">
        <v>0</v>
      </c>
      <c r="H8" s="40">
        <v>2.19605672</v>
      </c>
      <c r="I8" s="40">
        <v>1706.24267604</v>
      </c>
      <c r="J8" s="40">
        <v>3.373461982</v>
      </c>
      <c r="K8" s="40">
        <v>0</v>
      </c>
      <c r="L8" s="40">
        <v>178.652755768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0.811176055</v>
      </c>
      <c r="S8" s="40">
        <v>13.675148284</v>
      </c>
      <c r="T8" s="40">
        <v>1.652344489</v>
      </c>
      <c r="U8" s="40">
        <v>0</v>
      </c>
      <c r="V8" s="40">
        <v>1.247803376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14.177723757</v>
      </c>
      <c r="AW8" s="40">
        <v>290.823920349</v>
      </c>
      <c r="AX8" s="40">
        <v>0</v>
      </c>
      <c r="AY8" s="40">
        <v>0</v>
      </c>
      <c r="AZ8" s="40">
        <v>91.104081338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5.172723789</v>
      </c>
      <c r="BG8" s="46">
        <v>98.975084627</v>
      </c>
      <c r="BH8" s="40">
        <v>0</v>
      </c>
      <c r="BI8" s="40">
        <v>0</v>
      </c>
      <c r="BJ8" s="40">
        <v>14.442574613</v>
      </c>
      <c r="BK8" s="109">
        <v>2481.979973567</v>
      </c>
    </row>
    <row r="9" spans="1:63" ht="12.75">
      <c r="A9" s="10"/>
      <c r="B9" s="21" t="s">
        <v>136</v>
      </c>
      <c r="C9" s="48">
        <v>0</v>
      </c>
      <c r="D9" s="46">
        <v>130.929619193</v>
      </c>
      <c r="E9" s="40">
        <v>0</v>
      </c>
      <c r="F9" s="40">
        <v>0</v>
      </c>
      <c r="G9" s="49">
        <v>0</v>
      </c>
      <c r="H9" s="48">
        <v>19.598088276</v>
      </c>
      <c r="I9" s="40">
        <v>708.680414466</v>
      </c>
      <c r="J9" s="40">
        <v>172.708323115</v>
      </c>
      <c r="K9" s="49">
        <v>0</v>
      </c>
      <c r="L9" s="49">
        <v>264.891383153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5.411034706</v>
      </c>
      <c r="S9" s="40">
        <v>45.220517512</v>
      </c>
      <c r="T9" s="40">
        <v>11.917921574</v>
      </c>
      <c r="U9" s="40">
        <v>0</v>
      </c>
      <c r="V9" s="49">
        <v>30.999017177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0.008046005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</v>
      </c>
      <c r="AM9" s="40">
        <v>0</v>
      </c>
      <c r="AN9" s="40">
        <v>0</v>
      </c>
      <c r="AO9" s="49">
        <v>0</v>
      </c>
      <c r="AP9" s="49">
        <v>0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15.380459116</v>
      </c>
      <c r="AW9" s="40">
        <v>399.597589678</v>
      </c>
      <c r="AX9" s="40">
        <v>0.233390377</v>
      </c>
      <c r="AY9" s="49">
        <v>0</v>
      </c>
      <c r="AZ9" s="49">
        <v>254.129971995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10.143355858</v>
      </c>
      <c r="BG9" s="46">
        <v>26.291706852</v>
      </c>
      <c r="BH9" s="40">
        <v>1.934122618</v>
      </c>
      <c r="BI9" s="40">
        <v>0</v>
      </c>
      <c r="BJ9" s="40">
        <v>38.594573067</v>
      </c>
      <c r="BK9" s="109">
        <v>2136.669534738</v>
      </c>
    </row>
    <row r="10" spans="1:63" ht="12.75">
      <c r="A10" s="10"/>
      <c r="B10" s="21" t="s">
        <v>137</v>
      </c>
      <c r="C10" s="48">
        <v>0</v>
      </c>
      <c r="D10" s="46">
        <v>761.033189189</v>
      </c>
      <c r="E10" s="40">
        <v>0</v>
      </c>
      <c r="F10" s="40">
        <v>0</v>
      </c>
      <c r="G10" s="47">
        <v>0</v>
      </c>
      <c r="H10" s="48">
        <v>69.388688594</v>
      </c>
      <c r="I10" s="40">
        <v>5741.537766969</v>
      </c>
      <c r="J10" s="40">
        <v>29.648421898</v>
      </c>
      <c r="K10" s="49">
        <v>0</v>
      </c>
      <c r="L10" s="47">
        <v>596.685647717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29.629612589</v>
      </c>
      <c r="S10" s="40">
        <v>148.103500557</v>
      </c>
      <c r="T10" s="40">
        <v>12.40571263</v>
      </c>
      <c r="U10" s="40">
        <v>0</v>
      </c>
      <c r="V10" s="47">
        <v>68.017430709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0.01262667</v>
      </c>
      <c r="AC10" s="40">
        <v>0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0.008831846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107.61141737</v>
      </c>
      <c r="AW10" s="40">
        <v>1643.895467075</v>
      </c>
      <c r="AX10" s="40">
        <v>6.995511827</v>
      </c>
      <c r="AY10" s="49">
        <v>0</v>
      </c>
      <c r="AZ10" s="47">
        <v>599.38224119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38.744851073</v>
      </c>
      <c r="BG10" s="46">
        <v>78.84771306</v>
      </c>
      <c r="BH10" s="40">
        <v>7.809092761</v>
      </c>
      <c r="BI10" s="40">
        <v>0</v>
      </c>
      <c r="BJ10" s="40">
        <v>83.618976517</v>
      </c>
      <c r="BK10" s="109">
        <v>10023.376700241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951.395250762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91.18283359</v>
      </c>
      <c r="I11" s="77">
        <f t="shared" si="0"/>
        <v>8156.460857475</v>
      </c>
      <c r="J11" s="77">
        <f t="shared" si="0"/>
        <v>205.73020699500003</v>
      </c>
      <c r="K11" s="77">
        <f t="shared" si="0"/>
        <v>0</v>
      </c>
      <c r="L11" s="77">
        <f t="shared" si="0"/>
        <v>1040.229786638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35.851823350000004</v>
      </c>
      <c r="S11" s="77">
        <f t="shared" si="0"/>
        <v>206.999166353</v>
      </c>
      <c r="T11" s="77">
        <f t="shared" si="0"/>
        <v>25.975978693000002</v>
      </c>
      <c r="U11" s="77">
        <f t="shared" si="0"/>
        <v>0</v>
      </c>
      <c r="V11" s="77">
        <f t="shared" si="0"/>
        <v>100.26425126199999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0.020672675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0.008831846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137.169600243</v>
      </c>
      <c r="AW11" s="77">
        <f t="shared" si="0"/>
        <v>2334.3169771020002</v>
      </c>
      <c r="AX11" s="77">
        <f t="shared" si="0"/>
        <v>7.228902204</v>
      </c>
      <c r="AY11" s="77">
        <f t="shared" si="0"/>
        <v>0</v>
      </c>
      <c r="AZ11" s="77">
        <f t="shared" si="0"/>
        <v>944.616294523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54.06093072</v>
      </c>
      <c r="BG11" s="77">
        <f t="shared" si="0"/>
        <v>204.114504539</v>
      </c>
      <c r="BH11" s="77">
        <f t="shared" si="0"/>
        <v>9.743215378999999</v>
      </c>
      <c r="BI11" s="77">
        <f t="shared" si="0"/>
        <v>0</v>
      </c>
      <c r="BJ11" s="77">
        <f t="shared" si="0"/>
        <v>136.656124197</v>
      </c>
      <c r="BK11" s="110">
        <f>SUM(BK8:BK10)</f>
        <v>14642.026208546</v>
      </c>
      <c r="BL11" s="87"/>
    </row>
    <row r="12" spans="1:64" ht="12.75">
      <c r="A12" s="10" t="s">
        <v>68</v>
      </c>
      <c r="B12" s="17" t="s">
        <v>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8"/>
      <c r="BL12" s="87"/>
    </row>
    <row r="13" spans="1:64" ht="12.75">
      <c r="A13" s="10"/>
      <c r="B13" s="17" t="s">
        <v>127</v>
      </c>
      <c r="C13" s="48">
        <v>0</v>
      </c>
      <c r="D13" s="46">
        <v>6.258530137</v>
      </c>
      <c r="E13" s="40">
        <v>0</v>
      </c>
      <c r="F13" s="40">
        <v>0</v>
      </c>
      <c r="G13" s="47">
        <v>0</v>
      </c>
      <c r="H13" s="48">
        <v>5.790738737</v>
      </c>
      <c r="I13" s="40">
        <v>0.50494038</v>
      </c>
      <c r="J13" s="40">
        <v>0</v>
      </c>
      <c r="K13" s="49">
        <v>0</v>
      </c>
      <c r="L13" s="47">
        <v>9.401626121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2.123582161</v>
      </c>
      <c r="S13" s="40">
        <v>0.005417462</v>
      </c>
      <c r="T13" s="40">
        <v>0</v>
      </c>
      <c r="U13" s="40">
        <v>0</v>
      </c>
      <c r="V13" s="47">
        <v>1.247415602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</v>
      </c>
      <c r="AS13" s="40">
        <v>0</v>
      </c>
      <c r="AT13" s="49">
        <v>0</v>
      </c>
      <c r="AU13" s="47">
        <v>0</v>
      </c>
      <c r="AV13" s="48">
        <v>2.928812389</v>
      </c>
      <c r="AW13" s="40">
        <v>0.992172167</v>
      </c>
      <c r="AX13" s="40">
        <v>0</v>
      </c>
      <c r="AY13" s="49">
        <v>0</v>
      </c>
      <c r="AZ13" s="47">
        <v>14.162772103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0.481396368</v>
      </c>
      <c r="BG13" s="46">
        <v>1.3335E-05</v>
      </c>
      <c r="BH13" s="40">
        <v>0</v>
      </c>
      <c r="BI13" s="40">
        <v>0</v>
      </c>
      <c r="BJ13" s="40">
        <v>0.535996685</v>
      </c>
      <c r="BK13" s="109">
        <v>44.433413647</v>
      </c>
      <c r="BL13" s="87"/>
    </row>
    <row r="14" spans="1:64" ht="12.75">
      <c r="A14" s="10"/>
      <c r="B14" s="21" t="s">
        <v>138</v>
      </c>
      <c r="C14" s="48">
        <v>0</v>
      </c>
      <c r="D14" s="46">
        <v>128.389341968</v>
      </c>
      <c r="E14" s="40">
        <v>0</v>
      </c>
      <c r="F14" s="40">
        <v>0</v>
      </c>
      <c r="G14" s="47">
        <v>0</v>
      </c>
      <c r="H14" s="48">
        <v>38.514726943</v>
      </c>
      <c r="I14" s="40">
        <v>48.0846087</v>
      </c>
      <c r="J14" s="40">
        <v>0</v>
      </c>
      <c r="K14" s="49">
        <v>0</v>
      </c>
      <c r="L14" s="47">
        <v>140.978914381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19.395429387</v>
      </c>
      <c r="S14" s="40">
        <v>3.371938038</v>
      </c>
      <c r="T14" s="40">
        <v>0</v>
      </c>
      <c r="U14" s="40">
        <v>0</v>
      </c>
      <c r="V14" s="47">
        <v>15.907633586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0.107008546</v>
      </c>
      <c r="AS14" s="40">
        <v>0</v>
      </c>
      <c r="AT14" s="49">
        <v>0</v>
      </c>
      <c r="AU14" s="47">
        <v>0</v>
      </c>
      <c r="AV14" s="48">
        <v>22.250725527</v>
      </c>
      <c r="AW14" s="40">
        <v>51.517168544</v>
      </c>
      <c r="AX14" s="40">
        <v>6.028856968</v>
      </c>
      <c r="AY14" s="49">
        <v>0</v>
      </c>
      <c r="AZ14" s="47">
        <v>99.535832209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6.247470911</v>
      </c>
      <c r="BG14" s="46">
        <v>0.387521747</v>
      </c>
      <c r="BH14" s="40">
        <v>2.190391274</v>
      </c>
      <c r="BI14" s="40">
        <v>0</v>
      </c>
      <c r="BJ14" s="40">
        <v>5.863640711</v>
      </c>
      <c r="BK14" s="109">
        <v>588.77120944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134.647872105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44.30546568</v>
      </c>
      <c r="I15" s="78">
        <f t="shared" si="1"/>
        <v>48.58954908</v>
      </c>
      <c r="J15" s="78">
        <f t="shared" si="1"/>
        <v>0</v>
      </c>
      <c r="K15" s="78">
        <f t="shared" si="1"/>
        <v>0</v>
      </c>
      <c r="L15" s="78">
        <f t="shared" si="1"/>
        <v>150.380540502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21.519011548</v>
      </c>
      <c r="S15" s="78">
        <f t="shared" si="1"/>
        <v>3.3773555</v>
      </c>
      <c r="T15" s="78">
        <f t="shared" si="1"/>
        <v>0</v>
      </c>
      <c r="U15" s="78">
        <f t="shared" si="1"/>
        <v>0</v>
      </c>
      <c r="V15" s="78">
        <f t="shared" si="1"/>
        <v>17.155049188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0.107008546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25.179537916</v>
      </c>
      <c r="AW15" s="78">
        <f t="shared" si="2"/>
        <v>52.509340711</v>
      </c>
      <c r="AX15" s="78">
        <f t="shared" si="2"/>
        <v>6.028856968</v>
      </c>
      <c r="AY15" s="78">
        <f t="shared" si="2"/>
        <v>0</v>
      </c>
      <c r="AZ15" s="78">
        <f t="shared" si="2"/>
        <v>113.698604312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6.728867279</v>
      </c>
      <c r="BG15" s="78">
        <f t="shared" si="2"/>
        <v>0.38753508200000003</v>
      </c>
      <c r="BH15" s="78">
        <f t="shared" si="2"/>
        <v>2.190391274</v>
      </c>
      <c r="BI15" s="78">
        <f t="shared" si="2"/>
        <v>0</v>
      </c>
      <c r="BJ15" s="78">
        <f t="shared" si="2"/>
        <v>6.399637396</v>
      </c>
      <c r="BK15" s="111">
        <f>SUM(BK13:BK14)</f>
        <v>633.204623087</v>
      </c>
      <c r="BL15" s="87"/>
    </row>
    <row r="16" spans="1:64" ht="12.75">
      <c r="A16" s="10" t="s">
        <v>69</v>
      </c>
      <c r="B16" s="17" t="s">
        <v>10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53"/>
      <c r="BL16" s="87"/>
    </row>
    <row r="17" spans="1:64" ht="12.75">
      <c r="A17" s="10"/>
      <c r="B17" s="107" t="s">
        <v>140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0.262754585</v>
      </c>
      <c r="I17" s="40">
        <v>103.725438702</v>
      </c>
      <c r="J17" s="40">
        <v>0</v>
      </c>
      <c r="K17" s="40">
        <v>0</v>
      </c>
      <c r="L17" s="47">
        <v>37.974220104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0.076637871</v>
      </c>
      <c r="S17" s="40">
        <v>0</v>
      </c>
      <c r="T17" s="40">
        <v>0</v>
      </c>
      <c r="U17" s="40">
        <v>0</v>
      </c>
      <c r="V17" s="47">
        <v>0.247019734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0.706561637</v>
      </c>
      <c r="AW17" s="40">
        <v>6.455800871</v>
      </c>
      <c r="AX17" s="40">
        <v>0</v>
      </c>
      <c r="AY17" s="40">
        <v>0</v>
      </c>
      <c r="AZ17" s="47">
        <v>25.147589823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0.031533608</v>
      </c>
      <c r="BG17" s="46">
        <v>0</v>
      </c>
      <c r="BH17" s="40">
        <v>0</v>
      </c>
      <c r="BI17" s="40">
        <v>0</v>
      </c>
      <c r="BJ17" s="49">
        <v>2.081348297</v>
      </c>
      <c r="BK17" s="109">
        <v>176.708905232</v>
      </c>
      <c r="BL17" s="87"/>
    </row>
    <row r="18" spans="1:64" ht="12.75">
      <c r="A18" s="10"/>
      <c r="B18" s="107" t="s">
        <v>141</v>
      </c>
      <c r="C18" s="48">
        <v>0</v>
      </c>
      <c r="D18" s="46">
        <v>6.1994</v>
      </c>
      <c r="E18" s="40">
        <v>0</v>
      </c>
      <c r="F18" s="40">
        <v>0</v>
      </c>
      <c r="G18" s="47">
        <v>0</v>
      </c>
      <c r="H18" s="64">
        <v>0.153587118</v>
      </c>
      <c r="I18" s="40">
        <v>401.41115</v>
      </c>
      <c r="J18" s="40">
        <v>0</v>
      </c>
      <c r="K18" s="40">
        <v>0</v>
      </c>
      <c r="L18" s="47">
        <v>30.215095309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0.029757163</v>
      </c>
      <c r="S18" s="40">
        <v>13.63868</v>
      </c>
      <c r="T18" s="40">
        <v>0</v>
      </c>
      <c r="U18" s="40">
        <v>0</v>
      </c>
      <c r="V18" s="47">
        <v>0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0.622471642</v>
      </c>
      <c r="AW18" s="40">
        <v>13.25393584</v>
      </c>
      <c r="AX18" s="40">
        <v>0</v>
      </c>
      <c r="AY18" s="40">
        <v>0</v>
      </c>
      <c r="AZ18" s="47">
        <v>60.319854233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0.090777936</v>
      </c>
      <c r="BG18" s="46">
        <v>1.231722333</v>
      </c>
      <c r="BH18" s="40">
        <v>0</v>
      </c>
      <c r="BI18" s="40">
        <v>0</v>
      </c>
      <c r="BJ18" s="49">
        <v>0.931182085</v>
      </c>
      <c r="BK18" s="109">
        <v>528.097613659</v>
      </c>
      <c r="BL18" s="87"/>
    </row>
    <row r="19" spans="1:64" ht="12.75">
      <c r="A19" s="10"/>
      <c r="B19" s="107" t="s">
        <v>150</v>
      </c>
      <c r="C19" s="48">
        <v>0</v>
      </c>
      <c r="D19" s="46">
        <v>0</v>
      </c>
      <c r="E19" s="40">
        <v>0</v>
      </c>
      <c r="F19" s="40">
        <v>0</v>
      </c>
      <c r="G19" s="47">
        <v>0</v>
      </c>
      <c r="H19" s="64">
        <v>0.181030924</v>
      </c>
      <c r="I19" s="40">
        <v>90.482501763</v>
      </c>
      <c r="J19" s="40">
        <v>0</v>
      </c>
      <c r="K19" s="40">
        <v>0</v>
      </c>
      <c r="L19" s="47">
        <v>71.889385307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0.018389293</v>
      </c>
      <c r="S19" s="40">
        <v>0.4262419</v>
      </c>
      <c r="T19" s="40">
        <v>0</v>
      </c>
      <c r="U19" s="40">
        <v>0</v>
      </c>
      <c r="V19" s="47">
        <v>0.583342486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0.17562313</v>
      </c>
      <c r="AW19" s="40">
        <v>133.498301266</v>
      </c>
      <c r="AX19" s="40">
        <v>0</v>
      </c>
      <c r="AY19" s="40">
        <v>0</v>
      </c>
      <c r="AZ19" s="47">
        <v>169.010769386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0.00542456</v>
      </c>
      <c r="BG19" s="46">
        <v>2.2300973</v>
      </c>
      <c r="BH19" s="40">
        <v>0</v>
      </c>
      <c r="BI19" s="40">
        <v>0</v>
      </c>
      <c r="BJ19" s="49">
        <v>3.02569958</v>
      </c>
      <c r="BK19" s="109">
        <v>471.526806895</v>
      </c>
      <c r="BL19" s="87"/>
    </row>
    <row r="20" spans="1:64" ht="12.75">
      <c r="A20" s="10"/>
      <c r="B20" s="107" t="s">
        <v>142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0.389107333</v>
      </c>
      <c r="I20" s="40">
        <v>66.254827822</v>
      </c>
      <c r="J20" s="40">
        <v>0</v>
      </c>
      <c r="K20" s="40">
        <v>0</v>
      </c>
      <c r="L20" s="47">
        <v>39.396574052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0.043824192</v>
      </c>
      <c r="S20" s="40">
        <v>6.172426665</v>
      </c>
      <c r="T20" s="40">
        <v>0</v>
      </c>
      <c r="U20" s="40">
        <v>0</v>
      </c>
      <c r="V20" s="47">
        <v>4.838441815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0.048976253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6.822715577</v>
      </c>
      <c r="AW20" s="40">
        <v>92.346847803</v>
      </c>
      <c r="AX20" s="40">
        <v>0</v>
      </c>
      <c r="AY20" s="40">
        <v>0</v>
      </c>
      <c r="AZ20" s="47">
        <v>191.557487594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0.746083148</v>
      </c>
      <c r="BG20" s="46">
        <v>18.151696134</v>
      </c>
      <c r="BH20" s="40">
        <v>3.673218999</v>
      </c>
      <c r="BI20" s="40">
        <v>0</v>
      </c>
      <c r="BJ20" s="49">
        <v>20.524071245</v>
      </c>
      <c r="BK20" s="109">
        <v>450.966298632</v>
      </c>
      <c r="BL20" s="87"/>
    </row>
    <row r="21" spans="1:64" ht="12.75">
      <c r="A21" s="10"/>
      <c r="B21" s="107" t="s">
        <v>155</v>
      </c>
      <c r="C21" s="48">
        <v>0</v>
      </c>
      <c r="D21" s="46">
        <v>5.911801665</v>
      </c>
      <c r="E21" s="40">
        <v>0</v>
      </c>
      <c r="F21" s="40">
        <v>0</v>
      </c>
      <c r="G21" s="47">
        <v>0</v>
      </c>
      <c r="H21" s="64">
        <v>0.083592874</v>
      </c>
      <c r="I21" s="40">
        <v>0.591180167</v>
      </c>
      <c r="J21" s="40">
        <v>0</v>
      </c>
      <c r="K21" s="40">
        <v>0</v>
      </c>
      <c r="L21" s="47">
        <v>2.912153501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0.037835596</v>
      </c>
      <c r="S21" s="40">
        <v>0</v>
      </c>
      <c r="T21" s="40">
        <v>0</v>
      </c>
      <c r="U21" s="40">
        <v>0</v>
      </c>
      <c r="V21" s="47">
        <v>1.891776533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0.196716516</v>
      </c>
      <c r="AW21" s="40">
        <v>4.174097937</v>
      </c>
      <c r="AX21" s="40">
        <v>0</v>
      </c>
      <c r="AY21" s="40">
        <v>0</v>
      </c>
      <c r="AZ21" s="47">
        <v>9.297708202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0.001530704</v>
      </c>
      <c r="BG21" s="46">
        <v>0</v>
      </c>
      <c r="BH21" s="40">
        <v>0</v>
      </c>
      <c r="BI21" s="40">
        <v>0</v>
      </c>
      <c r="BJ21" s="49">
        <v>0.058873</v>
      </c>
      <c r="BK21" s="109">
        <v>25.157266695</v>
      </c>
      <c r="BL21" s="87"/>
    </row>
    <row r="22" spans="1:64" ht="12.75">
      <c r="A22" s="10"/>
      <c r="B22" s="107" t="s">
        <v>151</v>
      </c>
      <c r="C22" s="48">
        <v>0</v>
      </c>
      <c r="D22" s="46">
        <v>0</v>
      </c>
      <c r="E22" s="40">
        <v>0</v>
      </c>
      <c r="F22" s="40">
        <v>0</v>
      </c>
      <c r="G22" s="47">
        <v>0</v>
      </c>
      <c r="H22" s="64">
        <v>0.228580534</v>
      </c>
      <c r="I22" s="40">
        <v>105.102215172</v>
      </c>
      <c r="J22" s="40">
        <v>0</v>
      </c>
      <c r="K22" s="40">
        <v>0</v>
      </c>
      <c r="L22" s="47">
        <v>6.087690188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0.007377528</v>
      </c>
      <c r="S22" s="40">
        <v>0</v>
      </c>
      <c r="T22" s="40">
        <v>0</v>
      </c>
      <c r="U22" s="40">
        <v>0</v>
      </c>
      <c r="V22" s="47">
        <v>0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0.161969475</v>
      </c>
      <c r="AW22" s="40">
        <v>9.340228898</v>
      </c>
      <c r="AX22" s="40">
        <v>0</v>
      </c>
      <c r="AY22" s="40">
        <v>0</v>
      </c>
      <c r="AZ22" s="47">
        <v>12.889439214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0.003056027</v>
      </c>
      <c r="BG22" s="46">
        <v>0.3667231</v>
      </c>
      <c r="BH22" s="40">
        <v>0</v>
      </c>
      <c r="BI22" s="40">
        <v>0</v>
      </c>
      <c r="BJ22" s="49">
        <v>0.056230875</v>
      </c>
      <c r="BK22" s="109">
        <v>134.243511011</v>
      </c>
      <c r="BL22" s="87"/>
    </row>
    <row r="23" spans="1:64" ht="12.75">
      <c r="A23" s="10"/>
      <c r="B23" s="107" t="s">
        <v>157</v>
      </c>
      <c r="C23" s="48">
        <v>0</v>
      </c>
      <c r="D23" s="46">
        <v>0</v>
      </c>
      <c r="E23" s="40">
        <v>0</v>
      </c>
      <c r="F23" s="40">
        <v>0</v>
      </c>
      <c r="G23" s="47">
        <v>0</v>
      </c>
      <c r="H23" s="64">
        <v>0.772349885</v>
      </c>
      <c r="I23" s="40">
        <v>104.176399455</v>
      </c>
      <c r="J23" s="40">
        <v>0</v>
      </c>
      <c r="K23" s="40">
        <v>0</v>
      </c>
      <c r="L23" s="47">
        <v>2.638180294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0.150132479</v>
      </c>
      <c r="S23" s="40">
        <v>6.226921665</v>
      </c>
      <c r="T23" s="40">
        <v>0</v>
      </c>
      <c r="U23" s="40">
        <v>0</v>
      </c>
      <c r="V23" s="47">
        <v>4.720006622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0.57551961</v>
      </c>
      <c r="AW23" s="40">
        <v>23.192809046</v>
      </c>
      <c r="AX23" s="40">
        <v>0</v>
      </c>
      <c r="AY23" s="40">
        <v>0</v>
      </c>
      <c r="AZ23" s="47">
        <v>6.324951576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0.093939233</v>
      </c>
      <c r="BG23" s="46">
        <v>0.494612133</v>
      </c>
      <c r="BH23" s="40">
        <v>0</v>
      </c>
      <c r="BI23" s="40">
        <v>0</v>
      </c>
      <c r="BJ23" s="49">
        <v>4.996612106</v>
      </c>
      <c r="BK23" s="109">
        <v>154.362434104</v>
      </c>
      <c r="BL23" s="87"/>
    </row>
    <row r="24" spans="1:64" ht="12.75">
      <c r="A24" s="10"/>
      <c r="B24" s="107" t="s">
        <v>158</v>
      </c>
      <c r="C24" s="48">
        <v>0</v>
      </c>
      <c r="D24" s="46">
        <v>4.939005332</v>
      </c>
      <c r="E24" s="40">
        <v>0</v>
      </c>
      <c r="F24" s="40">
        <v>0</v>
      </c>
      <c r="G24" s="47">
        <v>0</v>
      </c>
      <c r="H24" s="64">
        <v>0.183977798</v>
      </c>
      <c r="I24" s="40">
        <v>125.474459076</v>
      </c>
      <c r="J24" s="40">
        <v>0</v>
      </c>
      <c r="K24" s="40">
        <v>0</v>
      </c>
      <c r="L24" s="47">
        <v>83.916417044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0.015434378</v>
      </c>
      <c r="S24" s="40">
        <v>0</v>
      </c>
      <c r="T24" s="40">
        <v>0</v>
      </c>
      <c r="U24" s="40">
        <v>0</v>
      </c>
      <c r="V24" s="47">
        <v>0.358077887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0.45588515</v>
      </c>
      <c r="AW24" s="40">
        <v>11.44021529</v>
      </c>
      <c r="AX24" s="40">
        <v>0</v>
      </c>
      <c r="AY24" s="40">
        <v>0</v>
      </c>
      <c r="AZ24" s="47">
        <v>22.03763373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0.121155302</v>
      </c>
      <c r="BG24" s="46">
        <v>0.319152773</v>
      </c>
      <c r="BH24" s="40">
        <v>0</v>
      </c>
      <c r="BI24" s="40">
        <v>0</v>
      </c>
      <c r="BJ24" s="49">
        <v>4.783902065</v>
      </c>
      <c r="BK24" s="109">
        <v>254.045315825</v>
      </c>
      <c r="BL24" s="87"/>
    </row>
    <row r="25" spans="1:64" ht="12.75">
      <c r="A25" s="10"/>
      <c r="B25" s="107" t="s">
        <v>148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0.136533088</v>
      </c>
      <c r="I25" s="40">
        <v>38.2047744</v>
      </c>
      <c r="J25" s="40">
        <v>0</v>
      </c>
      <c r="K25" s="40">
        <v>0</v>
      </c>
      <c r="L25" s="47">
        <v>17.65746304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0.007347317</v>
      </c>
      <c r="S25" s="40">
        <v>0</v>
      </c>
      <c r="T25" s="40">
        <v>0</v>
      </c>
      <c r="U25" s="40">
        <v>0</v>
      </c>
      <c r="V25" s="47">
        <v>0.0306128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0.092526442</v>
      </c>
      <c r="AW25" s="40">
        <v>28.885857404</v>
      </c>
      <c r="AX25" s="40">
        <v>0</v>
      </c>
      <c r="AY25" s="40">
        <v>0</v>
      </c>
      <c r="AZ25" s="47">
        <v>12.617821118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0.00730664</v>
      </c>
      <c r="BG25" s="46">
        <v>0</v>
      </c>
      <c r="BH25" s="40">
        <v>0</v>
      </c>
      <c r="BI25" s="40">
        <v>0</v>
      </c>
      <c r="BJ25" s="49">
        <v>1.09234268</v>
      </c>
      <c r="BK25" s="109">
        <v>98.732584929</v>
      </c>
      <c r="BL25" s="87"/>
    </row>
    <row r="26" spans="1:64" ht="12.75">
      <c r="A26" s="10"/>
      <c r="B26" s="107" t="s">
        <v>156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0.118637432</v>
      </c>
      <c r="I26" s="40">
        <v>236.002356731</v>
      </c>
      <c r="J26" s="40">
        <v>0</v>
      </c>
      <c r="K26" s="40">
        <v>0</v>
      </c>
      <c r="L26" s="47">
        <v>8.108295707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0.030121353</v>
      </c>
      <c r="S26" s="40">
        <v>13.663294337</v>
      </c>
      <c r="T26" s="40">
        <v>0</v>
      </c>
      <c r="U26" s="40">
        <v>0</v>
      </c>
      <c r="V26" s="47">
        <v>0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0.16741499</v>
      </c>
      <c r="AW26" s="40">
        <v>12.350094028000001</v>
      </c>
      <c r="AX26" s="40">
        <v>0</v>
      </c>
      <c r="AY26" s="40">
        <v>0</v>
      </c>
      <c r="AZ26" s="47">
        <v>19.619112211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</v>
      </c>
      <c r="BG26" s="46">
        <v>0</v>
      </c>
      <c r="BH26" s="40">
        <v>0</v>
      </c>
      <c r="BI26" s="40">
        <v>0</v>
      </c>
      <c r="BJ26" s="49">
        <v>0.120287115</v>
      </c>
      <c r="BK26" s="109">
        <v>290.179613904</v>
      </c>
      <c r="BL26" s="87"/>
    </row>
    <row r="27" spans="1:64" ht="12.75">
      <c r="A27" s="10"/>
      <c r="B27" s="107" t="s">
        <v>154</v>
      </c>
      <c r="C27" s="48">
        <v>0</v>
      </c>
      <c r="D27" s="46">
        <v>12.32763667</v>
      </c>
      <c r="E27" s="40">
        <v>0</v>
      </c>
      <c r="F27" s="40">
        <v>0</v>
      </c>
      <c r="G27" s="47">
        <v>0</v>
      </c>
      <c r="H27" s="64">
        <v>0.049803653</v>
      </c>
      <c r="I27" s="40">
        <v>370.990725023</v>
      </c>
      <c r="J27" s="40">
        <v>0</v>
      </c>
      <c r="K27" s="40">
        <v>0</v>
      </c>
      <c r="L27" s="47">
        <v>7.666473014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0.064720093</v>
      </c>
      <c r="S27" s="40">
        <v>0</v>
      </c>
      <c r="T27" s="40">
        <v>0</v>
      </c>
      <c r="U27" s="40">
        <v>0</v>
      </c>
      <c r="V27" s="47">
        <v>0.758149656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0.224987607</v>
      </c>
      <c r="AW27" s="40">
        <v>1.879185807</v>
      </c>
      <c r="AX27" s="40">
        <v>0</v>
      </c>
      <c r="AY27" s="40">
        <v>0</v>
      </c>
      <c r="AZ27" s="47">
        <v>22.227971191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0.003676269</v>
      </c>
      <c r="BG27" s="46">
        <v>0.037582661</v>
      </c>
      <c r="BH27" s="40">
        <v>0</v>
      </c>
      <c r="BI27" s="40">
        <v>0</v>
      </c>
      <c r="BJ27" s="49">
        <v>3.632317983</v>
      </c>
      <c r="BK27" s="109">
        <v>419.863229627</v>
      </c>
      <c r="BL27" s="87"/>
    </row>
    <row r="28" spans="1:64" ht="12.75">
      <c r="A28" s="10"/>
      <c r="B28" s="107" t="s">
        <v>169</v>
      </c>
      <c r="C28" s="48">
        <v>0</v>
      </c>
      <c r="D28" s="46">
        <v>3.716799999</v>
      </c>
      <c r="E28" s="40">
        <v>0</v>
      </c>
      <c r="F28" s="40">
        <v>0</v>
      </c>
      <c r="G28" s="47">
        <v>0</v>
      </c>
      <c r="H28" s="64">
        <v>0.21437256</v>
      </c>
      <c r="I28" s="40">
        <v>1.8584</v>
      </c>
      <c r="J28" s="40">
        <v>0</v>
      </c>
      <c r="K28" s="40">
        <v>0</v>
      </c>
      <c r="L28" s="47">
        <v>12.513226663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0.037429449</v>
      </c>
      <c r="S28" s="40">
        <v>0</v>
      </c>
      <c r="T28" s="40">
        <v>0</v>
      </c>
      <c r="U28" s="40">
        <v>0</v>
      </c>
      <c r="V28" s="47">
        <v>0.37168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0.421092897</v>
      </c>
      <c r="AW28" s="40">
        <v>3.726467482</v>
      </c>
      <c r="AX28" s="40">
        <v>0</v>
      </c>
      <c r="AY28" s="40">
        <v>0</v>
      </c>
      <c r="AZ28" s="47">
        <v>10.614348911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0.066432022</v>
      </c>
      <c r="BG28" s="46">
        <v>0</v>
      </c>
      <c r="BH28" s="40">
        <v>0</v>
      </c>
      <c r="BI28" s="40">
        <v>0</v>
      </c>
      <c r="BJ28" s="49">
        <v>0.159928946</v>
      </c>
      <c r="BK28" s="109">
        <v>33.700178929</v>
      </c>
      <c r="BL28" s="87"/>
    </row>
    <row r="29" spans="1:64" ht="12.75">
      <c r="A29" s="10"/>
      <c r="B29" s="107" t="s">
        <v>147</v>
      </c>
      <c r="C29" s="48">
        <v>0</v>
      </c>
      <c r="D29" s="46">
        <v>0</v>
      </c>
      <c r="E29" s="40">
        <v>0</v>
      </c>
      <c r="F29" s="40">
        <v>0</v>
      </c>
      <c r="G29" s="47">
        <v>0</v>
      </c>
      <c r="H29" s="64">
        <v>0.619345933</v>
      </c>
      <c r="I29" s="40">
        <v>223.527278925</v>
      </c>
      <c r="J29" s="40">
        <v>0</v>
      </c>
      <c r="K29" s="40">
        <v>0</v>
      </c>
      <c r="L29" s="47">
        <v>23.45104776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0.027289147</v>
      </c>
      <c r="S29" s="40">
        <v>0</v>
      </c>
      <c r="T29" s="40">
        <v>0</v>
      </c>
      <c r="U29" s="40">
        <v>0</v>
      </c>
      <c r="V29" s="47">
        <v>13.297356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0.362145719</v>
      </c>
      <c r="AW29" s="40">
        <v>33.356512844</v>
      </c>
      <c r="AX29" s="40">
        <v>0</v>
      </c>
      <c r="AY29" s="40">
        <v>0</v>
      </c>
      <c r="AZ29" s="47">
        <v>39.192645566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0.050672722</v>
      </c>
      <c r="BG29" s="46">
        <v>5.8563415</v>
      </c>
      <c r="BH29" s="40">
        <v>0</v>
      </c>
      <c r="BI29" s="40">
        <v>0</v>
      </c>
      <c r="BJ29" s="49">
        <v>6.91664754</v>
      </c>
      <c r="BK29" s="109">
        <v>346.657283656</v>
      </c>
      <c r="BL29" s="87"/>
    </row>
    <row r="30" spans="1:64" ht="12.75">
      <c r="A30" s="10"/>
      <c r="B30" s="107" t="s">
        <v>146</v>
      </c>
      <c r="C30" s="48">
        <v>0</v>
      </c>
      <c r="D30" s="46">
        <v>11.96617</v>
      </c>
      <c r="E30" s="40">
        <v>0</v>
      </c>
      <c r="F30" s="40">
        <v>0</v>
      </c>
      <c r="G30" s="47">
        <v>0</v>
      </c>
      <c r="H30" s="64">
        <v>0.118452715</v>
      </c>
      <c r="I30" s="40">
        <v>28.01329803</v>
      </c>
      <c r="J30" s="40">
        <v>0</v>
      </c>
      <c r="K30" s="40">
        <v>0</v>
      </c>
      <c r="L30" s="47">
        <v>3.412551727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0.047266287</v>
      </c>
      <c r="S30" s="40">
        <v>0</v>
      </c>
      <c r="T30" s="40">
        <v>0</v>
      </c>
      <c r="U30" s="40">
        <v>0</v>
      </c>
      <c r="V30" s="47">
        <v>1.937442585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0.130527225</v>
      </c>
      <c r="AW30" s="40">
        <v>2.939784652</v>
      </c>
      <c r="AX30" s="40">
        <v>0</v>
      </c>
      <c r="AY30" s="40">
        <v>0</v>
      </c>
      <c r="AZ30" s="47">
        <v>9.011206741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0.056491663</v>
      </c>
      <c r="BG30" s="46">
        <v>0</v>
      </c>
      <c r="BH30" s="40">
        <v>0</v>
      </c>
      <c r="BI30" s="40">
        <v>0</v>
      </c>
      <c r="BJ30" s="49">
        <v>0.125240429</v>
      </c>
      <c r="BK30" s="109">
        <v>57.758432054</v>
      </c>
      <c r="BL30" s="87"/>
    </row>
    <row r="31" spans="1:64" ht="12.75">
      <c r="A31" s="10"/>
      <c r="B31" s="107" t="s">
        <v>153</v>
      </c>
      <c r="C31" s="48">
        <v>0</v>
      </c>
      <c r="D31" s="46">
        <v>12.38778</v>
      </c>
      <c r="E31" s="40">
        <v>0</v>
      </c>
      <c r="F31" s="40">
        <v>0</v>
      </c>
      <c r="G31" s="47">
        <v>0</v>
      </c>
      <c r="H31" s="64">
        <v>0.225915916</v>
      </c>
      <c r="I31" s="40">
        <v>189.465695367</v>
      </c>
      <c r="J31" s="40">
        <v>0</v>
      </c>
      <c r="K31" s="40">
        <v>0</v>
      </c>
      <c r="L31" s="47">
        <v>21.769777243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0.040260266</v>
      </c>
      <c r="S31" s="40">
        <v>6.19389</v>
      </c>
      <c r="T31" s="40">
        <v>0</v>
      </c>
      <c r="U31" s="40">
        <v>0</v>
      </c>
      <c r="V31" s="47">
        <v>0.434191689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0.442108238</v>
      </c>
      <c r="AW31" s="40">
        <v>30.887338457</v>
      </c>
      <c r="AX31" s="40">
        <v>0</v>
      </c>
      <c r="AY31" s="40">
        <v>0</v>
      </c>
      <c r="AZ31" s="47">
        <v>18.898251072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0.079332673</v>
      </c>
      <c r="BG31" s="46">
        <v>0</v>
      </c>
      <c r="BH31" s="40">
        <v>0</v>
      </c>
      <c r="BI31" s="40">
        <v>0</v>
      </c>
      <c r="BJ31" s="49">
        <v>0.061507733</v>
      </c>
      <c r="BK31" s="109">
        <v>280.886048654</v>
      </c>
      <c r="BL31" s="87"/>
    </row>
    <row r="32" spans="1:64" ht="12.75">
      <c r="A32" s="10"/>
      <c r="B32" s="107" t="s">
        <v>144</v>
      </c>
      <c r="C32" s="48">
        <v>0</v>
      </c>
      <c r="D32" s="46">
        <v>0</v>
      </c>
      <c r="E32" s="40">
        <v>0</v>
      </c>
      <c r="F32" s="40">
        <v>0</v>
      </c>
      <c r="G32" s="47">
        <v>0</v>
      </c>
      <c r="H32" s="64">
        <v>0.130134536</v>
      </c>
      <c r="I32" s="40">
        <v>208.191810008</v>
      </c>
      <c r="J32" s="40">
        <v>0</v>
      </c>
      <c r="K32" s="40">
        <v>0</v>
      </c>
      <c r="L32" s="47">
        <v>32.969125948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0.050004258</v>
      </c>
      <c r="S32" s="40">
        <v>12.34673</v>
      </c>
      <c r="T32" s="40">
        <v>0</v>
      </c>
      <c r="U32" s="40">
        <v>0</v>
      </c>
      <c r="V32" s="47">
        <v>13.89007125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0.353439567</v>
      </c>
      <c r="AW32" s="40">
        <v>5.563552867</v>
      </c>
      <c r="AX32" s="40">
        <v>0</v>
      </c>
      <c r="AY32" s="40">
        <v>0</v>
      </c>
      <c r="AZ32" s="47">
        <v>22.427469236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0.268005124</v>
      </c>
      <c r="BG32" s="46">
        <v>36.848447932</v>
      </c>
      <c r="BH32" s="40">
        <v>0</v>
      </c>
      <c r="BI32" s="40">
        <v>0</v>
      </c>
      <c r="BJ32" s="49">
        <v>0.9143112</v>
      </c>
      <c r="BK32" s="109">
        <v>333.953101926</v>
      </c>
      <c r="BL32" s="87"/>
    </row>
    <row r="33" spans="1:64" ht="12.75">
      <c r="A33" s="10"/>
      <c r="B33" s="107" t="s">
        <v>145</v>
      </c>
      <c r="C33" s="48">
        <v>0</v>
      </c>
      <c r="D33" s="46">
        <v>0</v>
      </c>
      <c r="E33" s="40">
        <v>0</v>
      </c>
      <c r="F33" s="40">
        <v>0</v>
      </c>
      <c r="G33" s="47">
        <v>0</v>
      </c>
      <c r="H33" s="64">
        <v>0.111419604</v>
      </c>
      <c r="I33" s="40">
        <v>11.685593941</v>
      </c>
      <c r="J33" s="40">
        <v>0</v>
      </c>
      <c r="K33" s="40">
        <v>0</v>
      </c>
      <c r="L33" s="47">
        <v>27.563248082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0.034548715</v>
      </c>
      <c r="S33" s="40">
        <v>0</v>
      </c>
      <c r="T33" s="40">
        <v>0</v>
      </c>
      <c r="U33" s="40">
        <v>0</v>
      </c>
      <c r="V33" s="47">
        <v>3.835795868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0.6134199</v>
      </c>
      <c r="AW33" s="40">
        <v>5.756146989</v>
      </c>
      <c r="AX33" s="40">
        <v>0</v>
      </c>
      <c r="AY33" s="40">
        <v>0</v>
      </c>
      <c r="AZ33" s="47">
        <v>59.608449183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0.1560989</v>
      </c>
      <c r="BG33" s="46">
        <v>4.219548428</v>
      </c>
      <c r="BH33" s="40">
        <v>0</v>
      </c>
      <c r="BI33" s="40">
        <v>0</v>
      </c>
      <c r="BJ33" s="49">
        <v>5.329314053</v>
      </c>
      <c r="BK33" s="109">
        <v>118.913583663</v>
      </c>
      <c r="BL33" s="87"/>
    </row>
    <row r="34" spans="1:64" ht="12.75">
      <c r="A34" s="10"/>
      <c r="B34" s="107" t="s">
        <v>139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0.166302965</v>
      </c>
      <c r="I34" s="40">
        <v>215.00703855</v>
      </c>
      <c r="J34" s="40">
        <v>0</v>
      </c>
      <c r="K34" s="40">
        <v>0</v>
      </c>
      <c r="L34" s="47">
        <v>11.227244895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0.008415759</v>
      </c>
      <c r="S34" s="40">
        <v>18.701685</v>
      </c>
      <c r="T34" s="40">
        <v>0</v>
      </c>
      <c r="U34" s="40">
        <v>0</v>
      </c>
      <c r="V34" s="47">
        <v>0.13714569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0.132496744</v>
      </c>
      <c r="AW34" s="40">
        <v>7.70583618</v>
      </c>
      <c r="AX34" s="40">
        <v>0</v>
      </c>
      <c r="AY34" s="40">
        <v>0</v>
      </c>
      <c r="AZ34" s="47">
        <v>34.452866531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0.026004019</v>
      </c>
      <c r="BG34" s="46">
        <v>0</v>
      </c>
      <c r="BH34" s="40">
        <v>0</v>
      </c>
      <c r="BI34" s="40">
        <v>0</v>
      </c>
      <c r="BJ34" s="49">
        <v>0.48293206</v>
      </c>
      <c r="BK34" s="109">
        <v>288.047968393</v>
      </c>
      <c r="BL34" s="87"/>
    </row>
    <row r="35" spans="1:64" ht="12.75">
      <c r="A35" s="10"/>
      <c r="B35" s="107" t="s">
        <v>152</v>
      </c>
      <c r="C35" s="48">
        <v>0</v>
      </c>
      <c r="D35" s="46">
        <v>24.7448</v>
      </c>
      <c r="E35" s="40">
        <v>0</v>
      </c>
      <c r="F35" s="40">
        <v>0</v>
      </c>
      <c r="G35" s="47">
        <v>0</v>
      </c>
      <c r="H35" s="64">
        <v>0.059263796</v>
      </c>
      <c r="I35" s="40">
        <v>243.550694</v>
      </c>
      <c r="J35" s="40">
        <v>0</v>
      </c>
      <c r="K35" s="40">
        <v>0</v>
      </c>
      <c r="L35" s="47">
        <v>10.73243838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0.012990903</v>
      </c>
      <c r="S35" s="40">
        <v>0</v>
      </c>
      <c r="T35" s="40">
        <v>0</v>
      </c>
      <c r="U35" s="40">
        <v>0</v>
      </c>
      <c r="V35" s="47">
        <v>0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0.127757491</v>
      </c>
      <c r="AW35" s="40">
        <v>16.943639921</v>
      </c>
      <c r="AX35" s="40">
        <v>0</v>
      </c>
      <c r="AY35" s="40">
        <v>0</v>
      </c>
      <c r="AZ35" s="47">
        <v>14.478913191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0.020155857</v>
      </c>
      <c r="BG35" s="46">
        <v>0</v>
      </c>
      <c r="BH35" s="40">
        <v>0</v>
      </c>
      <c r="BI35" s="40">
        <v>0</v>
      </c>
      <c r="BJ35" s="49">
        <v>0.435071546</v>
      </c>
      <c r="BK35" s="109">
        <v>311.105725085</v>
      </c>
      <c r="BL35" s="87"/>
    </row>
    <row r="36" spans="1:64" ht="12.75">
      <c r="A36" s="10"/>
      <c r="B36" s="107" t="s">
        <v>143</v>
      </c>
      <c r="C36" s="48">
        <v>0</v>
      </c>
      <c r="D36" s="46">
        <v>0</v>
      </c>
      <c r="E36" s="40">
        <v>0</v>
      </c>
      <c r="F36" s="40">
        <v>0</v>
      </c>
      <c r="G36" s="47">
        <v>0</v>
      </c>
      <c r="H36" s="64">
        <v>0.387534827</v>
      </c>
      <c r="I36" s="40">
        <v>68.094986927</v>
      </c>
      <c r="J36" s="40">
        <v>0</v>
      </c>
      <c r="K36" s="40">
        <v>0</v>
      </c>
      <c r="L36" s="47">
        <v>23.65800304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0.359530511</v>
      </c>
      <c r="S36" s="40">
        <v>0</v>
      </c>
      <c r="T36" s="40">
        <v>1.212355667</v>
      </c>
      <c r="U36" s="40">
        <v>0</v>
      </c>
      <c r="V36" s="47">
        <v>63.721421996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1.292091479</v>
      </c>
      <c r="AW36" s="40">
        <v>22.032647042</v>
      </c>
      <c r="AX36" s="40">
        <v>0</v>
      </c>
      <c r="AY36" s="40">
        <v>0</v>
      </c>
      <c r="AZ36" s="47">
        <v>54.491311388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0.340407592</v>
      </c>
      <c r="BG36" s="46">
        <v>5.9009818</v>
      </c>
      <c r="BH36" s="40">
        <v>0</v>
      </c>
      <c r="BI36" s="40">
        <v>0</v>
      </c>
      <c r="BJ36" s="49">
        <v>7.678269748</v>
      </c>
      <c r="BK36" s="109">
        <v>249.169542017</v>
      </c>
      <c r="BL36" s="87"/>
    </row>
    <row r="37" spans="1:64" ht="12.75">
      <c r="A37" s="10"/>
      <c r="B37" s="107" t="s">
        <v>149</v>
      </c>
      <c r="C37" s="48">
        <v>0</v>
      </c>
      <c r="D37" s="46">
        <v>0</v>
      </c>
      <c r="E37" s="40">
        <v>0</v>
      </c>
      <c r="F37" s="40">
        <v>0</v>
      </c>
      <c r="G37" s="47">
        <v>0</v>
      </c>
      <c r="H37" s="64">
        <v>0.16827897</v>
      </c>
      <c r="I37" s="40">
        <v>312.861376417</v>
      </c>
      <c r="J37" s="40">
        <v>0</v>
      </c>
      <c r="K37" s="40">
        <v>0</v>
      </c>
      <c r="L37" s="47">
        <v>9.24561458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0.000810199</v>
      </c>
      <c r="S37" s="40">
        <v>6.232298335</v>
      </c>
      <c r="T37" s="40">
        <v>0</v>
      </c>
      <c r="U37" s="40">
        <v>0</v>
      </c>
      <c r="V37" s="47">
        <v>0.199433547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</v>
      </c>
      <c r="AC37" s="40">
        <v>0</v>
      </c>
      <c r="AD37" s="40">
        <v>0</v>
      </c>
      <c r="AE37" s="40">
        <v>0</v>
      </c>
      <c r="AF37" s="47">
        <v>0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0.12058326</v>
      </c>
      <c r="AW37" s="40">
        <v>10.919823727</v>
      </c>
      <c r="AX37" s="40">
        <v>0</v>
      </c>
      <c r="AY37" s="40">
        <v>0</v>
      </c>
      <c r="AZ37" s="47">
        <v>17.938883145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0.045068599</v>
      </c>
      <c r="BG37" s="46">
        <v>0</v>
      </c>
      <c r="BH37" s="40">
        <v>0</v>
      </c>
      <c r="BI37" s="40">
        <v>0</v>
      </c>
      <c r="BJ37" s="49">
        <v>0.157244838</v>
      </c>
      <c r="BK37" s="109">
        <v>357.889415617</v>
      </c>
      <c r="BL37" s="87"/>
    </row>
    <row r="38" spans="1:64" ht="12.75">
      <c r="A38" s="31"/>
      <c r="B38" s="32" t="s">
        <v>98</v>
      </c>
      <c r="C38" s="96">
        <f aca="true" t="shared" si="3" ref="C38:AH38">SUM(C17:C37)</f>
        <v>0</v>
      </c>
      <c r="D38" s="79">
        <f t="shared" si="3"/>
        <v>82.193393666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4.760977046</v>
      </c>
      <c r="I38" s="79">
        <f t="shared" si="3"/>
        <v>3144.672200476</v>
      </c>
      <c r="J38" s="79">
        <f t="shared" si="3"/>
        <v>0</v>
      </c>
      <c r="K38" s="79">
        <f t="shared" si="3"/>
        <v>0</v>
      </c>
      <c r="L38" s="79">
        <f t="shared" si="3"/>
        <v>485.0042258780001</v>
      </c>
      <c r="M38" s="79">
        <f t="shared" si="3"/>
        <v>0</v>
      </c>
      <c r="N38" s="79">
        <f t="shared" si="3"/>
        <v>0</v>
      </c>
      <c r="O38" s="79">
        <f t="shared" si="3"/>
        <v>0</v>
      </c>
      <c r="P38" s="79">
        <f t="shared" si="3"/>
        <v>0</v>
      </c>
      <c r="Q38" s="79">
        <f t="shared" si="3"/>
        <v>0</v>
      </c>
      <c r="R38" s="79">
        <f t="shared" si="3"/>
        <v>1.100122757</v>
      </c>
      <c r="S38" s="79">
        <f t="shared" si="3"/>
        <v>83.602167902</v>
      </c>
      <c r="T38" s="79">
        <f t="shared" si="3"/>
        <v>1.212355667</v>
      </c>
      <c r="U38" s="79">
        <f t="shared" si="3"/>
        <v>0</v>
      </c>
      <c r="V38" s="79">
        <f t="shared" si="3"/>
        <v>111.25196615799999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 t="shared" si="3"/>
        <v>0</v>
      </c>
      <c r="AB38" s="79">
        <f t="shared" si="3"/>
        <v>0</v>
      </c>
      <c r="AC38" s="79">
        <f t="shared" si="3"/>
        <v>0.048976253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9">
        <f aca="true" t="shared" si="4" ref="AI38:BK38">SUM(AI17:AI37)</f>
        <v>0</v>
      </c>
      <c r="AJ38" s="79">
        <f t="shared" si="4"/>
        <v>0</v>
      </c>
      <c r="AK38" s="79">
        <f t="shared" si="4"/>
        <v>0</v>
      </c>
      <c r="AL38" s="79">
        <f t="shared" si="4"/>
        <v>0</v>
      </c>
      <c r="AM38" s="79">
        <f t="shared" si="4"/>
        <v>0</v>
      </c>
      <c r="AN38" s="79">
        <f t="shared" si="4"/>
        <v>0</v>
      </c>
      <c r="AO38" s="79">
        <f t="shared" si="4"/>
        <v>0</v>
      </c>
      <c r="AP38" s="79">
        <f t="shared" si="4"/>
        <v>0</v>
      </c>
      <c r="AQ38" s="79">
        <f t="shared" si="4"/>
        <v>0</v>
      </c>
      <c r="AR38" s="79">
        <f t="shared" si="4"/>
        <v>0</v>
      </c>
      <c r="AS38" s="79">
        <f t="shared" si="4"/>
        <v>0</v>
      </c>
      <c r="AT38" s="79">
        <f t="shared" si="4"/>
        <v>0</v>
      </c>
      <c r="AU38" s="79">
        <f t="shared" si="4"/>
        <v>0</v>
      </c>
      <c r="AV38" s="79">
        <f t="shared" si="4"/>
        <v>14.198054295999999</v>
      </c>
      <c r="AW38" s="79">
        <f t="shared" si="4"/>
        <v>476.649124351</v>
      </c>
      <c r="AX38" s="79">
        <f t="shared" si="4"/>
        <v>0</v>
      </c>
      <c r="AY38" s="79">
        <f t="shared" si="4"/>
        <v>0</v>
      </c>
      <c r="AZ38" s="79">
        <f t="shared" si="4"/>
        <v>832.1646832419999</v>
      </c>
      <c r="BA38" s="79">
        <f t="shared" si="4"/>
        <v>0</v>
      </c>
      <c r="BB38" s="79">
        <f t="shared" si="4"/>
        <v>0</v>
      </c>
      <c r="BC38" s="79">
        <f t="shared" si="4"/>
        <v>0</v>
      </c>
      <c r="BD38" s="79">
        <f t="shared" si="4"/>
        <v>0</v>
      </c>
      <c r="BE38" s="79">
        <f t="shared" si="4"/>
        <v>0</v>
      </c>
      <c r="BF38" s="79">
        <f t="shared" si="4"/>
        <v>2.2131525979999997</v>
      </c>
      <c r="BG38" s="79">
        <f t="shared" si="4"/>
        <v>75.65690609399999</v>
      </c>
      <c r="BH38" s="79">
        <f t="shared" si="4"/>
        <v>3.673218999</v>
      </c>
      <c r="BI38" s="79">
        <f t="shared" si="4"/>
        <v>0</v>
      </c>
      <c r="BJ38" s="79">
        <f t="shared" si="4"/>
        <v>63.563335124</v>
      </c>
      <c r="BK38" s="112">
        <f t="shared" si="4"/>
        <v>5381.964860506998</v>
      </c>
      <c r="BL38" s="87"/>
    </row>
    <row r="39" spans="1:64" ht="12.75">
      <c r="A39" s="10" t="s">
        <v>70</v>
      </c>
      <c r="B39" s="17" t="s">
        <v>13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54"/>
      <c r="BL39" s="87"/>
    </row>
    <row r="40" spans="1:64" ht="12.75">
      <c r="A40" s="10"/>
      <c r="B40" s="18" t="s">
        <v>31</v>
      </c>
      <c r="C40" s="97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83</v>
      </c>
      <c r="C41" s="98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72</v>
      </c>
      <c r="B42" s="21" t="s">
        <v>87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8"/>
      <c r="BL42" s="87"/>
    </row>
    <row r="43" spans="1:64" ht="12.75">
      <c r="A43" s="10"/>
      <c r="B43" s="18" t="s">
        <v>31</v>
      </c>
      <c r="C43" s="97"/>
      <c r="D43" s="51"/>
      <c r="E43" s="52"/>
      <c r="F43" s="52"/>
      <c r="G43" s="53"/>
      <c r="H43" s="50"/>
      <c r="I43" s="52"/>
      <c r="J43" s="52"/>
      <c r="K43" s="52"/>
      <c r="L43" s="53"/>
      <c r="M43" s="50"/>
      <c r="N43" s="51"/>
      <c r="O43" s="52"/>
      <c r="P43" s="52"/>
      <c r="Q43" s="53"/>
      <c r="R43" s="50"/>
      <c r="S43" s="52"/>
      <c r="T43" s="52"/>
      <c r="U43" s="52"/>
      <c r="V43" s="53"/>
      <c r="W43" s="50"/>
      <c r="X43" s="52"/>
      <c r="Y43" s="52"/>
      <c r="Z43" s="52"/>
      <c r="AA43" s="53"/>
      <c r="AB43" s="50"/>
      <c r="AC43" s="52"/>
      <c r="AD43" s="52"/>
      <c r="AE43" s="52"/>
      <c r="AF43" s="53"/>
      <c r="AG43" s="50"/>
      <c r="AH43" s="52"/>
      <c r="AI43" s="52"/>
      <c r="AJ43" s="52"/>
      <c r="AK43" s="53"/>
      <c r="AL43" s="50"/>
      <c r="AM43" s="52"/>
      <c r="AN43" s="52"/>
      <c r="AO43" s="52"/>
      <c r="AP43" s="53"/>
      <c r="AQ43" s="50"/>
      <c r="AR43" s="51"/>
      <c r="AS43" s="52"/>
      <c r="AT43" s="52"/>
      <c r="AU43" s="53"/>
      <c r="AV43" s="50"/>
      <c r="AW43" s="52"/>
      <c r="AX43" s="52"/>
      <c r="AY43" s="52"/>
      <c r="AZ43" s="53"/>
      <c r="BA43" s="50"/>
      <c r="BB43" s="51"/>
      <c r="BC43" s="52"/>
      <c r="BD43" s="52"/>
      <c r="BE43" s="53"/>
      <c r="BF43" s="50"/>
      <c r="BG43" s="51"/>
      <c r="BH43" s="52"/>
      <c r="BI43" s="52"/>
      <c r="BJ43" s="53"/>
      <c r="BK43" s="54"/>
      <c r="BL43" s="87"/>
    </row>
    <row r="44" spans="1:64" ht="12.75">
      <c r="A44" s="31"/>
      <c r="B44" s="32" t="s">
        <v>82</v>
      </c>
      <c r="C44" s="98"/>
      <c r="D44" s="56"/>
      <c r="E44" s="56"/>
      <c r="F44" s="56"/>
      <c r="G44" s="57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7"/>
      <c r="W44" s="55"/>
      <c r="X44" s="56"/>
      <c r="Y44" s="56"/>
      <c r="Z44" s="56"/>
      <c r="AA44" s="57"/>
      <c r="AB44" s="55"/>
      <c r="AC44" s="56"/>
      <c r="AD44" s="56"/>
      <c r="AE44" s="56"/>
      <c r="AF44" s="57"/>
      <c r="AG44" s="55"/>
      <c r="AH44" s="56"/>
      <c r="AI44" s="56"/>
      <c r="AJ44" s="56"/>
      <c r="AK44" s="57"/>
      <c r="AL44" s="55"/>
      <c r="AM44" s="56"/>
      <c r="AN44" s="56"/>
      <c r="AO44" s="56"/>
      <c r="AP44" s="57"/>
      <c r="AQ44" s="55"/>
      <c r="AR44" s="56"/>
      <c r="AS44" s="56"/>
      <c r="AT44" s="56"/>
      <c r="AU44" s="57"/>
      <c r="AV44" s="55"/>
      <c r="AW44" s="56"/>
      <c r="AX44" s="56"/>
      <c r="AY44" s="56"/>
      <c r="AZ44" s="57"/>
      <c r="BA44" s="55"/>
      <c r="BB44" s="56"/>
      <c r="BC44" s="56"/>
      <c r="BD44" s="56"/>
      <c r="BE44" s="57"/>
      <c r="BF44" s="55"/>
      <c r="BG44" s="56"/>
      <c r="BH44" s="56"/>
      <c r="BI44" s="56"/>
      <c r="BJ44" s="57"/>
      <c r="BK44" s="58"/>
      <c r="BL44" s="87"/>
    </row>
    <row r="45" spans="1:64" ht="12.75">
      <c r="A45" s="10" t="s">
        <v>73</v>
      </c>
      <c r="B45" s="17" t="s">
        <v>14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8"/>
      <c r="BL45" s="87"/>
    </row>
    <row r="46" spans="1:64" ht="12.75">
      <c r="A46" s="10"/>
      <c r="B46" s="21" t="s">
        <v>166</v>
      </c>
      <c r="C46" s="48">
        <v>0</v>
      </c>
      <c r="D46" s="46">
        <v>291.726760134</v>
      </c>
      <c r="E46" s="40">
        <v>0</v>
      </c>
      <c r="F46" s="40">
        <v>0</v>
      </c>
      <c r="G46" s="47">
        <v>0</v>
      </c>
      <c r="H46" s="64">
        <v>16.865783096</v>
      </c>
      <c r="I46" s="40">
        <v>1521.551653551</v>
      </c>
      <c r="J46" s="40">
        <v>13.41308766</v>
      </c>
      <c r="K46" s="40">
        <v>0</v>
      </c>
      <c r="L46" s="47">
        <v>627.606197958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6.727379522</v>
      </c>
      <c r="S46" s="40">
        <v>10.442286798</v>
      </c>
      <c r="T46" s="40">
        <v>5.590166846</v>
      </c>
      <c r="U46" s="40">
        <v>0</v>
      </c>
      <c r="V46" s="47">
        <v>46.067411655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0.024404933</v>
      </c>
      <c r="AC46" s="40">
        <v>0</v>
      </c>
      <c r="AD46" s="40">
        <v>0</v>
      </c>
      <c r="AE46" s="40">
        <v>0</v>
      </c>
      <c r="AF46" s="47">
        <v>0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0.011014848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30.498734422</v>
      </c>
      <c r="AW46" s="40">
        <v>388.78080366</v>
      </c>
      <c r="AX46" s="40">
        <v>2.205590303</v>
      </c>
      <c r="AY46" s="40">
        <v>0</v>
      </c>
      <c r="AZ46" s="47">
        <v>832.297132078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10.44212552</v>
      </c>
      <c r="BG46" s="46">
        <v>42.485626255</v>
      </c>
      <c r="BH46" s="40">
        <v>2.253388534</v>
      </c>
      <c r="BI46" s="40">
        <v>0</v>
      </c>
      <c r="BJ46" s="47">
        <v>69.998256641</v>
      </c>
      <c r="BK46" s="109">
        <v>3918.987804414</v>
      </c>
      <c r="BL46" s="87"/>
    </row>
    <row r="47" spans="1:64" ht="12.75">
      <c r="A47" s="10"/>
      <c r="B47" s="21" t="s">
        <v>167</v>
      </c>
      <c r="C47" s="48">
        <v>0</v>
      </c>
      <c r="D47" s="46">
        <v>777.550386461</v>
      </c>
      <c r="E47" s="40">
        <v>0</v>
      </c>
      <c r="F47" s="40">
        <v>0</v>
      </c>
      <c r="G47" s="47">
        <v>0</v>
      </c>
      <c r="H47" s="64">
        <v>15.223812476</v>
      </c>
      <c r="I47" s="40">
        <v>140.025970232</v>
      </c>
      <c r="J47" s="40">
        <v>0</v>
      </c>
      <c r="K47" s="40">
        <v>0</v>
      </c>
      <c r="L47" s="47">
        <v>391.870246457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6.307372456</v>
      </c>
      <c r="S47" s="40">
        <v>4.372203577</v>
      </c>
      <c r="T47" s="40">
        <v>0</v>
      </c>
      <c r="U47" s="40">
        <v>0</v>
      </c>
      <c r="V47" s="47">
        <v>28.519141239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0.00011378</v>
      </c>
      <c r="AC47" s="40">
        <v>0</v>
      </c>
      <c r="AD47" s="40">
        <v>0</v>
      </c>
      <c r="AE47" s="40">
        <v>0</v>
      </c>
      <c r="AF47" s="47">
        <v>0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12.13662138</v>
      </c>
      <c r="AW47" s="40">
        <v>105.819995714</v>
      </c>
      <c r="AX47" s="40">
        <v>9.044494344</v>
      </c>
      <c r="AY47" s="40">
        <v>0</v>
      </c>
      <c r="AZ47" s="47">
        <v>259.265131627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3.733932348</v>
      </c>
      <c r="BG47" s="46">
        <v>5.921898728</v>
      </c>
      <c r="BH47" s="40">
        <v>0</v>
      </c>
      <c r="BI47" s="40">
        <v>0</v>
      </c>
      <c r="BJ47" s="47">
        <v>25.333423449</v>
      </c>
      <c r="BK47" s="109">
        <v>1785.124744268</v>
      </c>
      <c r="BL47" s="87"/>
    </row>
    <row r="48" spans="1:64" ht="12.75">
      <c r="A48" s="10"/>
      <c r="B48" s="21" t="s">
        <v>161</v>
      </c>
      <c r="C48" s="48">
        <v>0</v>
      </c>
      <c r="D48" s="46">
        <v>333.548026497</v>
      </c>
      <c r="E48" s="40">
        <v>0</v>
      </c>
      <c r="F48" s="40">
        <v>0</v>
      </c>
      <c r="G48" s="47">
        <v>0</v>
      </c>
      <c r="H48" s="64">
        <v>17.356697503</v>
      </c>
      <c r="I48" s="40">
        <v>857.689243702</v>
      </c>
      <c r="J48" s="40">
        <v>413.079863435</v>
      </c>
      <c r="K48" s="40">
        <v>0</v>
      </c>
      <c r="L48" s="47">
        <v>642.829085892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8.16253977</v>
      </c>
      <c r="S48" s="40">
        <v>11.299545175</v>
      </c>
      <c r="T48" s="40">
        <v>11.937350875</v>
      </c>
      <c r="U48" s="40">
        <v>0</v>
      </c>
      <c r="V48" s="47">
        <v>12.037186048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</v>
      </c>
      <c r="AC48" s="40">
        <v>0</v>
      </c>
      <c r="AD48" s="40">
        <v>0</v>
      </c>
      <c r="AE48" s="40">
        <v>0</v>
      </c>
      <c r="AF48" s="47">
        <v>0.031474273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0</v>
      </c>
      <c r="AM48" s="40">
        <v>0</v>
      </c>
      <c r="AN48" s="40">
        <v>0</v>
      </c>
      <c r="AO48" s="40">
        <v>0</v>
      </c>
      <c r="AP48" s="47">
        <v>0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49.308536605</v>
      </c>
      <c r="AW48" s="40">
        <v>763.569089349</v>
      </c>
      <c r="AX48" s="40">
        <v>3.879893328</v>
      </c>
      <c r="AY48" s="40">
        <v>0</v>
      </c>
      <c r="AZ48" s="47">
        <v>439.334810202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27.638050217</v>
      </c>
      <c r="BG48" s="46">
        <v>103.942769976</v>
      </c>
      <c r="BH48" s="40">
        <v>8.487030982</v>
      </c>
      <c r="BI48" s="40">
        <v>0</v>
      </c>
      <c r="BJ48" s="47">
        <v>67.135562487</v>
      </c>
      <c r="BK48" s="109">
        <v>3771.266756316</v>
      </c>
      <c r="BL48" s="87"/>
    </row>
    <row r="49" spans="1:64" ht="12.75">
      <c r="A49" s="10"/>
      <c r="B49" s="21" t="s">
        <v>162</v>
      </c>
      <c r="C49" s="48">
        <v>0</v>
      </c>
      <c r="D49" s="46">
        <v>1.928690332</v>
      </c>
      <c r="E49" s="40">
        <v>0</v>
      </c>
      <c r="F49" s="40">
        <v>0</v>
      </c>
      <c r="G49" s="47">
        <v>0</v>
      </c>
      <c r="H49" s="64">
        <v>4.259663489</v>
      </c>
      <c r="I49" s="40">
        <v>0.566827682</v>
      </c>
      <c r="J49" s="40">
        <v>0</v>
      </c>
      <c r="K49" s="40">
        <v>0</v>
      </c>
      <c r="L49" s="47">
        <v>70.797188226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1.672983927</v>
      </c>
      <c r="S49" s="40">
        <v>0</v>
      </c>
      <c r="T49" s="40">
        <v>0</v>
      </c>
      <c r="U49" s="40">
        <v>0</v>
      </c>
      <c r="V49" s="47">
        <v>1.467866727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0.003362697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0.000115336</v>
      </c>
      <c r="AM49" s="40">
        <v>0</v>
      </c>
      <c r="AN49" s="40">
        <v>0</v>
      </c>
      <c r="AO49" s="40">
        <v>0</v>
      </c>
      <c r="AP49" s="47">
        <v>0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33.638989584</v>
      </c>
      <c r="AW49" s="40">
        <v>36.860565074</v>
      </c>
      <c r="AX49" s="40">
        <v>2.895E-06</v>
      </c>
      <c r="AY49" s="40">
        <v>0</v>
      </c>
      <c r="AZ49" s="47">
        <v>133.781185425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11.204628164</v>
      </c>
      <c r="BG49" s="46">
        <v>4.883299398</v>
      </c>
      <c r="BH49" s="40">
        <v>0</v>
      </c>
      <c r="BI49" s="40">
        <v>0</v>
      </c>
      <c r="BJ49" s="47">
        <v>17.236358636</v>
      </c>
      <c r="BK49" s="109">
        <v>318.301727592</v>
      </c>
      <c r="BL49" s="87"/>
    </row>
    <row r="50" spans="1:64" ht="12.75">
      <c r="A50" s="10"/>
      <c r="B50" s="21" t="s">
        <v>160</v>
      </c>
      <c r="C50" s="48">
        <v>0</v>
      </c>
      <c r="D50" s="46">
        <v>1.169820615</v>
      </c>
      <c r="E50" s="40">
        <v>0</v>
      </c>
      <c r="F50" s="40">
        <v>0</v>
      </c>
      <c r="G50" s="47">
        <v>0</v>
      </c>
      <c r="H50" s="64">
        <v>16.900858918</v>
      </c>
      <c r="I50" s="40">
        <v>549.197032044</v>
      </c>
      <c r="J50" s="40">
        <v>150.610897217</v>
      </c>
      <c r="K50" s="40">
        <v>0</v>
      </c>
      <c r="L50" s="47">
        <v>409.587936742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7.08277201</v>
      </c>
      <c r="S50" s="40">
        <v>105.084083076</v>
      </c>
      <c r="T50" s="40">
        <v>0.270356246</v>
      </c>
      <c r="U50" s="40">
        <v>0</v>
      </c>
      <c r="V50" s="47">
        <v>13.10122049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0.037464584</v>
      </c>
      <c r="AC50" s="40">
        <v>0.002267842</v>
      </c>
      <c r="AD50" s="40">
        <v>0</v>
      </c>
      <c r="AE50" s="40">
        <v>0</v>
      </c>
      <c r="AF50" s="47">
        <v>0.021635506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0.007698208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160.553877724</v>
      </c>
      <c r="AW50" s="40">
        <v>633.483458161</v>
      </c>
      <c r="AX50" s="40">
        <v>0.709559465</v>
      </c>
      <c r="AY50" s="40">
        <v>0</v>
      </c>
      <c r="AZ50" s="47">
        <v>817.318243692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65.184885869</v>
      </c>
      <c r="BG50" s="46">
        <v>46.273039795</v>
      </c>
      <c r="BH50" s="40">
        <v>11.654434539</v>
      </c>
      <c r="BI50" s="40">
        <v>0</v>
      </c>
      <c r="BJ50" s="47">
        <v>170.734902787</v>
      </c>
      <c r="BK50" s="109">
        <v>3158.98644553</v>
      </c>
      <c r="BL50" s="87"/>
    </row>
    <row r="51" spans="1:64" ht="12.75">
      <c r="A51" s="10"/>
      <c r="B51" s="21" t="s">
        <v>164</v>
      </c>
      <c r="C51" s="48">
        <v>0</v>
      </c>
      <c r="D51" s="46">
        <v>317.166943556</v>
      </c>
      <c r="E51" s="40">
        <v>0</v>
      </c>
      <c r="F51" s="40">
        <v>0</v>
      </c>
      <c r="G51" s="47">
        <v>0</v>
      </c>
      <c r="H51" s="64">
        <v>17.104274732</v>
      </c>
      <c r="I51" s="40">
        <v>1600.922890901</v>
      </c>
      <c r="J51" s="40">
        <v>3.525000738</v>
      </c>
      <c r="K51" s="40">
        <v>11.143929292</v>
      </c>
      <c r="L51" s="47">
        <v>592.434340765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6.709616425</v>
      </c>
      <c r="S51" s="40">
        <v>106.503784682</v>
      </c>
      <c r="T51" s="40">
        <v>0</v>
      </c>
      <c r="U51" s="40">
        <v>0</v>
      </c>
      <c r="V51" s="47">
        <v>17.648604963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0.007359708</v>
      </c>
      <c r="AC51" s="40">
        <v>0</v>
      </c>
      <c r="AD51" s="40">
        <v>0</v>
      </c>
      <c r="AE51" s="40">
        <v>0</v>
      </c>
      <c r="AF51" s="47">
        <v>0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3.3E-08</v>
      </c>
      <c r="AM51" s="40">
        <v>0</v>
      </c>
      <c r="AN51" s="40">
        <v>0</v>
      </c>
      <c r="AO51" s="40">
        <v>0</v>
      </c>
      <c r="AP51" s="47">
        <v>0.014789315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43.525415509</v>
      </c>
      <c r="AW51" s="40">
        <v>264.891495195</v>
      </c>
      <c r="AX51" s="40">
        <v>14.901672149</v>
      </c>
      <c r="AY51" s="40">
        <v>0</v>
      </c>
      <c r="AZ51" s="47">
        <v>520.779955029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15.388305246</v>
      </c>
      <c r="BG51" s="46">
        <v>47.007664573</v>
      </c>
      <c r="BH51" s="40">
        <v>32.542318345</v>
      </c>
      <c r="BI51" s="40">
        <v>0</v>
      </c>
      <c r="BJ51" s="47">
        <v>74.179576686</v>
      </c>
      <c r="BK51" s="109">
        <v>3686.397937842</v>
      </c>
      <c r="BL51" s="87"/>
    </row>
    <row r="52" spans="1:64" ht="12.75">
      <c r="A52" s="10"/>
      <c r="B52" s="21" t="s">
        <v>159</v>
      </c>
      <c r="C52" s="48">
        <v>0</v>
      </c>
      <c r="D52" s="46">
        <v>71.372251277</v>
      </c>
      <c r="E52" s="40">
        <v>0</v>
      </c>
      <c r="F52" s="40">
        <v>0</v>
      </c>
      <c r="G52" s="47">
        <v>0</v>
      </c>
      <c r="H52" s="64">
        <v>1.978271125</v>
      </c>
      <c r="I52" s="40">
        <v>17.851563656</v>
      </c>
      <c r="J52" s="40">
        <v>0</v>
      </c>
      <c r="K52" s="40">
        <v>0</v>
      </c>
      <c r="L52" s="47">
        <v>46.692423898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0.70466029</v>
      </c>
      <c r="S52" s="40">
        <v>0.266653334</v>
      </c>
      <c r="T52" s="40">
        <v>0</v>
      </c>
      <c r="U52" s="40">
        <v>0</v>
      </c>
      <c r="V52" s="47">
        <v>10.48752967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</v>
      </c>
      <c r="AC52" s="40">
        <v>0</v>
      </c>
      <c r="AD52" s="40">
        <v>0</v>
      </c>
      <c r="AE52" s="40">
        <v>0</v>
      </c>
      <c r="AF52" s="47">
        <v>0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11.755423582</v>
      </c>
      <c r="AW52" s="40">
        <v>75.226667423</v>
      </c>
      <c r="AX52" s="40">
        <v>0</v>
      </c>
      <c r="AY52" s="40">
        <v>0</v>
      </c>
      <c r="AZ52" s="47">
        <v>120.745000299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2.269613252</v>
      </c>
      <c r="BG52" s="46">
        <v>0.948840735</v>
      </c>
      <c r="BH52" s="40">
        <v>1.712846037</v>
      </c>
      <c r="BI52" s="40">
        <v>0</v>
      </c>
      <c r="BJ52" s="47">
        <v>11.195930403</v>
      </c>
      <c r="BK52" s="109">
        <v>373.207674981</v>
      </c>
      <c r="BL52" s="87"/>
    </row>
    <row r="53" spans="1:64" ht="12.75">
      <c r="A53" s="10"/>
      <c r="B53" s="21" t="s">
        <v>163</v>
      </c>
      <c r="C53" s="48">
        <v>0</v>
      </c>
      <c r="D53" s="46">
        <v>0.762416459</v>
      </c>
      <c r="E53" s="40">
        <v>0</v>
      </c>
      <c r="F53" s="40">
        <v>0</v>
      </c>
      <c r="G53" s="47">
        <v>0</v>
      </c>
      <c r="H53" s="64">
        <v>1.836068102</v>
      </c>
      <c r="I53" s="40">
        <v>1.319305839</v>
      </c>
      <c r="J53" s="40">
        <v>0</v>
      </c>
      <c r="K53" s="40">
        <v>0</v>
      </c>
      <c r="L53" s="47">
        <v>2.913183172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0.852254555</v>
      </c>
      <c r="S53" s="40">
        <v>0</v>
      </c>
      <c r="T53" s="40">
        <v>0</v>
      </c>
      <c r="U53" s="40">
        <v>0</v>
      </c>
      <c r="V53" s="47">
        <v>0.181733466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</v>
      </c>
      <c r="AC53" s="40">
        <v>0</v>
      </c>
      <c r="AD53" s="40">
        <v>0</v>
      </c>
      <c r="AE53" s="40">
        <v>0</v>
      </c>
      <c r="AF53" s="47">
        <v>0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0.002544174</v>
      </c>
      <c r="AM53" s="40">
        <v>0</v>
      </c>
      <c r="AN53" s="40">
        <v>0</v>
      </c>
      <c r="AO53" s="40">
        <v>0</v>
      </c>
      <c r="AP53" s="47">
        <v>0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33.165516026</v>
      </c>
      <c r="AW53" s="40">
        <v>9.093903841</v>
      </c>
      <c r="AX53" s="40">
        <v>0</v>
      </c>
      <c r="AY53" s="40">
        <v>0</v>
      </c>
      <c r="AZ53" s="47">
        <v>114.484255063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7.911481391</v>
      </c>
      <c r="BG53" s="46">
        <v>0.463110703</v>
      </c>
      <c r="BH53" s="40">
        <v>0</v>
      </c>
      <c r="BI53" s="40">
        <v>0</v>
      </c>
      <c r="BJ53" s="47">
        <v>17.757274579</v>
      </c>
      <c r="BK53" s="109">
        <v>190.74304737</v>
      </c>
      <c r="BL53" s="87"/>
    </row>
    <row r="54" spans="1:64" ht="12.75">
      <c r="A54" s="10"/>
      <c r="B54" s="21" t="s">
        <v>165</v>
      </c>
      <c r="C54" s="48">
        <v>0</v>
      </c>
      <c r="D54" s="46">
        <v>61.773712464</v>
      </c>
      <c r="E54" s="40">
        <v>0</v>
      </c>
      <c r="F54" s="40">
        <v>0</v>
      </c>
      <c r="G54" s="47">
        <v>0</v>
      </c>
      <c r="H54" s="64">
        <v>9.674723858</v>
      </c>
      <c r="I54" s="40">
        <v>579.030545692</v>
      </c>
      <c r="J54" s="40">
        <v>20.884537553</v>
      </c>
      <c r="K54" s="40">
        <v>0</v>
      </c>
      <c r="L54" s="47">
        <v>179.248441127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4.32080691</v>
      </c>
      <c r="S54" s="40">
        <v>31.588955663</v>
      </c>
      <c r="T54" s="40">
        <v>1.5824867</v>
      </c>
      <c r="U54" s="40">
        <v>0</v>
      </c>
      <c r="V54" s="47">
        <v>74.070626703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</v>
      </c>
      <c r="AC54" s="40">
        <v>0</v>
      </c>
      <c r="AD54" s="40">
        <v>0</v>
      </c>
      <c r="AE54" s="40">
        <v>0</v>
      </c>
      <c r="AF54" s="47">
        <v>0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</v>
      </c>
      <c r="AM54" s="40">
        <v>0</v>
      </c>
      <c r="AN54" s="40">
        <v>0</v>
      </c>
      <c r="AO54" s="40">
        <v>0</v>
      </c>
      <c r="AP54" s="47">
        <v>0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11.144827028</v>
      </c>
      <c r="AW54" s="40">
        <v>238.848644195</v>
      </c>
      <c r="AX54" s="40">
        <v>3.815349916</v>
      </c>
      <c r="AY54" s="40">
        <v>0</v>
      </c>
      <c r="AZ54" s="47">
        <v>413.313899621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4.239942648</v>
      </c>
      <c r="BG54" s="46">
        <v>64.667605264</v>
      </c>
      <c r="BH54" s="40">
        <v>0</v>
      </c>
      <c r="BI54" s="40">
        <v>0</v>
      </c>
      <c r="BJ54" s="47">
        <v>23.030554475025216</v>
      </c>
      <c r="BK54" s="109">
        <v>1721.2356598170252</v>
      </c>
      <c r="BL54" s="87"/>
    </row>
    <row r="55" spans="1:64" ht="12.75">
      <c r="A55" s="31"/>
      <c r="B55" s="32" t="s">
        <v>81</v>
      </c>
      <c r="C55" s="99">
        <f aca="true" t="shared" si="5" ref="C55:AH55">SUM(C46:C54)</f>
        <v>0</v>
      </c>
      <c r="D55" s="73">
        <f t="shared" si="5"/>
        <v>1856.9990077950001</v>
      </c>
      <c r="E55" s="73">
        <f t="shared" si="5"/>
        <v>0</v>
      </c>
      <c r="F55" s="73">
        <f t="shared" si="5"/>
        <v>0</v>
      </c>
      <c r="G55" s="73">
        <f t="shared" si="5"/>
        <v>0</v>
      </c>
      <c r="H55" s="73">
        <f t="shared" si="5"/>
        <v>101.200153299</v>
      </c>
      <c r="I55" s="73">
        <f t="shared" si="5"/>
        <v>5268.155033298999</v>
      </c>
      <c r="J55" s="73">
        <f t="shared" si="5"/>
        <v>601.513386603</v>
      </c>
      <c r="K55" s="73">
        <f t="shared" si="5"/>
        <v>11.143929292</v>
      </c>
      <c r="L55" s="73">
        <f t="shared" si="5"/>
        <v>2963.979044237</v>
      </c>
      <c r="M55" s="73">
        <f t="shared" si="5"/>
        <v>0</v>
      </c>
      <c r="N55" s="73">
        <f t="shared" si="5"/>
        <v>0</v>
      </c>
      <c r="O55" s="73">
        <f t="shared" si="5"/>
        <v>0</v>
      </c>
      <c r="P55" s="73">
        <f t="shared" si="5"/>
        <v>0</v>
      </c>
      <c r="Q55" s="73">
        <f t="shared" si="5"/>
        <v>0</v>
      </c>
      <c r="R55" s="73">
        <f t="shared" si="5"/>
        <v>42.540385865</v>
      </c>
      <c r="S55" s="73">
        <f t="shared" si="5"/>
        <v>269.557512305</v>
      </c>
      <c r="T55" s="73">
        <f t="shared" si="5"/>
        <v>19.380360666999998</v>
      </c>
      <c r="U55" s="73">
        <f t="shared" si="5"/>
        <v>0</v>
      </c>
      <c r="V55" s="73">
        <f t="shared" si="5"/>
        <v>203.58132096099996</v>
      </c>
      <c r="W55" s="73">
        <f t="shared" si="5"/>
        <v>0</v>
      </c>
      <c r="X55" s="73">
        <f t="shared" si="5"/>
        <v>0</v>
      </c>
      <c r="Y55" s="73">
        <f t="shared" si="5"/>
        <v>0</v>
      </c>
      <c r="Z55" s="73">
        <f t="shared" si="5"/>
        <v>0</v>
      </c>
      <c r="AA55" s="73">
        <f t="shared" si="5"/>
        <v>0</v>
      </c>
      <c r="AB55" s="73">
        <f t="shared" si="5"/>
        <v>0.07270570200000001</v>
      </c>
      <c r="AC55" s="73">
        <f t="shared" si="5"/>
        <v>0.002267842</v>
      </c>
      <c r="AD55" s="73">
        <f t="shared" si="5"/>
        <v>0</v>
      </c>
      <c r="AE55" s="73">
        <f t="shared" si="5"/>
        <v>0</v>
      </c>
      <c r="AF55" s="73">
        <f t="shared" si="5"/>
        <v>0.053109778999999996</v>
      </c>
      <c r="AG55" s="73">
        <f t="shared" si="5"/>
        <v>0</v>
      </c>
      <c r="AH55" s="73">
        <f t="shared" si="5"/>
        <v>0</v>
      </c>
      <c r="AI55" s="73">
        <f aca="true" t="shared" si="6" ref="AI55:BJ55">SUM(AI46:AI54)</f>
        <v>0</v>
      </c>
      <c r="AJ55" s="73">
        <f t="shared" si="6"/>
        <v>0</v>
      </c>
      <c r="AK55" s="73">
        <f t="shared" si="6"/>
        <v>0</v>
      </c>
      <c r="AL55" s="73">
        <f t="shared" si="6"/>
        <v>0.021372599</v>
      </c>
      <c r="AM55" s="73">
        <f t="shared" si="6"/>
        <v>0</v>
      </c>
      <c r="AN55" s="73">
        <f t="shared" si="6"/>
        <v>0</v>
      </c>
      <c r="AO55" s="73">
        <f t="shared" si="6"/>
        <v>0</v>
      </c>
      <c r="AP55" s="73">
        <f t="shared" si="6"/>
        <v>0.014789315</v>
      </c>
      <c r="AQ55" s="73">
        <f t="shared" si="6"/>
        <v>0</v>
      </c>
      <c r="AR55" s="73">
        <f t="shared" si="6"/>
        <v>0</v>
      </c>
      <c r="AS55" s="73">
        <f t="shared" si="6"/>
        <v>0</v>
      </c>
      <c r="AT55" s="73">
        <f t="shared" si="6"/>
        <v>0</v>
      </c>
      <c r="AU55" s="73">
        <f t="shared" si="6"/>
        <v>0</v>
      </c>
      <c r="AV55" s="73">
        <f t="shared" si="6"/>
        <v>385.72794185999993</v>
      </c>
      <c r="AW55" s="73">
        <f t="shared" si="6"/>
        <v>2516.574622612</v>
      </c>
      <c r="AX55" s="73">
        <f t="shared" si="6"/>
        <v>34.556562400000004</v>
      </c>
      <c r="AY55" s="73">
        <f t="shared" si="6"/>
        <v>0</v>
      </c>
      <c r="AZ55" s="73">
        <f t="shared" si="6"/>
        <v>3651.319613036</v>
      </c>
      <c r="BA55" s="73">
        <f t="shared" si="6"/>
        <v>0</v>
      </c>
      <c r="BB55" s="73">
        <f t="shared" si="6"/>
        <v>0</v>
      </c>
      <c r="BC55" s="73">
        <f t="shared" si="6"/>
        <v>0</v>
      </c>
      <c r="BD55" s="73">
        <f t="shared" si="6"/>
        <v>0</v>
      </c>
      <c r="BE55" s="73">
        <f t="shared" si="6"/>
        <v>0</v>
      </c>
      <c r="BF55" s="73">
        <f t="shared" si="6"/>
        <v>148.012964655</v>
      </c>
      <c r="BG55" s="73">
        <f t="shared" si="6"/>
        <v>316.593855427</v>
      </c>
      <c r="BH55" s="73">
        <f t="shared" si="6"/>
        <v>56.65001843699999</v>
      </c>
      <c r="BI55" s="73">
        <f t="shared" si="6"/>
        <v>0</v>
      </c>
      <c r="BJ55" s="73">
        <f t="shared" si="6"/>
        <v>476.6018401430252</v>
      </c>
      <c r="BK55" s="113">
        <f>SUM(BK46:BK54)</f>
        <v>18924.251798130026</v>
      </c>
      <c r="BL55" s="87"/>
    </row>
    <row r="56" spans="1:64" ht="12.75">
      <c r="A56" s="31"/>
      <c r="B56" s="33" t="s">
        <v>71</v>
      </c>
      <c r="C56" s="100">
        <f aca="true" t="shared" si="7" ref="C56:AH56">+C55+C38+C15+C11</f>
        <v>0</v>
      </c>
      <c r="D56" s="65">
        <f t="shared" si="7"/>
        <v>3025.2355243280003</v>
      </c>
      <c r="E56" s="65">
        <f t="shared" si="7"/>
        <v>0</v>
      </c>
      <c r="F56" s="65">
        <f t="shared" si="7"/>
        <v>0</v>
      </c>
      <c r="G56" s="66">
        <f t="shared" si="7"/>
        <v>0</v>
      </c>
      <c r="H56" s="59">
        <f t="shared" si="7"/>
        <v>241.44942961499999</v>
      </c>
      <c r="I56" s="65">
        <f t="shared" si="7"/>
        <v>16617.87764033</v>
      </c>
      <c r="J56" s="65">
        <f t="shared" si="7"/>
        <v>807.243593598</v>
      </c>
      <c r="K56" s="65">
        <f t="shared" si="7"/>
        <v>11.143929292</v>
      </c>
      <c r="L56" s="66">
        <f t="shared" si="7"/>
        <v>4639.593597255</v>
      </c>
      <c r="M56" s="59">
        <f t="shared" si="7"/>
        <v>0</v>
      </c>
      <c r="N56" s="65">
        <f t="shared" si="7"/>
        <v>0</v>
      </c>
      <c r="O56" s="65">
        <f t="shared" si="7"/>
        <v>0</v>
      </c>
      <c r="P56" s="65">
        <f t="shared" si="7"/>
        <v>0</v>
      </c>
      <c r="Q56" s="66">
        <f t="shared" si="7"/>
        <v>0</v>
      </c>
      <c r="R56" s="59">
        <f t="shared" si="7"/>
        <v>101.01134352000001</v>
      </c>
      <c r="S56" s="65">
        <f t="shared" si="7"/>
        <v>563.53620206</v>
      </c>
      <c r="T56" s="65">
        <f t="shared" si="7"/>
        <v>46.568695027000004</v>
      </c>
      <c r="U56" s="65">
        <f t="shared" si="7"/>
        <v>0</v>
      </c>
      <c r="V56" s="66">
        <f t="shared" si="7"/>
        <v>432.25258756899996</v>
      </c>
      <c r="W56" s="59">
        <f t="shared" si="7"/>
        <v>0</v>
      </c>
      <c r="X56" s="59">
        <f t="shared" si="7"/>
        <v>0</v>
      </c>
      <c r="Y56" s="59">
        <f t="shared" si="7"/>
        <v>0</v>
      </c>
      <c r="Z56" s="59">
        <f t="shared" si="7"/>
        <v>0</v>
      </c>
      <c r="AA56" s="59">
        <f t="shared" si="7"/>
        <v>0</v>
      </c>
      <c r="AB56" s="59">
        <f t="shared" si="7"/>
        <v>0.09337837700000001</v>
      </c>
      <c r="AC56" s="65">
        <f t="shared" si="7"/>
        <v>0.051244094999999996</v>
      </c>
      <c r="AD56" s="65">
        <f t="shared" si="7"/>
        <v>0</v>
      </c>
      <c r="AE56" s="65">
        <f t="shared" si="7"/>
        <v>0</v>
      </c>
      <c r="AF56" s="66">
        <f t="shared" si="7"/>
        <v>0.053109778999999996</v>
      </c>
      <c r="AG56" s="59">
        <f t="shared" si="7"/>
        <v>0</v>
      </c>
      <c r="AH56" s="65">
        <f t="shared" si="7"/>
        <v>0</v>
      </c>
      <c r="AI56" s="65">
        <f aca="true" t="shared" si="8" ref="AI56:BK56">+AI55+AI38+AI15+AI11</f>
        <v>0</v>
      </c>
      <c r="AJ56" s="65">
        <f t="shared" si="8"/>
        <v>0</v>
      </c>
      <c r="AK56" s="66">
        <f t="shared" si="8"/>
        <v>0</v>
      </c>
      <c r="AL56" s="59">
        <f t="shared" si="8"/>
        <v>0.030204445</v>
      </c>
      <c r="AM56" s="65">
        <f t="shared" si="8"/>
        <v>0</v>
      </c>
      <c r="AN56" s="65">
        <f t="shared" si="8"/>
        <v>0</v>
      </c>
      <c r="AO56" s="65">
        <f t="shared" si="8"/>
        <v>0</v>
      </c>
      <c r="AP56" s="66">
        <f t="shared" si="8"/>
        <v>0.014789315</v>
      </c>
      <c r="AQ56" s="59">
        <f t="shared" si="8"/>
        <v>0</v>
      </c>
      <c r="AR56" s="65">
        <f t="shared" si="8"/>
        <v>0.107008546</v>
      </c>
      <c r="AS56" s="65">
        <f t="shared" si="8"/>
        <v>0</v>
      </c>
      <c r="AT56" s="65">
        <f t="shared" si="8"/>
        <v>0</v>
      </c>
      <c r="AU56" s="66">
        <f t="shared" si="8"/>
        <v>0</v>
      </c>
      <c r="AV56" s="59">
        <f t="shared" si="8"/>
        <v>562.275134315</v>
      </c>
      <c r="AW56" s="65">
        <f t="shared" si="8"/>
        <v>5380.050064776</v>
      </c>
      <c r="AX56" s="65">
        <f t="shared" si="8"/>
        <v>47.814321572000004</v>
      </c>
      <c r="AY56" s="65">
        <f t="shared" si="8"/>
        <v>0</v>
      </c>
      <c r="AZ56" s="66">
        <f t="shared" si="8"/>
        <v>5541.799195113</v>
      </c>
      <c r="BA56" s="59">
        <f t="shared" si="8"/>
        <v>0</v>
      </c>
      <c r="BB56" s="65">
        <f t="shared" si="8"/>
        <v>0</v>
      </c>
      <c r="BC56" s="65">
        <f t="shared" si="8"/>
        <v>0</v>
      </c>
      <c r="BD56" s="65">
        <f t="shared" si="8"/>
        <v>0</v>
      </c>
      <c r="BE56" s="66">
        <f t="shared" si="8"/>
        <v>0</v>
      </c>
      <c r="BF56" s="59">
        <f t="shared" si="8"/>
        <v>211.015915252</v>
      </c>
      <c r="BG56" s="65">
        <f t="shared" si="8"/>
        <v>596.752801142</v>
      </c>
      <c r="BH56" s="65">
        <f t="shared" si="8"/>
        <v>72.256844089</v>
      </c>
      <c r="BI56" s="65">
        <f t="shared" si="8"/>
        <v>0</v>
      </c>
      <c r="BJ56" s="66">
        <f t="shared" si="8"/>
        <v>683.2209368600252</v>
      </c>
      <c r="BK56" s="113">
        <f t="shared" si="8"/>
        <v>39581.447490270024</v>
      </c>
      <c r="BL56" s="87"/>
    </row>
    <row r="57" spans="1:64" ht="3.75" customHeight="1">
      <c r="A57" s="10"/>
      <c r="B57" s="1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2"/>
      <c r="BL57" s="87"/>
    </row>
    <row r="58" spans="1:64" ht="3.75" customHeight="1">
      <c r="A58" s="10"/>
      <c r="B58" s="19"/>
      <c r="C58" s="22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8"/>
      <c r="AS58" s="22"/>
      <c r="AT58" s="22"/>
      <c r="AU58" s="22"/>
      <c r="AV58" s="22"/>
      <c r="AW58" s="22"/>
      <c r="AX58" s="22"/>
      <c r="AY58" s="22"/>
      <c r="AZ58" s="22"/>
      <c r="BA58" s="22"/>
      <c r="BB58" s="28"/>
      <c r="BC58" s="22"/>
      <c r="BD58" s="22"/>
      <c r="BE58" s="22"/>
      <c r="BF58" s="22"/>
      <c r="BG58" s="28"/>
      <c r="BH58" s="22"/>
      <c r="BI58" s="22"/>
      <c r="BJ58" s="22"/>
      <c r="BK58" s="24"/>
      <c r="BL58" s="87"/>
    </row>
    <row r="59" spans="1:64" ht="12.75">
      <c r="A59" s="10" t="s">
        <v>1</v>
      </c>
      <c r="B59" s="16" t="s">
        <v>7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2"/>
      <c r="BL59" s="87"/>
    </row>
    <row r="60" spans="1:252" s="3" customFormat="1" ht="12.75">
      <c r="A60" s="10" t="s">
        <v>67</v>
      </c>
      <c r="B60" s="21" t="s">
        <v>2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6"/>
      <c r="BL60" s="87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s="3" customFormat="1" ht="12.75">
      <c r="A61" s="10"/>
      <c r="B61" s="21" t="s">
        <v>168</v>
      </c>
      <c r="C61" s="101">
        <v>0</v>
      </c>
      <c r="D61" s="46">
        <v>0.951122198</v>
      </c>
      <c r="E61" s="69">
        <v>0</v>
      </c>
      <c r="F61" s="69">
        <v>0</v>
      </c>
      <c r="G61" s="70">
        <v>0</v>
      </c>
      <c r="H61" s="68">
        <v>697.029294073</v>
      </c>
      <c r="I61" s="69">
        <v>0.37517941</v>
      </c>
      <c r="J61" s="69">
        <v>0</v>
      </c>
      <c r="K61" s="69">
        <v>0</v>
      </c>
      <c r="L61" s="70">
        <v>46.35159661</v>
      </c>
      <c r="M61" s="60">
        <v>0</v>
      </c>
      <c r="N61" s="61">
        <v>0</v>
      </c>
      <c r="O61" s="60">
        <v>0</v>
      </c>
      <c r="P61" s="60">
        <v>0</v>
      </c>
      <c r="Q61" s="60">
        <v>0</v>
      </c>
      <c r="R61" s="68">
        <v>422.817057839</v>
      </c>
      <c r="S61" s="69">
        <v>0.001139866</v>
      </c>
      <c r="T61" s="69">
        <v>0</v>
      </c>
      <c r="U61" s="69">
        <v>0</v>
      </c>
      <c r="V61" s="70">
        <v>12.325400757</v>
      </c>
      <c r="W61" s="68">
        <v>0</v>
      </c>
      <c r="X61" s="69">
        <v>0</v>
      </c>
      <c r="Y61" s="69">
        <v>0</v>
      </c>
      <c r="Z61" s="69">
        <v>0</v>
      </c>
      <c r="AA61" s="70">
        <v>0</v>
      </c>
      <c r="AB61" s="68">
        <v>2.394599297</v>
      </c>
      <c r="AC61" s="69">
        <v>0</v>
      </c>
      <c r="AD61" s="69">
        <v>0</v>
      </c>
      <c r="AE61" s="69">
        <v>0</v>
      </c>
      <c r="AF61" s="70">
        <v>0.03309159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8">
        <v>1.057995863</v>
      </c>
      <c r="AM61" s="69">
        <v>0</v>
      </c>
      <c r="AN61" s="69">
        <v>0</v>
      </c>
      <c r="AO61" s="69">
        <v>0</v>
      </c>
      <c r="AP61" s="70">
        <v>0.008285664</v>
      </c>
      <c r="AQ61" s="68">
        <v>0</v>
      </c>
      <c r="AR61" s="71">
        <v>0</v>
      </c>
      <c r="AS61" s="69">
        <v>0</v>
      </c>
      <c r="AT61" s="69">
        <v>0</v>
      </c>
      <c r="AU61" s="70">
        <v>0</v>
      </c>
      <c r="AV61" s="68">
        <v>3405.13898554</v>
      </c>
      <c r="AW61" s="69">
        <v>9.807977898</v>
      </c>
      <c r="AX61" s="69">
        <v>1.74179187</v>
      </c>
      <c r="AY61" s="69">
        <v>0</v>
      </c>
      <c r="AZ61" s="70">
        <v>568.854920762</v>
      </c>
      <c r="BA61" s="68">
        <v>0</v>
      </c>
      <c r="BB61" s="71">
        <v>0</v>
      </c>
      <c r="BC61" s="69">
        <v>0</v>
      </c>
      <c r="BD61" s="69">
        <v>0</v>
      </c>
      <c r="BE61" s="70">
        <v>0</v>
      </c>
      <c r="BF61" s="68">
        <v>1496.105344081</v>
      </c>
      <c r="BG61" s="71">
        <v>3.495977899</v>
      </c>
      <c r="BH61" s="69">
        <v>0</v>
      </c>
      <c r="BI61" s="69">
        <v>0</v>
      </c>
      <c r="BJ61" s="70">
        <v>141.136203619</v>
      </c>
      <c r="BK61" s="114">
        <v>6809.625964836</v>
      </c>
      <c r="BL61" s="87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3" customFormat="1" ht="12.75">
      <c r="A62" s="31"/>
      <c r="B62" s="32" t="s">
        <v>76</v>
      </c>
      <c r="C62" s="44">
        <f>SUM(C61)</f>
        <v>0</v>
      </c>
      <c r="D62" s="63">
        <f>SUM(D61)</f>
        <v>0.951122198</v>
      </c>
      <c r="E62" s="63">
        <f aca="true" t="shared" si="9" ref="E62:BJ62">SUM(E61)</f>
        <v>0</v>
      </c>
      <c r="F62" s="63">
        <f t="shared" si="9"/>
        <v>0</v>
      </c>
      <c r="G62" s="62">
        <f t="shared" si="9"/>
        <v>0</v>
      </c>
      <c r="H62" s="43">
        <f t="shared" si="9"/>
        <v>697.029294073</v>
      </c>
      <c r="I62" s="63">
        <f t="shared" si="9"/>
        <v>0.37517941</v>
      </c>
      <c r="J62" s="63">
        <f t="shared" si="9"/>
        <v>0</v>
      </c>
      <c r="K62" s="63">
        <f t="shared" si="9"/>
        <v>0</v>
      </c>
      <c r="L62" s="62">
        <f t="shared" si="9"/>
        <v>46.35159661</v>
      </c>
      <c r="M62" s="44">
        <f t="shared" si="9"/>
        <v>0</v>
      </c>
      <c r="N62" s="44">
        <f t="shared" si="9"/>
        <v>0</v>
      </c>
      <c r="O62" s="44">
        <f t="shared" si="9"/>
        <v>0</v>
      </c>
      <c r="P62" s="44">
        <f t="shared" si="9"/>
        <v>0</v>
      </c>
      <c r="Q62" s="67">
        <f t="shared" si="9"/>
        <v>0</v>
      </c>
      <c r="R62" s="43">
        <f t="shared" si="9"/>
        <v>422.817057839</v>
      </c>
      <c r="S62" s="63">
        <f t="shared" si="9"/>
        <v>0.001139866</v>
      </c>
      <c r="T62" s="63">
        <f t="shared" si="9"/>
        <v>0</v>
      </c>
      <c r="U62" s="63">
        <f t="shared" si="9"/>
        <v>0</v>
      </c>
      <c r="V62" s="62">
        <f t="shared" si="9"/>
        <v>12.325400757</v>
      </c>
      <c r="W62" s="43">
        <f t="shared" si="9"/>
        <v>0</v>
      </c>
      <c r="X62" s="63">
        <f t="shared" si="9"/>
        <v>0</v>
      </c>
      <c r="Y62" s="63">
        <f t="shared" si="9"/>
        <v>0</v>
      </c>
      <c r="Z62" s="63">
        <f t="shared" si="9"/>
        <v>0</v>
      </c>
      <c r="AA62" s="62">
        <f t="shared" si="9"/>
        <v>0</v>
      </c>
      <c r="AB62" s="43">
        <f t="shared" si="9"/>
        <v>2.394599297</v>
      </c>
      <c r="AC62" s="63">
        <f t="shared" si="9"/>
        <v>0</v>
      </c>
      <c r="AD62" s="63">
        <f t="shared" si="9"/>
        <v>0</v>
      </c>
      <c r="AE62" s="63">
        <f t="shared" si="9"/>
        <v>0</v>
      </c>
      <c r="AF62" s="62">
        <f t="shared" si="9"/>
        <v>0.03309159</v>
      </c>
      <c r="AG62" s="44">
        <f t="shared" si="9"/>
        <v>0</v>
      </c>
      <c r="AH62" s="44">
        <f t="shared" si="9"/>
        <v>0</v>
      </c>
      <c r="AI62" s="44">
        <f t="shared" si="9"/>
        <v>0</v>
      </c>
      <c r="AJ62" s="44">
        <f t="shared" si="9"/>
        <v>0</v>
      </c>
      <c r="AK62" s="67">
        <f t="shared" si="9"/>
        <v>0</v>
      </c>
      <c r="AL62" s="43">
        <f t="shared" si="9"/>
        <v>1.057995863</v>
      </c>
      <c r="AM62" s="63">
        <f t="shared" si="9"/>
        <v>0</v>
      </c>
      <c r="AN62" s="63">
        <f t="shared" si="9"/>
        <v>0</v>
      </c>
      <c r="AO62" s="63">
        <f t="shared" si="9"/>
        <v>0</v>
      </c>
      <c r="AP62" s="62">
        <f t="shared" si="9"/>
        <v>0.008285664</v>
      </c>
      <c r="AQ62" s="43">
        <f t="shared" si="9"/>
        <v>0</v>
      </c>
      <c r="AR62" s="63">
        <f t="shared" si="9"/>
        <v>0</v>
      </c>
      <c r="AS62" s="63">
        <f t="shared" si="9"/>
        <v>0</v>
      </c>
      <c r="AT62" s="63">
        <f t="shared" si="9"/>
        <v>0</v>
      </c>
      <c r="AU62" s="62">
        <f t="shared" si="9"/>
        <v>0</v>
      </c>
      <c r="AV62" s="43">
        <f t="shared" si="9"/>
        <v>3405.13898554</v>
      </c>
      <c r="AW62" s="63">
        <f t="shared" si="9"/>
        <v>9.807977898</v>
      </c>
      <c r="AX62" s="63">
        <f t="shared" si="9"/>
        <v>1.74179187</v>
      </c>
      <c r="AY62" s="63">
        <f t="shared" si="9"/>
        <v>0</v>
      </c>
      <c r="AZ62" s="62">
        <f t="shared" si="9"/>
        <v>568.854920762</v>
      </c>
      <c r="BA62" s="43">
        <f t="shared" si="9"/>
        <v>0</v>
      </c>
      <c r="BB62" s="63">
        <f t="shared" si="9"/>
        <v>0</v>
      </c>
      <c r="BC62" s="63">
        <f t="shared" si="9"/>
        <v>0</v>
      </c>
      <c r="BD62" s="63">
        <f t="shared" si="9"/>
        <v>0</v>
      </c>
      <c r="BE62" s="62">
        <f t="shared" si="9"/>
        <v>0</v>
      </c>
      <c r="BF62" s="43">
        <f t="shared" si="9"/>
        <v>1496.105344081</v>
      </c>
      <c r="BG62" s="63">
        <f t="shared" si="9"/>
        <v>3.495977899</v>
      </c>
      <c r="BH62" s="63">
        <f t="shared" si="9"/>
        <v>0</v>
      </c>
      <c r="BI62" s="63">
        <f t="shared" si="9"/>
        <v>0</v>
      </c>
      <c r="BJ62" s="62">
        <f t="shared" si="9"/>
        <v>141.136203619</v>
      </c>
      <c r="BK62" s="115">
        <f>SUM(BK61:BK61)</f>
        <v>6809.625964836</v>
      </c>
      <c r="BL62" s="87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64" ht="12.75">
      <c r="A63" s="10" t="s">
        <v>68</v>
      </c>
      <c r="B63" s="17" t="s">
        <v>15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8"/>
      <c r="BL63" s="87"/>
    </row>
    <row r="64" spans="1:64" ht="12.75">
      <c r="A64" s="10"/>
      <c r="B64" s="21" t="s">
        <v>106</v>
      </c>
      <c r="C64" s="48">
        <v>0</v>
      </c>
      <c r="D64" s="46">
        <v>0</v>
      </c>
      <c r="E64" s="40">
        <v>0</v>
      </c>
      <c r="F64" s="40">
        <v>0</v>
      </c>
      <c r="G64" s="47">
        <v>0</v>
      </c>
      <c r="H64" s="64">
        <v>0.134538607</v>
      </c>
      <c r="I64" s="40">
        <v>0</v>
      </c>
      <c r="J64" s="40">
        <v>0</v>
      </c>
      <c r="K64" s="40">
        <v>0</v>
      </c>
      <c r="L64" s="47">
        <v>0.466630684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0.036079509</v>
      </c>
      <c r="S64" s="40">
        <v>0</v>
      </c>
      <c r="T64" s="40">
        <v>0</v>
      </c>
      <c r="U64" s="40">
        <v>0</v>
      </c>
      <c r="V64" s="47">
        <v>0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</v>
      </c>
      <c r="AC64" s="40">
        <v>0</v>
      </c>
      <c r="AD64" s="40">
        <v>0</v>
      </c>
      <c r="AE64" s="40">
        <v>0</v>
      </c>
      <c r="AF64" s="47">
        <v>0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</v>
      </c>
      <c r="AM64" s="40">
        <v>0</v>
      </c>
      <c r="AN64" s="40">
        <v>0</v>
      </c>
      <c r="AO64" s="40">
        <v>0</v>
      </c>
      <c r="AP64" s="47">
        <v>0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3.917976522</v>
      </c>
      <c r="AW64" s="40">
        <v>1.727119256</v>
      </c>
      <c r="AX64" s="40">
        <v>0</v>
      </c>
      <c r="AY64" s="40">
        <v>0</v>
      </c>
      <c r="AZ64" s="47">
        <v>28.732373299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0.615046204</v>
      </c>
      <c r="BG64" s="46">
        <v>0</v>
      </c>
      <c r="BH64" s="40">
        <v>0</v>
      </c>
      <c r="BI64" s="40">
        <v>0</v>
      </c>
      <c r="BJ64" s="47">
        <v>1.245051343</v>
      </c>
      <c r="BK64" s="42">
        <v>36.874815424</v>
      </c>
      <c r="BL64" s="87"/>
    </row>
    <row r="65" spans="1:64" ht="12.75">
      <c r="A65" s="10"/>
      <c r="B65" s="21" t="s">
        <v>117</v>
      </c>
      <c r="C65" s="48">
        <v>0</v>
      </c>
      <c r="D65" s="46">
        <v>0.880476039</v>
      </c>
      <c r="E65" s="40">
        <v>0</v>
      </c>
      <c r="F65" s="40">
        <v>0</v>
      </c>
      <c r="G65" s="47">
        <v>0</v>
      </c>
      <c r="H65" s="64">
        <v>60.916903724</v>
      </c>
      <c r="I65" s="40">
        <v>0.56265669</v>
      </c>
      <c r="J65" s="40">
        <v>0</v>
      </c>
      <c r="K65" s="40">
        <v>0</v>
      </c>
      <c r="L65" s="47">
        <v>44.721499688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28.611337185</v>
      </c>
      <c r="S65" s="40">
        <v>0.001895268</v>
      </c>
      <c r="T65" s="40">
        <v>0</v>
      </c>
      <c r="U65" s="40">
        <v>0</v>
      </c>
      <c r="V65" s="47">
        <v>3.229248717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0.08744054</v>
      </c>
      <c r="AC65" s="40">
        <v>0</v>
      </c>
      <c r="AD65" s="40">
        <v>0</v>
      </c>
      <c r="AE65" s="40">
        <v>0</v>
      </c>
      <c r="AF65" s="47">
        <v>0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0.043411759</v>
      </c>
      <c r="AM65" s="40">
        <v>0</v>
      </c>
      <c r="AN65" s="40">
        <v>0</v>
      </c>
      <c r="AO65" s="40">
        <v>0</v>
      </c>
      <c r="AP65" s="47">
        <v>0</v>
      </c>
      <c r="AQ65" s="64">
        <v>0</v>
      </c>
      <c r="AR65" s="46">
        <v>0</v>
      </c>
      <c r="AS65" s="40">
        <v>0</v>
      </c>
      <c r="AT65" s="40">
        <v>0</v>
      </c>
      <c r="AU65" s="47">
        <v>0</v>
      </c>
      <c r="AV65" s="64">
        <v>102.933800219</v>
      </c>
      <c r="AW65" s="40">
        <v>10.37487036</v>
      </c>
      <c r="AX65" s="40">
        <v>0</v>
      </c>
      <c r="AY65" s="40">
        <v>0</v>
      </c>
      <c r="AZ65" s="47">
        <v>40.225244976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41.422826211</v>
      </c>
      <c r="BG65" s="46">
        <v>1.272306608</v>
      </c>
      <c r="BH65" s="40">
        <v>0</v>
      </c>
      <c r="BI65" s="40">
        <v>0</v>
      </c>
      <c r="BJ65" s="47">
        <v>9.934731114</v>
      </c>
      <c r="BK65" s="42">
        <v>345.218649098</v>
      </c>
      <c r="BL65" s="87"/>
    </row>
    <row r="66" spans="1:64" ht="12.75">
      <c r="A66" s="10"/>
      <c r="B66" s="21" t="s">
        <v>119</v>
      </c>
      <c r="C66" s="48">
        <v>0</v>
      </c>
      <c r="D66" s="46">
        <v>0.68652922</v>
      </c>
      <c r="E66" s="40">
        <v>0</v>
      </c>
      <c r="F66" s="40">
        <v>0</v>
      </c>
      <c r="G66" s="47">
        <v>0</v>
      </c>
      <c r="H66" s="64">
        <v>26.376178682</v>
      </c>
      <c r="I66" s="40">
        <v>1.410148521</v>
      </c>
      <c r="J66" s="40">
        <v>0</v>
      </c>
      <c r="K66" s="40">
        <v>0</v>
      </c>
      <c r="L66" s="47">
        <v>15.09033033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6.502356579</v>
      </c>
      <c r="S66" s="40">
        <v>0.973682447</v>
      </c>
      <c r="T66" s="40">
        <v>0</v>
      </c>
      <c r="U66" s="40">
        <v>0</v>
      </c>
      <c r="V66" s="47">
        <v>2.162186681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0.661183439</v>
      </c>
      <c r="AC66" s="40">
        <v>0</v>
      </c>
      <c r="AD66" s="40">
        <v>0</v>
      </c>
      <c r="AE66" s="40">
        <v>0</v>
      </c>
      <c r="AF66" s="47">
        <v>0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0.233314422</v>
      </c>
      <c r="AM66" s="40">
        <v>0</v>
      </c>
      <c r="AN66" s="40">
        <v>0</v>
      </c>
      <c r="AO66" s="40">
        <v>0</v>
      </c>
      <c r="AP66" s="47">
        <v>0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455.347606418</v>
      </c>
      <c r="AW66" s="40">
        <v>27.008396864</v>
      </c>
      <c r="AX66" s="40">
        <v>0.016705649</v>
      </c>
      <c r="AY66" s="40">
        <v>0</v>
      </c>
      <c r="AZ66" s="47">
        <v>164.668417049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92.642304187</v>
      </c>
      <c r="BG66" s="46">
        <v>5.859770202</v>
      </c>
      <c r="BH66" s="40">
        <v>0</v>
      </c>
      <c r="BI66" s="40">
        <v>0</v>
      </c>
      <c r="BJ66" s="47">
        <v>19.657294061</v>
      </c>
      <c r="BK66" s="42">
        <v>819.296404751</v>
      </c>
      <c r="BL66" s="87"/>
    </row>
    <row r="67" spans="1:64" ht="12.75">
      <c r="A67" s="10"/>
      <c r="B67" s="108" t="s">
        <v>133</v>
      </c>
      <c r="C67" s="48">
        <v>0</v>
      </c>
      <c r="D67" s="46">
        <v>6.83771826</v>
      </c>
      <c r="E67" s="40">
        <v>0</v>
      </c>
      <c r="F67" s="40">
        <v>0</v>
      </c>
      <c r="G67" s="47">
        <v>0</v>
      </c>
      <c r="H67" s="64">
        <v>9.494579011</v>
      </c>
      <c r="I67" s="40">
        <v>1.012251848</v>
      </c>
      <c r="J67" s="40">
        <v>0</v>
      </c>
      <c r="K67" s="40">
        <v>0</v>
      </c>
      <c r="L67" s="47">
        <v>27.85835428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3.308367692</v>
      </c>
      <c r="S67" s="40">
        <v>0</v>
      </c>
      <c r="T67" s="40">
        <v>0</v>
      </c>
      <c r="U67" s="40">
        <v>0</v>
      </c>
      <c r="V67" s="47">
        <v>1.949496547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0.00072488</v>
      </c>
      <c r="AC67" s="40">
        <v>0</v>
      </c>
      <c r="AD67" s="40">
        <v>0</v>
      </c>
      <c r="AE67" s="40">
        <v>0</v>
      </c>
      <c r="AF67" s="47">
        <v>0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0.000470791</v>
      </c>
      <c r="AM67" s="40">
        <v>0</v>
      </c>
      <c r="AN67" s="40">
        <v>0</v>
      </c>
      <c r="AO67" s="40">
        <v>0</v>
      </c>
      <c r="AP67" s="47">
        <v>0</v>
      </c>
      <c r="AQ67" s="64">
        <v>0</v>
      </c>
      <c r="AR67" s="46">
        <v>0</v>
      </c>
      <c r="AS67" s="40">
        <v>0</v>
      </c>
      <c r="AT67" s="40">
        <v>0</v>
      </c>
      <c r="AU67" s="47">
        <v>0</v>
      </c>
      <c r="AV67" s="64">
        <v>5.946447184</v>
      </c>
      <c r="AW67" s="40">
        <v>1.733779427</v>
      </c>
      <c r="AX67" s="40">
        <v>0</v>
      </c>
      <c r="AY67" s="40">
        <v>0</v>
      </c>
      <c r="AZ67" s="47">
        <v>11.208548535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1.933570284</v>
      </c>
      <c r="BG67" s="46">
        <v>0.034624316</v>
      </c>
      <c r="BH67" s="40">
        <v>0</v>
      </c>
      <c r="BI67" s="40">
        <v>0</v>
      </c>
      <c r="BJ67" s="47">
        <v>1.475474229</v>
      </c>
      <c r="BK67" s="42">
        <v>72.794407284</v>
      </c>
      <c r="BL67" s="87"/>
    </row>
    <row r="68" spans="1:64" ht="12.75">
      <c r="A68" s="10"/>
      <c r="B68" s="21" t="s">
        <v>132</v>
      </c>
      <c r="C68" s="48">
        <v>0</v>
      </c>
      <c r="D68" s="46">
        <v>0.589976</v>
      </c>
      <c r="E68" s="40">
        <v>0</v>
      </c>
      <c r="F68" s="40">
        <v>0</v>
      </c>
      <c r="G68" s="47">
        <v>0</v>
      </c>
      <c r="H68" s="64">
        <v>10.44108841</v>
      </c>
      <c r="I68" s="40">
        <v>1.626326641</v>
      </c>
      <c r="J68" s="40">
        <v>0</v>
      </c>
      <c r="K68" s="40">
        <v>0</v>
      </c>
      <c r="L68" s="47">
        <v>15.674710136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4.440969406</v>
      </c>
      <c r="S68" s="40">
        <v>1.962526666</v>
      </c>
      <c r="T68" s="40">
        <v>0</v>
      </c>
      <c r="U68" s="40">
        <v>0</v>
      </c>
      <c r="V68" s="47">
        <v>2.909095171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8.728677454</v>
      </c>
      <c r="AW68" s="40">
        <v>1.082264739</v>
      </c>
      <c r="AX68" s="40">
        <v>0</v>
      </c>
      <c r="AY68" s="40">
        <v>0</v>
      </c>
      <c r="AZ68" s="47">
        <v>11.243590618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3.407831269</v>
      </c>
      <c r="BG68" s="46">
        <v>0.029109129</v>
      </c>
      <c r="BH68" s="40">
        <v>0</v>
      </c>
      <c r="BI68" s="40">
        <v>0</v>
      </c>
      <c r="BJ68" s="47">
        <v>1.060164685</v>
      </c>
      <c r="BK68" s="42">
        <v>63.196330324</v>
      </c>
      <c r="BL68" s="87"/>
    </row>
    <row r="69" spans="1:64" ht="12.75">
      <c r="A69" s="10"/>
      <c r="B69" s="21" t="s">
        <v>134</v>
      </c>
      <c r="C69" s="48">
        <v>0</v>
      </c>
      <c r="D69" s="46">
        <v>0.918075</v>
      </c>
      <c r="E69" s="40">
        <v>0</v>
      </c>
      <c r="F69" s="40">
        <v>0</v>
      </c>
      <c r="G69" s="47">
        <v>0</v>
      </c>
      <c r="H69" s="64">
        <v>46.51938958</v>
      </c>
      <c r="I69" s="40">
        <v>27.972841879</v>
      </c>
      <c r="J69" s="40">
        <v>0</v>
      </c>
      <c r="K69" s="40">
        <v>0</v>
      </c>
      <c r="L69" s="47">
        <v>97.034958664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21.725726117</v>
      </c>
      <c r="S69" s="40">
        <v>2.405946402</v>
      </c>
      <c r="T69" s="40">
        <v>0</v>
      </c>
      <c r="U69" s="40">
        <v>0</v>
      </c>
      <c r="V69" s="47">
        <v>24.729269487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0.021955166</v>
      </c>
      <c r="AC69" s="40">
        <v>0</v>
      </c>
      <c r="AD69" s="40">
        <v>0</v>
      </c>
      <c r="AE69" s="40">
        <v>0</v>
      </c>
      <c r="AF69" s="47">
        <v>0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0.034605967</v>
      </c>
      <c r="AM69" s="40">
        <v>0</v>
      </c>
      <c r="AN69" s="40">
        <v>0</v>
      </c>
      <c r="AO69" s="40">
        <v>0</v>
      </c>
      <c r="AP69" s="47">
        <v>0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169.475331869</v>
      </c>
      <c r="AW69" s="40">
        <v>57.816019483</v>
      </c>
      <c r="AX69" s="40">
        <v>0.009857733</v>
      </c>
      <c r="AY69" s="40">
        <v>0</v>
      </c>
      <c r="AZ69" s="47">
        <v>321.417658046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72.822040413</v>
      </c>
      <c r="BG69" s="46">
        <v>7.03268148</v>
      </c>
      <c r="BH69" s="40">
        <v>0</v>
      </c>
      <c r="BI69" s="40">
        <v>0</v>
      </c>
      <c r="BJ69" s="47">
        <v>69.983369761</v>
      </c>
      <c r="BK69" s="42">
        <v>919.919727047</v>
      </c>
      <c r="BL69" s="87"/>
    </row>
    <row r="70" spans="1:64" ht="12.75">
      <c r="A70" s="10"/>
      <c r="B70" s="21" t="s">
        <v>116</v>
      </c>
      <c r="C70" s="48">
        <v>0</v>
      </c>
      <c r="D70" s="46">
        <v>27.413724424</v>
      </c>
      <c r="E70" s="40">
        <v>0</v>
      </c>
      <c r="F70" s="40">
        <v>0</v>
      </c>
      <c r="G70" s="47">
        <v>0</v>
      </c>
      <c r="H70" s="64">
        <v>455.185455745</v>
      </c>
      <c r="I70" s="40">
        <v>151.139854946</v>
      </c>
      <c r="J70" s="40">
        <v>0</v>
      </c>
      <c r="K70" s="40">
        <v>0</v>
      </c>
      <c r="L70" s="47">
        <v>616.605505799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179.843684354</v>
      </c>
      <c r="S70" s="40">
        <v>18.454200576</v>
      </c>
      <c r="T70" s="40">
        <v>0</v>
      </c>
      <c r="U70" s="40">
        <v>0</v>
      </c>
      <c r="V70" s="47">
        <v>68.059028372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2.130571125</v>
      </c>
      <c r="AC70" s="40">
        <v>0</v>
      </c>
      <c r="AD70" s="40">
        <v>0</v>
      </c>
      <c r="AE70" s="40">
        <v>0</v>
      </c>
      <c r="AF70" s="47">
        <v>0.172741523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1.668901234</v>
      </c>
      <c r="AM70" s="40">
        <v>0</v>
      </c>
      <c r="AN70" s="40">
        <v>0</v>
      </c>
      <c r="AO70" s="40">
        <v>0</v>
      </c>
      <c r="AP70" s="47">
        <v>0.020343256</v>
      </c>
      <c r="AQ70" s="64">
        <v>0</v>
      </c>
      <c r="AR70" s="46">
        <v>0</v>
      </c>
      <c r="AS70" s="40">
        <v>0</v>
      </c>
      <c r="AT70" s="40">
        <v>0</v>
      </c>
      <c r="AU70" s="47">
        <v>0</v>
      </c>
      <c r="AV70" s="64">
        <v>3192.998318171</v>
      </c>
      <c r="AW70" s="40">
        <v>324.198236912</v>
      </c>
      <c r="AX70" s="40">
        <v>0.136385186</v>
      </c>
      <c r="AY70" s="40">
        <v>0</v>
      </c>
      <c r="AZ70" s="47">
        <v>2410.846631445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1124.976662091</v>
      </c>
      <c r="BG70" s="46">
        <v>66.861293996</v>
      </c>
      <c r="BH70" s="40">
        <v>0</v>
      </c>
      <c r="BI70" s="40">
        <v>0</v>
      </c>
      <c r="BJ70" s="47">
        <v>320.669289742</v>
      </c>
      <c r="BK70" s="42">
        <v>8961.380828897</v>
      </c>
      <c r="BL70" s="87"/>
    </row>
    <row r="71" spans="1:64" ht="12.75">
      <c r="A71" s="10"/>
      <c r="B71" s="21" t="s">
        <v>113</v>
      </c>
      <c r="C71" s="48">
        <v>0</v>
      </c>
      <c r="D71" s="46">
        <v>9.663876142</v>
      </c>
      <c r="E71" s="40">
        <v>0</v>
      </c>
      <c r="F71" s="40">
        <v>0</v>
      </c>
      <c r="G71" s="47">
        <v>0</v>
      </c>
      <c r="H71" s="64">
        <v>173.536540595</v>
      </c>
      <c r="I71" s="40">
        <v>111.14774049</v>
      </c>
      <c r="J71" s="40">
        <v>0</v>
      </c>
      <c r="K71" s="40">
        <v>0</v>
      </c>
      <c r="L71" s="47">
        <v>355.271301093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58.247228315</v>
      </c>
      <c r="S71" s="40">
        <v>66.864860475</v>
      </c>
      <c r="T71" s="40">
        <v>0</v>
      </c>
      <c r="U71" s="40">
        <v>0</v>
      </c>
      <c r="V71" s="47">
        <v>27.459382212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0.481840904</v>
      </c>
      <c r="AC71" s="40">
        <v>0</v>
      </c>
      <c r="AD71" s="40">
        <v>0</v>
      </c>
      <c r="AE71" s="40">
        <v>0</v>
      </c>
      <c r="AF71" s="47">
        <v>0.046134686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0.349399641</v>
      </c>
      <c r="AM71" s="40">
        <v>0</v>
      </c>
      <c r="AN71" s="40">
        <v>0</v>
      </c>
      <c r="AO71" s="40">
        <v>0</v>
      </c>
      <c r="AP71" s="47">
        <v>0.047164595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1557.737035019</v>
      </c>
      <c r="AW71" s="40">
        <v>223.199715633</v>
      </c>
      <c r="AX71" s="40">
        <v>0.007020842</v>
      </c>
      <c r="AY71" s="40">
        <v>0</v>
      </c>
      <c r="AZ71" s="47">
        <v>1826.759774604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527.967402023</v>
      </c>
      <c r="BG71" s="46">
        <v>37.331584962</v>
      </c>
      <c r="BH71" s="40">
        <v>0</v>
      </c>
      <c r="BI71" s="40">
        <v>0</v>
      </c>
      <c r="BJ71" s="47">
        <v>248.338571018</v>
      </c>
      <c r="BK71" s="42">
        <v>5224.456573249</v>
      </c>
      <c r="BL71" s="87"/>
    </row>
    <row r="72" spans="1:64" ht="12.75">
      <c r="A72" s="10"/>
      <c r="B72" s="21" t="s">
        <v>120</v>
      </c>
      <c r="C72" s="48">
        <v>0</v>
      </c>
      <c r="D72" s="46">
        <v>0.74825872</v>
      </c>
      <c r="E72" s="40">
        <v>0</v>
      </c>
      <c r="F72" s="40">
        <v>0</v>
      </c>
      <c r="G72" s="47">
        <v>0</v>
      </c>
      <c r="H72" s="64">
        <v>111.100344239</v>
      </c>
      <c r="I72" s="40">
        <v>18.978415955</v>
      </c>
      <c r="J72" s="40">
        <v>0</v>
      </c>
      <c r="K72" s="40">
        <v>0</v>
      </c>
      <c r="L72" s="47">
        <v>91.250354343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34.135475131</v>
      </c>
      <c r="S72" s="40">
        <v>3.306940899</v>
      </c>
      <c r="T72" s="40">
        <v>0</v>
      </c>
      <c r="U72" s="40">
        <v>0</v>
      </c>
      <c r="V72" s="47">
        <v>6.312506495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0.814844769</v>
      </c>
      <c r="AC72" s="40">
        <v>0</v>
      </c>
      <c r="AD72" s="40">
        <v>0</v>
      </c>
      <c r="AE72" s="40">
        <v>0</v>
      </c>
      <c r="AF72" s="47">
        <v>0.000437775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0.273513895</v>
      </c>
      <c r="AM72" s="40">
        <v>0</v>
      </c>
      <c r="AN72" s="40">
        <v>0</v>
      </c>
      <c r="AO72" s="40">
        <v>0</v>
      </c>
      <c r="AP72" s="47">
        <v>0.024202991</v>
      </c>
      <c r="AQ72" s="64">
        <v>0</v>
      </c>
      <c r="AR72" s="46">
        <v>0</v>
      </c>
      <c r="AS72" s="40">
        <v>0</v>
      </c>
      <c r="AT72" s="40">
        <v>0</v>
      </c>
      <c r="AU72" s="47">
        <v>0</v>
      </c>
      <c r="AV72" s="64">
        <v>1229.45339095</v>
      </c>
      <c r="AW72" s="40">
        <v>76.134755747</v>
      </c>
      <c r="AX72" s="40">
        <v>0.093398307</v>
      </c>
      <c r="AY72" s="40">
        <v>0</v>
      </c>
      <c r="AZ72" s="47">
        <v>588.556785722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289.201741187</v>
      </c>
      <c r="BG72" s="46">
        <v>7.57679482</v>
      </c>
      <c r="BH72" s="40">
        <v>0</v>
      </c>
      <c r="BI72" s="40">
        <v>0</v>
      </c>
      <c r="BJ72" s="47">
        <v>56.010418493</v>
      </c>
      <c r="BK72" s="42">
        <v>2513.972580438</v>
      </c>
      <c r="BL72" s="87"/>
    </row>
    <row r="73" spans="1:64" ht="12.75">
      <c r="A73" s="10"/>
      <c r="B73" s="21" t="s">
        <v>118</v>
      </c>
      <c r="C73" s="48">
        <v>0</v>
      </c>
      <c r="D73" s="46">
        <v>0.876167523</v>
      </c>
      <c r="E73" s="40">
        <v>0</v>
      </c>
      <c r="F73" s="40">
        <v>0</v>
      </c>
      <c r="G73" s="47">
        <v>0</v>
      </c>
      <c r="H73" s="64">
        <v>538.624244517</v>
      </c>
      <c r="I73" s="40">
        <v>28.531948029</v>
      </c>
      <c r="J73" s="40">
        <v>0</v>
      </c>
      <c r="K73" s="40">
        <v>0</v>
      </c>
      <c r="L73" s="47">
        <v>210.249877279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183.636434922</v>
      </c>
      <c r="S73" s="40">
        <v>0.08137264</v>
      </c>
      <c r="T73" s="40">
        <v>0</v>
      </c>
      <c r="U73" s="40">
        <v>0</v>
      </c>
      <c r="V73" s="47">
        <v>35.2410531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2.417393435</v>
      </c>
      <c r="AC73" s="40">
        <v>0</v>
      </c>
      <c r="AD73" s="40">
        <v>0</v>
      </c>
      <c r="AE73" s="40">
        <v>0</v>
      </c>
      <c r="AF73" s="47">
        <v>0.005514858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1.813569271</v>
      </c>
      <c r="AM73" s="40">
        <v>0</v>
      </c>
      <c r="AN73" s="40">
        <v>0</v>
      </c>
      <c r="AO73" s="40">
        <v>0</v>
      </c>
      <c r="AP73" s="47">
        <v>0</v>
      </c>
      <c r="AQ73" s="64">
        <v>0.009796409</v>
      </c>
      <c r="AR73" s="46">
        <v>0</v>
      </c>
      <c r="AS73" s="40">
        <v>0</v>
      </c>
      <c r="AT73" s="40">
        <v>0</v>
      </c>
      <c r="AU73" s="47">
        <v>0</v>
      </c>
      <c r="AV73" s="64">
        <v>2622.488013768</v>
      </c>
      <c r="AW73" s="40">
        <v>77.290575085</v>
      </c>
      <c r="AX73" s="40">
        <v>0</v>
      </c>
      <c r="AY73" s="40">
        <v>0</v>
      </c>
      <c r="AZ73" s="47">
        <v>732.107802598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977.43563405</v>
      </c>
      <c r="BG73" s="46">
        <v>11.231928926</v>
      </c>
      <c r="BH73" s="40">
        <v>0</v>
      </c>
      <c r="BI73" s="40">
        <v>0</v>
      </c>
      <c r="BJ73" s="47">
        <v>106.977435135</v>
      </c>
      <c r="BK73" s="42">
        <v>5529.018761545</v>
      </c>
      <c r="BL73" s="87"/>
    </row>
    <row r="74" spans="1:64" ht="12.75">
      <c r="A74" s="10"/>
      <c r="B74" s="21" t="s">
        <v>109</v>
      </c>
      <c r="C74" s="48">
        <v>0</v>
      </c>
      <c r="D74" s="46">
        <v>29.78057564</v>
      </c>
      <c r="E74" s="40">
        <v>0</v>
      </c>
      <c r="F74" s="40">
        <v>0</v>
      </c>
      <c r="G74" s="47">
        <v>0</v>
      </c>
      <c r="H74" s="64">
        <v>9.413105449</v>
      </c>
      <c r="I74" s="40">
        <v>217.086618159</v>
      </c>
      <c r="J74" s="40">
        <v>10.046153594</v>
      </c>
      <c r="K74" s="40">
        <v>0</v>
      </c>
      <c r="L74" s="47">
        <v>258.012081188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2.317320144</v>
      </c>
      <c r="S74" s="40">
        <v>0.570053821</v>
      </c>
      <c r="T74" s="40">
        <v>0</v>
      </c>
      <c r="U74" s="40">
        <v>0</v>
      </c>
      <c r="V74" s="47">
        <v>9.394499446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</v>
      </c>
      <c r="AC74" s="40">
        <v>0</v>
      </c>
      <c r="AD74" s="40">
        <v>0</v>
      </c>
      <c r="AE74" s="40">
        <v>0</v>
      </c>
      <c r="AF74" s="47">
        <v>0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22.620015023</v>
      </c>
      <c r="AW74" s="40">
        <v>90.944624778</v>
      </c>
      <c r="AX74" s="40">
        <v>0</v>
      </c>
      <c r="AY74" s="40">
        <v>0</v>
      </c>
      <c r="AZ74" s="47">
        <v>257.383790929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5.566821542</v>
      </c>
      <c r="BG74" s="46">
        <v>49.066727306</v>
      </c>
      <c r="BH74" s="40">
        <v>0</v>
      </c>
      <c r="BI74" s="40">
        <v>0</v>
      </c>
      <c r="BJ74" s="47">
        <v>28.883781919</v>
      </c>
      <c r="BK74" s="42">
        <v>991.086168938</v>
      </c>
      <c r="BL74" s="87"/>
    </row>
    <row r="75" spans="1:64" ht="12.75">
      <c r="A75" s="10"/>
      <c r="B75" s="21" t="s">
        <v>115</v>
      </c>
      <c r="C75" s="48">
        <v>0</v>
      </c>
      <c r="D75" s="46">
        <v>125.423855043</v>
      </c>
      <c r="E75" s="40">
        <v>0</v>
      </c>
      <c r="F75" s="40">
        <v>0</v>
      </c>
      <c r="G75" s="47">
        <v>0</v>
      </c>
      <c r="H75" s="64">
        <v>64.063539819</v>
      </c>
      <c r="I75" s="40">
        <v>44.150522869</v>
      </c>
      <c r="J75" s="40">
        <v>0</v>
      </c>
      <c r="K75" s="40">
        <v>0</v>
      </c>
      <c r="L75" s="47">
        <v>137.50311407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20.039357812</v>
      </c>
      <c r="S75" s="40">
        <v>1.242275836</v>
      </c>
      <c r="T75" s="40">
        <v>0</v>
      </c>
      <c r="U75" s="40">
        <v>0</v>
      </c>
      <c r="V75" s="47">
        <v>9.285754833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0.148919724</v>
      </c>
      <c r="AC75" s="40">
        <v>0</v>
      </c>
      <c r="AD75" s="40">
        <v>0</v>
      </c>
      <c r="AE75" s="40">
        <v>0</v>
      </c>
      <c r="AF75" s="47">
        <v>0.016981718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0.152759903</v>
      </c>
      <c r="AM75" s="40">
        <v>0</v>
      </c>
      <c r="AN75" s="40">
        <v>0</v>
      </c>
      <c r="AO75" s="40">
        <v>0</v>
      </c>
      <c r="AP75" s="47">
        <v>0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562.69024961</v>
      </c>
      <c r="AW75" s="40">
        <v>110.383004106</v>
      </c>
      <c r="AX75" s="40">
        <v>0.003226615</v>
      </c>
      <c r="AY75" s="40">
        <v>0</v>
      </c>
      <c r="AZ75" s="47">
        <v>664.158321588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138.540480315</v>
      </c>
      <c r="BG75" s="46">
        <v>11.941398777</v>
      </c>
      <c r="BH75" s="40">
        <v>0</v>
      </c>
      <c r="BI75" s="40">
        <v>0</v>
      </c>
      <c r="BJ75" s="47">
        <v>88.527331451</v>
      </c>
      <c r="BK75" s="42">
        <v>1978.271094089</v>
      </c>
      <c r="BL75" s="87"/>
    </row>
    <row r="76" spans="1:64" ht="12" customHeight="1">
      <c r="A76" s="10"/>
      <c r="B76" s="21" t="s">
        <v>114</v>
      </c>
      <c r="C76" s="48">
        <v>0</v>
      </c>
      <c r="D76" s="46">
        <v>0.726253334</v>
      </c>
      <c r="E76" s="40">
        <v>0</v>
      </c>
      <c r="F76" s="40">
        <v>0</v>
      </c>
      <c r="G76" s="47">
        <v>0</v>
      </c>
      <c r="H76" s="64">
        <v>4.478289693</v>
      </c>
      <c r="I76" s="40">
        <v>10.507239965</v>
      </c>
      <c r="J76" s="40">
        <v>0</v>
      </c>
      <c r="K76" s="40">
        <v>0</v>
      </c>
      <c r="L76" s="47">
        <v>12.493774029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2.003308664</v>
      </c>
      <c r="S76" s="40">
        <v>1.283664571</v>
      </c>
      <c r="T76" s="40">
        <v>0</v>
      </c>
      <c r="U76" s="40">
        <v>0</v>
      </c>
      <c r="V76" s="47">
        <v>1.190527826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0.00205006</v>
      </c>
      <c r="AC76" s="40">
        <v>0</v>
      </c>
      <c r="AD76" s="40">
        <v>0</v>
      </c>
      <c r="AE76" s="40">
        <v>0</v>
      </c>
      <c r="AF76" s="47">
        <v>0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0.000179999</v>
      </c>
      <c r="AM76" s="40">
        <v>0</v>
      </c>
      <c r="AN76" s="40">
        <v>0</v>
      </c>
      <c r="AO76" s="40">
        <v>0</v>
      </c>
      <c r="AP76" s="47">
        <v>0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51.258117147</v>
      </c>
      <c r="AW76" s="40">
        <v>44.588688517</v>
      </c>
      <c r="AX76" s="40">
        <v>0</v>
      </c>
      <c r="AY76" s="40">
        <v>0</v>
      </c>
      <c r="AZ76" s="47">
        <v>210.044302751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16.07090384</v>
      </c>
      <c r="BG76" s="46">
        <v>4.920972355</v>
      </c>
      <c r="BH76" s="40">
        <v>0</v>
      </c>
      <c r="BI76" s="40">
        <v>0</v>
      </c>
      <c r="BJ76" s="47">
        <v>36.118636687</v>
      </c>
      <c r="BK76" s="42">
        <v>395.686909438</v>
      </c>
      <c r="BL76" s="87"/>
    </row>
    <row r="77" spans="1:64" ht="12" customHeight="1">
      <c r="A77" s="10"/>
      <c r="B77" s="21" t="s">
        <v>107</v>
      </c>
      <c r="C77" s="48">
        <v>0</v>
      </c>
      <c r="D77" s="46">
        <v>24.14646666</v>
      </c>
      <c r="E77" s="40">
        <v>0</v>
      </c>
      <c r="F77" s="40">
        <v>0</v>
      </c>
      <c r="G77" s="47">
        <v>0</v>
      </c>
      <c r="H77" s="64">
        <v>9.056825786</v>
      </c>
      <c r="I77" s="40">
        <v>15.74262065</v>
      </c>
      <c r="J77" s="40">
        <v>0</v>
      </c>
      <c r="K77" s="40">
        <v>0</v>
      </c>
      <c r="L77" s="47">
        <v>21.024893956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3.239195319</v>
      </c>
      <c r="S77" s="40">
        <v>24.363693406</v>
      </c>
      <c r="T77" s="40">
        <v>0</v>
      </c>
      <c r="U77" s="40">
        <v>0</v>
      </c>
      <c r="V77" s="47">
        <v>4.935204635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</v>
      </c>
      <c r="AC77" s="40">
        <v>0</v>
      </c>
      <c r="AD77" s="40">
        <v>0</v>
      </c>
      <c r="AE77" s="40">
        <v>0</v>
      </c>
      <c r="AF77" s="47">
        <v>0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</v>
      </c>
      <c r="AM77" s="40">
        <v>0</v>
      </c>
      <c r="AN77" s="40">
        <v>0</v>
      </c>
      <c r="AO77" s="40">
        <v>0</v>
      </c>
      <c r="AP77" s="47">
        <v>0</v>
      </c>
      <c r="AQ77" s="64">
        <v>0</v>
      </c>
      <c r="AR77" s="46">
        <v>0</v>
      </c>
      <c r="AS77" s="40">
        <v>0</v>
      </c>
      <c r="AT77" s="40">
        <v>0</v>
      </c>
      <c r="AU77" s="47">
        <v>0</v>
      </c>
      <c r="AV77" s="64">
        <v>83.632363102</v>
      </c>
      <c r="AW77" s="40">
        <v>98.8523557</v>
      </c>
      <c r="AX77" s="40">
        <v>0</v>
      </c>
      <c r="AY77" s="40">
        <v>0</v>
      </c>
      <c r="AZ77" s="47">
        <v>284.234899613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38.819303032</v>
      </c>
      <c r="BG77" s="46">
        <v>5.408899349</v>
      </c>
      <c r="BH77" s="40">
        <v>0</v>
      </c>
      <c r="BI77" s="40">
        <v>0</v>
      </c>
      <c r="BJ77" s="47">
        <v>67.904590951</v>
      </c>
      <c r="BK77" s="42">
        <v>681.361312159</v>
      </c>
      <c r="BL77" s="87"/>
    </row>
    <row r="78" spans="1:64" ht="12" customHeight="1">
      <c r="A78" s="10"/>
      <c r="B78" s="21" t="s">
        <v>110</v>
      </c>
      <c r="C78" s="48">
        <v>0</v>
      </c>
      <c r="D78" s="46">
        <v>0.850198369</v>
      </c>
      <c r="E78" s="40">
        <v>0</v>
      </c>
      <c r="F78" s="40">
        <v>0</v>
      </c>
      <c r="G78" s="47">
        <v>0</v>
      </c>
      <c r="H78" s="64">
        <v>16.823283353</v>
      </c>
      <c r="I78" s="40">
        <v>26.946487974</v>
      </c>
      <c r="J78" s="40">
        <v>0</v>
      </c>
      <c r="K78" s="40">
        <v>0</v>
      </c>
      <c r="L78" s="47">
        <v>80.719688714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5.491875751</v>
      </c>
      <c r="S78" s="40">
        <v>9.721229137</v>
      </c>
      <c r="T78" s="40">
        <v>0</v>
      </c>
      <c r="U78" s="40">
        <v>0</v>
      </c>
      <c r="V78" s="47">
        <v>15.081891887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0.002022848</v>
      </c>
      <c r="AC78" s="40">
        <v>0</v>
      </c>
      <c r="AD78" s="40">
        <v>0</v>
      </c>
      <c r="AE78" s="40">
        <v>0</v>
      </c>
      <c r="AF78" s="47">
        <v>0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0.004549476</v>
      </c>
      <c r="AM78" s="40">
        <v>0</v>
      </c>
      <c r="AN78" s="40">
        <v>0</v>
      </c>
      <c r="AO78" s="40">
        <v>0</v>
      </c>
      <c r="AP78" s="47">
        <v>0</v>
      </c>
      <c r="AQ78" s="64">
        <v>0</v>
      </c>
      <c r="AR78" s="46">
        <v>0</v>
      </c>
      <c r="AS78" s="40">
        <v>0</v>
      </c>
      <c r="AT78" s="40">
        <v>0</v>
      </c>
      <c r="AU78" s="47">
        <v>0</v>
      </c>
      <c r="AV78" s="64">
        <v>205.939540224</v>
      </c>
      <c r="AW78" s="40">
        <v>213.420611344</v>
      </c>
      <c r="AX78" s="40">
        <v>0</v>
      </c>
      <c r="AY78" s="40">
        <v>0</v>
      </c>
      <c r="AZ78" s="47">
        <v>979.347124844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74.984549448</v>
      </c>
      <c r="BG78" s="46">
        <v>35.917041063</v>
      </c>
      <c r="BH78" s="40">
        <v>0</v>
      </c>
      <c r="BI78" s="40">
        <v>0</v>
      </c>
      <c r="BJ78" s="47">
        <v>200.193536684</v>
      </c>
      <c r="BK78" s="42">
        <v>1865.443631116</v>
      </c>
      <c r="BL78" s="87"/>
    </row>
    <row r="79" spans="1:64" ht="12" customHeight="1">
      <c r="A79" s="10"/>
      <c r="B79" s="21" t="s">
        <v>112</v>
      </c>
      <c r="C79" s="48">
        <v>0</v>
      </c>
      <c r="D79" s="46">
        <v>0.918573114</v>
      </c>
      <c r="E79" s="40">
        <v>0</v>
      </c>
      <c r="F79" s="40">
        <v>0</v>
      </c>
      <c r="G79" s="47">
        <v>0</v>
      </c>
      <c r="H79" s="64">
        <v>154.708821494</v>
      </c>
      <c r="I79" s="40">
        <v>71.23116145</v>
      </c>
      <c r="J79" s="40">
        <v>0</v>
      </c>
      <c r="K79" s="40">
        <v>0</v>
      </c>
      <c r="L79" s="47">
        <v>251.777237859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48.670534134</v>
      </c>
      <c r="S79" s="40">
        <v>5.700965217</v>
      </c>
      <c r="T79" s="40">
        <v>0</v>
      </c>
      <c r="U79" s="40">
        <v>0</v>
      </c>
      <c r="V79" s="47">
        <v>21.98718639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0.411087459</v>
      </c>
      <c r="AC79" s="40">
        <v>0</v>
      </c>
      <c r="AD79" s="40">
        <v>0</v>
      </c>
      <c r="AE79" s="40">
        <v>0</v>
      </c>
      <c r="AF79" s="47">
        <v>0.096379128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0.166076815</v>
      </c>
      <c r="AM79" s="40">
        <v>0</v>
      </c>
      <c r="AN79" s="40">
        <v>0</v>
      </c>
      <c r="AO79" s="40">
        <v>0</v>
      </c>
      <c r="AP79" s="47">
        <v>0.076479959</v>
      </c>
      <c r="AQ79" s="64">
        <v>0</v>
      </c>
      <c r="AR79" s="46">
        <v>0.223586333</v>
      </c>
      <c r="AS79" s="40">
        <v>0</v>
      </c>
      <c r="AT79" s="40">
        <v>0</v>
      </c>
      <c r="AU79" s="47">
        <v>0</v>
      </c>
      <c r="AV79" s="64">
        <v>1314.667105689</v>
      </c>
      <c r="AW79" s="40">
        <v>234.060365573</v>
      </c>
      <c r="AX79" s="40">
        <v>0.003279164</v>
      </c>
      <c r="AY79" s="40">
        <v>0</v>
      </c>
      <c r="AZ79" s="47">
        <v>1440.444103729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350.808833368</v>
      </c>
      <c r="BG79" s="46">
        <v>47.675048856</v>
      </c>
      <c r="BH79" s="40">
        <v>0</v>
      </c>
      <c r="BI79" s="40">
        <v>0</v>
      </c>
      <c r="BJ79" s="47">
        <v>188.66014111</v>
      </c>
      <c r="BK79" s="42">
        <v>4132.286966841</v>
      </c>
      <c r="BL79" s="87"/>
    </row>
    <row r="80" spans="1:64" ht="12.75">
      <c r="A80" s="10"/>
      <c r="B80" s="21" t="s">
        <v>135</v>
      </c>
      <c r="C80" s="48">
        <v>0</v>
      </c>
      <c r="D80" s="46">
        <v>62.979564403</v>
      </c>
      <c r="E80" s="40">
        <v>0</v>
      </c>
      <c r="F80" s="40">
        <v>0</v>
      </c>
      <c r="G80" s="47">
        <v>0</v>
      </c>
      <c r="H80" s="64">
        <v>15.660118021</v>
      </c>
      <c r="I80" s="40">
        <v>44.754735699</v>
      </c>
      <c r="J80" s="40">
        <v>0</v>
      </c>
      <c r="K80" s="40">
        <v>0</v>
      </c>
      <c r="L80" s="47">
        <v>131.757645752</v>
      </c>
      <c r="M80" s="64">
        <v>0</v>
      </c>
      <c r="N80" s="46">
        <v>0</v>
      </c>
      <c r="O80" s="40">
        <v>0</v>
      </c>
      <c r="P80" s="40">
        <v>0</v>
      </c>
      <c r="Q80" s="47">
        <v>0</v>
      </c>
      <c r="R80" s="64">
        <v>4.187952625</v>
      </c>
      <c r="S80" s="40">
        <v>4.844103812</v>
      </c>
      <c r="T80" s="40">
        <v>0</v>
      </c>
      <c r="U80" s="40">
        <v>0</v>
      </c>
      <c r="V80" s="47">
        <v>7.012979708</v>
      </c>
      <c r="W80" s="64">
        <v>0</v>
      </c>
      <c r="X80" s="40">
        <v>0</v>
      </c>
      <c r="Y80" s="40">
        <v>0</v>
      </c>
      <c r="Z80" s="40">
        <v>0</v>
      </c>
      <c r="AA80" s="47">
        <v>0</v>
      </c>
      <c r="AB80" s="64">
        <v>7.5947E-05</v>
      </c>
      <c r="AC80" s="40">
        <v>0</v>
      </c>
      <c r="AD80" s="40">
        <v>0</v>
      </c>
      <c r="AE80" s="40">
        <v>0</v>
      </c>
      <c r="AF80" s="47">
        <v>0</v>
      </c>
      <c r="AG80" s="64">
        <v>0</v>
      </c>
      <c r="AH80" s="40">
        <v>0</v>
      </c>
      <c r="AI80" s="40">
        <v>0</v>
      </c>
      <c r="AJ80" s="40">
        <v>0</v>
      </c>
      <c r="AK80" s="47">
        <v>0</v>
      </c>
      <c r="AL80" s="64">
        <v>0.000182714</v>
      </c>
      <c r="AM80" s="40">
        <v>0</v>
      </c>
      <c r="AN80" s="40">
        <v>0</v>
      </c>
      <c r="AO80" s="40">
        <v>0</v>
      </c>
      <c r="AP80" s="47">
        <v>0</v>
      </c>
      <c r="AQ80" s="64">
        <v>0</v>
      </c>
      <c r="AR80" s="46">
        <v>0.125602145</v>
      </c>
      <c r="AS80" s="40">
        <v>0</v>
      </c>
      <c r="AT80" s="40">
        <v>0</v>
      </c>
      <c r="AU80" s="47">
        <v>0</v>
      </c>
      <c r="AV80" s="64">
        <v>31.47620728</v>
      </c>
      <c r="AW80" s="40">
        <v>14.484783689</v>
      </c>
      <c r="AX80" s="40">
        <v>0</v>
      </c>
      <c r="AY80" s="40">
        <v>0</v>
      </c>
      <c r="AZ80" s="47">
        <v>134.047084162</v>
      </c>
      <c r="BA80" s="64">
        <v>0</v>
      </c>
      <c r="BB80" s="46">
        <v>0</v>
      </c>
      <c r="BC80" s="40">
        <v>0</v>
      </c>
      <c r="BD80" s="40">
        <v>0</v>
      </c>
      <c r="BE80" s="47">
        <v>0</v>
      </c>
      <c r="BF80" s="64">
        <v>10.220293186</v>
      </c>
      <c r="BG80" s="46">
        <v>1.002567453</v>
      </c>
      <c r="BH80" s="40">
        <v>0</v>
      </c>
      <c r="BI80" s="40">
        <v>0</v>
      </c>
      <c r="BJ80" s="47">
        <v>12.199346098</v>
      </c>
      <c r="BK80" s="42">
        <v>474.753242694</v>
      </c>
      <c r="BL80" s="87"/>
    </row>
    <row r="81" spans="1:64" ht="12.75">
      <c r="A81" s="10"/>
      <c r="B81" s="21" t="s">
        <v>108</v>
      </c>
      <c r="C81" s="48">
        <v>0</v>
      </c>
      <c r="D81" s="46">
        <v>0</v>
      </c>
      <c r="E81" s="40">
        <v>0</v>
      </c>
      <c r="F81" s="40">
        <v>0</v>
      </c>
      <c r="G81" s="47">
        <v>0</v>
      </c>
      <c r="H81" s="64">
        <v>2.088259126</v>
      </c>
      <c r="I81" s="40">
        <v>0.052777797</v>
      </c>
      <c r="J81" s="40">
        <v>0</v>
      </c>
      <c r="K81" s="40">
        <v>0</v>
      </c>
      <c r="L81" s="47">
        <v>2.935507155</v>
      </c>
      <c r="M81" s="64">
        <v>0</v>
      </c>
      <c r="N81" s="46">
        <v>0</v>
      </c>
      <c r="O81" s="40">
        <v>0</v>
      </c>
      <c r="P81" s="40">
        <v>0</v>
      </c>
      <c r="Q81" s="47">
        <v>0</v>
      </c>
      <c r="R81" s="64">
        <v>0.500873746</v>
      </c>
      <c r="S81" s="40">
        <v>0</v>
      </c>
      <c r="T81" s="40">
        <v>0</v>
      </c>
      <c r="U81" s="40">
        <v>0</v>
      </c>
      <c r="V81" s="47">
        <v>0.715914836</v>
      </c>
      <c r="W81" s="64">
        <v>0</v>
      </c>
      <c r="X81" s="40">
        <v>0</v>
      </c>
      <c r="Y81" s="40">
        <v>0</v>
      </c>
      <c r="Z81" s="40">
        <v>0</v>
      </c>
      <c r="AA81" s="47">
        <v>0</v>
      </c>
      <c r="AB81" s="64">
        <v>0</v>
      </c>
      <c r="AC81" s="40">
        <v>0</v>
      </c>
      <c r="AD81" s="40">
        <v>0</v>
      </c>
      <c r="AE81" s="40">
        <v>0</v>
      </c>
      <c r="AF81" s="47">
        <v>0</v>
      </c>
      <c r="AG81" s="64">
        <v>0</v>
      </c>
      <c r="AH81" s="40">
        <v>0</v>
      </c>
      <c r="AI81" s="40">
        <v>0</v>
      </c>
      <c r="AJ81" s="40">
        <v>0</v>
      </c>
      <c r="AK81" s="47">
        <v>0</v>
      </c>
      <c r="AL81" s="64">
        <v>0.001180357</v>
      </c>
      <c r="AM81" s="40">
        <v>0</v>
      </c>
      <c r="AN81" s="40">
        <v>0</v>
      </c>
      <c r="AO81" s="40">
        <v>0</v>
      </c>
      <c r="AP81" s="47">
        <v>0</v>
      </c>
      <c r="AQ81" s="64">
        <v>0</v>
      </c>
      <c r="AR81" s="46">
        <v>0</v>
      </c>
      <c r="AS81" s="40">
        <v>0</v>
      </c>
      <c r="AT81" s="40">
        <v>0</v>
      </c>
      <c r="AU81" s="47">
        <v>0</v>
      </c>
      <c r="AV81" s="64">
        <v>12.554819595</v>
      </c>
      <c r="AW81" s="40">
        <v>8.544078988</v>
      </c>
      <c r="AX81" s="40">
        <v>0</v>
      </c>
      <c r="AY81" s="40">
        <v>0</v>
      </c>
      <c r="AZ81" s="47">
        <v>54.639140348</v>
      </c>
      <c r="BA81" s="64">
        <v>0</v>
      </c>
      <c r="BB81" s="46">
        <v>0</v>
      </c>
      <c r="BC81" s="40">
        <v>0</v>
      </c>
      <c r="BD81" s="40">
        <v>0</v>
      </c>
      <c r="BE81" s="47">
        <v>0</v>
      </c>
      <c r="BF81" s="64">
        <v>3.718060516</v>
      </c>
      <c r="BG81" s="46">
        <v>1.209996854</v>
      </c>
      <c r="BH81" s="40">
        <v>0</v>
      </c>
      <c r="BI81" s="40">
        <v>0</v>
      </c>
      <c r="BJ81" s="47">
        <v>6.299899399</v>
      </c>
      <c r="BK81" s="42">
        <v>93.260508717</v>
      </c>
      <c r="BL81" s="87"/>
    </row>
    <row r="82" spans="1:64" ht="12.75">
      <c r="A82" s="10"/>
      <c r="B82" s="21" t="s">
        <v>111</v>
      </c>
      <c r="C82" s="48">
        <v>0</v>
      </c>
      <c r="D82" s="46">
        <v>3.100026999</v>
      </c>
      <c r="E82" s="40">
        <v>0</v>
      </c>
      <c r="F82" s="40">
        <v>0</v>
      </c>
      <c r="G82" s="47">
        <v>0</v>
      </c>
      <c r="H82" s="64">
        <v>23.241001648</v>
      </c>
      <c r="I82" s="40">
        <v>6.818542853</v>
      </c>
      <c r="J82" s="40">
        <v>0</v>
      </c>
      <c r="K82" s="40">
        <v>0</v>
      </c>
      <c r="L82" s="47">
        <v>14.485103642</v>
      </c>
      <c r="M82" s="64">
        <v>0</v>
      </c>
      <c r="N82" s="46">
        <v>0</v>
      </c>
      <c r="O82" s="40">
        <v>0</v>
      </c>
      <c r="P82" s="40">
        <v>0</v>
      </c>
      <c r="Q82" s="47">
        <v>0</v>
      </c>
      <c r="R82" s="64">
        <v>8.964648044</v>
      </c>
      <c r="S82" s="40">
        <v>0</v>
      </c>
      <c r="T82" s="40">
        <v>0</v>
      </c>
      <c r="U82" s="40">
        <v>0</v>
      </c>
      <c r="V82" s="47">
        <v>2.488361888</v>
      </c>
      <c r="W82" s="64">
        <v>0</v>
      </c>
      <c r="X82" s="40">
        <v>0</v>
      </c>
      <c r="Y82" s="40">
        <v>0</v>
      </c>
      <c r="Z82" s="40">
        <v>0</v>
      </c>
      <c r="AA82" s="47">
        <v>0</v>
      </c>
      <c r="AB82" s="64">
        <v>0.007188057</v>
      </c>
      <c r="AC82" s="40">
        <v>0</v>
      </c>
      <c r="AD82" s="40">
        <v>0</v>
      </c>
      <c r="AE82" s="40">
        <v>0</v>
      </c>
      <c r="AF82" s="47">
        <v>0</v>
      </c>
      <c r="AG82" s="64">
        <v>0</v>
      </c>
      <c r="AH82" s="40">
        <v>0</v>
      </c>
      <c r="AI82" s="40">
        <v>0</v>
      </c>
      <c r="AJ82" s="40">
        <v>0</v>
      </c>
      <c r="AK82" s="47">
        <v>0</v>
      </c>
      <c r="AL82" s="64">
        <v>0.050232195</v>
      </c>
      <c r="AM82" s="40">
        <v>0</v>
      </c>
      <c r="AN82" s="40">
        <v>0</v>
      </c>
      <c r="AO82" s="40">
        <v>0</v>
      </c>
      <c r="AP82" s="47">
        <v>0</v>
      </c>
      <c r="AQ82" s="64">
        <v>0</v>
      </c>
      <c r="AR82" s="46">
        <v>0</v>
      </c>
      <c r="AS82" s="40">
        <v>0</v>
      </c>
      <c r="AT82" s="40">
        <v>0</v>
      </c>
      <c r="AU82" s="47">
        <v>0</v>
      </c>
      <c r="AV82" s="64">
        <v>23.679247132</v>
      </c>
      <c r="AW82" s="40">
        <v>5.066063946</v>
      </c>
      <c r="AX82" s="40">
        <v>0</v>
      </c>
      <c r="AY82" s="40">
        <v>0</v>
      </c>
      <c r="AZ82" s="47">
        <v>12.322759943</v>
      </c>
      <c r="BA82" s="64">
        <v>0</v>
      </c>
      <c r="BB82" s="46">
        <v>0</v>
      </c>
      <c r="BC82" s="40">
        <v>0</v>
      </c>
      <c r="BD82" s="40">
        <v>0</v>
      </c>
      <c r="BE82" s="47">
        <v>0</v>
      </c>
      <c r="BF82" s="64">
        <v>10.068261773</v>
      </c>
      <c r="BG82" s="46">
        <v>0.0841094</v>
      </c>
      <c r="BH82" s="40">
        <v>0</v>
      </c>
      <c r="BI82" s="40">
        <v>0</v>
      </c>
      <c r="BJ82" s="47">
        <v>3.435133542</v>
      </c>
      <c r="BK82" s="42">
        <v>113.810681062</v>
      </c>
      <c r="BL82" s="87"/>
    </row>
    <row r="83" spans="1:64" ht="12.75">
      <c r="A83" s="31"/>
      <c r="B83" s="32" t="s">
        <v>77</v>
      </c>
      <c r="C83" s="102">
        <f>SUM(C64:C82)</f>
        <v>0</v>
      </c>
      <c r="D83" s="72">
        <f>SUM(D64:D82)</f>
        <v>296.54031489000005</v>
      </c>
      <c r="E83" s="72">
        <f aca="true" t="shared" si="10" ref="E83:BJ83">SUM(E64:E82)</f>
        <v>0</v>
      </c>
      <c r="F83" s="72">
        <f t="shared" si="10"/>
        <v>0</v>
      </c>
      <c r="G83" s="72">
        <f t="shared" si="10"/>
        <v>0</v>
      </c>
      <c r="H83" s="72">
        <f t="shared" si="10"/>
        <v>1731.8625074990002</v>
      </c>
      <c r="I83" s="72">
        <f t="shared" si="10"/>
        <v>779.6728924150002</v>
      </c>
      <c r="J83" s="72">
        <f t="shared" si="10"/>
        <v>10.046153594</v>
      </c>
      <c r="K83" s="72">
        <f t="shared" si="10"/>
        <v>0</v>
      </c>
      <c r="L83" s="72">
        <f t="shared" si="10"/>
        <v>2384.9325686609996</v>
      </c>
      <c r="M83" s="72">
        <f t="shared" si="10"/>
        <v>0</v>
      </c>
      <c r="N83" s="72">
        <f t="shared" si="10"/>
        <v>0</v>
      </c>
      <c r="O83" s="72">
        <f t="shared" si="10"/>
        <v>0</v>
      </c>
      <c r="P83" s="72">
        <f t="shared" si="10"/>
        <v>0</v>
      </c>
      <c r="Q83" s="72">
        <f t="shared" si="10"/>
        <v>0</v>
      </c>
      <c r="R83" s="72">
        <f t="shared" si="10"/>
        <v>615.9027254490001</v>
      </c>
      <c r="S83" s="72">
        <f t="shared" si="10"/>
        <v>141.77741117300002</v>
      </c>
      <c r="T83" s="72">
        <f t="shared" si="10"/>
        <v>0</v>
      </c>
      <c r="U83" s="72">
        <f t="shared" si="10"/>
        <v>0</v>
      </c>
      <c r="V83" s="72">
        <f t="shared" si="10"/>
        <v>244.14358823100002</v>
      </c>
      <c r="W83" s="72">
        <f t="shared" si="10"/>
        <v>0</v>
      </c>
      <c r="X83" s="72">
        <f t="shared" si="10"/>
        <v>0</v>
      </c>
      <c r="Y83" s="72">
        <f t="shared" si="10"/>
        <v>0</v>
      </c>
      <c r="Z83" s="72">
        <f t="shared" si="10"/>
        <v>0</v>
      </c>
      <c r="AA83" s="72">
        <f t="shared" si="10"/>
        <v>0</v>
      </c>
      <c r="AB83" s="72">
        <f t="shared" si="10"/>
        <v>7.187298352999999</v>
      </c>
      <c r="AC83" s="72">
        <f t="shared" si="10"/>
        <v>0</v>
      </c>
      <c r="AD83" s="72">
        <f t="shared" si="10"/>
        <v>0</v>
      </c>
      <c r="AE83" s="72">
        <f t="shared" si="10"/>
        <v>0</v>
      </c>
      <c r="AF83" s="72">
        <f t="shared" si="10"/>
        <v>0.33818968800000004</v>
      </c>
      <c r="AG83" s="72">
        <f t="shared" si="10"/>
        <v>0</v>
      </c>
      <c r="AH83" s="72">
        <f t="shared" si="10"/>
        <v>0</v>
      </c>
      <c r="AI83" s="72">
        <f t="shared" si="10"/>
        <v>0</v>
      </c>
      <c r="AJ83" s="72">
        <f t="shared" si="10"/>
        <v>0</v>
      </c>
      <c r="AK83" s="72">
        <f t="shared" si="10"/>
        <v>0</v>
      </c>
      <c r="AL83" s="72">
        <f t="shared" si="10"/>
        <v>4.792348439000001</v>
      </c>
      <c r="AM83" s="72">
        <f t="shared" si="10"/>
        <v>0</v>
      </c>
      <c r="AN83" s="72">
        <f t="shared" si="10"/>
        <v>0</v>
      </c>
      <c r="AO83" s="72">
        <f t="shared" si="10"/>
        <v>0</v>
      </c>
      <c r="AP83" s="72">
        <f t="shared" si="10"/>
        <v>0.168190801</v>
      </c>
      <c r="AQ83" s="72">
        <f t="shared" si="10"/>
        <v>0.009796409</v>
      </c>
      <c r="AR83" s="72">
        <f t="shared" si="10"/>
        <v>0.34918847799999997</v>
      </c>
      <c r="AS83" s="72">
        <f t="shared" si="10"/>
        <v>0</v>
      </c>
      <c r="AT83" s="72">
        <f t="shared" si="10"/>
        <v>0</v>
      </c>
      <c r="AU83" s="72">
        <f t="shared" si="10"/>
        <v>0</v>
      </c>
      <c r="AV83" s="72">
        <f t="shared" si="10"/>
        <v>11657.544262376</v>
      </c>
      <c r="AW83" s="72">
        <f t="shared" si="10"/>
        <v>1620.910310147</v>
      </c>
      <c r="AX83" s="72">
        <f t="shared" si="10"/>
        <v>0.269873496</v>
      </c>
      <c r="AY83" s="72">
        <f t="shared" si="10"/>
        <v>0</v>
      </c>
      <c r="AZ83" s="72">
        <f t="shared" si="10"/>
        <v>10172.388354798999</v>
      </c>
      <c r="BA83" s="72">
        <f t="shared" si="10"/>
        <v>0</v>
      </c>
      <c r="BB83" s="72">
        <f t="shared" si="10"/>
        <v>0</v>
      </c>
      <c r="BC83" s="72">
        <f t="shared" si="10"/>
        <v>0</v>
      </c>
      <c r="BD83" s="72">
        <f t="shared" si="10"/>
        <v>0</v>
      </c>
      <c r="BE83" s="72">
        <f t="shared" si="10"/>
        <v>0</v>
      </c>
      <c r="BF83" s="72">
        <f t="shared" si="10"/>
        <v>3781.222564939</v>
      </c>
      <c r="BG83" s="72">
        <f t="shared" si="10"/>
        <v>294.45685585199993</v>
      </c>
      <c r="BH83" s="72">
        <f t="shared" si="10"/>
        <v>0</v>
      </c>
      <c r="BI83" s="72">
        <f t="shared" si="10"/>
        <v>0</v>
      </c>
      <c r="BJ83" s="72">
        <f t="shared" si="10"/>
        <v>1467.5741974219998</v>
      </c>
      <c r="BK83" s="84">
        <f>SUM(C83:BJ83)</f>
        <v>35212.089593111</v>
      </c>
      <c r="BL83" s="87"/>
    </row>
    <row r="84" spans="1:64" ht="12.75">
      <c r="A84" s="31"/>
      <c r="B84" s="33" t="s">
        <v>75</v>
      </c>
      <c r="C84" s="44">
        <f aca="true" t="shared" si="11" ref="C84:AH84">+C83+C62</f>
        <v>0</v>
      </c>
      <c r="D84" s="63">
        <f t="shared" si="11"/>
        <v>297.49143708800005</v>
      </c>
      <c r="E84" s="63">
        <f t="shared" si="11"/>
        <v>0</v>
      </c>
      <c r="F84" s="63">
        <f t="shared" si="11"/>
        <v>0</v>
      </c>
      <c r="G84" s="62">
        <f t="shared" si="11"/>
        <v>0</v>
      </c>
      <c r="H84" s="43">
        <f t="shared" si="11"/>
        <v>2428.891801572</v>
      </c>
      <c r="I84" s="63">
        <f t="shared" si="11"/>
        <v>780.0480718250002</v>
      </c>
      <c r="J84" s="63">
        <f t="shared" si="11"/>
        <v>10.046153594</v>
      </c>
      <c r="K84" s="63">
        <f t="shared" si="11"/>
        <v>0</v>
      </c>
      <c r="L84" s="62">
        <f t="shared" si="11"/>
        <v>2431.2841652709994</v>
      </c>
      <c r="M84" s="43">
        <f t="shared" si="11"/>
        <v>0</v>
      </c>
      <c r="N84" s="63">
        <f t="shared" si="11"/>
        <v>0</v>
      </c>
      <c r="O84" s="63">
        <f t="shared" si="11"/>
        <v>0</v>
      </c>
      <c r="P84" s="63">
        <f t="shared" si="11"/>
        <v>0</v>
      </c>
      <c r="Q84" s="62">
        <f t="shared" si="11"/>
        <v>0</v>
      </c>
      <c r="R84" s="43">
        <f t="shared" si="11"/>
        <v>1038.7197832880001</v>
      </c>
      <c r="S84" s="63">
        <f t="shared" si="11"/>
        <v>141.778551039</v>
      </c>
      <c r="T84" s="63">
        <f t="shared" si="11"/>
        <v>0</v>
      </c>
      <c r="U84" s="63">
        <f t="shared" si="11"/>
        <v>0</v>
      </c>
      <c r="V84" s="62">
        <f t="shared" si="11"/>
        <v>256.46898898800004</v>
      </c>
      <c r="W84" s="43">
        <f t="shared" si="11"/>
        <v>0</v>
      </c>
      <c r="X84" s="63">
        <f t="shared" si="11"/>
        <v>0</v>
      </c>
      <c r="Y84" s="63">
        <f t="shared" si="11"/>
        <v>0</v>
      </c>
      <c r="Z84" s="63">
        <f t="shared" si="11"/>
        <v>0</v>
      </c>
      <c r="AA84" s="62">
        <f t="shared" si="11"/>
        <v>0</v>
      </c>
      <c r="AB84" s="43">
        <f t="shared" si="11"/>
        <v>9.581897649999998</v>
      </c>
      <c r="AC84" s="63">
        <f t="shared" si="11"/>
        <v>0</v>
      </c>
      <c r="AD84" s="63">
        <f t="shared" si="11"/>
        <v>0</v>
      </c>
      <c r="AE84" s="63">
        <f t="shared" si="11"/>
        <v>0</v>
      </c>
      <c r="AF84" s="62">
        <f t="shared" si="11"/>
        <v>0.37128127800000005</v>
      </c>
      <c r="AG84" s="43">
        <f t="shared" si="11"/>
        <v>0</v>
      </c>
      <c r="AH84" s="63">
        <f t="shared" si="11"/>
        <v>0</v>
      </c>
      <c r="AI84" s="63">
        <f aca="true" t="shared" si="12" ref="AI84:BK84">+AI83+AI62</f>
        <v>0</v>
      </c>
      <c r="AJ84" s="63">
        <f t="shared" si="12"/>
        <v>0</v>
      </c>
      <c r="AK84" s="62">
        <f t="shared" si="12"/>
        <v>0</v>
      </c>
      <c r="AL84" s="43">
        <f t="shared" si="12"/>
        <v>5.850344302000002</v>
      </c>
      <c r="AM84" s="63">
        <f t="shared" si="12"/>
        <v>0</v>
      </c>
      <c r="AN84" s="63">
        <f t="shared" si="12"/>
        <v>0</v>
      </c>
      <c r="AO84" s="63">
        <f t="shared" si="12"/>
        <v>0</v>
      </c>
      <c r="AP84" s="62">
        <f t="shared" si="12"/>
        <v>0.176476465</v>
      </c>
      <c r="AQ84" s="43">
        <f t="shared" si="12"/>
        <v>0.009796409</v>
      </c>
      <c r="AR84" s="63">
        <f t="shared" si="12"/>
        <v>0.34918847799999997</v>
      </c>
      <c r="AS84" s="63">
        <f t="shared" si="12"/>
        <v>0</v>
      </c>
      <c r="AT84" s="63">
        <f t="shared" si="12"/>
        <v>0</v>
      </c>
      <c r="AU84" s="62">
        <f t="shared" si="12"/>
        <v>0</v>
      </c>
      <c r="AV84" s="43">
        <f t="shared" si="12"/>
        <v>15062.683247915998</v>
      </c>
      <c r="AW84" s="63">
        <f t="shared" si="12"/>
        <v>1630.718288045</v>
      </c>
      <c r="AX84" s="63">
        <f t="shared" si="12"/>
        <v>2.011665366</v>
      </c>
      <c r="AY84" s="63">
        <f t="shared" si="12"/>
        <v>0</v>
      </c>
      <c r="AZ84" s="62">
        <f t="shared" si="12"/>
        <v>10741.243275560999</v>
      </c>
      <c r="BA84" s="43">
        <f t="shared" si="12"/>
        <v>0</v>
      </c>
      <c r="BB84" s="63">
        <f t="shared" si="12"/>
        <v>0</v>
      </c>
      <c r="BC84" s="63">
        <f t="shared" si="12"/>
        <v>0</v>
      </c>
      <c r="BD84" s="63">
        <f t="shared" si="12"/>
        <v>0</v>
      </c>
      <c r="BE84" s="62">
        <f t="shared" si="12"/>
        <v>0</v>
      </c>
      <c r="BF84" s="43">
        <f t="shared" si="12"/>
        <v>5277.32790902</v>
      </c>
      <c r="BG84" s="63">
        <f t="shared" si="12"/>
        <v>297.95283375099996</v>
      </c>
      <c r="BH84" s="63">
        <f t="shared" si="12"/>
        <v>0</v>
      </c>
      <c r="BI84" s="63">
        <f t="shared" si="12"/>
        <v>0</v>
      </c>
      <c r="BJ84" s="62">
        <f t="shared" si="12"/>
        <v>1608.7104010409998</v>
      </c>
      <c r="BK84" s="115">
        <f t="shared" si="12"/>
        <v>42021.715557947</v>
      </c>
      <c r="BL84" s="87"/>
    </row>
    <row r="85" spans="1:64" ht="3" customHeight="1">
      <c r="A85" s="10"/>
      <c r="B85" s="1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8"/>
      <c r="BL85" s="87"/>
    </row>
    <row r="86" spans="1:64" ht="12.75">
      <c r="A86" s="10" t="s">
        <v>16</v>
      </c>
      <c r="B86" s="16" t="s">
        <v>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8"/>
      <c r="BL86" s="87"/>
    </row>
    <row r="87" spans="1:64" ht="12.75">
      <c r="A87" s="10" t="s">
        <v>67</v>
      </c>
      <c r="B87" s="17" t="s">
        <v>17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8"/>
      <c r="BL87" s="87"/>
    </row>
    <row r="88" spans="1:64" ht="12.75">
      <c r="A88" s="10"/>
      <c r="B88" s="21" t="s">
        <v>128</v>
      </c>
      <c r="C88" s="48">
        <v>0</v>
      </c>
      <c r="D88" s="46">
        <v>0.944264414</v>
      </c>
      <c r="E88" s="40">
        <v>0</v>
      </c>
      <c r="F88" s="40">
        <v>0</v>
      </c>
      <c r="G88" s="47">
        <v>0</v>
      </c>
      <c r="H88" s="64">
        <v>75.329707956</v>
      </c>
      <c r="I88" s="40">
        <v>70.01165969</v>
      </c>
      <c r="J88" s="40">
        <v>0.025584269</v>
      </c>
      <c r="K88" s="40">
        <v>0</v>
      </c>
      <c r="L88" s="47">
        <v>116.225850567</v>
      </c>
      <c r="M88" s="64">
        <v>0</v>
      </c>
      <c r="N88" s="46">
        <v>0</v>
      </c>
      <c r="O88" s="40">
        <v>0</v>
      </c>
      <c r="P88" s="40">
        <v>0</v>
      </c>
      <c r="Q88" s="47">
        <v>0</v>
      </c>
      <c r="R88" s="64">
        <v>25.200643971</v>
      </c>
      <c r="S88" s="40">
        <v>1.734138224</v>
      </c>
      <c r="T88" s="40">
        <v>0</v>
      </c>
      <c r="U88" s="40">
        <v>0</v>
      </c>
      <c r="V88" s="47">
        <v>22.417352504</v>
      </c>
      <c r="W88" s="64">
        <v>0</v>
      </c>
      <c r="X88" s="40">
        <v>0</v>
      </c>
      <c r="Y88" s="40">
        <v>0</v>
      </c>
      <c r="Z88" s="40">
        <v>0</v>
      </c>
      <c r="AA88" s="47">
        <v>0</v>
      </c>
      <c r="AB88" s="64">
        <v>0.188010342</v>
      </c>
      <c r="AC88" s="40">
        <v>0</v>
      </c>
      <c r="AD88" s="40">
        <v>0</v>
      </c>
      <c r="AE88" s="40">
        <v>0</v>
      </c>
      <c r="AF88" s="47">
        <v>0.749590385</v>
      </c>
      <c r="AG88" s="64">
        <v>0</v>
      </c>
      <c r="AH88" s="40">
        <v>0</v>
      </c>
      <c r="AI88" s="40">
        <v>0</v>
      </c>
      <c r="AJ88" s="40">
        <v>0</v>
      </c>
      <c r="AK88" s="47">
        <v>0</v>
      </c>
      <c r="AL88" s="64">
        <v>0.03650845</v>
      </c>
      <c r="AM88" s="40">
        <v>0</v>
      </c>
      <c r="AN88" s="40">
        <v>0</v>
      </c>
      <c r="AO88" s="40">
        <v>0</v>
      </c>
      <c r="AP88" s="47">
        <v>0.070341891</v>
      </c>
      <c r="AQ88" s="64">
        <v>0</v>
      </c>
      <c r="AR88" s="46">
        <v>0</v>
      </c>
      <c r="AS88" s="40">
        <v>0</v>
      </c>
      <c r="AT88" s="40">
        <v>0</v>
      </c>
      <c r="AU88" s="47">
        <v>0</v>
      </c>
      <c r="AV88" s="64">
        <v>1033.970063322</v>
      </c>
      <c r="AW88" s="40">
        <v>321.869359873</v>
      </c>
      <c r="AX88" s="40">
        <v>0</v>
      </c>
      <c r="AY88" s="40">
        <v>0</v>
      </c>
      <c r="AZ88" s="47">
        <v>3208.935879845</v>
      </c>
      <c r="BA88" s="64">
        <v>0</v>
      </c>
      <c r="BB88" s="46">
        <v>0</v>
      </c>
      <c r="BC88" s="40">
        <v>0</v>
      </c>
      <c r="BD88" s="40">
        <v>0</v>
      </c>
      <c r="BE88" s="47">
        <v>0</v>
      </c>
      <c r="BF88" s="64">
        <v>367.697855165</v>
      </c>
      <c r="BG88" s="46">
        <v>37.555862378</v>
      </c>
      <c r="BH88" s="40">
        <v>5.189704414</v>
      </c>
      <c r="BI88" s="40">
        <v>0</v>
      </c>
      <c r="BJ88" s="47">
        <v>588.8808619176506</v>
      </c>
      <c r="BK88" s="54">
        <v>5877.0332395776495</v>
      </c>
      <c r="BL88" s="87"/>
    </row>
    <row r="89" spans="1:64" ht="12.75">
      <c r="A89" s="31"/>
      <c r="B89" s="33" t="s">
        <v>74</v>
      </c>
      <c r="C89" s="44">
        <f aca="true" t="shared" si="13" ref="C89:AH89">SUM(C88:C88)</f>
        <v>0</v>
      </c>
      <c r="D89" s="63">
        <f t="shared" si="13"/>
        <v>0.944264414</v>
      </c>
      <c r="E89" s="63">
        <f t="shared" si="13"/>
        <v>0</v>
      </c>
      <c r="F89" s="63">
        <f t="shared" si="13"/>
        <v>0</v>
      </c>
      <c r="G89" s="62">
        <f t="shared" si="13"/>
        <v>0</v>
      </c>
      <c r="H89" s="43">
        <f t="shared" si="13"/>
        <v>75.329707956</v>
      </c>
      <c r="I89" s="63">
        <f t="shared" si="13"/>
        <v>70.01165969</v>
      </c>
      <c r="J89" s="63">
        <f t="shared" si="13"/>
        <v>0.025584269</v>
      </c>
      <c r="K89" s="63">
        <f t="shared" si="13"/>
        <v>0</v>
      </c>
      <c r="L89" s="62">
        <f t="shared" si="13"/>
        <v>116.225850567</v>
      </c>
      <c r="M89" s="43">
        <f t="shared" si="13"/>
        <v>0</v>
      </c>
      <c r="N89" s="63">
        <f t="shared" si="13"/>
        <v>0</v>
      </c>
      <c r="O89" s="63">
        <f t="shared" si="13"/>
        <v>0</v>
      </c>
      <c r="P89" s="63">
        <f t="shared" si="13"/>
        <v>0</v>
      </c>
      <c r="Q89" s="62">
        <f t="shared" si="13"/>
        <v>0</v>
      </c>
      <c r="R89" s="43">
        <f t="shared" si="13"/>
        <v>25.200643971</v>
      </c>
      <c r="S89" s="63">
        <f t="shared" si="13"/>
        <v>1.734138224</v>
      </c>
      <c r="T89" s="63">
        <f t="shared" si="13"/>
        <v>0</v>
      </c>
      <c r="U89" s="63">
        <f t="shared" si="13"/>
        <v>0</v>
      </c>
      <c r="V89" s="62">
        <f t="shared" si="13"/>
        <v>22.417352504</v>
      </c>
      <c r="W89" s="43">
        <f t="shared" si="13"/>
        <v>0</v>
      </c>
      <c r="X89" s="63">
        <f t="shared" si="13"/>
        <v>0</v>
      </c>
      <c r="Y89" s="63">
        <f t="shared" si="13"/>
        <v>0</v>
      </c>
      <c r="Z89" s="63">
        <f t="shared" si="13"/>
        <v>0</v>
      </c>
      <c r="AA89" s="62">
        <f t="shared" si="13"/>
        <v>0</v>
      </c>
      <c r="AB89" s="43">
        <f t="shared" si="13"/>
        <v>0.188010342</v>
      </c>
      <c r="AC89" s="63">
        <f t="shared" si="13"/>
        <v>0</v>
      </c>
      <c r="AD89" s="63">
        <f t="shared" si="13"/>
        <v>0</v>
      </c>
      <c r="AE89" s="63">
        <f t="shared" si="13"/>
        <v>0</v>
      </c>
      <c r="AF89" s="62">
        <f t="shared" si="13"/>
        <v>0.749590385</v>
      </c>
      <c r="AG89" s="43">
        <f t="shared" si="13"/>
        <v>0</v>
      </c>
      <c r="AH89" s="63">
        <f t="shared" si="13"/>
        <v>0</v>
      </c>
      <c r="AI89" s="63">
        <f aca="true" t="shared" si="14" ref="AI89:BJ89">SUM(AI88:AI88)</f>
        <v>0</v>
      </c>
      <c r="AJ89" s="63">
        <f t="shared" si="14"/>
        <v>0</v>
      </c>
      <c r="AK89" s="62">
        <f t="shared" si="14"/>
        <v>0</v>
      </c>
      <c r="AL89" s="43">
        <f t="shared" si="14"/>
        <v>0.03650845</v>
      </c>
      <c r="AM89" s="63">
        <f t="shared" si="14"/>
        <v>0</v>
      </c>
      <c r="AN89" s="63">
        <f t="shared" si="14"/>
        <v>0</v>
      </c>
      <c r="AO89" s="63">
        <f t="shared" si="14"/>
        <v>0</v>
      </c>
      <c r="AP89" s="62">
        <f t="shared" si="14"/>
        <v>0.070341891</v>
      </c>
      <c r="AQ89" s="43">
        <f t="shared" si="14"/>
        <v>0</v>
      </c>
      <c r="AR89" s="63">
        <f>SUM(AR88:AR88)</f>
        <v>0</v>
      </c>
      <c r="AS89" s="63">
        <f t="shared" si="14"/>
        <v>0</v>
      </c>
      <c r="AT89" s="63">
        <f t="shared" si="14"/>
        <v>0</v>
      </c>
      <c r="AU89" s="62">
        <f t="shared" si="14"/>
        <v>0</v>
      </c>
      <c r="AV89" s="43">
        <f t="shared" si="14"/>
        <v>1033.970063322</v>
      </c>
      <c r="AW89" s="63">
        <f t="shared" si="14"/>
        <v>321.869359873</v>
      </c>
      <c r="AX89" s="63">
        <f t="shared" si="14"/>
        <v>0</v>
      </c>
      <c r="AY89" s="63">
        <f t="shared" si="14"/>
        <v>0</v>
      </c>
      <c r="AZ89" s="62">
        <f t="shared" si="14"/>
        <v>3208.935879845</v>
      </c>
      <c r="BA89" s="43">
        <f t="shared" si="14"/>
        <v>0</v>
      </c>
      <c r="BB89" s="63">
        <f t="shared" si="14"/>
        <v>0</v>
      </c>
      <c r="BC89" s="63">
        <f t="shared" si="14"/>
        <v>0</v>
      </c>
      <c r="BD89" s="63">
        <f t="shared" si="14"/>
        <v>0</v>
      </c>
      <c r="BE89" s="62">
        <f t="shared" si="14"/>
        <v>0</v>
      </c>
      <c r="BF89" s="43">
        <f t="shared" si="14"/>
        <v>367.697855165</v>
      </c>
      <c r="BG89" s="63">
        <f t="shared" si="14"/>
        <v>37.555862378</v>
      </c>
      <c r="BH89" s="63">
        <f t="shared" si="14"/>
        <v>5.189704414</v>
      </c>
      <c r="BI89" s="63">
        <f t="shared" si="14"/>
        <v>0</v>
      </c>
      <c r="BJ89" s="62">
        <f t="shared" si="14"/>
        <v>588.8808619176506</v>
      </c>
      <c r="BK89" s="82">
        <f>SUM(BK88:BK88)</f>
        <v>5877.0332395776495</v>
      </c>
      <c r="BL89" s="87"/>
    </row>
    <row r="90" spans="1:64" ht="2.25" customHeight="1">
      <c r="A90" s="10"/>
      <c r="B90" s="1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8"/>
      <c r="BL90" s="87"/>
    </row>
    <row r="91" spans="1:64" ht="12.75">
      <c r="A91" s="10" t="s">
        <v>4</v>
      </c>
      <c r="B91" s="16" t="s">
        <v>9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8"/>
      <c r="BL91" s="87"/>
    </row>
    <row r="92" spans="1:64" ht="12.75">
      <c r="A92" s="10" t="s">
        <v>67</v>
      </c>
      <c r="B92" s="17" t="s">
        <v>18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8"/>
      <c r="BL92" s="87"/>
    </row>
    <row r="93" spans="1:64" ht="12.75">
      <c r="A93" s="10"/>
      <c r="B93" s="18" t="s">
        <v>31</v>
      </c>
      <c r="C93" s="97"/>
      <c r="D93" s="51"/>
      <c r="E93" s="52"/>
      <c r="F93" s="52"/>
      <c r="G93" s="53"/>
      <c r="H93" s="50"/>
      <c r="I93" s="52"/>
      <c r="J93" s="52"/>
      <c r="K93" s="52"/>
      <c r="L93" s="53"/>
      <c r="M93" s="50"/>
      <c r="N93" s="51"/>
      <c r="O93" s="52"/>
      <c r="P93" s="52"/>
      <c r="Q93" s="53"/>
      <c r="R93" s="50"/>
      <c r="S93" s="52"/>
      <c r="T93" s="52"/>
      <c r="U93" s="52"/>
      <c r="V93" s="53"/>
      <c r="W93" s="50"/>
      <c r="X93" s="52"/>
      <c r="Y93" s="52"/>
      <c r="Z93" s="52"/>
      <c r="AA93" s="53"/>
      <c r="AB93" s="50"/>
      <c r="AC93" s="52"/>
      <c r="AD93" s="52"/>
      <c r="AE93" s="52"/>
      <c r="AF93" s="53"/>
      <c r="AG93" s="50"/>
      <c r="AH93" s="52"/>
      <c r="AI93" s="52"/>
      <c r="AJ93" s="52"/>
      <c r="AK93" s="53"/>
      <c r="AL93" s="50"/>
      <c r="AM93" s="52"/>
      <c r="AN93" s="52"/>
      <c r="AO93" s="52"/>
      <c r="AP93" s="53"/>
      <c r="AQ93" s="50"/>
      <c r="AR93" s="51"/>
      <c r="AS93" s="52"/>
      <c r="AT93" s="52"/>
      <c r="AU93" s="53"/>
      <c r="AV93" s="50"/>
      <c r="AW93" s="52"/>
      <c r="AX93" s="52"/>
      <c r="AY93" s="52"/>
      <c r="AZ93" s="53"/>
      <c r="BA93" s="50"/>
      <c r="BB93" s="51"/>
      <c r="BC93" s="52"/>
      <c r="BD93" s="52"/>
      <c r="BE93" s="53"/>
      <c r="BF93" s="50"/>
      <c r="BG93" s="51"/>
      <c r="BH93" s="52"/>
      <c r="BI93" s="52"/>
      <c r="BJ93" s="53"/>
      <c r="BK93" s="54"/>
      <c r="BL93" s="87"/>
    </row>
    <row r="94" spans="1:252" s="34" customFormat="1" ht="12.75">
      <c r="A94" s="31"/>
      <c r="B94" s="32" t="s">
        <v>76</v>
      </c>
      <c r="C94" s="98"/>
      <c r="D94" s="56"/>
      <c r="E94" s="56"/>
      <c r="F94" s="56"/>
      <c r="G94" s="57"/>
      <c r="H94" s="55"/>
      <c r="I94" s="56"/>
      <c r="J94" s="56"/>
      <c r="K94" s="56"/>
      <c r="L94" s="57"/>
      <c r="M94" s="55"/>
      <c r="N94" s="56"/>
      <c r="O94" s="56"/>
      <c r="P94" s="56"/>
      <c r="Q94" s="57"/>
      <c r="R94" s="55"/>
      <c r="S94" s="56"/>
      <c r="T94" s="56"/>
      <c r="U94" s="56"/>
      <c r="V94" s="57"/>
      <c r="W94" s="55"/>
      <c r="X94" s="56"/>
      <c r="Y94" s="56"/>
      <c r="Z94" s="56"/>
      <c r="AA94" s="57"/>
      <c r="AB94" s="55"/>
      <c r="AC94" s="56"/>
      <c r="AD94" s="56"/>
      <c r="AE94" s="56"/>
      <c r="AF94" s="57"/>
      <c r="AG94" s="55"/>
      <c r="AH94" s="56"/>
      <c r="AI94" s="56"/>
      <c r="AJ94" s="56"/>
      <c r="AK94" s="57"/>
      <c r="AL94" s="55"/>
      <c r="AM94" s="56"/>
      <c r="AN94" s="56"/>
      <c r="AO94" s="56"/>
      <c r="AP94" s="57"/>
      <c r="AQ94" s="55"/>
      <c r="AR94" s="56"/>
      <c r="AS94" s="56"/>
      <c r="AT94" s="56"/>
      <c r="AU94" s="57"/>
      <c r="AV94" s="55"/>
      <c r="AW94" s="56"/>
      <c r="AX94" s="56"/>
      <c r="AY94" s="56"/>
      <c r="AZ94" s="57"/>
      <c r="BA94" s="55"/>
      <c r="BB94" s="56"/>
      <c r="BC94" s="56"/>
      <c r="BD94" s="56"/>
      <c r="BE94" s="57"/>
      <c r="BF94" s="55"/>
      <c r="BG94" s="56"/>
      <c r="BH94" s="56"/>
      <c r="BI94" s="56"/>
      <c r="BJ94" s="57"/>
      <c r="BK94" s="58"/>
      <c r="BL94" s="87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64" ht="12.75">
      <c r="A95" s="10" t="s">
        <v>68</v>
      </c>
      <c r="B95" s="17" t="s">
        <v>19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8"/>
      <c r="BL95" s="87"/>
    </row>
    <row r="96" spans="1:64" ht="12.75">
      <c r="A96" s="10"/>
      <c r="B96" s="92" t="s">
        <v>129</v>
      </c>
      <c r="C96" s="97">
        <v>0</v>
      </c>
      <c r="D96" s="51">
        <v>0</v>
      </c>
      <c r="E96" s="52">
        <v>0</v>
      </c>
      <c r="F96" s="52">
        <v>0</v>
      </c>
      <c r="G96" s="53">
        <v>0</v>
      </c>
      <c r="H96" s="50">
        <v>0</v>
      </c>
      <c r="I96" s="52">
        <v>19.142683753</v>
      </c>
      <c r="J96" s="52">
        <v>0</v>
      </c>
      <c r="K96" s="52">
        <v>0</v>
      </c>
      <c r="L96" s="53">
        <v>73.91273149</v>
      </c>
      <c r="M96" s="50">
        <v>0</v>
      </c>
      <c r="N96" s="51">
        <v>0</v>
      </c>
      <c r="O96" s="52">
        <v>0</v>
      </c>
      <c r="P96" s="52">
        <v>0</v>
      </c>
      <c r="Q96" s="53">
        <v>0</v>
      </c>
      <c r="R96" s="50">
        <v>0</v>
      </c>
      <c r="S96" s="52">
        <v>0</v>
      </c>
      <c r="T96" s="52">
        <v>0</v>
      </c>
      <c r="U96" s="52">
        <v>0</v>
      </c>
      <c r="V96" s="53">
        <v>2.833E-06</v>
      </c>
      <c r="W96" s="50">
        <v>0</v>
      </c>
      <c r="X96" s="52">
        <v>0</v>
      </c>
      <c r="Y96" s="52">
        <v>0</v>
      </c>
      <c r="Z96" s="52">
        <v>0</v>
      </c>
      <c r="AA96" s="53">
        <v>0</v>
      </c>
      <c r="AB96" s="50">
        <v>0</v>
      </c>
      <c r="AC96" s="52">
        <v>0</v>
      </c>
      <c r="AD96" s="52">
        <v>0</v>
      </c>
      <c r="AE96" s="52">
        <v>0</v>
      </c>
      <c r="AF96" s="53">
        <v>0</v>
      </c>
      <c r="AG96" s="50">
        <v>0</v>
      </c>
      <c r="AH96" s="52">
        <v>0</v>
      </c>
      <c r="AI96" s="52">
        <v>0</v>
      </c>
      <c r="AJ96" s="52">
        <v>0</v>
      </c>
      <c r="AK96" s="53">
        <v>0</v>
      </c>
      <c r="AL96" s="50">
        <v>0</v>
      </c>
      <c r="AM96" s="52">
        <v>0</v>
      </c>
      <c r="AN96" s="52">
        <v>0</v>
      </c>
      <c r="AO96" s="52">
        <v>0</v>
      </c>
      <c r="AP96" s="53">
        <v>0</v>
      </c>
      <c r="AQ96" s="50">
        <v>0</v>
      </c>
      <c r="AR96" s="51">
        <v>0</v>
      </c>
      <c r="AS96" s="52">
        <v>0</v>
      </c>
      <c r="AT96" s="52">
        <v>0</v>
      </c>
      <c r="AU96" s="53">
        <v>0</v>
      </c>
      <c r="AV96" s="50">
        <v>0</v>
      </c>
      <c r="AW96" s="52">
        <v>0</v>
      </c>
      <c r="AX96" s="52">
        <v>0</v>
      </c>
      <c r="AY96" s="52">
        <v>0</v>
      </c>
      <c r="AZ96" s="53">
        <v>0</v>
      </c>
      <c r="BA96" s="50">
        <v>0</v>
      </c>
      <c r="BB96" s="51">
        <v>0</v>
      </c>
      <c r="BC96" s="52">
        <v>0</v>
      </c>
      <c r="BD96" s="52">
        <v>0</v>
      </c>
      <c r="BE96" s="53">
        <v>0</v>
      </c>
      <c r="BF96" s="50">
        <v>0</v>
      </c>
      <c r="BG96" s="51">
        <v>0</v>
      </c>
      <c r="BH96" s="52">
        <v>0</v>
      </c>
      <c r="BI96" s="52">
        <v>0</v>
      </c>
      <c r="BJ96" s="53">
        <v>0</v>
      </c>
      <c r="BK96" s="54">
        <v>93.055418076</v>
      </c>
      <c r="BL96" s="87"/>
    </row>
    <row r="97" spans="1:252" s="34" customFormat="1" ht="12.75">
      <c r="A97" s="31"/>
      <c r="B97" s="33" t="s">
        <v>77</v>
      </c>
      <c r="C97" s="44">
        <f aca="true" t="shared" si="15" ref="C97:BJ97">SUM(C96:C96)</f>
        <v>0</v>
      </c>
      <c r="D97" s="63">
        <f t="shared" si="15"/>
        <v>0</v>
      </c>
      <c r="E97" s="63">
        <f t="shared" si="15"/>
        <v>0</v>
      </c>
      <c r="F97" s="63">
        <f t="shared" si="15"/>
        <v>0</v>
      </c>
      <c r="G97" s="62">
        <f t="shared" si="15"/>
        <v>0</v>
      </c>
      <c r="H97" s="43">
        <f t="shared" si="15"/>
        <v>0</v>
      </c>
      <c r="I97" s="63">
        <f t="shared" si="15"/>
        <v>19.142683753</v>
      </c>
      <c r="J97" s="63">
        <f t="shared" si="15"/>
        <v>0</v>
      </c>
      <c r="K97" s="63">
        <f t="shared" si="15"/>
        <v>0</v>
      </c>
      <c r="L97" s="62">
        <f t="shared" si="15"/>
        <v>73.91273149</v>
      </c>
      <c r="M97" s="43">
        <f t="shared" si="15"/>
        <v>0</v>
      </c>
      <c r="N97" s="63">
        <f t="shared" si="15"/>
        <v>0</v>
      </c>
      <c r="O97" s="63">
        <f t="shared" si="15"/>
        <v>0</v>
      </c>
      <c r="P97" s="63">
        <f t="shared" si="15"/>
        <v>0</v>
      </c>
      <c r="Q97" s="62">
        <f t="shared" si="15"/>
        <v>0</v>
      </c>
      <c r="R97" s="43">
        <f t="shared" si="15"/>
        <v>0</v>
      </c>
      <c r="S97" s="63">
        <f t="shared" si="15"/>
        <v>0</v>
      </c>
      <c r="T97" s="63">
        <f t="shared" si="15"/>
        <v>0</v>
      </c>
      <c r="U97" s="63">
        <f t="shared" si="15"/>
        <v>0</v>
      </c>
      <c r="V97" s="62">
        <f t="shared" si="15"/>
        <v>2.833E-06</v>
      </c>
      <c r="W97" s="43">
        <f t="shared" si="15"/>
        <v>0</v>
      </c>
      <c r="X97" s="63">
        <f t="shared" si="15"/>
        <v>0</v>
      </c>
      <c r="Y97" s="63">
        <f t="shared" si="15"/>
        <v>0</v>
      </c>
      <c r="Z97" s="63">
        <f t="shared" si="15"/>
        <v>0</v>
      </c>
      <c r="AA97" s="62">
        <f t="shared" si="15"/>
        <v>0</v>
      </c>
      <c r="AB97" s="43">
        <f t="shared" si="15"/>
        <v>0</v>
      </c>
      <c r="AC97" s="63">
        <f t="shared" si="15"/>
        <v>0</v>
      </c>
      <c r="AD97" s="63">
        <f t="shared" si="15"/>
        <v>0</v>
      </c>
      <c r="AE97" s="63">
        <f t="shared" si="15"/>
        <v>0</v>
      </c>
      <c r="AF97" s="62">
        <f t="shared" si="15"/>
        <v>0</v>
      </c>
      <c r="AG97" s="43">
        <f t="shared" si="15"/>
        <v>0</v>
      </c>
      <c r="AH97" s="63">
        <f t="shared" si="15"/>
        <v>0</v>
      </c>
      <c r="AI97" s="63">
        <f t="shared" si="15"/>
        <v>0</v>
      </c>
      <c r="AJ97" s="63">
        <f t="shared" si="15"/>
        <v>0</v>
      </c>
      <c r="AK97" s="62">
        <f t="shared" si="15"/>
        <v>0</v>
      </c>
      <c r="AL97" s="43">
        <f t="shared" si="15"/>
        <v>0</v>
      </c>
      <c r="AM97" s="63">
        <f t="shared" si="15"/>
        <v>0</v>
      </c>
      <c r="AN97" s="63">
        <f t="shared" si="15"/>
        <v>0</v>
      </c>
      <c r="AO97" s="63">
        <f t="shared" si="15"/>
        <v>0</v>
      </c>
      <c r="AP97" s="62">
        <f t="shared" si="15"/>
        <v>0</v>
      </c>
      <c r="AQ97" s="43">
        <f t="shared" si="15"/>
        <v>0</v>
      </c>
      <c r="AR97" s="63">
        <f>SUM(AR96:AR96)</f>
        <v>0</v>
      </c>
      <c r="AS97" s="63">
        <f t="shared" si="15"/>
        <v>0</v>
      </c>
      <c r="AT97" s="63">
        <f t="shared" si="15"/>
        <v>0</v>
      </c>
      <c r="AU97" s="62">
        <f t="shared" si="15"/>
        <v>0</v>
      </c>
      <c r="AV97" s="43">
        <f t="shared" si="15"/>
        <v>0</v>
      </c>
      <c r="AW97" s="63">
        <f t="shared" si="15"/>
        <v>0</v>
      </c>
      <c r="AX97" s="63">
        <f t="shared" si="15"/>
        <v>0</v>
      </c>
      <c r="AY97" s="63">
        <f t="shared" si="15"/>
        <v>0</v>
      </c>
      <c r="AZ97" s="62">
        <f t="shared" si="15"/>
        <v>0</v>
      </c>
      <c r="BA97" s="43">
        <f t="shared" si="15"/>
        <v>0</v>
      </c>
      <c r="BB97" s="63">
        <f t="shared" si="15"/>
        <v>0</v>
      </c>
      <c r="BC97" s="63">
        <f t="shared" si="15"/>
        <v>0</v>
      </c>
      <c r="BD97" s="63">
        <f t="shared" si="15"/>
        <v>0</v>
      </c>
      <c r="BE97" s="62">
        <f t="shared" si="15"/>
        <v>0</v>
      </c>
      <c r="BF97" s="43">
        <f t="shared" si="15"/>
        <v>0</v>
      </c>
      <c r="BG97" s="63">
        <f t="shared" si="15"/>
        <v>0</v>
      </c>
      <c r="BH97" s="63">
        <f t="shared" si="15"/>
        <v>0</v>
      </c>
      <c r="BI97" s="63">
        <f t="shared" si="15"/>
        <v>0</v>
      </c>
      <c r="BJ97" s="62">
        <f t="shared" si="15"/>
        <v>0</v>
      </c>
      <c r="BK97" s="82">
        <f>SUM(BK96:BK96)</f>
        <v>93.055418076</v>
      </c>
      <c r="BL97" s="87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s="34" customFormat="1" ht="12.75">
      <c r="A98" s="31"/>
      <c r="B98" s="33" t="s">
        <v>75</v>
      </c>
      <c r="C98" s="44">
        <f aca="true" t="shared" si="16" ref="C98:AR98">SUM(C97,C94)</f>
        <v>0</v>
      </c>
      <c r="D98" s="63">
        <f t="shared" si="16"/>
        <v>0</v>
      </c>
      <c r="E98" s="63">
        <f t="shared" si="16"/>
        <v>0</v>
      </c>
      <c r="F98" s="63">
        <f t="shared" si="16"/>
        <v>0</v>
      </c>
      <c r="G98" s="62">
        <f t="shared" si="16"/>
        <v>0</v>
      </c>
      <c r="H98" s="43">
        <f t="shared" si="16"/>
        <v>0</v>
      </c>
      <c r="I98" s="63">
        <f t="shared" si="16"/>
        <v>19.142683753</v>
      </c>
      <c r="J98" s="63">
        <f t="shared" si="16"/>
        <v>0</v>
      </c>
      <c r="K98" s="63">
        <f t="shared" si="16"/>
        <v>0</v>
      </c>
      <c r="L98" s="62">
        <f t="shared" si="16"/>
        <v>73.91273149</v>
      </c>
      <c r="M98" s="43">
        <f t="shared" si="16"/>
        <v>0</v>
      </c>
      <c r="N98" s="63">
        <f t="shared" si="16"/>
        <v>0</v>
      </c>
      <c r="O98" s="63">
        <f t="shared" si="16"/>
        <v>0</v>
      </c>
      <c r="P98" s="63">
        <f t="shared" si="16"/>
        <v>0</v>
      </c>
      <c r="Q98" s="62">
        <f t="shared" si="16"/>
        <v>0</v>
      </c>
      <c r="R98" s="43">
        <f t="shared" si="16"/>
        <v>0</v>
      </c>
      <c r="S98" s="63">
        <f t="shared" si="16"/>
        <v>0</v>
      </c>
      <c r="T98" s="63">
        <f t="shared" si="16"/>
        <v>0</v>
      </c>
      <c r="U98" s="63">
        <f t="shared" si="16"/>
        <v>0</v>
      </c>
      <c r="V98" s="62">
        <f t="shared" si="16"/>
        <v>2.833E-06</v>
      </c>
      <c r="W98" s="43">
        <f t="shared" si="16"/>
        <v>0</v>
      </c>
      <c r="X98" s="63">
        <f t="shared" si="16"/>
        <v>0</v>
      </c>
      <c r="Y98" s="63">
        <f t="shared" si="16"/>
        <v>0</v>
      </c>
      <c r="Z98" s="63">
        <f t="shared" si="16"/>
        <v>0</v>
      </c>
      <c r="AA98" s="62">
        <f t="shared" si="16"/>
        <v>0</v>
      </c>
      <c r="AB98" s="43">
        <f t="shared" si="16"/>
        <v>0</v>
      </c>
      <c r="AC98" s="63">
        <f t="shared" si="16"/>
        <v>0</v>
      </c>
      <c r="AD98" s="63">
        <f t="shared" si="16"/>
        <v>0</v>
      </c>
      <c r="AE98" s="63">
        <f t="shared" si="16"/>
        <v>0</v>
      </c>
      <c r="AF98" s="62">
        <f t="shared" si="16"/>
        <v>0</v>
      </c>
      <c r="AG98" s="43">
        <f t="shared" si="16"/>
        <v>0</v>
      </c>
      <c r="AH98" s="63">
        <f t="shared" si="16"/>
        <v>0</v>
      </c>
      <c r="AI98" s="63">
        <f t="shared" si="16"/>
        <v>0</v>
      </c>
      <c r="AJ98" s="63">
        <f t="shared" si="16"/>
        <v>0</v>
      </c>
      <c r="AK98" s="62">
        <f t="shared" si="16"/>
        <v>0</v>
      </c>
      <c r="AL98" s="43">
        <f t="shared" si="16"/>
        <v>0</v>
      </c>
      <c r="AM98" s="63">
        <f t="shared" si="16"/>
        <v>0</v>
      </c>
      <c r="AN98" s="63">
        <f t="shared" si="16"/>
        <v>0</v>
      </c>
      <c r="AO98" s="63">
        <f t="shared" si="16"/>
        <v>0</v>
      </c>
      <c r="AP98" s="62">
        <f t="shared" si="16"/>
        <v>0</v>
      </c>
      <c r="AQ98" s="43">
        <f t="shared" si="16"/>
        <v>0</v>
      </c>
      <c r="AR98" s="63">
        <f t="shared" si="16"/>
        <v>0</v>
      </c>
      <c r="AS98" s="63">
        <f aca="true" t="shared" si="17" ref="AS98:BK98">SUM(AS97,AS94)</f>
        <v>0</v>
      </c>
      <c r="AT98" s="63">
        <f t="shared" si="17"/>
        <v>0</v>
      </c>
      <c r="AU98" s="62">
        <f t="shared" si="17"/>
        <v>0</v>
      </c>
      <c r="AV98" s="43">
        <f t="shared" si="17"/>
        <v>0</v>
      </c>
      <c r="AW98" s="63">
        <f t="shared" si="17"/>
        <v>0</v>
      </c>
      <c r="AX98" s="63">
        <f t="shared" si="17"/>
        <v>0</v>
      </c>
      <c r="AY98" s="63">
        <f t="shared" si="17"/>
        <v>0</v>
      </c>
      <c r="AZ98" s="62">
        <f t="shared" si="17"/>
        <v>0</v>
      </c>
      <c r="BA98" s="43">
        <f t="shared" si="17"/>
        <v>0</v>
      </c>
      <c r="BB98" s="63">
        <f t="shared" si="17"/>
        <v>0</v>
      </c>
      <c r="BC98" s="63">
        <f t="shared" si="17"/>
        <v>0</v>
      </c>
      <c r="BD98" s="63">
        <f t="shared" si="17"/>
        <v>0</v>
      </c>
      <c r="BE98" s="62">
        <f t="shared" si="17"/>
        <v>0</v>
      </c>
      <c r="BF98" s="43">
        <f t="shared" si="17"/>
        <v>0</v>
      </c>
      <c r="BG98" s="63">
        <f t="shared" si="17"/>
        <v>0</v>
      </c>
      <c r="BH98" s="63">
        <f t="shared" si="17"/>
        <v>0</v>
      </c>
      <c r="BI98" s="63">
        <f t="shared" si="17"/>
        <v>0</v>
      </c>
      <c r="BJ98" s="62">
        <f t="shared" si="17"/>
        <v>0</v>
      </c>
      <c r="BK98" s="82">
        <f t="shared" si="17"/>
        <v>93.055418076</v>
      </c>
      <c r="BL98" s="87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64" ht="4.5" customHeight="1">
      <c r="A99" s="10"/>
      <c r="B99" s="1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8"/>
      <c r="BL99" s="87"/>
    </row>
    <row r="100" spans="1:64" ht="12.75">
      <c r="A100" s="10" t="s">
        <v>20</v>
      </c>
      <c r="B100" s="16" t="s">
        <v>21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8"/>
      <c r="BL100" s="87"/>
    </row>
    <row r="101" spans="1:64" ht="12.75">
      <c r="A101" s="10" t="s">
        <v>67</v>
      </c>
      <c r="B101" s="17" t="s">
        <v>22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8"/>
      <c r="BL101" s="87"/>
    </row>
    <row r="102" spans="1:64" ht="12.75">
      <c r="A102" s="10"/>
      <c r="B102" s="21" t="s">
        <v>121</v>
      </c>
      <c r="C102" s="48">
        <v>0</v>
      </c>
      <c r="D102" s="46">
        <v>55.092274228</v>
      </c>
      <c r="E102" s="40">
        <v>0</v>
      </c>
      <c r="F102" s="40">
        <v>0</v>
      </c>
      <c r="G102" s="47">
        <v>0</v>
      </c>
      <c r="H102" s="64">
        <v>22.239722626</v>
      </c>
      <c r="I102" s="40">
        <v>7.97803198</v>
      </c>
      <c r="J102" s="40">
        <v>0</v>
      </c>
      <c r="K102" s="40">
        <v>0</v>
      </c>
      <c r="L102" s="47">
        <v>41.291470329</v>
      </c>
      <c r="M102" s="64">
        <v>0</v>
      </c>
      <c r="N102" s="46">
        <v>0</v>
      </c>
      <c r="O102" s="40">
        <v>0</v>
      </c>
      <c r="P102" s="40">
        <v>0</v>
      </c>
      <c r="Q102" s="47">
        <v>0</v>
      </c>
      <c r="R102" s="64">
        <v>7.663959567</v>
      </c>
      <c r="S102" s="40">
        <v>0</v>
      </c>
      <c r="T102" s="40">
        <v>0</v>
      </c>
      <c r="U102" s="40">
        <v>0</v>
      </c>
      <c r="V102" s="47">
        <v>3.63975332</v>
      </c>
      <c r="W102" s="64">
        <v>0</v>
      </c>
      <c r="X102" s="40">
        <v>0</v>
      </c>
      <c r="Y102" s="40">
        <v>0</v>
      </c>
      <c r="Z102" s="40">
        <v>0</v>
      </c>
      <c r="AA102" s="47">
        <v>0</v>
      </c>
      <c r="AB102" s="64">
        <v>0</v>
      </c>
      <c r="AC102" s="40">
        <v>0</v>
      </c>
      <c r="AD102" s="40">
        <v>0</v>
      </c>
      <c r="AE102" s="40">
        <v>0</v>
      </c>
      <c r="AF102" s="47">
        <v>0</v>
      </c>
      <c r="AG102" s="64">
        <v>0</v>
      </c>
      <c r="AH102" s="40">
        <v>0</v>
      </c>
      <c r="AI102" s="40">
        <v>0</v>
      </c>
      <c r="AJ102" s="40">
        <v>0</v>
      </c>
      <c r="AK102" s="47">
        <v>0</v>
      </c>
      <c r="AL102" s="64">
        <v>0</v>
      </c>
      <c r="AM102" s="40">
        <v>0</v>
      </c>
      <c r="AN102" s="40">
        <v>0</v>
      </c>
      <c r="AO102" s="40">
        <v>0</v>
      </c>
      <c r="AP102" s="47">
        <v>0</v>
      </c>
      <c r="AQ102" s="64">
        <v>0</v>
      </c>
      <c r="AR102" s="46">
        <v>0</v>
      </c>
      <c r="AS102" s="40">
        <v>0</v>
      </c>
      <c r="AT102" s="40">
        <v>0</v>
      </c>
      <c r="AU102" s="47">
        <v>0</v>
      </c>
      <c r="AV102" s="64">
        <v>31.913351139</v>
      </c>
      <c r="AW102" s="40">
        <v>33.145662229</v>
      </c>
      <c r="AX102" s="40">
        <v>0</v>
      </c>
      <c r="AY102" s="40">
        <v>0</v>
      </c>
      <c r="AZ102" s="47">
        <v>68.072547705</v>
      </c>
      <c r="BA102" s="64">
        <v>0</v>
      </c>
      <c r="BB102" s="46">
        <v>0</v>
      </c>
      <c r="BC102" s="40">
        <v>0</v>
      </c>
      <c r="BD102" s="40">
        <v>0</v>
      </c>
      <c r="BE102" s="47">
        <v>0</v>
      </c>
      <c r="BF102" s="64">
        <v>6.876728869</v>
      </c>
      <c r="BG102" s="46">
        <v>1.607146994</v>
      </c>
      <c r="BH102" s="40">
        <v>0</v>
      </c>
      <c r="BI102" s="40">
        <v>0</v>
      </c>
      <c r="BJ102" s="47">
        <v>4.249695507</v>
      </c>
      <c r="BK102" s="54">
        <v>283.770344493</v>
      </c>
      <c r="BL102" s="87"/>
    </row>
    <row r="103" spans="1:64" ht="12.75">
      <c r="A103" s="10"/>
      <c r="B103" s="21" t="s">
        <v>126</v>
      </c>
      <c r="C103" s="48">
        <v>0</v>
      </c>
      <c r="D103" s="46">
        <v>8.844858</v>
      </c>
      <c r="E103" s="40">
        <v>0</v>
      </c>
      <c r="F103" s="40">
        <v>0</v>
      </c>
      <c r="G103" s="47">
        <v>0</v>
      </c>
      <c r="H103" s="64">
        <v>1.424459993</v>
      </c>
      <c r="I103" s="40">
        <v>3.738574279</v>
      </c>
      <c r="J103" s="40">
        <v>0</v>
      </c>
      <c r="K103" s="40">
        <v>0</v>
      </c>
      <c r="L103" s="47">
        <v>6.34881379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0.673592111</v>
      </c>
      <c r="S103" s="40">
        <v>0</v>
      </c>
      <c r="T103" s="40">
        <v>0</v>
      </c>
      <c r="U103" s="40">
        <v>0</v>
      </c>
      <c r="V103" s="47">
        <v>0.719512855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0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0</v>
      </c>
      <c r="AS103" s="40">
        <v>0</v>
      </c>
      <c r="AT103" s="40">
        <v>0</v>
      </c>
      <c r="AU103" s="47">
        <v>0</v>
      </c>
      <c r="AV103" s="64">
        <v>3.611661299</v>
      </c>
      <c r="AW103" s="40">
        <v>0.885355266</v>
      </c>
      <c r="AX103" s="40">
        <v>0</v>
      </c>
      <c r="AY103" s="40">
        <v>0</v>
      </c>
      <c r="AZ103" s="47">
        <v>13.497495099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0.540231764</v>
      </c>
      <c r="BG103" s="46">
        <v>0</v>
      </c>
      <c r="BH103" s="40">
        <v>0</v>
      </c>
      <c r="BI103" s="40">
        <v>0</v>
      </c>
      <c r="BJ103" s="47">
        <v>0.308140406</v>
      </c>
      <c r="BK103" s="54">
        <v>40.592694862</v>
      </c>
      <c r="BL103" s="87"/>
    </row>
    <row r="104" spans="1:64" ht="12.75">
      <c r="A104" s="10"/>
      <c r="B104" s="21" t="s">
        <v>125</v>
      </c>
      <c r="C104" s="48">
        <v>0</v>
      </c>
      <c r="D104" s="46">
        <v>11.1220453</v>
      </c>
      <c r="E104" s="40">
        <v>0</v>
      </c>
      <c r="F104" s="40">
        <v>0</v>
      </c>
      <c r="G104" s="47">
        <v>0</v>
      </c>
      <c r="H104" s="64">
        <v>2.914269942</v>
      </c>
      <c r="I104" s="40">
        <v>0.020838327</v>
      </c>
      <c r="J104" s="40">
        <v>0</v>
      </c>
      <c r="K104" s="40">
        <v>0</v>
      </c>
      <c r="L104" s="47">
        <v>16.361298031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1.213351483</v>
      </c>
      <c r="S104" s="40">
        <v>0</v>
      </c>
      <c r="T104" s="40">
        <v>0</v>
      </c>
      <c r="U104" s="40">
        <v>0</v>
      </c>
      <c r="V104" s="47">
        <v>1.367675247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</v>
      </c>
      <c r="AS104" s="40">
        <v>0</v>
      </c>
      <c r="AT104" s="40">
        <v>0</v>
      </c>
      <c r="AU104" s="47">
        <v>0</v>
      </c>
      <c r="AV104" s="64">
        <v>5.761504361</v>
      </c>
      <c r="AW104" s="40">
        <v>1.06983555</v>
      </c>
      <c r="AX104" s="40">
        <v>0</v>
      </c>
      <c r="AY104" s="40">
        <v>0</v>
      </c>
      <c r="AZ104" s="47">
        <v>11.079559787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1.939923096</v>
      </c>
      <c r="BG104" s="46">
        <v>0.001098597</v>
      </c>
      <c r="BH104" s="40">
        <v>0</v>
      </c>
      <c r="BI104" s="40">
        <v>0</v>
      </c>
      <c r="BJ104" s="47">
        <v>0.315931339</v>
      </c>
      <c r="BK104" s="54">
        <v>53.16733106</v>
      </c>
      <c r="BL104" s="87"/>
    </row>
    <row r="105" spans="1:64" ht="12.75">
      <c r="A105" s="10"/>
      <c r="B105" s="21" t="s">
        <v>122</v>
      </c>
      <c r="C105" s="48">
        <v>0</v>
      </c>
      <c r="D105" s="46">
        <v>0.508735363</v>
      </c>
      <c r="E105" s="40">
        <v>0</v>
      </c>
      <c r="F105" s="40">
        <v>0</v>
      </c>
      <c r="G105" s="47">
        <v>0</v>
      </c>
      <c r="H105" s="64">
        <v>0.667892588</v>
      </c>
      <c r="I105" s="40">
        <v>1.515809245</v>
      </c>
      <c r="J105" s="40">
        <v>0</v>
      </c>
      <c r="K105" s="40">
        <v>0</v>
      </c>
      <c r="L105" s="47">
        <v>1.004715599</v>
      </c>
      <c r="M105" s="64">
        <v>0</v>
      </c>
      <c r="N105" s="46">
        <v>0</v>
      </c>
      <c r="O105" s="40">
        <v>0</v>
      </c>
      <c r="P105" s="40">
        <v>0</v>
      </c>
      <c r="Q105" s="47">
        <v>0</v>
      </c>
      <c r="R105" s="64">
        <v>0.22312901</v>
      </c>
      <c r="S105" s="40">
        <v>0</v>
      </c>
      <c r="T105" s="40">
        <v>0</v>
      </c>
      <c r="U105" s="40">
        <v>0</v>
      </c>
      <c r="V105" s="47">
        <v>0.018643921</v>
      </c>
      <c r="W105" s="64">
        <v>0</v>
      </c>
      <c r="X105" s="40">
        <v>0</v>
      </c>
      <c r="Y105" s="40">
        <v>0</v>
      </c>
      <c r="Z105" s="40">
        <v>0</v>
      </c>
      <c r="AA105" s="47">
        <v>0</v>
      </c>
      <c r="AB105" s="64">
        <v>0</v>
      </c>
      <c r="AC105" s="40">
        <v>0</v>
      </c>
      <c r="AD105" s="40">
        <v>0</v>
      </c>
      <c r="AE105" s="40">
        <v>0</v>
      </c>
      <c r="AF105" s="47">
        <v>0</v>
      </c>
      <c r="AG105" s="64">
        <v>0</v>
      </c>
      <c r="AH105" s="40">
        <v>0</v>
      </c>
      <c r="AI105" s="40">
        <v>0</v>
      </c>
      <c r="AJ105" s="40">
        <v>0</v>
      </c>
      <c r="AK105" s="47">
        <v>0</v>
      </c>
      <c r="AL105" s="64">
        <v>0</v>
      </c>
      <c r="AM105" s="40">
        <v>0</v>
      </c>
      <c r="AN105" s="40">
        <v>0</v>
      </c>
      <c r="AO105" s="40">
        <v>0</v>
      </c>
      <c r="AP105" s="47">
        <v>0</v>
      </c>
      <c r="AQ105" s="64">
        <v>0</v>
      </c>
      <c r="AR105" s="46">
        <v>14.582244998</v>
      </c>
      <c r="AS105" s="40">
        <v>0</v>
      </c>
      <c r="AT105" s="40">
        <v>0</v>
      </c>
      <c r="AU105" s="47">
        <v>0</v>
      </c>
      <c r="AV105" s="64">
        <v>1.679068499</v>
      </c>
      <c r="AW105" s="40">
        <v>0.572478809</v>
      </c>
      <c r="AX105" s="40">
        <v>0</v>
      </c>
      <c r="AY105" s="40">
        <v>0</v>
      </c>
      <c r="AZ105" s="47">
        <v>14.211247564</v>
      </c>
      <c r="BA105" s="64">
        <v>0</v>
      </c>
      <c r="BB105" s="46">
        <v>0</v>
      </c>
      <c r="BC105" s="40">
        <v>0</v>
      </c>
      <c r="BD105" s="40">
        <v>0</v>
      </c>
      <c r="BE105" s="47">
        <v>0</v>
      </c>
      <c r="BF105" s="64">
        <v>0.550805111</v>
      </c>
      <c r="BG105" s="46">
        <v>0.101523036</v>
      </c>
      <c r="BH105" s="40">
        <v>0</v>
      </c>
      <c r="BI105" s="40">
        <v>0</v>
      </c>
      <c r="BJ105" s="47">
        <v>0.057326638</v>
      </c>
      <c r="BK105" s="54">
        <v>35.693620381</v>
      </c>
      <c r="BL105" s="87"/>
    </row>
    <row r="106" spans="1:64" ht="12.75">
      <c r="A106" s="10"/>
      <c r="B106" s="21" t="s">
        <v>124</v>
      </c>
      <c r="C106" s="48">
        <v>0</v>
      </c>
      <c r="D106" s="46">
        <v>80.893749855</v>
      </c>
      <c r="E106" s="40">
        <v>0</v>
      </c>
      <c r="F106" s="40">
        <v>0</v>
      </c>
      <c r="G106" s="47">
        <v>0</v>
      </c>
      <c r="H106" s="64">
        <v>41.673315091</v>
      </c>
      <c r="I106" s="40">
        <v>85.484809263</v>
      </c>
      <c r="J106" s="40">
        <v>0</v>
      </c>
      <c r="K106" s="40">
        <v>0</v>
      </c>
      <c r="L106" s="47">
        <v>249.30682714</v>
      </c>
      <c r="M106" s="64">
        <v>0</v>
      </c>
      <c r="N106" s="46">
        <v>0</v>
      </c>
      <c r="O106" s="40">
        <v>0</v>
      </c>
      <c r="P106" s="40">
        <v>0</v>
      </c>
      <c r="Q106" s="47">
        <v>0</v>
      </c>
      <c r="R106" s="64">
        <v>23.549480624</v>
      </c>
      <c r="S106" s="40">
        <v>1.387438127</v>
      </c>
      <c r="T106" s="40">
        <v>0</v>
      </c>
      <c r="U106" s="40">
        <v>0</v>
      </c>
      <c r="V106" s="47">
        <v>10.832580712</v>
      </c>
      <c r="W106" s="64">
        <v>0</v>
      </c>
      <c r="X106" s="40">
        <v>0</v>
      </c>
      <c r="Y106" s="40">
        <v>0</v>
      </c>
      <c r="Z106" s="40">
        <v>0</v>
      </c>
      <c r="AA106" s="47">
        <v>0</v>
      </c>
      <c r="AB106" s="64">
        <v>0.102616327</v>
      </c>
      <c r="AC106" s="40">
        <v>0</v>
      </c>
      <c r="AD106" s="40">
        <v>0</v>
      </c>
      <c r="AE106" s="40">
        <v>0</v>
      </c>
      <c r="AF106" s="47">
        <v>0</v>
      </c>
      <c r="AG106" s="64">
        <v>0</v>
      </c>
      <c r="AH106" s="40">
        <v>0</v>
      </c>
      <c r="AI106" s="40">
        <v>0</v>
      </c>
      <c r="AJ106" s="40">
        <v>0</v>
      </c>
      <c r="AK106" s="47">
        <v>0</v>
      </c>
      <c r="AL106" s="64">
        <v>0.060701826</v>
      </c>
      <c r="AM106" s="40">
        <v>0</v>
      </c>
      <c r="AN106" s="40">
        <v>0</v>
      </c>
      <c r="AO106" s="40">
        <v>0</v>
      </c>
      <c r="AP106" s="47">
        <v>0</v>
      </c>
      <c r="AQ106" s="64">
        <v>0</v>
      </c>
      <c r="AR106" s="46">
        <v>0</v>
      </c>
      <c r="AS106" s="40">
        <v>0</v>
      </c>
      <c r="AT106" s="40">
        <v>0</v>
      </c>
      <c r="AU106" s="47">
        <v>0</v>
      </c>
      <c r="AV106" s="64">
        <v>95.566694369</v>
      </c>
      <c r="AW106" s="40">
        <v>12.182652525</v>
      </c>
      <c r="AX106" s="40">
        <v>0</v>
      </c>
      <c r="AY106" s="40">
        <v>0</v>
      </c>
      <c r="AZ106" s="47">
        <v>220.835679033</v>
      </c>
      <c r="BA106" s="64">
        <v>0</v>
      </c>
      <c r="BB106" s="46">
        <v>0</v>
      </c>
      <c r="BC106" s="40">
        <v>0</v>
      </c>
      <c r="BD106" s="40">
        <v>0</v>
      </c>
      <c r="BE106" s="47">
        <v>0</v>
      </c>
      <c r="BF106" s="64">
        <v>23.77271671</v>
      </c>
      <c r="BG106" s="46">
        <v>1.202612321</v>
      </c>
      <c r="BH106" s="40">
        <v>0</v>
      </c>
      <c r="BI106" s="40">
        <v>0</v>
      </c>
      <c r="BJ106" s="47">
        <v>18.431729245</v>
      </c>
      <c r="BK106" s="54">
        <v>865.283603168</v>
      </c>
      <c r="BL106" s="87"/>
    </row>
    <row r="107" spans="1:64" ht="12.75">
      <c r="A107" s="10"/>
      <c r="B107" s="21" t="s">
        <v>123</v>
      </c>
      <c r="C107" s="48">
        <v>0</v>
      </c>
      <c r="D107" s="46">
        <v>0.47523884</v>
      </c>
      <c r="E107" s="40">
        <v>0</v>
      </c>
      <c r="F107" s="40">
        <v>0</v>
      </c>
      <c r="G107" s="47">
        <v>0</v>
      </c>
      <c r="H107" s="64">
        <v>1.894084606</v>
      </c>
      <c r="I107" s="40">
        <v>0.009899294</v>
      </c>
      <c r="J107" s="40">
        <v>0</v>
      </c>
      <c r="K107" s="40">
        <v>0</v>
      </c>
      <c r="L107" s="47">
        <v>9.759031492</v>
      </c>
      <c r="M107" s="64">
        <v>0</v>
      </c>
      <c r="N107" s="46">
        <v>0</v>
      </c>
      <c r="O107" s="40">
        <v>0</v>
      </c>
      <c r="P107" s="40">
        <v>0</v>
      </c>
      <c r="Q107" s="47">
        <v>0</v>
      </c>
      <c r="R107" s="64">
        <v>0.518340901</v>
      </c>
      <c r="S107" s="40">
        <v>0</v>
      </c>
      <c r="T107" s="40">
        <v>0</v>
      </c>
      <c r="U107" s="40">
        <v>0</v>
      </c>
      <c r="V107" s="47">
        <v>1.74062935</v>
      </c>
      <c r="W107" s="64">
        <v>0</v>
      </c>
      <c r="X107" s="40">
        <v>0</v>
      </c>
      <c r="Y107" s="40">
        <v>0</v>
      </c>
      <c r="Z107" s="40">
        <v>0</v>
      </c>
      <c r="AA107" s="47">
        <v>0</v>
      </c>
      <c r="AB107" s="64">
        <v>0.000618534</v>
      </c>
      <c r="AC107" s="40">
        <v>0</v>
      </c>
      <c r="AD107" s="40">
        <v>0</v>
      </c>
      <c r="AE107" s="40">
        <v>0</v>
      </c>
      <c r="AF107" s="47">
        <v>0</v>
      </c>
      <c r="AG107" s="64">
        <v>0</v>
      </c>
      <c r="AH107" s="40">
        <v>0</v>
      </c>
      <c r="AI107" s="40">
        <v>0</v>
      </c>
      <c r="AJ107" s="40">
        <v>0</v>
      </c>
      <c r="AK107" s="47">
        <v>0</v>
      </c>
      <c r="AL107" s="64">
        <v>0</v>
      </c>
      <c r="AM107" s="40">
        <v>0</v>
      </c>
      <c r="AN107" s="40">
        <v>0</v>
      </c>
      <c r="AO107" s="40">
        <v>0</v>
      </c>
      <c r="AP107" s="47">
        <v>0</v>
      </c>
      <c r="AQ107" s="64">
        <v>0</v>
      </c>
      <c r="AR107" s="46">
        <v>0</v>
      </c>
      <c r="AS107" s="40">
        <v>0</v>
      </c>
      <c r="AT107" s="40">
        <v>0</v>
      </c>
      <c r="AU107" s="47">
        <v>0</v>
      </c>
      <c r="AV107" s="64">
        <v>5.644533389</v>
      </c>
      <c r="AW107" s="40">
        <v>1.791730379</v>
      </c>
      <c r="AX107" s="40">
        <v>0</v>
      </c>
      <c r="AY107" s="40">
        <v>0</v>
      </c>
      <c r="AZ107" s="47">
        <v>14.296272928</v>
      </c>
      <c r="BA107" s="64">
        <v>0</v>
      </c>
      <c r="BB107" s="46">
        <v>0</v>
      </c>
      <c r="BC107" s="40">
        <v>0</v>
      </c>
      <c r="BD107" s="40">
        <v>0</v>
      </c>
      <c r="BE107" s="47">
        <v>0</v>
      </c>
      <c r="BF107" s="64">
        <v>1.569951327</v>
      </c>
      <c r="BG107" s="46">
        <v>0.01235785</v>
      </c>
      <c r="BH107" s="40">
        <v>0</v>
      </c>
      <c r="BI107" s="40">
        <v>0</v>
      </c>
      <c r="BJ107" s="47">
        <v>2.720207482</v>
      </c>
      <c r="BK107" s="54">
        <v>40.432896372</v>
      </c>
      <c r="BL107" s="87"/>
    </row>
    <row r="108" spans="1:64" ht="12.75">
      <c r="A108" s="31"/>
      <c r="B108" s="33" t="s">
        <v>74</v>
      </c>
      <c r="C108" s="102">
        <f aca="true" t="shared" si="18" ref="C108:AH108">SUM(C102:C107)</f>
        <v>0</v>
      </c>
      <c r="D108" s="72">
        <f t="shared" si="18"/>
        <v>156.936901586</v>
      </c>
      <c r="E108" s="72">
        <f t="shared" si="18"/>
        <v>0</v>
      </c>
      <c r="F108" s="72">
        <f t="shared" si="18"/>
        <v>0</v>
      </c>
      <c r="G108" s="72">
        <f t="shared" si="18"/>
        <v>0</v>
      </c>
      <c r="H108" s="72">
        <f t="shared" si="18"/>
        <v>70.813744846</v>
      </c>
      <c r="I108" s="72">
        <f t="shared" si="18"/>
        <v>98.74796238799999</v>
      </c>
      <c r="J108" s="72">
        <f t="shared" si="18"/>
        <v>0</v>
      </c>
      <c r="K108" s="72">
        <f t="shared" si="18"/>
        <v>0</v>
      </c>
      <c r="L108" s="72">
        <f t="shared" si="18"/>
        <v>324.072156381</v>
      </c>
      <c r="M108" s="72">
        <f t="shared" si="18"/>
        <v>0</v>
      </c>
      <c r="N108" s="72">
        <f t="shared" si="18"/>
        <v>0</v>
      </c>
      <c r="O108" s="72">
        <f t="shared" si="18"/>
        <v>0</v>
      </c>
      <c r="P108" s="72">
        <f t="shared" si="18"/>
        <v>0</v>
      </c>
      <c r="Q108" s="72">
        <f t="shared" si="18"/>
        <v>0</v>
      </c>
      <c r="R108" s="72">
        <f t="shared" si="18"/>
        <v>33.841853696</v>
      </c>
      <c r="S108" s="72">
        <f t="shared" si="18"/>
        <v>1.387438127</v>
      </c>
      <c r="T108" s="72">
        <f t="shared" si="18"/>
        <v>0</v>
      </c>
      <c r="U108" s="72">
        <f t="shared" si="18"/>
        <v>0</v>
      </c>
      <c r="V108" s="72">
        <f t="shared" si="18"/>
        <v>18.318795405</v>
      </c>
      <c r="W108" s="72">
        <f t="shared" si="18"/>
        <v>0</v>
      </c>
      <c r="X108" s="72">
        <f t="shared" si="18"/>
        <v>0</v>
      </c>
      <c r="Y108" s="72">
        <f t="shared" si="18"/>
        <v>0</v>
      </c>
      <c r="Z108" s="72">
        <f t="shared" si="18"/>
        <v>0</v>
      </c>
      <c r="AA108" s="72">
        <f t="shared" si="18"/>
        <v>0</v>
      </c>
      <c r="AB108" s="72">
        <f t="shared" si="18"/>
        <v>0.103234861</v>
      </c>
      <c r="AC108" s="72">
        <f t="shared" si="18"/>
        <v>0</v>
      </c>
      <c r="AD108" s="72">
        <f t="shared" si="18"/>
        <v>0</v>
      </c>
      <c r="AE108" s="72">
        <f t="shared" si="18"/>
        <v>0</v>
      </c>
      <c r="AF108" s="72">
        <f t="shared" si="18"/>
        <v>0</v>
      </c>
      <c r="AG108" s="72">
        <f t="shared" si="18"/>
        <v>0</v>
      </c>
      <c r="AH108" s="72">
        <f t="shared" si="18"/>
        <v>0</v>
      </c>
      <c r="AI108" s="72">
        <f aca="true" t="shared" si="19" ref="AI108:BK108">SUM(AI102:AI107)</f>
        <v>0</v>
      </c>
      <c r="AJ108" s="72">
        <f t="shared" si="19"/>
        <v>0</v>
      </c>
      <c r="AK108" s="72">
        <f t="shared" si="19"/>
        <v>0</v>
      </c>
      <c r="AL108" s="72">
        <f t="shared" si="19"/>
        <v>0.060701826</v>
      </c>
      <c r="AM108" s="72">
        <f t="shared" si="19"/>
        <v>0</v>
      </c>
      <c r="AN108" s="72">
        <f t="shared" si="19"/>
        <v>0</v>
      </c>
      <c r="AO108" s="72">
        <f t="shared" si="19"/>
        <v>0</v>
      </c>
      <c r="AP108" s="72">
        <f t="shared" si="19"/>
        <v>0</v>
      </c>
      <c r="AQ108" s="72">
        <f t="shared" si="19"/>
        <v>0</v>
      </c>
      <c r="AR108" s="72">
        <f t="shared" si="19"/>
        <v>14.582244998</v>
      </c>
      <c r="AS108" s="72">
        <f t="shared" si="19"/>
        <v>0</v>
      </c>
      <c r="AT108" s="72">
        <f t="shared" si="19"/>
        <v>0</v>
      </c>
      <c r="AU108" s="72">
        <f t="shared" si="19"/>
        <v>0</v>
      </c>
      <c r="AV108" s="72">
        <f t="shared" si="19"/>
        <v>144.17681305600001</v>
      </c>
      <c r="AW108" s="72">
        <f t="shared" si="19"/>
        <v>49.647714758000006</v>
      </c>
      <c r="AX108" s="72">
        <f t="shared" si="19"/>
        <v>0</v>
      </c>
      <c r="AY108" s="72">
        <f t="shared" si="19"/>
        <v>0</v>
      </c>
      <c r="AZ108" s="72">
        <f t="shared" si="19"/>
        <v>341.992802116</v>
      </c>
      <c r="BA108" s="72">
        <f t="shared" si="19"/>
        <v>0</v>
      </c>
      <c r="BB108" s="72">
        <f t="shared" si="19"/>
        <v>0</v>
      </c>
      <c r="BC108" s="72">
        <f t="shared" si="19"/>
        <v>0</v>
      </c>
      <c r="BD108" s="72">
        <f t="shared" si="19"/>
        <v>0</v>
      </c>
      <c r="BE108" s="72">
        <f t="shared" si="19"/>
        <v>0</v>
      </c>
      <c r="BF108" s="72">
        <f t="shared" si="19"/>
        <v>35.250356877</v>
      </c>
      <c r="BG108" s="72">
        <f t="shared" si="19"/>
        <v>2.924738798</v>
      </c>
      <c r="BH108" s="72">
        <f t="shared" si="19"/>
        <v>0</v>
      </c>
      <c r="BI108" s="72">
        <f t="shared" si="19"/>
        <v>0</v>
      </c>
      <c r="BJ108" s="72">
        <f t="shared" si="19"/>
        <v>26.083030617</v>
      </c>
      <c r="BK108" s="116">
        <f t="shared" si="19"/>
        <v>1318.940490336</v>
      </c>
      <c r="BL108" s="87"/>
    </row>
    <row r="109" spans="1:64" ht="4.5" customHeight="1">
      <c r="A109" s="10"/>
      <c r="B109" s="20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8"/>
      <c r="BL109" s="87"/>
    </row>
    <row r="110" spans="1:65" ht="12.75">
      <c r="A110" s="31"/>
      <c r="B110" s="103" t="s">
        <v>88</v>
      </c>
      <c r="C110" s="45">
        <f aca="true" t="shared" si="20" ref="C110:AH110">+C108++C89+C84+C56+C98</f>
        <v>0</v>
      </c>
      <c r="D110" s="74">
        <f t="shared" si="20"/>
        <v>3480.6081274160006</v>
      </c>
      <c r="E110" s="74">
        <f t="shared" si="20"/>
        <v>0</v>
      </c>
      <c r="F110" s="74">
        <f t="shared" si="20"/>
        <v>0</v>
      </c>
      <c r="G110" s="74">
        <f t="shared" si="20"/>
        <v>0</v>
      </c>
      <c r="H110" s="74">
        <f t="shared" si="20"/>
        <v>2816.484683989</v>
      </c>
      <c r="I110" s="74">
        <f t="shared" si="20"/>
        <v>17585.828017986</v>
      </c>
      <c r="J110" s="74">
        <f t="shared" si="20"/>
        <v>817.3153314609999</v>
      </c>
      <c r="K110" s="74">
        <f t="shared" si="20"/>
        <v>11.143929292</v>
      </c>
      <c r="L110" s="74">
        <f t="shared" si="20"/>
        <v>7585.088500963999</v>
      </c>
      <c r="M110" s="74">
        <f t="shared" si="20"/>
        <v>0</v>
      </c>
      <c r="N110" s="74">
        <f t="shared" si="20"/>
        <v>0</v>
      </c>
      <c r="O110" s="74">
        <f t="shared" si="20"/>
        <v>0</v>
      </c>
      <c r="P110" s="74">
        <f t="shared" si="20"/>
        <v>0</v>
      </c>
      <c r="Q110" s="74">
        <f t="shared" si="20"/>
        <v>0</v>
      </c>
      <c r="R110" s="74">
        <f t="shared" si="20"/>
        <v>1198.7736244750001</v>
      </c>
      <c r="S110" s="74">
        <f t="shared" si="20"/>
        <v>708.43632945</v>
      </c>
      <c r="T110" s="74">
        <f t="shared" si="20"/>
        <v>46.568695027000004</v>
      </c>
      <c r="U110" s="74">
        <f t="shared" si="20"/>
        <v>0</v>
      </c>
      <c r="V110" s="74">
        <f t="shared" si="20"/>
        <v>729.457727299</v>
      </c>
      <c r="W110" s="74">
        <f t="shared" si="20"/>
        <v>0</v>
      </c>
      <c r="X110" s="74">
        <f t="shared" si="20"/>
        <v>0</v>
      </c>
      <c r="Y110" s="74">
        <f t="shared" si="20"/>
        <v>0</v>
      </c>
      <c r="Z110" s="74">
        <f t="shared" si="20"/>
        <v>0</v>
      </c>
      <c r="AA110" s="74">
        <f t="shared" si="20"/>
        <v>0</v>
      </c>
      <c r="AB110" s="74">
        <f t="shared" si="20"/>
        <v>9.96652123</v>
      </c>
      <c r="AC110" s="74">
        <f t="shared" si="20"/>
        <v>0.051244094999999996</v>
      </c>
      <c r="AD110" s="74">
        <f t="shared" si="20"/>
        <v>0</v>
      </c>
      <c r="AE110" s="74">
        <f t="shared" si="20"/>
        <v>0</v>
      </c>
      <c r="AF110" s="74">
        <f t="shared" si="20"/>
        <v>1.1739814419999999</v>
      </c>
      <c r="AG110" s="74">
        <f t="shared" si="20"/>
        <v>0</v>
      </c>
      <c r="AH110" s="74">
        <f t="shared" si="20"/>
        <v>0</v>
      </c>
      <c r="AI110" s="74">
        <f aca="true" t="shared" si="21" ref="AI110:BK110">+AI108++AI89+AI84+AI56+AI98</f>
        <v>0</v>
      </c>
      <c r="AJ110" s="74">
        <f t="shared" si="21"/>
        <v>0</v>
      </c>
      <c r="AK110" s="74">
        <f t="shared" si="21"/>
        <v>0</v>
      </c>
      <c r="AL110" s="74">
        <f t="shared" si="21"/>
        <v>5.977759023000002</v>
      </c>
      <c r="AM110" s="74">
        <f t="shared" si="21"/>
        <v>0</v>
      </c>
      <c r="AN110" s="74">
        <f t="shared" si="21"/>
        <v>0</v>
      </c>
      <c r="AO110" s="74">
        <f t="shared" si="21"/>
        <v>0</v>
      </c>
      <c r="AP110" s="74">
        <f t="shared" si="21"/>
        <v>0.26160767100000004</v>
      </c>
      <c r="AQ110" s="74">
        <f t="shared" si="21"/>
        <v>0.009796409</v>
      </c>
      <c r="AR110" s="74">
        <f t="shared" si="21"/>
        <v>15.038442022</v>
      </c>
      <c r="AS110" s="74">
        <f t="shared" si="21"/>
        <v>0</v>
      </c>
      <c r="AT110" s="74">
        <f t="shared" si="21"/>
        <v>0</v>
      </c>
      <c r="AU110" s="74">
        <f t="shared" si="21"/>
        <v>0</v>
      </c>
      <c r="AV110" s="74">
        <f t="shared" si="21"/>
        <v>16803.105258608997</v>
      </c>
      <c r="AW110" s="74">
        <f t="shared" si="21"/>
        <v>7382.285427452</v>
      </c>
      <c r="AX110" s="74">
        <f t="shared" si="21"/>
        <v>49.82598693800001</v>
      </c>
      <c r="AY110" s="74">
        <f t="shared" si="21"/>
        <v>0</v>
      </c>
      <c r="AZ110" s="74">
        <f t="shared" si="21"/>
        <v>19833.971152634997</v>
      </c>
      <c r="BA110" s="74">
        <f t="shared" si="21"/>
        <v>0</v>
      </c>
      <c r="BB110" s="74">
        <f t="shared" si="21"/>
        <v>0</v>
      </c>
      <c r="BC110" s="74">
        <f t="shared" si="21"/>
        <v>0</v>
      </c>
      <c r="BD110" s="74">
        <f t="shared" si="21"/>
        <v>0</v>
      </c>
      <c r="BE110" s="74">
        <f t="shared" si="21"/>
        <v>0</v>
      </c>
      <c r="BF110" s="74">
        <f t="shared" si="21"/>
        <v>5891.292036314</v>
      </c>
      <c r="BG110" s="74">
        <f t="shared" si="21"/>
        <v>935.186236069</v>
      </c>
      <c r="BH110" s="74">
        <f t="shared" si="21"/>
        <v>77.446548503</v>
      </c>
      <c r="BI110" s="74">
        <f t="shared" si="21"/>
        <v>0</v>
      </c>
      <c r="BJ110" s="74">
        <f t="shared" si="21"/>
        <v>2906.8952304356753</v>
      </c>
      <c r="BK110" s="117">
        <f t="shared" si="21"/>
        <v>88892.19219620666</v>
      </c>
      <c r="BL110" s="87"/>
      <c r="BM110" s="87"/>
    </row>
    <row r="111" spans="1:63" ht="4.5" customHeight="1">
      <c r="A111" s="10"/>
      <c r="B111" s="104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8"/>
    </row>
    <row r="112" spans="1:63" ht="14.25" customHeight="1">
      <c r="A112" s="10" t="s">
        <v>5</v>
      </c>
      <c r="B112" s="105" t="s">
        <v>24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8"/>
    </row>
    <row r="113" spans="1:63" ht="14.25" customHeight="1">
      <c r="A113" s="27"/>
      <c r="B113" s="105"/>
      <c r="C113" s="48">
        <v>0</v>
      </c>
      <c r="D113" s="46">
        <v>0</v>
      </c>
      <c r="E113" s="40">
        <v>0</v>
      </c>
      <c r="F113" s="40">
        <v>0</v>
      </c>
      <c r="G113" s="47">
        <v>0</v>
      </c>
      <c r="H113" s="64">
        <v>0</v>
      </c>
      <c r="I113" s="40">
        <v>0</v>
      </c>
      <c r="J113" s="40">
        <v>0</v>
      </c>
      <c r="K113" s="40">
        <v>0</v>
      </c>
      <c r="L113" s="47">
        <v>0</v>
      </c>
      <c r="M113" s="64">
        <v>0</v>
      </c>
      <c r="N113" s="46">
        <v>0</v>
      </c>
      <c r="O113" s="40">
        <v>0</v>
      </c>
      <c r="P113" s="40">
        <v>0</v>
      </c>
      <c r="Q113" s="47">
        <v>0</v>
      </c>
      <c r="R113" s="64">
        <v>0</v>
      </c>
      <c r="S113" s="40">
        <v>0</v>
      </c>
      <c r="T113" s="40">
        <v>0</v>
      </c>
      <c r="U113" s="40">
        <v>0</v>
      </c>
      <c r="V113" s="47">
        <v>0</v>
      </c>
      <c r="W113" s="64">
        <v>0</v>
      </c>
      <c r="X113" s="40">
        <v>0</v>
      </c>
      <c r="Y113" s="40">
        <v>0</v>
      </c>
      <c r="Z113" s="40">
        <v>0</v>
      </c>
      <c r="AA113" s="47">
        <v>0</v>
      </c>
      <c r="AB113" s="64">
        <v>0</v>
      </c>
      <c r="AC113" s="40">
        <v>0</v>
      </c>
      <c r="AD113" s="40">
        <v>0</v>
      </c>
      <c r="AE113" s="40">
        <v>0</v>
      </c>
      <c r="AF113" s="47">
        <v>0</v>
      </c>
      <c r="AG113" s="64">
        <v>0</v>
      </c>
      <c r="AH113" s="40">
        <v>0</v>
      </c>
      <c r="AI113" s="40">
        <v>0</v>
      </c>
      <c r="AJ113" s="40">
        <v>0</v>
      </c>
      <c r="AK113" s="47">
        <v>0</v>
      </c>
      <c r="AL113" s="64">
        <v>0</v>
      </c>
      <c r="AM113" s="40">
        <v>0</v>
      </c>
      <c r="AN113" s="40">
        <v>0</v>
      </c>
      <c r="AO113" s="40">
        <v>0</v>
      </c>
      <c r="AP113" s="47">
        <v>0</v>
      </c>
      <c r="AQ113" s="64">
        <v>0</v>
      </c>
      <c r="AR113" s="46">
        <v>0</v>
      </c>
      <c r="AS113" s="40">
        <v>0</v>
      </c>
      <c r="AT113" s="40">
        <v>0</v>
      </c>
      <c r="AU113" s="47">
        <v>0</v>
      </c>
      <c r="AV113" s="64">
        <v>0</v>
      </c>
      <c r="AW113" s="40">
        <v>0</v>
      </c>
      <c r="AX113" s="40">
        <v>0</v>
      </c>
      <c r="AY113" s="40">
        <v>0</v>
      </c>
      <c r="AZ113" s="47">
        <v>0</v>
      </c>
      <c r="BA113" s="38">
        <v>0</v>
      </c>
      <c r="BB113" s="39">
        <v>0</v>
      </c>
      <c r="BC113" s="38">
        <v>0</v>
      </c>
      <c r="BD113" s="38">
        <v>0</v>
      </c>
      <c r="BE113" s="41">
        <v>0</v>
      </c>
      <c r="BF113" s="38">
        <v>0</v>
      </c>
      <c r="BG113" s="39">
        <v>0</v>
      </c>
      <c r="BH113" s="38">
        <v>0</v>
      </c>
      <c r="BI113" s="38">
        <v>0</v>
      </c>
      <c r="BJ113" s="41">
        <v>0</v>
      </c>
      <c r="BK113" s="81">
        <f>SUM(C113:BJ113)</f>
        <v>0</v>
      </c>
    </row>
    <row r="114" spans="1:63" ht="13.5" thickBot="1">
      <c r="A114" s="35"/>
      <c r="B114" s="106" t="s">
        <v>74</v>
      </c>
      <c r="C114" s="118">
        <f>SUM(C113)</f>
        <v>0</v>
      </c>
      <c r="D114" s="119">
        <f aca="true" t="shared" si="22" ref="D114:BK114">SUM(D113)</f>
        <v>0</v>
      </c>
      <c r="E114" s="119">
        <f t="shared" si="22"/>
        <v>0</v>
      </c>
      <c r="F114" s="119">
        <f t="shared" si="22"/>
        <v>0</v>
      </c>
      <c r="G114" s="120">
        <f t="shared" si="22"/>
        <v>0</v>
      </c>
      <c r="H114" s="121">
        <f t="shared" si="22"/>
        <v>0</v>
      </c>
      <c r="I114" s="119">
        <f t="shared" si="22"/>
        <v>0</v>
      </c>
      <c r="J114" s="119">
        <f t="shared" si="22"/>
        <v>0</v>
      </c>
      <c r="K114" s="119">
        <f t="shared" si="22"/>
        <v>0</v>
      </c>
      <c r="L114" s="120">
        <f t="shared" si="22"/>
        <v>0</v>
      </c>
      <c r="M114" s="121">
        <f t="shared" si="22"/>
        <v>0</v>
      </c>
      <c r="N114" s="119">
        <f t="shared" si="22"/>
        <v>0</v>
      </c>
      <c r="O114" s="119">
        <f t="shared" si="22"/>
        <v>0</v>
      </c>
      <c r="P114" s="119">
        <f t="shared" si="22"/>
        <v>0</v>
      </c>
      <c r="Q114" s="120">
        <f t="shared" si="22"/>
        <v>0</v>
      </c>
      <c r="R114" s="121">
        <f t="shared" si="22"/>
        <v>0</v>
      </c>
      <c r="S114" s="119">
        <f t="shared" si="22"/>
        <v>0</v>
      </c>
      <c r="T114" s="119">
        <f t="shared" si="22"/>
        <v>0</v>
      </c>
      <c r="U114" s="119">
        <f t="shared" si="22"/>
        <v>0</v>
      </c>
      <c r="V114" s="120">
        <f t="shared" si="22"/>
        <v>0</v>
      </c>
      <c r="W114" s="121">
        <f t="shared" si="22"/>
        <v>0</v>
      </c>
      <c r="X114" s="119">
        <f t="shared" si="22"/>
        <v>0</v>
      </c>
      <c r="Y114" s="119">
        <f t="shared" si="22"/>
        <v>0</v>
      </c>
      <c r="Z114" s="119">
        <f t="shared" si="22"/>
        <v>0</v>
      </c>
      <c r="AA114" s="120">
        <f t="shared" si="22"/>
        <v>0</v>
      </c>
      <c r="AB114" s="121">
        <f t="shared" si="22"/>
        <v>0</v>
      </c>
      <c r="AC114" s="119">
        <f t="shared" si="22"/>
        <v>0</v>
      </c>
      <c r="AD114" s="119">
        <f t="shared" si="22"/>
        <v>0</v>
      </c>
      <c r="AE114" s="119">
        <f t="shared" si="22"/>
        <v>0</v>
      </c>
      <c r="AF114" s="120">
        <f t="shared" si="22"/>
        <v>0</v>
      </c>
      <c r="AG114" s="121">
        <f t="shared" si="22"/>
        <v>0</v>
      </c>
      <c r="AH114" s="119">
        <f t="shared" si="22"/>
        <v>0</v>
      </c>
      <c r="AI114" s="119">
        <f t="shared" si="22"/>
        <v>0</v>
      </c>
      <c r="AJ114" s="119">
        <f t="shared" si="22"/>
        <v>0</v>
      </c>
      <c r="AK114" s="120">
        <f t="shared" si="22"/>
        <v>0</v>
      </c>
      <c r="AL114" s="121">
        <f t="shared" si="22"/>
        <v>0</v>
      </c>
      <c r="AM114" s="119">
        <f t="shared" si="22"/>
        <v>0</v>
      </c>
      <c r="AN114" s="119">
        <f t="shared" si="22"/>
        <v>0</v>
      </c>
      <c r="AO114" s="119">
        <f t="shared" si="22"/>
        <v>0</v>
      </c>
      <c r="AP114" s="120">
        <f t="shared" si="22"/>
        <v>0</v>
      </c>
      <c r="AQ114" s="121">
        <f t="shared" si="22"/>
        <v>0</v>
      </c>
      <c r="AR114" s="119">
        <f t="shared" si="22"/>
        <v>0</v>
      </c>
      <c r="AS114" s="119">
        <f t="shared" si="22"/>
        <v>0</v>
      </c>
      <c r="AT114" s="119">
        <f t="shared" si="22"/>
        <v>0</v>
      </c>
      <c r="AU114" s="120">
        <f t="shared" si="22"/>
        <v>0</v>
      </c>
      <c r="AV114" s="121">
        <f t="shared" si="22"/>
        <v>0</v>
      </c>
      <c r="AW114" s="119">
        <f t="shared" si="22"/>
        <v>0</v>
      </c>
      <c r="AX114" s="119">
        <f t="shared" si="22"/>
        <v>0</v>
      </c>
      <c r="AY114" s="119">
        <f t="shared" si="22"/>
        <v>0</v>
      </c>
      <c r="AZ114" s="120">
        <f t="shared" si="22"/>
        <v>0</v>
      </c>
      <c r="BA114" s="118">
        <f t="shared" si="22"/>
        <v>0</v>
      </c>
      <c r="BB114" s="119">
        <f t="shared" si="22"/>
        <v>0</v>
      </c>
      <c r="BC114" s="119">
        <f t="shared" si="22"/>
        <v>0</v>
      </c>
      <c r="BD114" s="119">
        <f t="shared" si="22"/>
        <v>0</v>
      </c>
      <c r="BE114" s="122">
        <f t="shared" si="22"/>
        <v>0</v>
      </c>
      <c r="BF114" s="121">
        <f t="shared" si="22"/>
        <v>0</v>
      </c>
      <c r="BG114" s="119">
        <f t="shared" si="22"/>
        <v>0</v>
      </c>
      <c r="BH114" s="119">
        <f t="shared" si="22"/>
        <v>0</v>
      </c>
      <c r="BI114" s="119">
        <f t="shared" si="22"/>
        <v>0</v>
      </c>
      <c r="BJ114" s="120">
        <f t="shared" si="22"/>
        <v>0</v>
      </c>
      <c r="BK114" s="123">
        <f t="shared" si="22"/>
        <v>0</v>
      </c>
    </row>
    <row r="115" spans="1:63" ht="6" customHeight="1">
      <c r="A115" s="3"/>
      <c r="B115" s="15"/>
      <c r="C115" s="23"/>
      <c r="D115" s="29"/>
      <c r="E115" s="23"/>
      <c r="F115" s="23"/>
      <c r="G115" s="23"/>
      <c r="H115" s="23"/>
      <c r="I115" s="23"/>
      <c r="J115" s="23"/>
      <c r="K115" s="23"/>
      <c r="L115" s="23"/>
      <c r="M115" s="23"/>
      <c r="N115" s="29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9"/>
      <c r="AS115" s="23"/>
      <c r="AT115" s="23"/>
      <c r="AU115" s="23"/>
      <c r="AV115" s="23"/>
      <c r="AW115" s="23"/>
      <c r="AX115" s="23"/>
      <c r="AY115" s="23"/>
      <c r="AZ115" s="23"/>
      <c r="BA115" s="23"/>
      <c r="BB115" s="29"/>
      <c r="BC115" s="23"/>
      <c r="BD115" s="23"/>
      <c r="BE115" s="23"/>
      <c r="BF115" s="23"/>
      <c r="BG115" s="29"/>
      <c r="BH115" s="23"/>
      <c r="BI115" s="23"/>
      <c r="BJ115" s="23"/>
      <c r="BK115" s="25"/>
    </row>
    <row r="116" spans="1:63" ht="12.75">
      <c r="A116" s="3"/>
      <c r="B116" s="3" t="s">
        <v>104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36" t="s">
        <v>89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5"/>
    </row>
    <row r="117" spans="1:63" ht="12.75">
      <c r="A117" s="3"/>
      <c r="B117" s="3" t="s">
        <v>105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37" t="s">
        <v>90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3:63" ht="12.75"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91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19" spans="2:63" ht="12.75">
      <c r="B119" s="3" t="s">
        <v>96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37" t="s">
        <v>92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5"/>
    </row>
    <row r="120" spans="2:63" ht="12.75">
      <c r="B120" s="3" t="s">
        <v>97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37" t="s">
        <v>93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5"/>
    </row>
    <row r="121" spans="2:63" ht="12.75"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37" t="s">
        <v>94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5"/>
    </row>
    <row r="124" ht="12.75">
      <c r="BJ124" s="87"/>
    </row>
    <row r="126" spans="3:63" ht="12.75"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</row>
  </sheetData>
  <sheetProtection/>
  <mergeCells count="49">
    <mergeCell ref="C109:BK109"/>
    <mergeCell ref="A1:A5"/>
    <mergeCell ref="C87:BK87"/>
    <mergeCell ref="C111:BK111"/>
    <mergeCell ref="C112:BK112"/>
    <mergeCell ref="C91:BK91"/>
    <mergeCell ref="C92:BK92"/>
    <mergeCell ref="C95:BK95"/>
    <mergeCell ref="C99:BK99"/>
    <mergeCell ref="C100:BK100"/>
    <mergeCell ref="C101:BK101"/>
    <mergeCell ref="C60:BK60"/>
    <mergeCell ref="C57:BK57"/>
    <mergeCell ref="C63:BK63"/>
    <mergeCell ref="C85:BK85"/>
    <mergeCell ref="C86:BK86"/>
    <mergeCell ref="C90:BK90"/>
    <mergeCell ref="C1:BK1"/>
    <mergeCell ref="BA3:BJ3"/>
    <mergeCell ref="BK2:BK5"/>
    <mergeCell ref="W3:AF3"/>
    <mergeCell ref="AG3:AP3"/>
    <mergeCell ref="C59:BK59"/>
    <mergeCell ref="M3:V3"/>
    <mergeCell ref="C12:BK12"/>
    <mergeCell ref="C16:BK16"/>
    <mergeCell ref="C39:BK39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J41" sqref="D5:J4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9" t="s">
        <v>170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2.75">
      <c r="B3" s="159" t="s">
        <v>130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30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0.040690518</v>
      </c>
      <c r="E5" s="85">
        <v>0.020261802</v>
      </c>
      <c r="F5" s="85">
        <v>3.984523625</v>
      </c>
      <c r="G5" s="85">
        <v>0.171441523</v>
      </c>
      <c r="H5" s="85">
        <v>0.02179158</v>
      </c>
      <c r="I5" s="85">
        <v>0</v>
      </c>
      <c r="J5" s="75">
        <v>0</v>
      </c>
      <c r="K5" s="80">
        <f>SUM(D5:J5)</f>
        <v>4.2387090480000005</v>
      </c>
      <c r="L5" s="85">
        <v>0</v>
      </c>
    </row>
    <row r="6" spans="2:12" ht="12.75">
      <c r="B6" s="11">
        <v>2</v>
      </c>
      <c r="C6" s="13" t="s">
        <v>34</v>
      </c>
      <c r="D6" s="85">
        <v>92.518913756</v>
      </c>
      <c r="E6" s="85">
        <v>143.985752879</v>
      </c>
      <c r="F6" s="85">
        <v>911.584939236</v>
      </c>
      <c r="G6" s="85">
        <v>94.315401087</v>
      </c>
      <c r="H6" s="85">
        <v>11.736201599</v>
      </c>
      <c r="I6" s="85">
        <v>0</v>
      </c>
      <c r="J6" s="75">
        <v>0.13830112912015127</v>
      </c>
      <c r="K6" s="80">
        <f aca="true" t="shared" si="0" ref="K6:K41">SUM(D6:J6)</f>
        <v>1254.2795096861203</v>
      </c>
      <c r="L6" s="85">
        <v>0</v>
      </c>
    </row>
    <row r="7" spans="2:12" ht="12.75">
      <c r="B7" s="11">
        <v>3</v>
      </c>
      <c r="C7" s="12" t="s">
        <v>35</v>
      </c>
      <c r="D7" s="85">
        <v>0.094069069</v>
      </c>
      <c r="E7" s="85">
        <v>0.517541821</v>
      </c>
      <c r="F7" s="85">
        <v>5.888186816</v>
      </c>
      <c r="G7" s="85">
        <v>0.20418677</v>
      </c>
      <c r="H7" s="85">
        <v>0.091357431</v>
      </c>
      <c r="I7" s="85">
        <v>0</v>
      </c>
      <c r="J7" s="75">
        <v>0</v>
      </c>
      <c r="K7" s="80">
        <f t="shared" si="0"/>
        <v>6.795341906999999</v>
      </c>
      <c r="L7" s="85">
        <v>0</v>
      </c>
    </row>
    <row r="8" spans="2:12" ht="12.75">
      <c r="B8" s="11">
        <v>4</v>
      </c>
      <c r="C8" s="13" t="s">
        <v>36</v>
      </c>
      <c r="D8" s="85">
        <v>77.040978778</v>
      </c>
      <c r="E8" s="85">
        <v>84.607138578</v>
      </c>
      <c r="F8" s="85">
        <v>313.373978317</v>
      </c>
      <c r="G8" s="85">
        <v>21.852183066</v>
      </c>
      <c r="H8" s="85">
        <v>2.605453195</v>
      </c>
      <c r="I8" s="85">
        <v>0</v>
      </c>
      <c r="J8" s="75">
        <v>0.0644011310400157</v>
      </c>
      <c r="K8" s="80">
        <f t="shared" si="0"/>
        <v>499.54413306504006</v>
      </c>
      <c r="L8" s="85">
        <v>0</v>
      </c>
    </row>
    <row r="9" spans="2:12" ht="12.75">
      <c r="B9" s="11">
        <v>5</v>
      </c>
      <c r="C9" s="13" t="s">
        <v>37</v>
      </c>
      <c r="D9" s="85">
        <v>12.151761132</v>
      </c>
      <c r="E9" s="85">
        <v>92.978591095</v>
      </c>
      <c r="F9" s="85">
        <v>455.335815134</v>
      </c>
      <c r="G9" s="85">
        <v>47.277630035</v>
      </c>
      <c r="H9" s="85">
        <v>3.844142775</v>
      </c>
      <c r="I9" s="85">
        <v>0</v>
      </c>
      <c r="J9" s="75">
        <v>0.04607983982329651</v>
      </c>
      <c r="K9" s="80">
        <f t="shared" si="0"/>
        <v>611.6340200108233</v>
      </c>
      <c r="L9" s="85">
        <v>0</v>
      </c>
    </row>
    <row r="10" spans="2:12" ht="12.75">
      <c r="B10" s="11">
        <v>6</v>
      </c>
      <c r="C10" s="13" t="s">
        <v>38</v>
      </c>
      <c r="D10" s="85">
        <v>7.765151239</v>
      </c>
      <c r="E10" s="85">
        <v>30.044489784</v>
      </c>
      <c r="F10" s="85">
        <v>191.20088734</v>
      </c>
      <c r="G10" s="85">
        <v>21.661259063</v>
      </c>
      <c r="H10" s="85">
        <v>1.599501123</v>
      </c>
      <c r="I10" s="85">
        <v>0</v>
      </c>
      <c r="J10" s="75">
        <v>0.039522007586286934</v>
      </c>
      <c r="K10" s="80">
        <f t="shared" si="0"/>
        <v>252.3108105565863</v>
      </c>
      <c r="L10" s="85">
        <v>0</v>
      </c>
    </row>
    <row r="11" spans="2:12" ht="12.75">
      <c r="B11" s="11">
        <v>7</v>
      </c>
      <c r="C11" s="13" t="s">
        <v>39</v>
      </c>
      <c r="D11" s="85">
        <v>28.319277682</v>
      </c>
      <c r="E11" s="85">
        <v>67.052997136</v>
      </c>
      <c r="F11" s="85">
        <v>303.006901568</v>
      </c>
      <c r="G11" s="85">
        <v>44.196673986</v>
      </c>
      <c r="H11" s="85">
        <v>2.897923652</v>
      </c>
      <c r="I11" s="85">
        <v>0</v>
      </c>
      <c r="J11" s="75">
        <v>0.007778752814121035</v>
      </c>
      <c r="K11" s="80">
        <f t="shared" si="0"/>
        <v>445.4815527768141</v>
      </c>
      <c r="L11" s="85">
        <v>0</v>
      </c>
    </row>
    <row r="12" spans="2:12" ht="12.75">
      <c r="B12" s="11">
        <v>8</v>
      </c>
      <c r="C12" s="12" t="s">
        <v>40</v>
      </c>
      <c r="D12" s="85">
        <v>0.036444919</v>
      </c>
      <c r="E12" s="85">
        <v>2.018426712</v>
      </c>
      <c r="F12" s="85">
        <v>16.015152147</v>
      </c>
      <c r="G12" s="85">
        <v>1.206453302</v>
      </c>
      <c r="H12" s="85">
        <v>0.02000009</v>
      </c>
      <c r="I12" s="85">
        <v>0</v>
      </c>
      <c r="J12" s="75">
        <v>0.00013021598004849823</v>
      </c>
      <c r="K12" s="80">
        <f t="shared" si="0"/>
        <v>19.29660738598005</v>
      </c>
      <c r="L12" s="85">
        <v>0</v>
      </c>
    </row>
    <row r="13" spans="2:12" ht="12.75">
      <c r="B13" s="11">
        <v>9</v>
      </c>
      <c r="C13" s="12" t="s">
        <v>41</v>
      </c>
      <c r="D13" s="85">
        <v>20.537410205</v>
      </c>
      <c r="E13" s="85">
        <v>0.755297063</v>
      </c>
      <c r="F13" s="85">
        <v>9.484254289</v>
      </c>
      <c r="G13" s="85">
        <v>0.665183804</v>
      </c>
      <c r="H13" s="85">
        <v>0.027049529</v>
      </c>
      <c r="I13" s="85">
        <v>0</v>
      </c>
      <c r="J13" s="75">
        <v>0</v>
      </c>
      <c r="K13" s="80">
        <f t="shared" si="0"/>
        <v>31.46919489</v>
      </c>
      <c r="L13" s="85">
        <v>0</v>
      </c>
    </row>
    <row r="14" spans="2:12" ht="12.75">
      <c r="B14" s="11">
        <v>10</v>
      </c>
      <c r="C14" s="13" t="s">
        <v>42</v>
      </c>
      <c r="D14" s="85">
        <v>36.507083403</v>
      </c>
      <c r="E14" s="85">
        <v>219.292675055</v>
      </c>
      <c r="F14" s="85">
        <v>484.966037134</v>
      </c>
      <c r="G14" s="85">
        <v>85.743281399</v>
      </c>
      <c r="H14" s="85">
        <v>3.643559057</v>
      </c>
      <c r="I14" s="85">
        <v>0</v>
      </c>
      <c r="J14" s="75">
        <v>0.00019367197629601267</v>
      </c>
      <c r="K14" s="80">
        <f t="shared" si="0"/>
        <v>830.1528297199761</v>
      </c>
      <c r="L14" s="85">
        <v>0</v>
      </c>
    </row>
    <row r="15" spans="2:12" ht="12.75">
      <c r="B15" s="11">
        <v>11</v>
      </c>
      <c r="C15" s="13" t="s">
        <v>43</v>
      </c>
      <c r="D15" s="85">
        <v>409.532605219</v>
      </c>
      <c r="E15" s="85">
        <v>923.66182697</v>
      </c>
      <c r="F15" s="85">
        <v>4020.84534087</v>
      </c>
      <c r="G15" s="85">
        <v>627.600238801</v>
      </c>
      <c r="H15" s="85">
        <v>48.661229627</v>
      </c>
      <c r="I15" s="85">
        <v>0</v>
      </c>
      <c r="J15" s="75">
        <v>2.2182358281012755</v>
      </c>
      <c r="K15" s="80">
        <f t="shared" si="0"/>
        <v>6032.5194773151015</v>
      </c>
      <c r="L15" s="85">
        <v>0</v>
      </c>
    </row>
    <row r="16" spans="2:12" ht="12.75">
      <c r="B16" s="11">
        <v>12</v>
      </c>
      <c r="C16" s="13" t="s">
        <v>44</v>
      </c>
      <c r="D16" s="85">
        <v>363.539041451</v>
      </c>
      <c r="E16" s="85">
        <v>1755.052528884</v>
      </c>
      <c r="F16" s="85">
        <v>1195.062189843</v>
      </c>
      <c r="G16" s="85">
        <v>102.105426635</v>
      </c>
      <c r="H16" s="85">
        <v>34.505730622</v>
      </c>
      <c r="I16" s="85">
        <v>0</v>
      </c>
      <c r="J16" s="75">
        <v>1.0144084305977066</v>
      </c>
      <c r="K16" s="80">
        <f t="shared" si="0"/>
        <v>3451.279325865598</v>
      </c>
      <c r="L16" s="85">
        <v>0</v>
      </c>
    </row>
    <row r="17" spans="2:12" ht="12.75">
      <c r="B17" s="11">
        <v>13</v>
      </c>
      <c r="C17" s="13" t="s">
        <v>45</v>
      </c>
      <c r="D17" s="85">
        <v>1.876899392</v>
      </c>
      <c r="E17" s="85">
        <v>5.04717453</v>
      </c>
      <c r="F17" s="85">
        <v>65.179982555</v>
      </c>
      <c r="G17" s="85">
        <v>5.59395408</v>
      </c>
      <c r="H17" s="85">
        <v>1.041914263</v>
      </c>
      <c r="I17" s="85">
        <v>0</v>
      </c>
      <c r="J17" s="75">
        <v>0.0012390925086555233</v>
      </c>
      <c r="K17" s="80">
        <f t="shared" si="0"/>
        <v>78.74116391250865</v>
      </c>
      <c r="L17" s="85">
        <v>0</v>
      </c>
    </row>
    <row r="18" spans="2:12" ht="12.75">
      <c r="B18" s="11">
        <v>14</v>
      </c>
      <c r="C18" s="13" t="s">
        <v>46</v>
      </c>
      <c r="D18" s="85">
        <v>0.828982401</v>
      </c>
      <c r="E18" s="85">
        <v>2.132277197</v>
      </c>
      <c r="F18" s="85">
        <v>34.165666687</v>
      </c>
      <c r="G18" s="85">
        <v>1.343143485</v>
      </c>
      <c r="H18" s="85">
        <v>0.830417614</v>
      </c>
      <c r="I18" s="85">
        <v>0</v>
      </c>
      <c r="J18" s="75">
        <v>0</v>
      </c>
      <c r="K18" s="80">
        <f t="shared" si="0"/>
        <v>39.30048738399999</v>
      </c>
      <c r="L18" s="85">
        <v>0</v>
      </c>
    </row>
    <row r="19" spans="2:12" ht="12.75">
      <c r="B19" s="11">
        <v>15</v>
      </c>
      <c r="C19" s="13" t="s">
        <v>47</v>
      </c>
      <c r="D19" s="85">
        <v>12.07199136</v>
      </c>
      <c r="E19" s="85">
        <v>82.204571576</v>
      </c>
      <c r="F19" s="85">
        <v>539.216657761</v>
      </c>
      <c r="G19" s="85">
        <v>100.13859724</v>
      </c>
      <c r="H19" s="85">
        <v>4.224551742</v>
      </c>
      <c r="I19" s="85">
        <v>0</v>
      </c>
      <c r="J19" s="75">
        <v>0.0036730623984127875</v>
      </c>
      <c r="K19" s="80">
        <f t="shared" si="0"/>
        <v>737.8600427413984</v>
      </c>
      <c r="L19" s="85">
        <v>0</v>
      </c>
    </row>
    <row r="20" spans="2:12" ht="12.75">
      <c r="B20" s="11">
        <v>16</v>
      </c>
      <c r="C20" s="13" t="s">
        <v>48</v>
      </c>
      <c r="D20" s="85">
        <v>1165.582664947</v>
      </c>
      <c r="E20" s="85">
        <v>2327.110884778</v>
      </c>
      <c r="F20" s="85">
        <v>3278.111796436</v>
      </c>
      <c r="G20" s="85">
        <v>284.374141332</v>
      </c>
      <c r="H20" s="85">
        <v>74.363166883</v>
      </c>
      <c r="I20" s="85">
        <v>0</v>
      </c>
      <c r="J20" s="75">
        <v>2.478233411011091</v>
      </c>
      <c r="K20" s="80">
        <f t="shared" si="0"/>
        <v>7132.020887787012</v>
      </c>
      <c r="L20" s="85">
        <v>0</v>
      </c>
    </row>
    <row r="21" spans="2:12" ht="12.75">
      <c r="B21" s="11">
        <v>17</v>
      </c>
      <c r="C21" s="12" t="s">
        <v>49</v>
      </c>
      <c r="D21" s="85">
        <v>112.207336177</v>
      </c>
      <c r="E21" s="85">
        <v>146.034376471</v>
      </c>
      <c r="F21" s="85">
        <v>771.985773415</v>
      </c>
      <c r="G21" s="85">
        <v>86.662804752</v>
      </c>
      <c r="H21" s="85">
        <v>12.01921524</v>
      </c>
      <c r="I21" s="85">
        <v>0</v>
      </c>
      <c r="J21" s="75">
        <v>0.06405945985654517</v>
      </c>
      <c r="K21" s="80">
        <f t="shared" si="0"/>
        <v>1128.9735655148565</v>
      </c>
      <c r="L21" s="85">
        <v>0</v>
      </c>
    </row>
    <row r="22" spans="2:12" ht="12.75">
      <c r="B22" s="11">
        <v>18</v>
      </c>
      <c r="C22" s="13" t="s">
        <v>50</v>
      </c>
      <c r="D22" s="85">
        <v>0.000127546</v>
      </c>
      <c r="E22" s="85">
        <v>0</v>
      </c>
      <c r="F22" s="85">
        <v>0.26491982</v>
      </c>
      <c r="G22" s="85">
        <v>0</v>
      </c>
      <c r="H22" s="85">
        <v>0</v>
      </c>
      <c r="I22" s="85">
        <v>0</v>
      </c>
      <c r="J22" s="75">
        <v>0</v>
      </c>
      <c r="K22" s="80">
        <f t="shared" si="0"/>
        <v>0.26504736599999995</v>
      </c>
      <c r="L22" s="85">
        <v>0</v>
      </c>
    </row>
    <row r="23" spans="2:12" ht="12.75">
      <c r="B23" s="11">
        <v>19</v>
      </c>
      <c r="C23" s="13" t="s">
        <v>51</v>
      </c>
      <c r="D23" s="85">
        <v>158.443530117</v>
      </c>
      <c r="E23" s="85">
        <v>172.079565343</v>
      </c>
      <c r="F23" s="85">
        <v>870.192523362</v>
      </c>
      <c r="G23" s="85">
        <v>106.615594989</v>
      </c>
      <c r="H23" s="85">
        <v>10.1390228</v>
      </c>
      <c r="I23" s="85">
        <v>0</v>
      </c>
      <c r="J23" s="75">
        <v>0.209315774305063</v>
      </c>
      <c r="K23" s="80">
        <f t="shared" si="0"/>
        <v>1317.6795523853052</v>
      </c>
      <c r="L23" s="85">
        <v>0</v>
      </c>
    </row>
    <row r="24" spans="2:12" ht="12.75">
      <c r="B24" s="11">
        <v>20</v>
      </c>
      <c r="C24" s="12" t="s">
        <v>52</v>
      </c>
      <c r="D24" s="85">
        <v>8654.173060982</v>
      </c>
      <c r="E24" s="85">
        <v>12894.641551629242</v>
      </c>
      <c r="F24" s="85">
        <v>13617.556377874</v>
      </c>
      <c r="G24" s="85">
        <v>2395.2539290166505</v>
      </c>
      <c r="H24" s="85">
        <v>800.510827051</v>
      </c>
      <c r="I24" s="85">
        <v>0</v>
      </c>
      <c r="J24" s="75">
        <v>78.15527585209439</v>
      </c>
      <c r="K24" s="80">
        <f t="shared" si="0"/>
        <v>38440.29102240499</v>
      </c>
      <c r="L24" s="85">
        <v>0</v>
      </c>
    </row>
    <row r="25" spans="2:12" ht="12.75">
      <c r="B25" s="11">
        <v>21</v>
      </c>
      <c r="C25" s="13" t="s">
        <v>53</v>
      </c>
      <c r="D25" s="85">
        <v>0.233458284</v>
      </c>
      <c r="E25" s="85">
        <v>0.203417763</v>
      </c>
      <c r="F25" s="85">
        <v>5.857435179</v>
      </c>
      <c r="G25" s="85">
        <v>0.309229413</v>
      </c>
      <c r="H25" s="85">
        <v>0.150104783</v>
      </c>
      <c r="I25" s="85">
        <v>0</v>
      </c>
      <c r="J25" s="75">
        <v>3.167941007150032E-05</v>
      </c>
      <c r="K25" s="80">
        <f t="shared" si="0"/>
        <v>6.753677101410071</v>
      </c>
      <c r="L25" s="85">
        <v>0</v>
      </c>
    </row>
    <row r="26" spans="2:12" ht="12.75">
      <c r="B26" s="11">
        <v>22</v>
      </c>
      <c r="C26" s="12" t="s">
        <v>54</v>
      </c>
      <c r="D26" s="85">
        <v>1.687994231</v>
      </c>
      <c r="E26" s="85">
        <v>9.176210273</v>
      </c>
      <c r="F26" s="85">
        <v>18.830945146</v>
      </c>
      <c r="G26" s="85">
        <v>1.134254799</v>
      </c>
      <c r="H26" s="85">
        <v>0.472306115</v>
      </c>
      <c r="I26" s="85">
        <v>0</v>
      </c>
      <c r="J26" s="75">
        <v>5.208639201939929E-05</v>
      </c>
      <c r="K26" s="80">
        <f t="shared" si="0"/>
        <v>31.30176265039202</v>
      </c>
      <c r="L26" s="85">
        <v>0</v>
      </c>
    </row>
    <row r="27" spans="2:12" ht="12.75">
      <c r="B27" s="11">
        <v>23</v>
      </c>
      <c r="C27" s="12" t="s">
        <v>55</v>
      </c>
      <c r="D27" s="85">
        <v>0.258734195</v>
      </c>
      <c r="E27" s="85">
        <v>0.291817093</v>
      </c>
      <c r="F27" s="85">
        <v>1.419039649</v>
      </c>
      <c r="G27" s="85">
        <v>0.213026307</v>
      </c>
      <c r="H27" s="85">
        <v>0.002695807</v>
      </c>
      <c r="I27" s="85">
        <v>0</v>
      </c>
      <c r="J27" s="75">
        <v>0</v>
      </c>
      <c r="K27" s="80">
        <f t="shared" si="0"/>
        <v>2.1853130509999996</v>
      </c>
      <c r="L27" s="85">
        <v>0</v>
      </c>
    </row>
    <row r="28" spans="2:12" ht="12.75">
      <c r="B28" s="11">
        <v>24</v>
      </c>
      <c r="C28" s="13" t="s">
        <v>56</v>
      </c>
      <c r="D28" s="85">
        <v>0.034772266</v>
      </c>
      <c r="E28" s="85">
        <v>0.364000424</v>
      </c>
      <c r="F28" s="85">
        <v>9.962807782</v>
      </c>
      <c r="G28" s="85">
        <v>0.158312165</v>
      </c>
      <c r="H28" s="85">
        <v>0.074334289</v>
      </c>
      <c r="I28" s="85">
        <v>0</v>
      </c>
      <c r="J28" s="75">
        <v>0.0008465010464197523</v>
      </c>
      <c r="K28" s="80">
        <f t="shared" si="0"/>
        <v>10.595073427046419</v>
      </c>
      <c r="L28" s="85">
        <v>0</v>
      </c>
    </row>
    <row r="29" spans="2:12" ht="12.75">
      <c r="B29" s="11">
        <v>25</v>
      </c>
      <c r="C29" s="13" t="s">
        <v>99</v>
      </c>
      <c r="D29" s="85">
        <v>1260.278576289</v>
      </c>
      <c r="E29" s="85">
        <v>2076.289381445</v>
      </c>
      <c r="F29" s="85">
        <v>2932.011803706</v>
      </c>
      <c r="G29" s="85">
        <v>357.020306056</v>
      </c>
      <c r="H29" s="85">
        <v>67.568344737</v>
      </c>
      <c r="I29" s="85">
        <v>0</v>
      </c>
      <c r="J29" s="75">
        <v>2.274574646454197</v>
      </c>
      <c r="K29" s="80">
        <f t="shared" si="0"/>
        <v>6695.442986879454</v>
      </c>
      <c r="L29" s="85">
        <v>0</v>
      </c>
    </row>
    <row r="30" spans="2:12" ht="12.75">
      <c r="B30" s="11">
        <v>26</v>
      </c>
      <c r="C30" s="13" t="s">
        <v>100</v>
      </c>
      <c r="D30" s="85">
        <v>51.711331954</v>
      </c>
      <c r="E30" s="85">
        <v>69.051437321</v>
      </c>
      <c r="F30" s="85">
        <v>387.611123723</v>
      </c>
      <c r="G30" s="85">
        <v>56.303854943</v>
      </c>
      <c r="H30" s="85">
        <v>5.205632554</v>
      </c>
      <c r="I30" s="85">
        <v>0</v>
      </c>
      <c r="J30" s="75">
        <v>0.02899326819052973</v>
      </c>
      <c r="K30" s="80">
        <f t="shared" si="0"/>
        <v>569.9123737631905</v>
      </c>
      <c r="L30" s="85">
        <v>0</v>
      </c>
    </row>
    <row r="31" spans="2:12" ht="12.75">
      <c r="B31" s="11">
        <v>27</v>
      </c>
      <c r="C31" s="13" t="s">
        <v>15</v>
      </c>
      <c r="D31" s="85">
        <v>267.528243674</v>
      </c>
      <c r="E31" s="85">
        <v>528.576107067</v>
      </c>
      <c r="F31" s="85">
        <v>2621.934315628</v>
      </c>
      <c r="G31" s="85">
        <v>323.384545606</v>
      </c>
      <c r="H31" s="85">
        <v>44.696842306</v>
      </c>
      <c r="I31" s="85">
        <v>0</v>
      </c>
      <c r="J31" s="75">
        <v>0</v>
      </c>
      <c r="K31" s="80">
        <f t="shared" si="0"/>
        <v>3786.1200542809997</v>
      </c>
      <c r="L31" s="85">
        <v>0</v>
      </c>
    </row>
    <row r="32" spans="2:12" ht="12.75">
      <c r="B32" s="11">
        <v>28</v>
      </c>
      <c r="C32" s="13" t="s">
        <v>101</v>
      </c>
      <c r="D32" s="85">
        <v>2.340534656</v>
      </c>
      <c r="E32" s="85">
        <v>5.890096591</v>
      </c>
      <c r="F32" s="85">
        <v>21.44597779</v>
      </c>
      <c r="G32" s="85">
        <v>2.125764351</v>
      </c>
      <c r="H32" s="85">
        <v>2.116181518</v>
      </c>
      <c r="I32" s="85">
        <v>0</v>
      </c>
      <c r="J32" s="75">
        <v>0.0030468595809258303</v>
      </c>
      <c r="K32" s="80">
        <f t="shared" si="0"/>
        <v>33.921601765580924</v>
      </c>
      <c r="L32" s="85">
        <v>0</v>
      </c>
    </row>
    <row r="33" spans="2:12" ht="12.75">
      <c r="B33" s="11">
        <v>29</v>
      </c>
      <c r="C33" s="13" t="s">
        <v>57</v>
      </c>
      <c r="D33" s="85">
        <v>35.215227306</v>
      </c>
      <c r="E33" s="85">
        <v>120.991828582</v>
      </c>
      <c r="F33" s="85">
        <v>735.097867883</v>
      </c>
      <c r="G33" s="85">
        <v>49.358432291</v>
      </c>
      <c r="H33" s="85">
        <v>12.111425606</v>
      </c>
      <c r="I33" s="85">
        <v>0</v>
      </c>
      <c r="J33" s="75">
        <v>0.005751270569545015</v>
      </c>
      <c r="K33" s="80">
        <f t="shared" si="0"/>
        <v>952.7805329385696</v>
      </c>
      <c r="L33" s="85">
        <v>0</v>
      </c>
    </row>
    <row r="34" spans="2:12" ht="12.75">
      <c r="B34" s="11">
        <v>30</v>
      </c>
      <c r="C34" s="13" t="s">
        <v>58</v>
      </c>
      <c r="D34" s="85">
        <v>40.269039907</v>
      </c>
      <c r="E34" s="85">
        <v>557.19810913</v>
      </c>
      <c r="F34" s="85">
        <v>1237.764481623</v>
      </c>
      <c r="G34" s="85">
        <v>94.393378672</v>
      </c>
      <c r="H34" s="85">
        <v>9.790453243</v>
      </c>
      <c r="I34" s="85">
        <v>0</v>
      </c>
      <c r="J34" s="75">
        <v>0.0745620588801881</v>
      </c>
      <c r="K34" s="80">
        <f t="shared" si="0"/>
        <v>1939.4900246338802</v>
      </c>
      <c r="L34" s="85">
        <v>0</v>
      </c>
    </row>
    <row r="35" spans="2:12" ht="12.75">
      <c r="B35" s="11">
        <v>31</v>
      </c>
      <c r="C35" s="12" t="s">
        <v>59</v>
      </c>
      <c r="D35" s="85">
        <v>1.296402</v>
      </c>
      <c r="E35" s="85">
        <v>0.134091926</v>
      </c>
      <c r="F35" s="85">
        <v>24.290331326</v>
      </c>
      <c r="G35" s="85">
        <v>1.985636445</v>
      </c>
      <c r="H35" s="85">
        <v>0.061767083</v>
      </c>
      <c r="I35" s="85">
        <v>0</v>
      </c>
      <c r="J35" s="75">
        <v>9.717610451380466E-08</v>
      </c>
      <c r="K35" s="80">
        <f t="shared" si="0"/>
        <v>27.768228877176107</v>
      </c>
      <c r="L35" s="85">
        <v>0</v>
      </c>
    </row>
    <row r="36" spans="2:12" ht="12.75">
      <c r="B36" s="11">
        <v>32</v>
      </c>
      <c r="C36" s="13" t="s">
        <v>60</v>
      </c>
      <c r="D36" s="85">
        <v>599.785586074</v>
      </c>
      <c r="E36" s="85">
        <v>842.566756387</v>
      </c>
      <c r="F36" s="85">
        <v>1995.866855503</v>
      </c>
      <c r="G36" s="85">
        <v>316.945100983</v>
      </c>
      <c r="H36" s="85">
        <v>71.160326022</v>
      </c>
      <c r="I36" s="85">
        <v>0</v>
      </c>
      <c r="J36" s="75">
        <v>3.932664085872818</v>
      </c>
      <c r="K36" s="80">
        <f t="shared" si="0"/>
        <v>3830.2572890548727</v>
      </c>
      <c r="L36" s="85">
        <v>0</v>
      </c>
    </row>
    <row r="37" spans="2:12" ht="12.75">
      <c r="B37" s="11">
        <v>33</v>
      </c>
      <c r="C37" s="13" t="s">
        <v>95</v>
      </c>
      <c r="D37" s="85">
        <v>20.223514875</v>
      </c>
      <c r="E37" s="85">
        <v>5.234976377</v>
      </c>
      <c r="F37" s="85">
        <v>74.616973875</v>
      </c>
      <c r="G37" s="86">
        <v>4.124260924</v>
      </c>
      <c r="H37" s="86">
        <v>1.033665209</v>
      </c>
      <c r="I37" s="85">
        <v>0</v>
      </c>
      <c r="J37" s="75">
        <v>0.7111371622346351</v>
      </c>
      <c r="K37" s="80">
        <f t="shared" si="0"/>
        <v>105.94452842223464</v>
      </c>
      <c r="L37" s="85">
        <v>0</v>
      </c>
    </row>
    <row r="38" spans="2:12" ht="12.75">
      <c r="B38" s="11">
        <v>34</v>
      </c>
      <c r="C38" s="13" t="s">
        <v>61</v>
      </c>
      <c r="D38" s="85">
        <v>0.166812836</v>
      </c>
      <c r="E38" s="85">
        <v>0.250516558</v>
      </c>
      <c r="F38" s="85">
        <v>5.905673031</v>
      </c>
      <c r="G38" s="85">
        <v>0.145278569</v>
      </c>
      <c r="H38" s="85">
        <v>0.051970017</v>
      </c>
      <c r="I38" s="85">
        <v>0</v>
      </c>
      <c r="J38" s="75">
        <v>5.8305662708282793E-05</v>
      </c>
      <c r="K38" s="80">
        <f t="shared" si="0"/>
        <v>6.5203093166627095</v>
      </c>
      <c r="L38" s="85">
        <v>0</v>
      </c>
    </row>
    <row r="39" spans="2:12" ht="12.75">
      <c r="B39" s="11">
        <v>35</v>
      </c>
      <c r="C39" s="13" t="s">
        <v>62</v>
      </c>
      <c r="D39" s="85">
        <v>396.920844784</v>
      </c>
      <c r="E39" s="85">
        <v>566.864400025</v>
      </c>
      <c r="F39" s="85">
        <v>2285.616561259</v>
      </c>
      <c r="G39" s="85">
        <v>297.603483096</v>
      </c>
      <c r="H39" s="85">
        <v>28.790893088</v>
      </c>
      <c r="I39" s="85">
        <v>0</v>
      </c>
      <c r="J39" s="75">
        <v>0.23066798822156787</v>
      </c>
      <c r="K39" s="80">
        <f t="shared" si="0"/>
        <v>3576.0268502402214</v>
      </c>
      <c r="L39" s="85">
        <v>0</v>
      </c>
    </row>
    <row r="40" spans="2:12" ht="12.75">
      <c r="B40" s="11">
        <v>36</v>
      </c>
      <c r="C40" s="13" t="s">
        <v>63</v>
      </c>
      <c r="D40" s="85">
        <v>13.881376182</v>
      </c>
      <c r="E40" s="85">
        <v>57.334413031</v>
      </c>
      <c r="F40" s="85">
        <v>304.674124986</v>
      </c>
      <c r="G40" s="85">
        <v>26.479920996</v>
      </c>
      <c r="H40" s="85">
        <v>2.973876899</v>
      </c>
      <c r="I40" s="85">
        <v>0</v>
      </c>
      <c r="J40" s="75">
        <v>0.0001066993627561575</v>
      </c>
      <c r="K40" s="80">
        <f t="shared" si="0"/>
        <v>405.3438187933627</v>
      </c>
      <c r="L40" s="85">
        <v>0</v>
      </c>
    </row>
    <row r="41" spans="2:12" ht="12.75">
      <c r="B41" s="11">
        <v>37</v>
      </c>
      <c r="C41" s="13" t="s">
        <v>64</v>
      </c>
      <c r="D41" s="85">
        <v>796.92573874</v>
      </c>
      <c r="E41" s="85">
        <v>1149.765792431</v>
      </c>
      <c r="F41" s="85">
        <v>2271.387335629</v>
      </c>
      <c r="G41" s="85">
        <v>318.366929596</v>
      </c>
      <c r="H41" s="85">
        <v>59.896615187</v>
      </c>
      <c r="I41" s="85">
        <v>0</v>
      </c>
      <c r="J41" s="75">
        <v>1.352077707732156</v>
      </c>
      <c r="K41" s="80">
        <f t="shared" si="0"/>
        <v>4597.694489290732</v>
      </c>
      <c r="L41" s="85">
        <v>0</v>
      </c>
    </row>
    <row r="42" spans="2:12" ht="15">
      <c r="B42" s="14" t="s">
        <v>11</v>
      </c>
      <c r="C42" s="76"/>
      <c r="D42" s="88">
        <f aca="true" t="shared" si="1" ref="D42:L42">SUM(D5:D41)</f>
        <v>14642.026208546</v>
      </c>
      <c r="E42" s="88">
        <f t="shared" si="1"/>
        <v>24939.421281727242</v>
      </c>
      <c r="F42" s="88">
        <f t="shared" si="1"/>
        <v>42021.715557947005</v>
      </c>
      <c r="G42" s="88">
        <f t="shared" si="1"/>
        <v>5877.0332395776495</v>
      </c>
      <c r="H42" s="88">
        <f t="shared" si="1"/>
        <v>1318.940490336</v>
      </c>
      <c r="I42" s="88">
        <f t="shared" si="1"/>
        <v>0</v>
      </c>
      <c r="J42" s="88">
        <f t="shared" si="1"/>
        <v>93.055418076</v>
      </c>
      <c r="K42" s="88">
        <f>SUM(K5:K41)</f>
        <v>88892.19219620991</v>
      </c>
      <c r="L42" s="88">
        <f t="shared" si="1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7" spans="4:12" ht="12.75">
      <c r="D47" s="124"/>
      <c r="E47" s="124"/>
      <c r="F47" s="124"/>
      <c r="G47" s="124"/>
      <c r="H47" s="124"/>
      <c r="I47" s="124"/>
      <c r="J47" s="124"/>
      <c r="K47" s="124"/>
      <c r="L47" s="12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2020-10-12T08:26:33Z</cp:lastPrinted>
  <dcterms:created xsi:type="dcterms:W3CDTF">2014-01-06T04:43:23Z</dcterms:created>
  <dcterms:modified xsi:type="dcterms:W3CDTF">2020-12-08T13:43:07Z</dcterms:modified>
  <cp:category/>
  <cp:version/>
  <cp:contentType/>
  <cp:contentStatus/>
</cp:coreProperties>
</file>