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<sst xmlns="http://schemas.openxmlformats.org/spreadsheetml/2006/main" count="193" uniqueCount="158">
  <si>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</si>
  <si>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</si>
  <si>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</si>
  <si>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</si>
  <si>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</si>
  <si>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</si>
  <si>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</si>
  <si>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</si>
  <si>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</si>
  <si>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</si>
  <si>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</si>
  <si>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</si>
  <si>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</si>
  <si>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</si>
  <si>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</si>
  <si>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</si>
  <si>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</si>
  <si>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</si>
  <si>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</si>
  <si>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</si>
  <si>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</si>
  <si>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</si>
  <si>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</si>
  <si>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</si>
  <si>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</si>
  <si>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</si>
  <si>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</si>
  <si>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</si>
  <si>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</si>
  <si>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</si>
  <si>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</si>
  <si>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</si>
  <si>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</si>
  <si>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</si>
  <si>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</si>
  <si>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</si>
  <si>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</si>
  <si>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</si>
  <si>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</si>
  <si>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</si>
  <si>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</si>
  <si>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</si>
  <si>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</si>
  <si>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</si>
  <si>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</si>
  <si>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</si>
  <si>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</si>
  <si>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</si>
  <si>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</si>
  <si>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</si>
  <si>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</si>
  <si>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</si>
  <si>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</si>
  <si>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</si>
  <si>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</si>
  <si>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</si>
  <si>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</si>
  <si>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</si>
  <si>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</si>
  <si>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</si>
  <si>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</si>
  <si>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</si>
  <si>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</si>
  <si>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</si>
  <si>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</si>
  <si>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</si>
  <si>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</si>
  <si>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</si>
  <si>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</si>
  <si>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</si>
  <si>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</si>
  <si>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</si>
  <si>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</si>
  <si>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</si>
  <si>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</si>
  <si>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</si>
  <si>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</si>
  <si>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</si>
  <si>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</si>
  <si>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</si>
  <si>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</si>
  <si>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</si>
  <si>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</si>
  <si>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</si>
  <si>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</si>
  <si>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</si>
  <si>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</si>
  <si>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</si>
  <si>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</si>
  <si>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</si>
  <si>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</si>
  <si>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</si>
  <si>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</si>
  <si>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</si>
  <si>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</si>
  <si>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</si>
  <si>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</si>
  <si>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</si>
  <si>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</si>
  <si>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</si>
  <si>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</si>
  <si>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</si>
  <si>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</si>
  <si>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</si>
  <si>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</si>
  <si>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</si>
  <si>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</si>
  <si>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</si>
  <si>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</si>
  <si>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</si>
  <si>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SMALL AND MID CAP FUND</t>
  </si>
  <si>
    <t>DSPBR INDIA T.I.G.E.R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</si>
  <si>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</si>
  <si>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</si>
  <si>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</si>
  <si>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</si>
  <si>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</si>
  <si>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</si>
  <si>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</si>
  <si>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</si>
  <si>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</si>
  <si>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</si>
  <si>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</si>
  <si>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</si>
  <si>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</si>
  <si>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3 : Banks/FIs</t>
  </si>
  <si>
    <t>4 : FIIs/FPIs</t>
  </si>
  <si>
    <t>5 : High Networth Individuals</t>
  </si>
  <si>
    <t>DSP BlackRock Mutual Fund (All figures in Rs. Crore)</t>
  </si>
  <si>
    <t>DSPBR GLOBAL ALLOCATION FUND</t>
  </si>
  <si>
    <t>DSPBR CONSTANT Maturity 10Y G-Sec Fund</t>
  </si>
  <si>
    <t>DSPBR DAF - S29 - 40M</t>
  </si>
  <si>
    <t>DSPBR 3 Years Close Ended Equity Fund</t>
  </si>
  <si>
    <t>Telangana</t>
  </si>
  <si>
    <t>I : Contribution of sponsor and its associates in AAUM</t>
  </si>
  <si>
    <t>II : Contribution of other than sponsor and its associates in AAUM</t>
  </si>
  <si>
    <t>DSPBR DAF - S34 - 36M</t>
  </si>
  <si>
    <t>DSPBR DAF - S35 - 36M</t>
  </si>
  <si>
    <t>DSPBR DAF - S36 - 36M</t>
  </si>
  <si>
    <t>DSPBR ULTRA SHORT TERM FUND</t>
  </si>
  <si>
    <t>(c) Sub-Total</t>
  </si>
  <si>
    <t>DSPBR DAF - S39 - 36M</t>
  </si>
  <si>
    <t>FMP - Series 192 - 36M</t>
  </si>
  <si>
    <t>FMP - Series 195 - 36M</t>
  </si>
  <si>
    <t>DSPBR Equity Savings Fund</t>
  </si>
  <si>
    <t>DSPBR DAF - S44 - 39M</t>
  </si>
  <si>
    <t>DSPBR DAF - S45 - 38M</t>
  </si>
  <si>
    <t>FMP - Series 196 - 37M</t>
  </si>
  <si>
    <t>DSPBR DAF - S46 - 36M</t>
  </si>
  <si>
    <t>DSPBR DAF - S49 - 42M</t>
  </si>
  <si>
    <t>FMP - Series 204 - 37M</t>
  </si>
  <si>
    <t>FMP - Series 205 - 37M</t>
  </si>
  <si>
    <t>FMP - Series 209 - 37M</t>
  </si>
  <si>
    <t>FMP - Series 210 - 36M</t>
  </si>
  <si>
    <t>FMP - Series 211 - 38M</t>
  </si>
  <si>
    <t>DSP BlackRock Mutual Fund: Average Assets Under Management (AAUM) as on 31.10.2017 (All figures in Rs. Crore)</t>
  </si>
  <si>
    <t>Table showing State wise /Union Territory wise contribution to AAUM of category of schemes as on 31.10.2017</t>
  </si>
  <si>
    <t>DSPBR Equal Nifty 50 Fund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</si>
</sst>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4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0" fillId="0" borderId="14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33" borderId="11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0" fillId="33" borderId="11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1" fillId="34" borderId="11" xfId="42" applyFont="1" applyFill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1" fillId="33" borderId="12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9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center"/>
    </xf>
    <xf numFmtId="43" fontId="1" fillId="34" borderId="10" xfId="42" applyFont="1" applyFill="1" applyBorder="1" applyAlignment="1">
      <alignment/>
    </xf>
    <xf numFmtId="43" fontId="1" fillId="34" borderId="12" xfId="42" applyFont="1" applyFill="1" applyBorder="1" applyAlignment="1">
      <alignment/>
    </xf>
    <xf numFmtId="43" fontId="1" fillId="33" borderId="17" xfId="42" applyFont="1" applyFill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1" fillId="33" borderId="11" xfId="42" applyFont="1" applyFill="1" applyBorder="1" applyAlignment="1">
      <alignment/>
    </xf>
    <xf numFmtId="43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43" fontId="1" fillId="33" borderId="11" xfId="42" applyFont="1" applyFill="1" applyBorder="1" applyAlignment="1">
      <alignment/>
    </xf>
    <xf numFmtId="43" fontId="1" fillId="33" borderId="12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43" fontId="1" fillId="33" borderId="20" xfId="42" applyFont="1" applyFill="1" applyBorder="1" applyAlignment="1">
      <alignment/>
    </xf>
    <xf numFmtId="43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3" fontId="1" fillId="0" borderId="10" xfId="42" applyFont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22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43" fontId="1" fillId="33" borderId="15" xfId="42" applyNumberFormat="1" applyFont="1" applyFill="1" applyBorder="1" applyAlignment="1">
      <alignment/>
    </xf>
    <xf numFmtId="43" fontId="0" fillId="0" borderId="14" xfId="42" applyNumberFormat="1" applyFont="1" applyBorder="1" applyAlignment="1">
      <alignment/>
    </xf>
    <xf numFmtId="43" fontId="1" fillId="33" borderId="11" xfId="42" applyNumberFormat="1" applyFont="1" applyFill="1" applyBorder="1" applyAlignment="1">
      <alignment/>
    </xf>
    <xf numFmtId="43" fontId="1" fillId="0" borderId="13" xfId="42" applyNumberFormat="1" applyFont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43" fontId="1" fillId="33" borderId="14" xfId="42" applyFont="1" applyFill="1" applyBorder="1" applyAlignment="1">
      <alignment/>
    </xf>
    <xf numFmtId="43" fontId="0" fillId="0" borderId="0" xfId="0" applyNumberFormat="1" applyBorder="1" applyAlignment="1">
      <alignment/>
    </xf>
    <xf numFmtId="180" fontId="1" fillId="33" borderId="11" xfId="42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9" fillId="0" borderId="10" xfId="55" applyNumberFormat="1" applyFont="1" applyBorder="1" applyProtection="1">
      <alignment/>
      <protection locked="0"/>
    </xf>
    <xf numFmtId="171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43" fillId="0" borderId="24" xfId="55" applyNumberFormat="1" applyFont="1" applyFill="1" applyBorder="1" applyAlignment="1">
      <alignment horizontal="center" vertical="center" wrapText="1"/>
      <protection/>
    </xf>
    <xf numFmtId="49" fontId="43" fillId="0" borderId="13" xfId="55" applyNumberFormat="1" applyFont="1" applyFill="1" applyBorder="1" applyAlignment="1">
      <alignment horizontal="center" vertical="center" wrapText="1"/>
      <protection/>
    </xf>
    <xf numFmtId="43" fontId="0" fillId="0" borderId="2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25" xfId="56" applyNumberFormat="1" applyFont="1" applyFill="1" applyBorder="1" applyAlignment="1">
      <alignment horizontal="center" vertical="top" wrapText="1"/>
      <protection/>
    </xf>
    <xf numFmtId="2" fontId="2" fillId="0" borderId="26" xfId="56" applyNumberFormat="1" applyFont="1" applyFill="1" applyBorder="1" applyAlignment="1">
      <alignment horizontal="center" vertical="top" wrapText="1"/>
      <protection/>
    </xf>
    <xf numFmtId="2" fontId="2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vertical="center" wrapText="1"/>
      <protection/>
    </xf>
    <xf numFmtId="3" fontId="6" fillId="0" borderId="29" xfId="56" applyNumberFormat="1" applyFont="1" applyFill="1" applyBorder="1" applyAlignment="1">
      <alignment vertical="center" wrapText="1"/>
      <protection/>
    </xf>
    <xf numFmtId="3" fontId="6" fillId="0" borderId="30" xfId="56" applyNumberFormat="1" applyFont="1" applyFill="1" applyBorder="1" applyAlignment="1">
      <alignment vertical="center" wrapText="1"/>
      <protection/>
    </xf>
    <xf numFmtId="43" fontId="0" fillId="0" borderId="31" xfId="42" applyFont="1" applyBorder="1" applyAlignment="1">
      <alignment horizontal="center"/>
    </xf>
    <xf numFmtId="43" fontId="0" fillId="0" borderId="32" xfId="42" applyFont="1" applyBorder="1" applyAlignment="1">
      <alignment horizontal="center"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49" fontId="43" fillId="0" borderId="36" xfId="55" applyNumberFormat="1" applyFont="1" applyFill="1" applyBorder="1" applyAlignment="1">
      <alignment horizontal="center" vertical="center" wrapText="1"/>
      <protection/>
    </xf>
    <xf numFmtId="49" fontId="43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8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8" sqref="B8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5.28125" style="2" customWidth="1"/>
    <col min="4" max="4" width="9.57421875" style="35" customWidth="1"/>
    <col min="5" max="6" width="5.28125" style="2" bestFit="1" customWidth="1"/>
    <col min="7" max="7" width="5.28125" style="2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6.00390625" style="2" customWidth="1"/>
    <col min="12" max="12" width="9.57421875" style="2" customWidth="1"/>
    <col min="13" max="13" width="5.28125" style="2" bestFit="1" customWidth="1"/>
    <col min="14" max="14" width="5.28125" style="35" customWidth="1"/>
    <col min="15" max="16" width="5.28125" style="2" bestFit="1" customWidth="1"/>
    <col min="17" max="17" width="5.28125" style="2" customWidth="1"/>
    <col min="18" max="19" width="8.00390625" style="2" customWidth="1"/>
    <col min="20" max="20" width="8.00390625" style="2" bestFit="1" customWidth="1"/>
    <col min="21" max="21" width="5.28125" style="2" customWidth="1"/>
    <col min="22" max="22" width="8.00390625" style="2" customWidth="1"/>
    <col min="23" max="27" width="5.28125" style="2" customWidth="1"/>
    <col min="28" max="29" width="6.00390625" style="2" customWidth="1"/>
    <col min="30" max="31" width="5.28125" style="2" customWidth="1"/>
    <col min="32" max="32" width="6.00390625" style="2" customWidth="1"/>
    <col min="33" max="37" width="5.28125" style="2" customWidth="1"/>
    <col min="38" max="38" width="6.00390625" style="2" customWidth="1"/>
    <col min="39" max="41" width="5.28125" style="2" customWidth="1"/>
    <col min="42" max="42" width="6.00390625" style="2" bestFit="1" customWidth="1"/>
    <col min="43" max="43" width="5.28125" style="2" customWidth="1"/>
    <col min="44" max="44" width="8.00390625" style="35" customWidth="1"/>
    <col min="45" max="46" width="5.28125" style="2" bestFit="1" customWidth="1"/>
    <col min="47" max="47" width="5.28125" style="2" customWidth="1"/>
    <col min="48" max="49" width="10.57421875" style="2" customWidth="1"/>
    <col min="50" max="50" width="8.00390625" style="2" customWidth="1"/>
    <col min="51" max="51" width="5.28125" style="2" customWidth="1"/>
    <col min="52" max="52" width="10.57421875" style="2" customWidth="1"/>
    <col min="53" max="53" width="5.28125" style="2" bestFit="1" customWidth="1"/>
    <col min="54" max="54" width="5.28125" style="35" customWidth="1"/>
    <col min="55" max="56" width="5.28125" style="2" bestFit="1" customWidth="1"/>
    <col min="57" max="57" width="5.28125" style="2" customWidth="1"/>
    <col min="58" max="58" width="9.57421875" style="2" customWidth="1"/>
    <col min="59" max="59" width="8.00390625" style="35" customWidth="1"/>
    <col min="60" max="60" width="7.00390625" style="2" customWidth="1"/>
    <col min="61" max="61" width="5.28125" style="2" customWidth="1"/>
    <col min="62" max="62" width="9.57421875" style="2" bestFit="1" customWidth="1"/>
    <col min="63" max="63" width="10.57421875" style="31" customWidth="1"/>
    <col min="64" max="65" width="10.57421875" style="2" bestFit="1" customWidth="1"/>
    <col min="66" max="16384" width="9.140625" style="2" customWidth="1"/>
  </cols>
  <sheetData>
    <row r="1" spans="1:256" s="1" customFormat="1" ht="19.5" thickBot="1">
      <c r="A1" s="116" t="s">
        <v>71</v>
      </c>
      <c r="B1" s="140" t="s">
        <v>30</v>
      </c>
      <c r="C1" s="126" t="s">
        <v>155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17"/>
      <c r="B2" s="141"/>
      <c r="C2" s="145" t="s">
        <v>29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7"/>
      <c r="W2" s="145" t="s">
        <v>27</v>
      </c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7"/>
      <c r="AQ2" s="145" t="s">
        <v>28</v>
      </c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7"/>
      <c r="BK2" s="132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17"/>
      <c r="B3" s="141"/>
      <c r="C3" s="129" t="s">
        <v>12</v>
      </c>
      <c r="D3" s="130"/>
      <c r="E3" s="130"/>
      <c r="F3" s="130"/>
      <c r="G3" s="130"/>
      <c r="H3" s="130"/>
      <c r="I3" s="130"/>
      <c r="J3" s="130"/>
      <c r="K3" s="130"/>
      <c r="L3" s="131"/>
      <c r="M3" s="129" t="s">
        <v>13</v>
      </c>
      <c r="N3" s="130"/>
      <c r="O3" s="130"/>
      <c r="P3" s="130"/>
      <c r="Q3" s="130"/>
      <c r="R3" s="130"/>
      <c r="S3" s="130"/>
      <c r="T3" s="130"/>
      <c r="U3" s="130"/>
      <c r="V3" s="131"/>
      <c r="W3" s="129" t="s">
        <v>12</v>
      </c>
      <c r="X3" s="130"/>
      <c r="Y3" s="130"/>
      <c r="Z3" s="130"/>
      <c r="AA3" s="130"/>
      <c r="AB3" s="130"/>
      <c r="AC3" s="130"/>
      <c r="AD3" s="130"/>
      <c r="AE3" s="130"/>
      <c r="AF3" s="131"/>
      <c r="AG3" s="129" t="s">
        <v>13</v>
      </c>
      <c r="AH3" s="130"/>
      <c r="AI3" s="130"/>
      <c r="AJ3" s="130"/>
      <c r="AK3" s="130"/>
      <c r="AL3" s="130"/>
      <c r="AM3" s="130"/>
      <c r="AN3" s="130"/>
      <c r="AO3" s="130"/>
      <c r="AP3" s="131"/>
      <c r="AQ3" s="129" t="s">
        <v>12</v>
      </c>
      <c r="AR3" s="130"/>
      <c r="AS3" s="130"/>
      <c r="AT3" s="130"/>
      <c r="AU3" s="130"/>
      <c r="AV3" s="130"/>
      <c r="AW3" s="130"/>
      <c r="AX3" s="130"/>
      <c r="AY3" s="130"/>
      <c r="AZ3" s="131"/>
      <c r="BA3" s="129" t="s">
        <v>13</v>
      </c>
      <c r="BB3" s="130"/>
      <c r="BC3" s="130"/>
      <c r="BD3" s="130"/>
      <c r="BE3" s="130"/>
      <c r="BF3" s="130"/>
      <c r="BG3" s="130"/>
      <c r="BH3" s="130"/>
      <c r="BI3" s="130"/>
      <c r="BJ3" s="131"/>
      <c r="BK3" s="133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17"/>
      <c r="B4" s="141"/>
      <c r="C4" s="148" t="s">
        <v>31</v>
      </c>
      <c r="D4" s="149"/>
      <c r="E4" s="149"/>
      <c r="F4" s="149"/>
      <c r="G4" s="150"/>
      <c r="H4" s="137" t="s">
        <v>32</v>
      </c>
      <c r="I4" s="138"/>
      <c r="J4" s="138"/>
      <c r="K4" s="138"/>
      <c r="L4" s="139"/>
      <c r="M4" s="148" t="s">
        <v>31</v>
      </c>
      <c r="N4" s="149"/>
      <c r="O4" s="149"/>
      <c r="P4" s="149"/>
      <c r="Q4" s="150"/>
      <c r="R4" s="137" t="s">
        <v>32</v>
      </c>
      <c r="S4" s="138"/>
      <c r="T4" s="138"/>
      <c r="U4" s="138"/>
      <c r="V4" s="139"/>
      <c r="W4" s="148" t="s">
        <v>31</v>
      </c>
      <c r="X4" s="149"/>
      <c r="Y4" s="149"/>
      <c r="Z4" s="149"/>
      <c r="AA4" s="150"/>
      <c r="AB4" s="137" t="s">
        <v>32</v>
      </c>
      <c r="AC4" s="138"/>
      <c r="AD4" s="138"/>
      <c r="AE4" s="138"/>
      <c r="AF4" s="139"/>
      <c r="AG4" s="148" t="s">
        <v>31</v>
      </c>
      <c r="AH4" s="149"/>
      <c r="AI4" s="149"/>
      <c r="AJ4" s="149"/>
      <c r="AK4" s="150"/>
      <c r="AL4" s="137" t="s">
        <v>32</v>
      </c>
      <c r="AM4" s="138"/>
      <c r="AN4" s="138"/>
      <c r="AO4" s="138"/>
      <c r="AP4" s="139"/>
      <c r="AQ4" s="148" t="s">
        <v>31</v>
      </c>
      <c r="AR4" s="149"/>
      <c r="AS4" s="149"/>
      <c r="AT4" s="149"/>
      <c r="AU4" s="150"/>
      <c r="AV4" s="137" t="s">
        <v>32</v>
      </c>
      <c r="AW4" s="138"/>
      <c r="AX4" s="138"/>
      <c r="AY4" s="138"/>
      <c r="AZ4" s="139"/>
      <c r="BA4" s="148" t="s">
        <v>31</v>
      </c>
      <c r="BB4" s="149"/>
      <c r="BC4" s="149"/>
      <c r="BD4" s="149"/>
      <c r="BE4" s="150"/>
      <c r="BF4" s="137" t="s">
        <v>32</v>
      </c>
      <c r="BG4" s="138"/>
      <c r="BH4" s="138"/>
      <c r="BI4" s="138"/>
      <c r="BJ4" s="139"/>
      <c r="BK4" s="133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17"/>
      <c r="B5" s="141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4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42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4"/>
    </row>
    <row r="7" spans="1:63" ht="12.75">
      <c r="A7" s="11" t="s">
        <v>72</v>
      </c>
      <c r="B7" s="18" t="s">
        <v>14</v>
      </c>
      <c r="C7" s="142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4"/>
    </row>
    <row r="8" spans="1:63" ht="12.75">
      <c r="A8" s="11"/>
      <c r="B8" s="47" t="s">
        <v>94</v>
      </c>
      <c r="C8" s="45">
        <v>0</v>
      </c>
      <c r="D8" s="53">
        <v>936.6141226130001</v>
      </c>
      <c r="E8" s="45">
        <v>0</v>
      </c>
      <c r="F8" s="45">
        <v>0</v>
      </c>
      <c r="G8" s="45">
        <v>0</v>
      </c>
      <c r="H8" s="45">
        <v>34.520696148</v>
      </c>
      <c r="I8" s="45">
        <v>9616.55371693047</v>
      </c>
      <c r="J8" s="45">
        <v>2220.319815468</v>
      </c>
      <c r="K8" s="45">
        <v>0</v>
      </c>
      <c r="L8" s="45">
        <v>434.332055568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13.89910143</v>
      </c>
      <c r="S8" s="45">
        <v>186.590740721</v>
      </c>
      <c r="T8" s="45">
        <v>143.977862674</v>
      </c>
      <c r="U8" s="45">
        <v>0</v>
      </c>
      <c r="V8" s="45">
        <v>16.74478836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0.138645265</v>
      </c>
      <c r="AC8" s="45">
        <v>1.936304553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0.040891606</v>
      </c>
      <c r="AM8" s="45">
        <v>0</v>
      </c>
      <c r="AN8" s="45">
        <v>0</v>
      </c>
      <c r="AO8" s="45">
        <v>0</v>
      </c>
      <c r="AP8" s="45">
        <v>0.408970815</v>
      </c>
      <c r="AQ8" s="45">
        <v>0</v>
      </c>
      <c r="AR8" s="53">
        <v>0</v>
      </c>
      <c r="AS8" s="45">
        <v>0</v>
      </c>
      <c r="AT8" s="45">
        <v>0</v>
      </c>
      <c r="AU8" s="45">
        <v>0</v>
      </c>
      <c r="AV8" s="45">
        <v>50.249211183999996</v>
      </c>
      <c r="AW8" s="45">
        <v>3046.900831153</v>
      </c>
      <c r="AX8" s="45">
        <v>380.01858404899997</v>
      </c>
      <c r="AY8" s="45">
        <v>0</v>
      </c>
      <c r="AZ8" s="45">
        <v>311.001897001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19.548325565</v>
      </c>
      <c r="BG8" s="53">
        <v>58.703877139</v>
      </c>
      <c r="BH8" s="45">
        <v>1.80965717</v>
      </c>
      <c r="BI8" s="45">
        <v>0</v>
      </c>
      <c r="BJ8" s="45">
        <v>35.45623057900001</v>
      </c>
      <c r="BK8" s="91">
        <f>SUM(C8:BJ8)</f>
        <v>17509.766325991473</v>
      </c>
    </row>
    <row r="9" spans="1:63" ht="12.75">
      <c r="A9" s="11"/>
      <c r="B9" s="47" t="s">
        <v>96</v>
      </c>
      <c r="C9" s="45">
        <v>0</v>
      </c>
      <c r="D9" s="53">
        <v>2.827795707</v>
      </c>
      <c r="E9" s="45">
        <v>0</v>
      </c>
      <c r="F9" s="45">
        <v>0</v>
      </c>
      <c r="G9" s="54">
        <v>0</v>
      </c>
      <c r="H9" s="55">
        <v>11.352468275000003</v>
      </c>
      <c r="I9" s="45">
        <v>0.198884597</v>
      </c>
      <c r="J9" s="45">
        <v>0.033074186000000005</v>
      </c>
      <c r="K9" s="56">
        <v>0</v>
      </c>
      <c r="L9" s="54">
        <v>4.45790733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3.63777246</v>
      </c>
      <c r="S9" s="45">
        <v>0.05094196300000001</v>
      </c>
      <c r="T9" s="45">
        <v>0</v>
      </c>
      <c r="U9" s="45">
        <v>0</v>
      </c>
      <c r="V9" s="54">
        <v>1.269546117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</v>
      </c>
      <c r="AS9" s="45">
        <v>0</v>
      </c>
      <c r="AT9" s="56">
        <v>0</v>
      </c>
      <c r="AU9" s="54">
        <v>0</v>
      </c>
      <c r="AV9" s="55">
        <v>2.154492794</v>
      </c>
      <c r="AW9" s="45">
        <v>2.729411941</v>
      </c>
      <c r="AX9" s="45">
        <v>0</v>
      </c>
      <c r="AY9" s="56">
        <v>0</v>
      </c>
      <c r="AZ9" s="54">
        <v>8.731398736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0.380716933</v>
      </c>
      <c r="BG9" s="53">
        <v>0.338406841</v>
      </c>
      <c r="BH9" s="45">
        <v>0</v>
      </c>
      <c r="BI9" s="45">
        <v>0</v>
      </c>
      <c r="BJ9" s="45">
        <v>0.36215192</v>
      </c>
      <c r="BK9" s="91">
        <f>SUM(C9:BJ9)</f>
        <v>38.52496980000001</v>
      </c>
    </row>
    <row r="10" spans="1:65" ht="12.75">
      <c r="A10" s="36"/>
      <c r="B10" s="37" t="s">
        <v>81</v>
      </c>
      <c r="C10" s="92">
        <f>SUM(C8:C9)</f>
        <v>0</v>
      </c>
      <c r="D10" s="92">
        <f aca="true" t="shared" si="0" ref="D10:BJ10">SUM(D8:D9)</f>
        <v>939.44191832</v>
      </c>
      <c r="E10" s="92">
        <f t="shared" si="0"/>
        <v>0</v>
      </c>
      <c r="F10" s="92">
        <f t="shared" si="0"/>
        <v>0</v>
      </c>
      <c r="G10" s="92">
        <f t="shared" si="0"/>
        <v>0</v>
      </c>
      <c r="H10" s="92">
        <f t="shared" si="0"/>
        <v>45.873164423000006</v>
      </c>
      <c r="I10" s="92">
        <f t="shared" si="0"/>
        <v>9616.75260152747</v>
      </c>
      <c r="J10" s="92">
        <f t="shared" si="0"/>
        <v>2220.3528896539997</v>
      </c>
      <c r="K10" s="92">
        <f t="shared" si="0"/>
        <v>0</v>
      </c>
      <c r="L10" s="92">
        <f t="shared" si="0"/>
        <v>438.789962898</v>
      </c>
      <c r="M10" s="92">
        <f t="shared" si="0"/>
        <v>0</v>
      </c>
      <c r="N10" s="92">
        <f t="shared" si="0"/>
        <v>0</v>
      </c>
      <c r="O10" s="92">
        <f t="shared" si="0"/>
        <v>0</v>
      </c>
      <c r="P10" s="92">
        <f t="shared" si="0"/>
        <v>0</v>
      </c>
      <c r="Q10" s="92">
        <f t="shared" si="0"/>
        <v>0</v>
      </c>
      <c r="R10" s="92">
        <f t="shared" si="0"/>
        <v>17.53687389</v>
      </c>
      <c r="S10" s="92">
        <f t="shared" si="0"/>
        <v>186.64168268400002</v>
      </c>
      <c r="T10" s="92">
        <f t="shared" si="0"/>
        <v>143.977862674</v>
      </c>
      <c r="U10" s="92">
        <f t="shared" si="0"/>
        <v>0</v>
      </c>
      <c r="V10" s="92">
        <f t="shared" si="0"/>
        <v>18.014334477000002</v>
      </c>
      <c r="W10" s="92">
        <f t="shared" si="0"/>
        <v>0</v>
      </c>
      <c r="X10" s="92">
        <f t="shared" si="0"/>
        <v>0</v>
      </c>
      <c r="Y10" s="92">
        <f t="shared" si="0"/>
        <v>0</v>
      </c>
      <c r="Z10" s="92">
        <f t="shared" si="0"/>
        <v>0</v>
      </c>
      <c r="AA10" s="92">
        <f t="shared" si="0"/>
        <v>0</v>
      </c>
      <c r="AB10" s="92">
        <f t="shared" si="0"/>
        <v>0.138645265</v>
      </c>
      <c r="AC10" s="92">
        <f t="shared" si="0"/>
        <v>1.936304553</v>
      </c>
      <c r="AD10" s="92">
        <f t="shared" si="0"/>
        <v>0</v>
      </c>
      <c r="AE10" s="92">
        <f t="shared" si="0"/>
        <v>0</v>
      </c>
      <c r="AF10" s="92">
        <f t="shared" si="0"/>
        <v>0</v>
      </c>
      <c r="AG10" s="92">
        <f t="shared" si="0"/>
        <v>0</v>
      </c>
      <c r="AH10" s="92">
        <f t="shared" si="0"/>
        <v>0</v>
      </c>
      <c r="AI10" s="92">
        <f t="shared" si="0"/>
        <v>0</v>
      </c>
      <c r="AJ10" s="92">
        <f t="shared" si="0"/>
        <v>0</v>
      </c>
      <c r="AK10" s="92">
        <f t="shared" si="0"/>
        <v>0</v>
      </c>
      <c r="AL10" s="92">
        <f t="shared" si="0"/>
        <v>0.040891606</v>
      </c>
      <c r="AM10" s="92">
        <f t="shared" si="0"/>
        <v>0</v>
      </c>
      <c r="AN10" s="92">
        <f t="shared" si="0"/>
        <v>0</v>
      </c>
      <c r="AO10" s="92">
        <f t="shared" si="0"/>
        <v>0</v>
      </c>
      <c r="AP10" s="92">
        <f t="shared" si="0"/>
        <v>0.408970815</v>
      </c>
      <c r="AQ10" s="92">
        <f t="shared" si="0"/>
        <v>0</v>
      </c>
      <c r="AR10" s="92">
        <f t="shared" si="0"/>
        <v>0</v>
      </c>
      <c r="AS10" s="92">
        <f t="shared" si="0"/>
        <v>0</v>
      </c>
      <c r="AT10" s="92">
        <f t="shared" si="0"/>
        <v>0</v>
      </c>
      <c r="AU10" s="92">
        <f t="shared" si="0"/>
        <v>0</v>
      </c>
      <c r="AV10" s="92">
        <f t="shared" si="0"/>
        <v>52.403703977999996</v>
      </c>
      <c r="AW10" s="92">
        <f t="shared" si="0"/>
        <v>3049.630243094</v>
      </c>
      <c r="AX10" s="92">
        <f t="shared" si="0"/>
        <v>380.01858404899997</v>
      </c>
      <c r="AY10" s="92">
        <f t="shared" si="0"/>
        <v>0</v>
      </c>
      <c r="AZ10" s="92">
        <f t="shared" si="0"/>
        <v>319.733295737</v>
      </c>
      <c r="BA10" s="92">
        <f t="shared" si="0"/>
        <v>0</v>
      </c>
      <c r="BB10" s="92">
        <f t="shared" si="0"/>
        <v>0</v>
      </c>
      <c r="BC10" s="92">
        <f t="shared" si="0"/>
        <v>0</v>
      </c>
      <c r="BD10" s="92">
        <f t="shared" si="0"/>
        <v>0</v>
      </c>
      <c r="BE10" s="92">
        <f t="shared" si="0"/>
        <v>0</v>
      </c>
      <c r="BF10" s="92">
        <f t="shared" si="0"/>
        <v>19.929042497999998</v>
      </c>
      <c r="BG10" s="92">
        <f t="shared" si="0"/>
        <v>59.04228398</v>
      </c>
      <c r="BH10" s="92">
        <f t="shared" si="0"/>
        <v>1.80965717</v>
      </c>
      <c r="BI10" s="92">
        <f t="shared" si="0"/>
        <v>0</v>
      </c>
      <c r="BJ10" s="92">
        <f t="shared" si="0"/>
        <v>35.81838249900001</v>
      </c>
      <c r="BK10" s="92">
        <f>SUM(BK8:BK9)</f>
        <v>17548.291295791474</v>
      </c>
      <c r="BM10" s="27"/>
    </row>
    <row r="11" spans="1:63" ht="12.75">
      <c r="A11" s="11" t="s">
        <v>73</v>
      </c>
      <c r="B11" s="18" t="s">
        <v>3</v>
      </c>
      <c r="C11" s="113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5"/>
    </row>
    <row r="12" spans="1:63" ht="12.75">
      <c r="A12" s="11"/>
      <c r="B12" s="46" t="s">
        <v>95</v>
      </c>
      <c r="C12" s="45">
        <v>0</v>
      </c>
      <c r="D12" s="53">
        <v>275.417018172</v>
      </c>
      <c r="E12" s="45">
        <v>0</v>
      </c>
      <c r="F12" s="45">
        <v>0</v>
      </c>
      <c r="G12" s="54">
        <v>0</v>
      </c>
      <c r="H12" s="55">
        <v>2.251579106</v>
      </c>
      <c r="I12" s="45">
        <v>0.27959504500000004</v>
      </c>
      <c r="J12" s="45">
        <v>0</v>
      </c>
      <c r="K12" s="56">
        <v>0</v>
      </c>
      <c r="L12" s="54">
        <v>94.36384003199998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0.9472485170000001</v>
      </c>
      <c r="S12" s="45">
        <v>4.107000776</v>
      </c>
      <c r="T12" s="45">
        <v>0</v>
      </c>
      <c r="U12" s="45">
        <v>0</v>
      </c>
      <c r="V12" s="54">
        <v>0.35168648599999996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0</v>
      </c>
      <c r="AS12" s="45">
        <v>0</v>
      </c>
      <c r="AT12" s="56">
        <v>0</v>
      </c>
      <c r="AU12" s="54">
        <v>0</v>
      </c>
      <c r="AV12" s="55">
        <v>3.95583448</v>
      </c>
      <c r="AW12" s="45">
        <v>12.522304685999998</v>
      </c>
      <c r="AX12" s="45">
        <v>1.9919643379999998</v>
      </c>
      <c r="AY12" s="56">
        <v>0</v>
      </c>
      <c r="AZ12" s="54">
        <v>37.98851210400001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1.1409665349999998</v>
      </c>
      <c r="BG12" s="53">
        <v>0.28074927</v>
      </c>
      <c r="BH12" s="45">
        <v>0.9820164349999999</v>
      </c>
      <c r="BI12" s="45">
        <v>0</v>
      </c>
      <c r="BJ12" s="45">
        <v>1.8818999060000001</v>
      </c>
      <c r="BK12" s="91">
        <f>SUM(C12:BJ12)</f>
        <v>438.462215888</v>
      </c>
    </row>
    <row r="13" spans="1:65" ht="12.75">
      <c r="A13" s="11"/>
      <c r="B13" s="47" t="s">
        <v>130</v>
      </c>
      <c r="C13" s="45">
        <v>0</v>
      </c>
      <c r="D13" s="53">
        <v>85.725043213</v>
      </c>
      <c r="E13" s="45">
        <v>0</v>
      </c>
      <c r="F13" s="45">
        <v>0</v>
      </c>
      <c r="G13" s="54">
        <v>0</v>
      </c>
      <c r="H13" s="55">
        <v>2.5122366399999994</v>
      </c>
      <c r="I13" s="45">
        <v>0</v>
      </c>
      <c r="J13" s="45">
        <v>0</v>
      </c>
      <c r="K13" s="56">
        <v>0</v>
      </c>
      <c r="L13" s="54">
        <v>26.754259711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0.8207386040000001</v>
      </c>
      <c r="S13" s="45">
        <v>0</v>
      </c>
      <c r="T13" s="45">
        <v>0</v>
      </c>
      <c r="U13" s="45">
        <v>0</v>
      </c>
      <c r="V13" s="54">
        <v>0.178215402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1.305496601</v>
      </c>
      <c r="AW13" s="45">
        <v>3.016431545</v>
      </c>
      <c r="AX13" s="45">
        <v>0</v>
      </c>
      <c r="AY13" s="56">
        <v>0</v>
      </c>
      <c r="AZ13" s="54">
        <v>16.595439512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0.07760288400000001</v>
      </c>
      <c r="BG13" s="53">
        <v>0.0057653489999999995</v>
      </c>
      <c r="BH13" s="45">
        <v>0</v>
      </c>
      <c r="BI13" s="45">
        <v>0</v>
      </c>
      <c r="BJ13" s="45">
        <v>0.005284558</v>
      </c>
      <c r="BK13" s="91">
        <f>SUM(C13:BJ13)</f>
        <v>136.996514019</v>
      </c>
      <c r="BM13" s="27"/>
    </row>
    <row r="14" spans="1:65" ht="12.75">
      <c r="A14" s="36"/>
      <c r="B14" s="37" t="s">
        <v>82</v>
      </c>
      <c r="C14" s="93">
        <f aca="true" t="shared" si="1" ref="C14:AH14">SUM(C12:C13)</f>
        <v>0</v>
      </c>
      <c r="D14" s="93">
        <f t="shared" si="1"/>
        <v>361.142061385</v>
      </c>
      <c r="E14" s="93">
        <f t="shared" si="1"/>
        <v>0</v>
      </c>
      <c r="F14" s="93">
        <f t="shared" si="1"/>
        <v>0</v>
      </c>
      <c r="G14" s="93">
        <f t="shared" si="1"/>
        <v>0</v>
      </c>
      <c r="H14" s="93">
        <f t="shared" si="1"/>
        <v>4.763815745999999</v>
      </c>
      <c r="I14" s="93">
        <f t="shared" si="1"/>
        <v>0.27959504500000004</v>
      </c>
      <c r="J14" s="93">
        <f t="shared" si="1"/>
        <v>0</v>
      </c>
      <c r="K14" s="93">
        <f t="shared" si="1"/>
        <v>0</v>
      </c>
      <c r="L14" s="93">
        <f t="shared" si="1"/>
        <v>121.11809974299999</v>
      </c>
      <c r="M14" s="93">
        <f t="shared" si="1"/>
        <v>0</v>
      </c>
      <c r="N14" s="93">
        <f t="shared" si="1"/>
        <v>0</v>
      </c>
      <c r="O14" s="93">
        <f t="shared" si="1"/>
        <v>0</v>
      </c>
      <c r="P14" s="93">
        <f t="shared" si="1"/>
        <v>0</v>
      </c>
      <c r="Q14" s="93">
        <f t="shared" si="1"/>
        <v>0</v>
      </c>
      <c r="R14" s="93">
        <f t="shared" si="1"/>
        <v>1.7679871210000002</v>
      </c>
      <c r="S14" s="93">
        <f t="shared" si="1"/>
        <v>4.107000776</v>
      </c>
      <c r="T14" s="93">
        <f t="shared" si="1"/>
        <v>0</v>
      </c>
      <c r="U14" s="93">
        <f t="shared" si="1"/>
        <v>0</v>
      </c>
      <c r="V14" s="93">
        <f t="shared" si="1"/>
        <v>0.5299018879999999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93">
        <f t="shared" si="1"/>
        <v>0</v>
      </c>
      <c r="AB14" s="93">
        <f t="shared" si="1"/>
        <v>0</v>
      </c>
      <c r="AC14" s="93">
        <f t="shared" si="1"/>
        <v>0</v>
      </c>
      <c r="AD14" s="93">
        <f t="shared" si="1"/>
        <v>0</v>
      </c>
      <c r="AE14" s="93">
        <f t="shared" si="1"/>
        <v>0</v>
      </c>
      <c r="AF14" s="93">
        <f t="shared" si="1"/>
        <v>0</v>
      </c>
      <c r="AG14" s="93">
        <f t="shared" si="1"/>
        <v>0</v>
      </c>
      <c r="AH14" s="93">
        <f t="shared" si="1"/>
        <v>0</v>
      </c>
      <c r="AI14" s="93">
        <f aca="true" t="shared" si="2" ref="AI14:BK14">SUM(AI12:AI13)</f>
        <v>0</v>
      </c>
      <c r="AJ14" s="93">
        <f t="shared" si="2"/>
        <v>0</v>
      </c>
      <c r="AK14" s="93">
        <f t="shared" si="2"/>
        <v>0</v>
      </c>
      <c r="AL14" s="93">
        <f t="shared" si="2"/>
        <v>0</v>
      </c>
      <c r="AM14" s="93">
        <f t="shared" si="2"/>
        <v>0</v>
      </c>
      <c r="AN14" s="93">
        <f t="shared" si="2"/>
        <v>0</v>
      </c>
      <c r="AO14" s="93">
        <f t="shared" si="2"/>
        <v>0</v>
      </c>
      <c r="AP14" s="93">
        <f t="shared" si="2"/>
        <v>0</v>
      </c>
      <c r="AQ14" s="93">
        <f t="shared" si="2"/>
        <v>0</v>
      </c>
      <c r="AR14" s="93">
        <f t="shared" si="2"/>
        <v>0</v>
      </c>
      <c r="AS14" s="93">
        <f t="shared" si="2"/>
        <v>0</v>
      </c>
      <c r="AT14" s="93">
        <f t="shared" si="2"/>
        <v>0</v>
      </c>
      <c r="AU14" s="93">
        <f t="shared" si="2"/>
        <v>0</v>
      </c>
      <c r="AV14" s="93">
        <f t="shared" si="2"/>
        <v>5.261331081</v>
      </c>
      <c r="AW14" s="93">
        <f t="shared" si="2"/>
        <v>15.538736230999998</v>
      </c>
      <c r="AX14" s="93">
        <f t="shared" si="2"/>
        <v>1.9919643379999998</v>
      </c>
      <c r="AY14" s="93">
        <f t="shared" si="2"/>
        <v>0</v>
      </c>
      <c r="AZ14" s="93">
        <f t="shared" si="2"/>
        <v>54.58395161600001</v>
      </c>
      <c r="BA14" s="93">
        <f t="shared" si="2"/>
        <v>0</v>
      </c>
      <c r="BB14" s="93">
        <f t="shared" si="2"/>
        <v>0</v>
      </c>
      <c r="BC14" s="93">
        <f t="shared" si="2"/>
        <v>0</v>
      </c>
      <c r="BD14" s="93">
        <f t="shared" si="2"/>
        <v>0</v>
      </c>
      <c r="BE14" s="93">
        <f t="shared" si="2"/>
        <v>0</v>
      </c>
      <c r="BF14" s="93">
        <f t="shared" si="2"/>
        <v>1.2185694189999998</v>
      </c>
      <c r="BG14" s="93">
        <f t="shared" si="2"/>
        <v>0.28651461899999997</v>
      </c>
      <c r="BH14" s="93">
        <f t="shared" si="2"/>
        <v>0.9820164349999999</v>
      </c>
      <c r="BI14" s="93">
        <f t="shared" si="2"/>
        <v>0</v>
      </c>
      <c r="BJ14" s="93">
        <f t="shared" si="2"/>
        <v>1.8871844640000002</v>
      </c>
      <c r="BK14" s="93">
        <f t="shared" si="2"/>
        <v>575.458729907</v>
      </c>
      <c r="BM14" s="27"/>
    </row>
    <row r="15" spans="1:63" ht="12.75">
      <c r="A15" s="11" t="s">
        <v>74</v>
      </c>
      <c r="B15" s="18" t="s">
        <v>10</v>
      </c>
      <c r="C15" s="11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35"/>
    </row>
    <row r="16" spans="1:65" ht="12.75">
      <c r="A16" s="96"/>
      <c r="B16" s="3" t="s">
        <v>131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3">
        <v>0.169483145</v>
      </c>
      <c r="I16" s="45">
        <v>0</v>
      </c>
      <c r="J16" s="45">
        <v>0</v>
      </c>
      <c r="K16" s="45">
        <v>0</v>
      </c>
      <c r="L16" s="54">
        <v>0.566086304</v>
      </c>
      <c r="M16" s="73">
        <v>0</v>
      </c>
      <c r="N16" s="53">
        <v>0</v>
      </c>
      <c r="O16" s="45">
        <v>0</v>
      </c>
      <c r="P16" s="45">
        <v>0</v>
      </c>
      <c r="Q16" s="54">
        <v>0</v>
      </c>
      <c r="R16" s="73">
        <v>0.040586378</v>
      </c>
      <c r="S16" s="45">
        <v>0</v>
      </c>
      <c r="T16" s="45">
        <v>0</v>
      </c>
      <c r="U16" s="45">
        <v>0</v>
      </c>
      <c r="V16" s="54">
        <v>0.06244058100000001</v>
      </c>
      <c r="W16" s="73">
        <v>0</v>
      </c>
      <c r="X16" s="45">
        <v>0</v>
      </c>
      <c r="Y16" s="45">
        <v>0</v>
      </c>
      <c r="Z16" s="45">
        <v>0</v>
      </c>
      <c r="AA16" s="54">
        <v>0</v>
      </c>
      <c r="AB16" s="73">
        <v>0</v>
      </c>
      <c r="AC16" s="45">
        <v>0</v>
      </c>
      <c r="AD16" s="45">
        <v>0</v>
      </c>
      <c r="AE16" s="45">
        <v>0</v>
      </c>
      <c r="AF16" s="54">
        <v>0</v>
      </c>
      <c r="AG16" s="73">
        <v>0</v>
      </c>
      <c r="AH16" s="45">
        <v>0</v>
      </c>
      <c r="AI16" s="45">
        <v>0</v>
      </c>
      <c r="AJ16" s="45">
        <v>0</v>
      </c>
      <c r="AK16" s="54">
        <v>0</v>
      </c>
      <c r="AL16" s="73">
        <v>0</v>
      </c>
      <c r="AM16" s="45">
        <v>0</v>
      </c>
      <c r="AN16" s="45">
        <v>0</v>
      </c>
      <c r="AO16" s="45">
        <v>0</v>
      </c>
      <c r="AP16" s="54">
        <v>0</v>
      </c>
      <c r="AQ16" s="73">
        <v>0</v>
      </c>
      <c r="AR16" s="53">
        <v>0</v>
      </c>
      <c r="AS16" s="45">
        <v>0</v>
      </c>
      <c r="AT16" s="45">
        <v>0</v>
      </c>
      <c r="AU16" s="54">
        <v>0</v>
      </c>
      <c r="AV16" s="73">
        <v>18.091306910999997</v>
      </c>
      <c r="AW16" s="45">
        <v>15.433753075999999</v>
      </c>
      <c r="AX16" s="45">
        <v>0</v>
      </c>
      <c r="AY16" s="45">
        <v>0</v>
      </c>
      <c r="AZ16" s="54">
        <v>68.410544784</v>
      </c>
      <c r="BA16" s="73">
        <v>0</v>
      </c>
      <c r="BB16" s="53">
        <v>0</v>
      </c>
      <c r="BC16" s="45">
        <v>0</v>
      </c>
      <c r="BD16" s="45">
        <v>0</v>
      </c>
      <c r="BE16" s="54">
        <v>0</v>
      </c>
      <c r="BF16" s="73">
        <v>6.576185265</v>
      </c>
      <c r="BG16" s="53">
        <v>1.414432855</v>
      </c>
      <c r="BH16" s="45">
        <v>0</v>
      </c>
      <c r="BI16" s="45">
        <v>0</v>
      </c>
      <c r="BJ16" s="56">
        <v>9.786913164000001</v>
      </c>
      <c r="BK16" s="61">
        <f aca="true" t="shared" si="3" ref="BK16:BK32">SUM(C16:BJ16)</f>
        <v>120.551732463</v>
      </c>
      <c r="BM16" s="111"/>
    </row>
    <row r="17" spans="1:65" ht="12.75">
      <c r="A17" s="96"/>
      <c r="B17" s="3" t="s">
        <v>136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3">
        <v>0.124087855</v>
      </c>
      <c r="I17" s="45">
        <v>0</v>
      </c>
      <c r="J17" s="45">
        <v>0</v>
      </c>
      <c r="K17" s="45">
        <v>0</v>
      </c>
      <c r="L17" s="54">
        <v>0.794821101</v>
      </c>
      <c r="M17" s="73">
        <v>0</v>
      </c>
      <c r="N17" s="53">
        <v>0</v>
      </c>
      <c r="O17" s="45">
        <v>0</v>
      </c>
      <c r="P17" s="45">
        <v>0</v>
      </c>
      <c r="Q17" s="54">
        <v>0</v>
      </c>
      <c r="R17" s="73">
        <v>0.041174522</v>
      </c>
      <c r="S17" s="45">
        <v>0</v>
      </c>
      <c r="T17" s="45">
        <v>2.231076774</v>
      </c>
      <c r="U17" s="45">
        <v>0</v>
      </c>
      <c r="V17" s="54">
        <v>0.022310767999999998</v>
      </c>
      <c r="W17" s="73">
        <v>0</v>
      </c>
      <c r="X17" s="45">
        <v>0</v>
      </c>
      <c r="Y17" s="45">
        <v>0</v>
      </c>
      <c r="Z17" s="45">
        <v>0</v>
      </c>
      <c r="AA17" s="54">
        <v>0</v>
      </c>
      <c r="AB17" s="73">
        <v>0</v>
      </c>
      <c r="AC17" s="45">
        <v>0</v>
      </c>
      <c r="AD17" s="45">
        <v>0</v>
      </c>
      <c r="AE17" s="45">
        <v>0</v>
      </c>
      <c r="AF17" s="54">
        <v>0</v>
      </c>
      <c r="AG17" s="73">
        <v>0</v>
      </c>
      <c r="AH17" s="45">
        <v>0</v>
      </c>
      <c r="AI17" s="45">
        <v>0</v>
      </c>
      <c r="AJ17" s="45">
        <v>0</v>
      </c>
      <c r="AK17" s="54">
        <v>0</v>
      </c>
      <c r="AL17" s="73">
        <v>0</v>
      </c>
      <c r="AM17" s="45">
        <v>0</v>
      </c>
      <c r="AN17" s="45">
        <v>0</v>
      </c>
      <c r="AO17" s="45">
        <v>0</v>
      </c>
      <c r="AP17" s="54">
        <v>0</v>
      </c>
      <c r="AQ17" s="73">
        <v>0</v>
      </c>
      <c r="AR17" s="53">
        <v>0</v>
      </c>
      <c r="AS17" s="45">
        <v>0</v>
      </c>
      <c r="AT17" s="45">
        <v>0</v>
      </c>
      <c r="AU17" s="54">
        <v>0</v>
      </c>
      <c r="AV17" s="73">
        <v>13.190341324</v>
      </c>
      <c r="AW17" s="45">
        <v>9.713171641</v>
      </c>
      <c r="AX17" s="45">
        <v>0</v>
      </c>
      <c r="AY17" s="45">
        <v>0</v>
      </c>
      <c r="AZ17" s="54">
        <v>45.547997728</v>
      </c>
      <c r="BA17" s="73">
        <v>0</v>
      </c>
      <c r="BB17" s="53">
        <v>0</v>
      </c>
      <c r="BC17" s="45">
        <v>0</v>
      </c>
      <c r="BD17" s="45">
        <v>0</v>
      </c>
      <c r="BE17" s="54">
        <v>0</v>
      </c>
      <c r="BF17" s="73">
        <v>3.19051808</v>
      </c>
      <c r="BG17" s="53">
        <v>1.7850368739999998</v>
      </c>
      <c r="BH17" s="45">
        <v>0.770406226</v>
      </c>
      <c r="BI17" s="45">
        <v>0</v>
      </c>
      <c r="BJ17" s="56">
        <v>11.999579886000001</v>
      </c>
      <c r="BK17" s="61">
        <f t="shared" si="3"/>
        <v>89.41052277900002</v>
      </c>
      <c r="BM17" s="111"/>
    </row>
    <row r="18" spans="1:65" ht="12.75">
      <c r="A18" s="96"/>
      <c r="B18" s="3" t="s">
        <v>137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3">
        <v>0.13646236</v>
      </c>
      <c r="I18" s="45">
        <v>0.16520922600000001</v>
      </c>
      <c r="J18" s="45">
        <v>0</v>
      </c>
      <c r="K18" s="45">
        <v>0</v>
      </c>
      <c r="L18" s="54">
        <v>0.353903035</v>
      </c>
      <c r="M18" s="73">
        <v>0</v>
      </c>
      <c r="N18" s="53">
        <v>0</v>
      </c>
      <c r="O18" s="45">
        <v>0</v>
      </c>
      <c r="P18" s="45">
        <v>0</v>
      </c>
      <c r="Q18" s="54">
        <v>0</v>
      </c>
      <c r="R18" s="73">
        <v>0.074289083</v>
      </c>
      <c r="S18" s="45">
        <v>0</v>
      </c>
      <c r="T18" s="45">
        <v>2.2027896780000003</v>
      </c>
      <c r="U18" s="45">
        <v>0</v>
      </c>
      <c r="V18" s="54">
        <v>0.011013947999999999</v>
      </c>
      <c r="W18" s="73">
        <v>0</v>
      </c>
      <c r="X18" s="45">
        <v>0</v>
      </c>
      <c r="Y18" s="45">
        <v>0</v>
      </c>
      <c r="Z18" s="45">
        <v>0</v>
      </c>
      <c r="AA18" s="54">
        <v>0</v>
      </c>
      <c r="AB18" s="73">
        <v>0</v>
      </c>
      <c r="AC18" s="45">
        <v>0</v>
      </c>
      <c r="AD18" s="45">
        <v>0</v>
      </c>
      <c r="AE18" s="45">
        <v>0</v>
      </c>
      <c r="AF18" s="54">
        <v>0</v>
      </c>
      <c r="AG18" s="73">
        <v>0</v>
      </c>
      <c r="AH18" s="45">
        <v>0</v>
      </c>
      <c r="AI18" s="45">
        <v>0</v>
      </c>
      <c r="AJ18" s="45">
        <v>0</v>
      </c>
      <c r="AK18" s="54">
        <v>0</v>
      </c>
      <c r="AL18" s="73">
        <v>0</v>
      </c>
      <c r="AM18" s="45">
        <v>0</v>
      </c>
      <c r="AN18" s="45">
        <v>0</v>
      </c>
      <c r="AO18" s="45">
        <v>0</v>
      </c>
      <c r="AP18" s="54">
        <v>0</v>
      </c>
      <c r="AQ18" s="73">
        <v>0</v>
      </c>
      <c r="AR18" s="53">
        <v>0</v>
      </c>
      <c r="AS18" s="45">
        <v>0</v>
      </c>
      <c r="AT18" s="45">
        <v>0</v>
      </c>
      <c r="AU18" s="54">
        <v>0</v>
      </c>
      <c r="AV18" s="73">
        <v>17.827571750999997</v>
      </c>
      <c r="AW18" s="45">
        <v>16.074249161</v>
      </c>
      <c r="AX18" s="45">
        <v>0</v>
      </c>
      <c r="AY18" s="45">
        <v>0</v>
      </c>
      <c r="AZ18" s="54">
        <v>96.03411164</v>
      </c>
      <c r="BA18" s="73">
        <v>0</v>
      </c>
      <c r="BB18" s="53">
        <v>0</v>
      </c>
      <c r="BC18" s="45">
        <v>0</v>
      </c>
      <c r="BD18" s="45">
        <v>0</v>
      </c>
      <c r="BE18" s="54">
        <v>0</v>
      </c>
      <c r="BF18" s="73">
        <v>6.869128734</v>
      </c>
      <c r="BG18" s="53">
        <v>0.3369563</v>
      </c>
      <c r="BH18" s="45">
        <v>0</v>
      </c>
      <c r="BI18" s="45">
        <v>0</v>
      </c>
      <c r="BJ18" s="56">
        <v>9.003760257</v>
      </c>
      <c r="BK18" s="61">
        <f t="shared" si="3"/>
        <v>149.089445173</v>
      </c>
      <c r="BM18" s="111"/>
    </row>
    <row r="19" spans="1:65" ht="12.75">
      <c r="A19" s="96"/>
      <c r="B19" s="3" t="s">
        <v>138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3">
        <v>0.138875231</v>
      </c>
      <c r="I19" s="45">
        <v>3.347031291</v>
      </c>
      <c r="J19" s="45">
        <v>0</v>
      </c>
      <c r="K19" s="45">
        <v>0</v>
      </c>
      <c r="L19" s="54">
        <v>0.346528025</v>
      </c>
      <c r="M19" s="73">
        <v>0</v>
      </c>
      <c r="N19" s="53">
        <v>0</v>
      </c>
      <c r="O19" s="45">
        <v>0</v>
      </c>
      <c r="P19" s="45">
        <v>0</v>
      </c>
      <c r="Q19" s="54">
        <v>0</v>
      </c>
      <c r="R19" s="73">
        <v>0.108939453</v>
      </c>
      <c r="S19" s="45">
        <v>0</v>
      </c>
      <c r="T19" s="45">
        <v>2.231354194</v>
      </c>
      <c r="U19" s="45">
        <v>0</v>
      </c>
      <c r="V19" s="54">
        <v>0</v>
      </c>
      <c r="W19" s="73">
        <v>0</v>
      </c>
      <c r="X19" s="45">
        <v>0</v>
      </c>
      <c r="Y19" s="45">
        <v>0</v>
      </c>
      <c r="Z19" s="45">
        <v>0</v>
      </c>
      <c r="AA19" s="54">
        <v>0</v>
      </c>
      <c r="AB19" s="73">
        <v>0</v>
      </c>
      <c r="AC19" s="45">
        <v>0</v>
      </c>
      <c r="AD19" s="45">
        <v>0</v>
      </c>
      <c r="AE19" s="45">
        <v>0</v>
      </c>
      <c r="AF19" s="54">
        <v>0</v>
      </c>
      <c r="AG19" s="73">
        <v>0</v>
      </c>
      <c r="AH19" s="45">
        <v>0</v>
      </c>
      <c r="AI19" s="45">
        <v>0</v>
      </c>
      <c r="AJ19" s="45">
        <v>0</v>
      </c>
      <c r="AK19" s="54">
        <v>0</v>
      </c>
      <c r="AL19" s="73">
        <v>0</v>
      </c>
      <c r="AM19" s="45">
        <v>0</v>
      </c>
      <c r="AN19" s="45">
        <v>0</v>
      </c>
      <c r="AO19" s="45">
        <v>0</v>
      </c>
      <c r="AP19" s="54">
        <v>0</v>
      </c>
      <c r="AQ19" s="73">
        <v>0</v>
      </c>
      <c r="AR19" s="53">
        <v>0</v>
      </c>
      <c r="AS19" s="45">
        <v>0</v>
      </c>
      <c r="AT19" s="45">
        <v>0</v>
      </c>
      <c r="AU19" s="54">
        <v>0</v>
      </c>
      <c r="AV19" s="73">
        <v>16.546146909</v>
      </c>
      <c r="AW19" s="45">
        <v>8.139971430000001</v>
      </c>
      <c r="AX19" s="45">
        <v>0</v>
      </c>
      <c r="AY19" s="45">
        <v>0</v>
      </c>
      <c r="AZ19" s="54">
        <v>55.555191494</v>
      </c>
      <c r="BA19" s="73">
        <v>0</v>
      </c>
      <c r="BB19" s="53">
        <v>0</v>
      </c>
      <c r="BC19" s="45">
        <v>0</v>
      </c>
      <c r="BD19" s="45">
        <v>0</v>
      </c>
      <c r="BE19" s="54">
        <v>0</v>
      </c>
      <c r="BF19" s="73">
        <v>5.878312482</v>
      </c>
      <c r="BG19" s="53">
        <v>2.042222132</v>
      </c>
      <c r="BH19" s="45">
        <v>0</v>
      </c>
      <c r="BI19" s="45">
        <v>0</v>
      </c>
      <c r="BJ19" s="56">
        <v>12.758645257</v>
      </c>
      <c r="BK19" s="61">
        <f t="shared" si="3"/>
        <v>107.093217898</v>
      </c>
      <c r="BM19" s="111"/>
    </row>
    <row r="20" spans="1:65" ht="12.75">
      <c r="A20" s="96"/>
      <c r="B20" s="3" t="s">
        <v>141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3">
        <v>0.11358813999999999</v>
      </c>
      <c r="I20" s="45">
        <v>0</v>
      </c>
      <c r="J20" s="45">
        <v>0</v>
      </c>
      <c r="K20" s="45">
        <v>0</v>
      </c>
      <c r="L20" s="54">
        <v>0.35383248900000003</v>
      </c>
      <c r="M20" s="73">
        <v>0</v>
      </c>
      <c r="N20" s="53">
        <v>0</v>
      </c>
      <c r="O20" s="45">
        <v>0</v>
      </c>
      <c r="P20" s="45">
        <v>0</v>
      </c>
      <c r="Q20" s="54">
        <v>0</v>
      </c>
      <c r="R20" s="73">
        <v>0.12228402000000001</v>
      </c>
      <c r="S20" s="45">
        <v>0</v>
      </c>
      <c r="T20" s="45">
        <v>2.448667742</v>
      </c>
      <c r="U20" s="45">
        <v>0</v>
      </c>
      <c r="V20" s="54">
        <v>0</v>
      </c>
      <c r="W20" s="73">
        <v>0</v>
      </c>
      <c r="X20" s="45">
        <v>0</v>
      </c>
      <c r="Y20" s="45">
        <v>0</v>
      </c>
      <c r="Z20" s="45">
        <v>0</v>
      </c>
      <c r="AA20" s="54">
        <v>0</v>
      </c>
      <c r="AB20" s="73">
        <v>0</v>
      </c>
      <c r="AC20" s="45">
        <v>0</v>
      </c>
      <c r="AD20" s="45">
        <v>0</v>
      </c>
      <c r="AE20" s="45">
        <v>0</v>
      </c>
      <c r="AF20" s="54">
        <v>0</v>
      </c>
      <c r="AG20" s="73">
        <v>0</v>
      </c>
      <c r="AH20" s="45">
        <v>0</v>
      </c>
      <c r="AI20" s="45">
        <v>0</v>
      </c>
      <c r="AJ20" s="45">
        <v>0</v>
      </c>
      <c r="AK20" s="54">
        <v>0</v>
      </c>
      <c r="AL20" s="73">
        <v>0</v>
      </c>
      <c r="AM20" s="45">
        <v>0</v>
      </c>
      <c r="AN20" s="45">
        <v>0</v>
      </c>
      <c r="AO20" s="45">
        <v>0</v>
      </c>
      <c r="AP20" s="54">
        <v>0</v>
      </c>
      <c r="AQ20" s="73">
        <v>0</v>
      </c>
      <c r="AR20" s="53">
        <v>0</v>
      </c>
      <c r="AS20" s="45">
        <v>0</v>
      </c>
      <c r="AT20" s="45">
        <v>0</v>
      </c>
      <c r="AU20" s="54">
        <v>0</v>
      </c>
      <c r="AV20" s="73">
        <v>5.357980734</v>
      </c>
      <c r="AW20" s="45">
        <v>1.6502310539999998</v>
      </c>
      <c r="AX20" s="45">
        <v>0</v>
      </c>
      <c r="AY20" s="45">
        <v>0</v>
      </c>
      <c r="AZ20" s="54">
        <v>16.439094864</v>
      </c>
      <c r="BA20" s="73">
        <v>0</v>
      </c>
      <c r="BB20" s="53">
        <v>0</v>
      </c>
      <c r="BC20" s="45">
        <v>0</v>
      </c>
      <c r="BD20" s="45">
        <v>0</v>
      </c>
      <c r="BE20" s="54">
        <v>0</v>
      </c>
      <c r="BF20" s="73">
        <v>1.926480576</v>
      </c>
      <c r="BG20" s="53">
        <v>0.024237084</v>
      </c>
      <c r="BH20" s="45">
        <v>0</v>
      </c>
      <c r="BI20" s="45">
        <v>0</v>
      </c>
      <c r="BJ20" s="56">
        <v>0.539093339</v>
      </c>
      <c r="BK20" s="61">
        <f t="shared" si="3"/>
        <v>28.975490042</v>
      </c>
      <c r="BM20" s="111"/>
    </row>
    <row r="21" spans="1:65" ht="12.75">
      <c r="A21" s="96"/>
      <c r="B21" s="3" t="s">
        <v>145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3">
        <v>0.29384530799999997</v>
      </c>
      <c r="I21" s="45">
        <v>0.30172733900000004</v>
      </c>
      <c r="J21" s="45">
        <v>0</v>
      </c>
      <c r="K21" s="45">
        <v>0</v>
      </c>
      <c r="L21" s="54">
        <v>0.452591008</v>
      </c>
      <c r="M21" s="73">
        <v>0</v>
      </c>
      <c r="N21" s="53">
        <v>0</v>
      </c>
      <c r="O21" s="45">
        <v>0</v>
      </c>
      <c r="P21" s="45">
        <v>0</v>
      </c>
      <c r="Q21" s="54">
        <v>0</v>
      </c>
      <c r="R21" s="73">
        <v>0.025948552</v>
      </c>
      <c r="S21" s="45">
        <v>0</v>
      </c>
      <c r="T21" s="45">
        <v>0</v>
      </c>
      <c r="U21" s="45">
        <v>0</v>
      </c>
      <c r="V21" s="54">
        <v>0</v>
      </c>
      <c r="W21" s="73">
        <v>0</v>
      </c>
      <c r="X21" s="45">
        <v>0</v>
      </c>
      <c r="Y21" s="45">
        <v>0</v>
      </c>
      <c r="Z21" s="45">
        <v>0</v>
      </c>
      <c r="AA21" s="54">
        <v>0</v>
      </c>
      <c r="AB21" s="73">
        <v>0</v>
      </c>
      <c r="AC21" s="45">
        <v>0</v>
      </c>
      <c r="AD21" s="45">
        <v>0</v>
      </c>
      <c r="AE21" s="45">
        <v>0</v>
      </c>
      <c r="AF21" s="54">
        <v>0</v>
      </c>
      <c r="AG21" s="73">
        <v>0</v>
      </c>
      <c r="AH21" s="45">
        <v>0</v>
      </c>
      <c r="AI21" s="45">
        <v>0</v>
      </c>
      <c r="AJ21" s="45">
        <v>0</v>
      </c>
      <c r="AK21" s="54">
        <v>0</v>
      </c>
      <c r="AL21" s="73">
        <v>0</v>
      </c>
      <c r="AM21" s="45">
        <v>0</v>
      </c>
      <c r="AN21" s="45">
        <v>0</v>
      </c>
      <c r="AO21" s="45">
        <v>0</v>
      </c>
      <c r="AP21" s="54">
        <v>0</v>
      </c>
      <c r="AQ21" s="73">
        <v>0</v>
      </c>
      <c r="AR21" s="53">
        <v>0</v>
      </c>
      <c r="AS21" s="45">
        <v>0</v>
      </c>
      <c r="AT21" s="45">
        <v>0</v>
      </c>
      <c r="AU21" s="54">
        <v>0</v>
      </c>
      <c r="AV21" s="73">
        <v>7.8411803860000004</v>
      </c>
      <c r="AW21" s="45">
        <v>3.139912568</v>
      </c>
      <c r="AX21" s="45">
        <v>0</v>
      </c>
      <c r="AY21" s="45">
        <v>0</v>
      </c>
      <c r="AZ21" s="54">
        <v>35.684974870000005</v>
      </c>
      <c r="BA21" s="73">
        <v>0</v>
      </c>
      <c r="BB21" s="53">
        <v>0</v>
      </c>
      <c r="BC21" s="45">
        <v>0</v>
      </c>
      <c r="BD21" s="45">
        <v>0</v>
      </c>
      <c r="BE21" s="54">
        <v>0</v>
      </c>
      <c r="BF21" s="73">
        <v>2.489170141</v>
      </c>
      <c r="BG21" s="53">
        <v>0.598402258</v>
      </c>
      <c r="BH21" s="45">
        <v>0</v>
      </c>
      <c r="BI21" s="45">
        <v>0</v>
      </c>
      <c r="BJ21" s="56">
        <v>5.344381619</v>
      </c>
      <c r="BK21" s="61">
        <f t="shared" si="3"/>
        <v>56.17213404900001</v>
      </c>
      <c r="BM21" s="111"/>
    </row>
    <row r="22" spans="1:65" ht="12.75">
      <c r="A22" s="96"/>
      <c r="B22" s="3" t="s">
        <v>146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3">
        <v>0.281742918</v>
      </c>
      <c r="I22" s="45">
        <v>0.304106129</v>
      </c>
      <c r="J22" s="45">
        <v>0</v>
      </c>
      <c r="K22" s="45">
        <v>0</v>
      </c>
      <c r="L22" s="54">
        <v>0.364927356</v>
      </c>
      <c r="M22" s="73">
        <v>0</v>
      </c>
      <c r="N22" s="53">
        <v>0</v>
      </c>
      <c r="O22" s="45">
        <v>0</v>
      </c>
      <c r="P22" s="45">
        <v>0</v>
      </c>
      <c r="Q22" s="54">
        <v>0</v>
      </c>
      <c r="R22" s="73">
        <v>0.062451234</v>
      </c>
      <c r="S22" s="45">
        <v>0</v>
      </c>
      <c r="T22" s="45">
        <v>0</v>
      </c>
      <c r="U22" s="45">
        <v>0</v>
      </c>
      <c r="V22" s="54">
        <v>0</v>
      </c>
      <c r="W22" s="73">
        <v>0</v>
      </c>
      <c r="X22" s="45">
        <v>0</v>
      </c>
      <c r="Y22" s="45">
        <v>0</v>
      </c>
      <c r="Z22" s="45">
        <v>0</v>
      </c>
      <c r="AA22" s="54">
        <v>0</v>
      </c>
      <c r="AB22" s="73">
        <v>0</v>
      </c>
      <c r="AC22" s="45">
        <v>0</v>
      </c>
      <c r="AD22" s="45">
        <v>0</v>
      </c>
      <c r="AE22" s="45">
        <v>0</v>
      </c>
      <c r="AF22" s="54">
        <v>0</v>
      </c>
      <c r="AG22" s="73">
        <v>0</v>
      </c>
      <c r="AH22" s="45">
        <v>0</v>
      </c>
      <c r="AI22" s="45">
        <v>0</v>
      </c>
      <c r="AJ22" s="45">
        <v>0</v>
      </c>
      <c r="AK22" s="54">
        <v>0</v>
      </c>
      <c r="AL22" s="73">
        <v>0</v>
      </c>
      <c r="AM22" s="45">
        <v>0</v>
      </c>
      <c r="AN22" s="45">
        <v>0</v>
      </c>
      <c r="AO22" s="45">
        <v>0</v>
      </c>
      <c r="AP22" s="54">
        <v>0</v>
      </c>
      <c r="AQ22" s="73">
        <v>0</v>
      </c>
      <c r="AR22" s="53">
        <v>0</v>
      </c>
      <c r="AS22" s="45">
        <v>0</v>
      </c>
      <c r="AT22" s="45">
        <v>0</v>
      </c>
      <c r="AU22" s="54">
        <v>0</v>
      </c>
      <c r="AV22" s="73">
        <v>9.214219711</v>
      </c>
      <c r="AW22" s="45">
        <v>2.250010451</v>
      </c>
      <c r="AX22" s="45">
        <v>0</v>
      </c>
      <c r="AY22" s="45">
        <v>0</v>
      </c>
      <c r="AZ22" s="54">
        <v>38.92415638599999</v>
      </c>
      <c r="BA22" s="73">
        <v>0</v>
      </c>
      <c r="BB22" s="53">
        <v>0</v>
      </c>
      <c r="BC22" s="45">
        <v>0</v>
      </c>
      <c r="BD22" s="45">
        <v>0</v>
      </c>
      <c r="BE22" s="54">
        <v>0</v>
      </c>
      <c r="BF22" s="73">
        <v>2.741946214</v>
      </c>
      <c r="BG22" s="53">
        <v>0.197712313</v>
      </c>
      <c r="BH22" s="45">
        <v>0</v>
      </c>
      <c r="BI22" s="45">
        <v>0</v>
      </c>
      <c r="BJ22" s="56">
        <v>6.839331128</v>
      </c>
      <c r="BK22" s="61">
        <f t="shared" si="3"/>
        <v>61.18060383999999</v>
      </c>
      <c r="BM22" s="111"/>
    </row>
    <row r="23" spans="1:65" ht="12.75">
      <c r="A23" s="96"/>
      <c r="B23" s="3" t="s">
        <v>149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3">
        <v>0.090052061</v>
      </c>
      <c r="I23" s="45">
        <v>0.544294194</v>
      </c>
      <c r="J23" s="45">
        <v>0</v>
      </c>
      <c r="K23" s="45">
        <v>0</v>
      </c>
      <c r="L23" s="54">
        <v>0.250375329</v>
      </c>
      <c r="M23" s="73">
        <v>0</v>
      </c>
      <c r="N23" s="53">
        <v>0</v>
      </c>
      <c r="O23" s="45">
        <v>0</v>
      </c>
      <c r="P23" s="45">
        <v>0</v>
      </c>
      <c r="Q23" s="54">
        <v>0</v>
      </c>
      <c r="R23" s="73">
        <v>0.060425471999999994</v>
      </c>
      <c r="S23" s="45">
        <v>0</v>
      </c>
      <c r="T23" s="45">
        <v>0</v>
      </c>
      <c r="U23" s="45">
        <v>0</v>
      </c>
      <c r="V23" s="54">
        <v>0.05442941899999999</v>
      </c>
      <c r="W23" s="73">
        <v>0</v>
      </c>
      <c r="X23" s="45">
        <v>0</v>
      </c>
      <c r="Y23" s="45">
        <v>0</v>
      </c>
      <c r="Z23" s="45">
        <v>0</v>
      </c>
      <c r="AA23" s="54">
        <v>0</v>
      </c>
      <c r="AB23" s="73">
        <v>0</v>
      </c>
      <c r="AC23" s="45">
        <v>0</v>
      </c>
      <c r="AD23" s="45">
        <v>0</v>
      </c>
      <c r="AE23" s="45">
        <v>0</v>
      </c>
      <c r="AF23" s="54">
        <v>0</v>
      </c>
      <c r="AG23" s="73">
        <v>0</v>
      </c>
      <c r="AH23" s="45">
        <v>0</v>
      </c>
      <c r="AI23" s="45">
        <v>0</v>
      </c>
      <c r="AJ23" s="45">
        <v>0</v>
      </c>
      <c r="AK23" s="54">
        <v>0</v>
      </c>
      <c r="AL23" s="73">
        <v>0</v>
      </c>
      <c r="AM23" s="45">
        <v>0</v>
      </c>
      <c r="AN23" s="45">
        <v>0</v>
      </c>
      <c r="AO23" s="45">
        <v>0</v>
      </c>
      <c r="AP23" s="54">
        <v>0</v>
      </c>
      <c r="AQ23" s="73">
        <v>0</v>
      </c>
      <c r="AR23" s="53">
        <v>0</v>
      </c>
      <c r="AS23" s="45">
        <v>0</v>
      </c>
      <c r="AT23" s="45">
        <v>0</v>
      </c>
      <c r="AU23" s="54">
        <v>0</v>
      </c>
      <c r="AV23" s="73">
        <v>7.198776789</v>
      </c>
      <c r="AW23" s="45">
        <v>4.256250720000001</v>
      </c>
      <c r="AX23" s="45">
        <v>0</v>
      </c>
      <c r="AY23" s="45">
        <v>0</v>
      </c>
      <c r="AZ23" s="54">
        <v>31.565225086</v>
      </c>
      <c r="BA23" s="73">
        <v>0</v>
      </c>
      <c r="BB23" s="53">
        <v>0</v>
      </c>
      <c r="BC23" s="45">
        <v>0</v>
      </c>
      <c r="BD23" s="45">
        <v>0</v>
      </c>
      <c r="BE23" s="54">
        <v>0</v>
      </c>
      <c r="BF23" s="73">
        <v>1.3423209740000002</v>
      </c>
      <c r="BG23" s="53">
        <v>0</v>
      </c>
      <c r="BH23" s="45">
        <v>0</v>
      </c>
      <c r="BI23" s="45">
        <v>0</v>
      </c>
      <c r="BJ23" s="56">
        <v>2.135002165</v>
      </c>
      <c r="BK23" s="61">
        <f t="shared" si="3"/>
        <v>47.49715220900001</v>
      </c>
      <c r="BM23" s="111"/>
    </row>
    <row r="24" spans="1:65" ht="12.75">
      <c r="A24" s="96"/>
      <c r="B24" s="3" t="s">
        <v>148</v>
      </c>
      <c r="C24" s="55">
        <v>0</v>
      </c>
      <c r="D24" s="53">
        <v>0</v>
      </c>
      <c r="E24" s="45">
        <v>0</v>
      </c>
      <c r="F24" s="45">
        <v>0</v>
      </c>
      <c r="G24" s="54">
        <v>0</v>
      </c>
      <c r="H24" s="73">
        <v>0.413237238</v>
      </c>
      <c r="I24" s="45">
        <v>0.576232055</v>
      </c>
      <c r="J24" s="45">
        <v>0</v>
      </c>
      <c r="K24" s="45">
        <v>0</v>
      </c>
      <c r="L24" s="54">
        <v>0.033896003</v>
      </c>
      <c r="M24" s="73">
        <v>0</v>
      </c>
      <c r="N24" s="53">
        <v>0</v>
      </c>
      <c r="O24" s="45">
        <v>0</v>
      </c>
      <c r="P24" s="45">
        <v>0</v>
      </c>
      <c r="Q24" s="54">
        <v>0</v>
      </c>
      <c r="R24" s="73">
        <v>0.125672708</v>
      </c>
      <c r="S24" s="45">
        <v>0</v>
      </c>
      <c r="T24" s="45">
        <v>0</v>
      </c>
      <c r="U24" s="45">
        <v>0</v>
      </c>
      <c r="V24" s="54">
        <v>0</v>
      </c>
      <c r="W24" s="73">
        <v>0</v>
      </c>
      <c r="X24" s="45">
        <v>0</v>
      </c>
      <c r="Y24" s="45">
        <v>0</v>
      </c>
      <c r="Z24" s="45">
        <v>0</v>
      </c>
      <c r="AA24" s="54">
        <v>0</v>
      </c>
      <c r="AB24" s="73">
        <v>0</v>
      </c>
      <c r="AC24" s="45">
        <v>0</v>
      </c>
      <c r="AD24" s="45">
        <v>0</v>
      </c>
      <c r="AE24" s="45">
        <v>0</v>
      </c>
      <c r="AF24" s="54">
        <v>0</v>
      </c>
      <c r="AG24" s="73">
        <v>0</v>
      </c>
      <c r="AH24" s="45">
        <v>0</v>
      </c>
      <c r="AI24" s="45">
        <v>0</v>
      </c>
      <c r="AJ24" s="45">
        <v>0</v>
      </c>
      <c r="AK24" s="54">
        <v>0</v>
      </c>
      <c r="AL24" s="73">
        <v>0</v>
      </c>
      <c r="AM24" s="45">
        <v>0</v>
      </c>
      <c r="AN24" s="45">
        <v>0</v>
      </c>
      <c r="AO24" s="45">
        <v>0</v>
      </c>
      <c r="AP24" s="54">
        <v>0</v>
      </c>
      <c r="AQ24" s="73">
        <v>0</v>
      </c>
      <c r="AR24" s="53">
        <v>0</v>
      </c>
      <c r="AS24" s="45">
        <v>0</v>
      </c>
      <c r="AT24" s="45">
        <v>0</v>
      </c>
      <c r="AU24" s="54">
        <v>0</v>
      </c>
      <c r="AV24" s="73">
        <v>6.990968238</v>
      </c>
      <c r="AW24" s="45">
        <v>2.721412345</v>
      </c>
      <c r="AX24" s="45">
        <v>0</v>
      </c>
      <c r="AY24" s="45">
        <v>0</v>
      </c>
      <c r="AZ24" s="54">
        <v>35.44425155</v>
      </c>
      <c r="BA24" s="73">
        <v>0</v>
      </c>
      <c r="BB24" s="53">
        <v>0</v>
      </c>
      <c r="BC24" s="45">
        <v>0</v>
      </c>
      <c r="BD24" s="45">
        <v>0</v>
      </c>
      <c r="BE24" s="54">
        <v>0</v>
      </c>
      <c r="BF24" s="73">
        <v>2.0541295209999997</v>
      </c>
      <c r="BG24" s="53">
        <v>0.025422139</v>
      </c>
      <c r="BH24" s="45">
        <v>0</v>
      </c>
      <c r="BI24" s="45">
        <v>0</v>
      </c>
      <c r="BJ24" s="56">
        <v>2.5600310169999996</v>
      </c>
      <c r="BK24" s="61">
        <f t="shared" si="3"/>
        <v>50.94525281399999</v>
      </c>
      <c r="BM24" s="111"/>
    </row>
    <row r="25" spans="1:65" ht="12.75">
      <c r="A25" s="96"/>
      <c r="B25" s="3" t="s">
        <v>142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3">
        <v>0.340261204</v>
      </c>
      <c r="I25" s="45">
        <v>5.596198143</v>
      </c>
      <c r="J25" s="45">
        <v>0</v>
      </c>
      <c r="K25" s="45">
        <v>0</v>
      </c>
      <c r="L25" s="54">
        <v>6.370865156</v>
      </c>
      <c r="M25" s="73">
        <v>0</v>
      </c>
      <c r="N25" s="53">
        <v>0</v>
      </c>
      <c r="O25" s="45">
        <v>0</v>
      </c>
      <c r="P25" s="45">
        <v>0</v>
      </c>
      <c r="Q25" s="54">
        <v>0</v>
      </c>
      <c r="R25" s="73">
        <v>0.11834058</v>
      </c>
      <c r="S25" s="45">
        <v>0.118340581</v>
      </c>
      <c r="T25" s="45">
        <v>0.23668116099999997</v>
      </c>
      <c r="U25" s="45">
        <v>0</v>
      </c>
      <c r="V25" s="54">
        <v>0.7928818900000001</v>
      </c>
      <c r="W25" s="73">
        <v>0</v>
      </c>
      <c r="X25" s="45">
        <v>0</v>
      </c>
      <c r="Y25" s="45">
        <v>0</v>
      </c>
      <c r="Z25" s="45">
        <v>0</v>
      </c>
      <c r="AA25" s="54">
        <v>0</v>
      </c>
      <c r="AB25" s="73">
        <v>0</v>
      </c>
      <c r="AC25" s="45">
        <v>0</v>
      </c>
      <c r="AD25" s="45">
        <v>0</v>
      </c>
      <c r="AE25" s="45">
        <v>0</v>
      </c>
      <c r="AF25" s="54">
        <v>0</v>
      </c>
      <c r="AG25" s="73">
        <v>0</v>
      </c>
      <c r="AH25" s="45">
        <v>0</v>
      </c>
      <c r="AI25" s="45">
        <v>0</v>
      </c>
      <c r="AJ25" s="45">
        <v>0</v>
      </c>
      <c r="AK25" s="54">
        <v>0</v>
      </c>
      <c r="AL25" s="73">
        <v>0</v>
      </c>
      <c r="AM25" s="45">
        <v>0</v>
      </c>
      <c r="AN25" s="45">
        <v>0</v>
      </c>
      <c r="AO25" s="45">
        <v>0</v>
      </c>
      <c r="AP25" s="54">
        <v>0</v>
      </c>
      <c r="AQ25" s="73">
        <v>0</v>
      </c>
      <c r="AR25" s="53">
        <v>0</v>
      </c>
      <c r="AS25" s="45">
        <v>0</v>
      </c>
      <c r="AT25" s="45">
        <v>0</v>
      </c>
      <c r="AU25" s="54">
        <v>0</v>
      </c>
      <c r="AV25" s="73">
        <v>3.9523149770000003</v>
      </c>
      <c r="AW25" s="45">
        <v>24.987916301</v>
      </c>
      <c r="AX25" s="45">
        <v>0</v>
      </c>
      <c r="AY25" s="45">
        <v>0</v>
      </c>
      <c r="AZ25" s="54">
        <v>43.889210573</v>
      </c>
      <c r="BA25" s="73">
        <v>0</v>
      </c>
      <c r="BB25" s="53">
        <v>0</v>
      </c>
      <c r="BC25" s="45">
        <v>0</v>
      </c>
      <c r="BD25" s="45">
        <v>0</v>
      </c>
      <c r="BE25" s="54">
        <v>0</v>
      </c>
      <c r="BF25" s="73">
        <v>0.8490187410000001</v>
      </c>
      <c r="BG25" s="53">
        <v>0.7179772809999999</v>
      </c>
      <c r="BH25" s="45">
        <v>0</v>
      </c>
      <c r="BI25" s="45">
        <v>0</v>
      </c>
      <c r="BJ25" s="56">
        <v>5.888976308</v>
      </c>
      <c r="BK25" s="61">
        <f t="shared" si="3"/>
        <v>93.858982896</v>
      </c>
      <c r="BM25" s="111"/>
    </row>
    <row r="26" spans="1:65" ht="12.75">
      <c r="A26" s="96"/>
      <c r="B26" s="3" t="s">
        <v>143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3">
        <v>0.08145328799999998</v>
      </c>
      <c r="I26" s="45">
        <v>1.248639262</v>
      </c>
      <c r="J26" s="45">
        <v>0</v>
      </c>
      <c r="K26" s="45">
        <v>0</v>
      </c>
      <c r="L26" s="54">
        <v>5.4874595390000005</v>
      </c>
      <c r="M26" s="73">
        <v>0</v>
      </c>
      <c r="N26" s="53">
        <v>0</v>
      </c>
      <c r="O26" s="45">
        <v>0</v>
      </c>
      <c r="P26" s="45">
        <v>0</v>
      </c>
      <c r="Q26" s="54">
        <v>0</v>
      </c>
      <c r="R26" s="73">
        <v>0.076902177</v>
      </c>
      <c r="S26" s="45">
        <v>0</v>
      </c>
      <c r="T26" s="45">
        <v>0</v>
      </c>
      <c r="U26" s="45">
        <v>0</v>
      </c>
      <c r="V26" s="54">
        <v>0.011669526</v>
      </c>
      <c r="W26" s="73">
        <v>0</v>
      </c>
      <c r="X26" s="45">
        <v>0</v>
      </c>
      <c r="Y26" s="45">
        <v>0</v>
      </c>
      <c r="Z26" s="45">
        <v>0</v>
      </c>
      <c r="AA26" s="54">
        <v>0</v>
      </c>
      <c r="AB26" s="73">
        <v>0</v>
      </c>
      <c r="AC26" s="45">
        <v>0</v>
      </c>
      <c r="AD26" s="45">
        <v>0</v>
      </c>
      <c r="AE26" s="45">
        <v>0</v>
      </c>
      <c r="AF26" s="54">
        <v>0</v>
      </c>
      <c r="AG26" s="73">
        <v>0</v>
      </c>
      <c r="AH26" s="45">
        <v>0</v>
      </c>
      <c r="AI26" s="45">
        <v>0</v>
      </c>
      <c r="AJ26" s="45">
        <v>0</v>
      </c>
      <c r="AK26" s="54">
        <v>0</v>
      </c>
      <c r="AL26" s="73">
        <v>0</v>
      </c>
      <c r="AM26" s="45">
        <v>0</v>
      </c>
      <c r="AN26" s="45">
        <v>0</v>
      </c>
      <c r="AO26" s="45">
        <v>0</v>
      </c>
      <c r="AP26" s="54">
        <v>0</v>
      </c>
      <c r="AQ26" s="73">
        <v>0</v>
      </c>
      <c r="AR26" s="53">
        <v>0</v>
      </c>
      <c r="AS26" s="45">
        <v>0</v>
      </c>
      <c r="AT26" s="45">
        <v>0</v>
      </c>
      <c r="AU26" s="54">
        <v>0</v>
      </c>
      <c r="AV26" s="73">
        <v>1.8356441899999998</v>
      </c>
      <c r="AW26" s="45">
        <v>9.179124676</v>
      </c>
      <c r="AX26" s="45">
        <v>0</v>
      </c>
      <c r="AY26" s="45">
        <v>0</v>
      </c>
      <c r="AZ26" s="54">
        <v>31.516853644</v>
      </c>
      <c r="BA26" s="73">
        <v>0</v>
      </c>
      <c r="BB26" s="53">
        <v>0</v>
      </c>
      <c r="BC26" s="45">
        <v>0</v>
      </c>
      <c r="BD26" s="45">
        <v>0</v>
      </c>
      <c r="BE26" s="54">
        <v>0</v>
      </c>
      <c r="BF26" s="73">
        <v>0.353094204</v>
      </c>
      <c r="BG26" s="53">
        <v>0.6274338389999999</v>
      </c>
      <c r="BH26" s="45">
        <v>0</v>
      </c>
      <c r="BI26" s="45">
        <v>0</v>
      </c>
      <c r="BJ26" s="56">
        <v>2.948399188</v>
      </c>
      <c r="BK26" s="61">
        <f t="shared" si="3"/>
        <v>53.366673533</v>
      </c>
      <c r="BM26" s="111"/>
    </row>
    <row r="27" spans="1:65" ht="12.75">
      <c r="A27" s="96"/>
      <c r="B27" s="3" t="s">
        <v>147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3">
        <v>0.1418058</v>
      </c>
      <c r="I27" s="45">
        <v>29.674979052999998</v>
      </c>
      <c r="J27" s="45">
        <v>0</v>
      </c>
      <c r="K27" s="45">
        <v>0</v>
      </c>
      <c r="L27" s="54">
        <v>19.120206482</v>
      </c>
      <c r="M27" s="73">
        <v>0</v>
      </c>
      <c r="N27" s="53">
        <v>0</v>
      </c>
      <c r="O27" s="45">
        <v>0</v>
      </c>
      <c r="P27" s="45">
        <v>0</v>
      </c>
      <c r="Q27" s="54">
        <v>0</v>
      </c>
      <c r="R27" s="73">
        <v>0.011404681</v>
      </c>
      <c r="S27" s="45">
        <v>7.413042423</v>
      </c>
      <c r="T27" s="45">
        <v>0</v>
      </c>
      <c r="U27" s="45">
        <v>0</v>
      </c>
      <c r="V27" s="54">
        <v>1.710702098</v>
      </c>
      <c r="W27" s="73">
        <v>0</v>
      </c>
      <c r="X27" s="45">
        <v>0</v>
      </c>
      <c r="Y27" s="45">
        <v>0</v>
      </c>
      <c r="Z27" s="45">
        <v>0</v>
      </c>
      <c r="AA27" s="54">
        <v>0</v>
      </c>
      <c r="AB27" s="73">
        <v>0</v>
      </c>
      <c r="AC27" s="45">
        <v>0</v>
      </c>
      <c r="AD27" s="45">
        <v>0</v>
      </c>
      <c r="AE27" s="45">
        <v>0</v>
      </c>
      <c r="AF27" s="54">
        <v>0</v>
      </c>
      <c r="AG27" s="73">
        <v>0</v>
      </c>
      <c r="AH27" s="45">
        <v>0</v>
      </c>
      <c r="AI27" s="45">
        <v>0</v>
      </c>
      <c r="AJ27" s="45">
        <v>0</v>
      </c>
      <c r="AK27" s="54">
        <v>0</v>
      </c>
      <c r="AL27" s="73">
        <v>0</v>
      </c>
      <c r="AM27" s="45">
        <v>0</v>
      </c>
      <c r="AN27" s="45">
        <v>0</v>
      </c>
      <c r="AO27" s="45">
        <v>0</v>
      </c>
      <c r="AP27" s="54">
        <v>0</v>
      </c>
      <c r="AQ27" s="73">
        <v>0</v>
      </c>
      <c r="AR27" s="53">
        <v>0</v>
      </c>
      <c r="AS27" s="45">
        <v>0</v>
      </c>
      <c r="AT27" s="45">
        <v>0</v>
      </c>
      <c r="AU27" s="54">
        <v>0</v>
      </c>
      <c r="AV27" s="73">
        <v>0.384399822</v>
      </c>
      <c r="AW27" s="45">
        <v>76.175527423</v>
      </c>
      <c r="AX27" s="45">
        <v>0</v>
      </c>
      <c r="AY27" s="45">
        <v>0</v>
      </c>
      <c r="AZ27" s="54">
        <v>134.879983645</v>
      </c>
      <c r="BA27" s="73">
        <v>0</v>
      </c>
      <c r="BB27" s="53">
        <v>0</v>
      </c>
      <c r="BC27" s="45">
        <v>0</v>
      </c>
      <c r="BD27" s="45">
        <v>0</v>
      </c>
      <c r="BE27" s="54">
        <v>0</v>
      </c>
      <c r="BF27" s="73">
        <v>0.001133254</v>
      </c>
      <c r="BG27" s="53">
        <v>0</v>
      </c>
      <c r="BH27" s="45">
        <v>0</v>
      </c>
      <c r="BI27" s="45">
        <v>0</v>
      </c>
      <c r="BJ27" s="56">
        <v>2.425447068</v>
      </c>
      <c r="BK27" s="61">
        <f t="shared" si="3"/>
        <v>271.938631749</v>
      </c>
      <c r="BM27" s="111"/>
    </row>
    <row r="28" spans="1:65" ht="12.75">
      <c r="A28" s="96"/>
      <c r="B28" s="3" t="s">
        <v>150</v>
      </c>
      <c r="C28" s="55">
        <v>0</v>
      </c>
      <c r="D28" s="53">
        <v>57.758356425</v>
      </c>
      <c r="E28" s="45">
        <v>0</v>
      </c>
      <c r="F28" s="45">
        <v>0</v>
      </c>
      <c r="G28" s="54">
        <v>0</v>
      </c>
      <c r="H28" s="73">
        <v>0.164768839</v>
      </c>
      <c r="I28" s="45">
        <v>75.61093932</v>
      </c>
      <c r="J28" s="45">
        <v>0</v>
      </c>
      <c r="K28" s="45">
        <v>0</v>
      </c>
      <c r="L28" s="54">
        <v>3.9362476479999997</v>
      </c>
      <c r="M28" s="73">
        <v>0</v>
      </c>
      <c r="N28" s="53">
        <v>0</v>
      </c>
      <c r="O28" s="45">
        <v>0</v>
      </c>
      <c r="P28" s="45">
        <v>0</v>
      </c>
      <c r="Q28" s="54">
        <v>0</v>
      </c>
      <c r="R28" s="73">
        <v>0.027538134</v>
      </c>
      <c r="S28" s="45">
        <v>1.050151935</v>
      </c>
      <c r="T28" s="45">
        <v>0</v>
      </c>
      <c r="U28" s="45">
        <v>0</v>
      </c>
      <c r="V28" s="54">
        <v>0</v>
      </c>
      <c r="W28" s="73">
        <v>0</v>
      </c>
      <c r="X28" s="45">
        <v>0</v>
      </c>
      <c r="Y28" s="45">
        <v>0</v>
      </c>
      <c r="Z28" s="45">
        <v>0</v>
      </c>
      <c r="AA28" s="54">
        <v>0</v>
      </c>
      <c r="AB28" s="73">
        <v>0</v>
      </c>
      <c r="AC28" s="45">
        <v>0</v>
      </c>
      <c r="AD28" s="45">
        <v>0</v>
      </c>
      <c r="AE28" s="45">
        <v>0</v>
      </c>
      <c r="AF28" s="54">
        <v>0</v>
      </c>
      <c r="AG28" s="73">
        <v>0</v>
      </c>
      <c r="AH28" s="45">
        <v>0</v>
      </c>
      <c r="AI28" s="45">
        <v>0</v>
      </c>
      <c r="AJ28" s="45">
        <v>0</v>
      </c>
      <c r="AK28" s="54">
        <v>0</v>
      </c>
      <c r="AL28" s="73">
        <v>0</v>
      </c>
      <c r="AM28" s="45">
        <v>0</v>
      </c>
      <c r="AN28" s="45">
        <v>0</v>
      </c>
      <c r="AO28" s="45">
        <v>0</v>
      </c>
      <c r="AP28" s="54">
        <v>0</v>
      </c>
      <c r="AQ28" s="73">
        <v>0</v>
      </c>
      <c r="AR28" s="53">
        <v>0</v>
      </c>
      <c r="AS28" s="45">
        <v>0</v>
      </c>
      <c r="AT28" s="45">
        <v>0</v>
      </c>
      <c r="AU28" s="54">
        <v>0</v>
      </c>
      <c r="AV28" s="73">
        <v>0.172960684</v>
      </c>
      <c r="AW28" s="45">
        <v>16.792299359999998</v>
      </c>
      <c r="AX28" s="45">
        <v>0</v>
      </c>
      <c r="AY28" s="45">
        <v>0</v>
      </c>
      <c r="AZ28" s="54">
        <v>0.441846013</v>
      </c>
      <c r="BA28" s="73">
        <v>0</v>
      </c>
      <c r="BB28" s="53">
        <v>0</v>
      </c>
      <c r="BC28" s="45">
        <v>0</v>
      </c>
      <c r="BD28" s="45">
        <v>0</v>
      </c>
      <c r="BE28" s="54">
        <v>0</v>
      </c>
      <c r="BF28" s="73">
        <v>0.07556534799999999</v>
      </c>
      <c r="BG28" s="53">
        <v>0</v>
      </c>
      <c r="BH28" s="45">
        <v>0</v>
      </c>
      <c r="BI28" s="45">
        <v>0</v>
      </c>
      <c r="BJ28" s="56">
        <v>0</v>
      </c>
      <c r="BK28" s="61">
        <f t="shared" si="3"/>
        <v>156.030673706</v>
      </c>
      <c r="BM28" s="111"/>
    </row>
    <row r="29" spans="1:65" ht="12.75">
      <c r="A29" s="96"/>
      <c r="B29" s="3" t="s">
        <v>151</v>
      </c>
      <c r="C29" s="55">
        <v>0</v>
      </c>
      <c r="D29" s="53">
        <v>44.068825163999996</v>
      </c>
      <c r="E29" s="45">
        <v>0</v>
      </c>
      <c r="F29" s="45">
        <v>0</v>
      </c>
      <c r="G29" s="54">
        <v>0</v>
      </c>
      <c r="H29" s="73">
        <v>0.003777328</v>
      </c>
      <c r="I29" s="45">
        <v>39.871794195999996</v>
      </c>
      <c r="J29" s="45">
        <v>0</v>
      </c>
      <c r="K29" s="45">
        <v>0</v>
      </c>
      <c r="L29" s="54">
        <v>3.41061229</v>
      </c>
      <c r="M29" s="73">
        <v>0</v>
      </c>
      <c r="N29" s="53">
        <v>0</v>
      </c>
      <c r="O29" s="45">
        <v>0</v>
      </c>
      <c r="P29" s="45">
        <v>0</v>
      </c>
      <c r="Q29" s="54">
        <v>0</v>
      </c>
      <c r="R29" s="73">
        <v>0.005246289</v>
      </c>
      <c r="S29" s="45">
        <v>5.24628871</v>
      </c>
      <c r="T29" s="45">
        <v>0</v>
      </c>
      <c r="U29" s="45">
        <v>0</v>
      </c>
      <c r="V29" s="54">
        <v>0</v>
      </c>
      <c r="W29" s="73">
        <v>0</v>
      </c>
      <c r="X29" s="45">
        <v>0</v>
      </c>
      <c r="Y29" s="45">
        <v>0</v>
      </c>
      <c r="Z29" s="45">
        <v>0</v>
      </c>
      <c r="AA29" s="54">
        <v>0</v>
      </c>
      <c r="AB29" s="73">
        <v>0</v>
      </c>
      <c r="AC29" s="45">
        <v>0</v>
      </c>
      <c r="AD29" s="45">
        <v>0</v>
      </c>
      <c r="AE29" s="45">
        <v>0</v>
      </c>
      <c r="AF29" s="54">
        <v>0</v>
      </c>
      <c r="AG29" s="73">
        <v>0</v>
      </c>
      <c r="AH29" s="45">
        <v>0</v>
      </c>
      <c r="AI29" s="45">
        <v>0</v>
      </c>
      <c r="AJ29" s="45">
        <v>0</v>
      </c>
      <c r="AK29" s="54">
        <v>0</v>
      </c>
      <c r="AL29" s="73">
        <v>0</v>
      </c>
      <c r="AM29" s="45">
        <v>0</v>
      </c>
      <c r="AN29" s="45">
        <v>0</v>
      </c>
      <c r="AO29" s="45">
        <v>0</v>
      </c>
      <c r="AP29" s="54">
        <v>0</v>
      </c>
      <c r="AQ29" s="73">
        <v>0</v>
      </c>
      <c r="AR29" s="53">
        <v>0</v>
      </c>
      <c r="AS29" s="45">
        <v>0</v>
      </c>
      <c r="AT29" s="45">
        <v>0</v>
      </c>
      <c r="AU29" s="54">
        <v>0</v>
      </c>
      <c r="AV29" s="73">
        <v>0.13441903300000002</v>
      </c>
      <c r="AW29" s="45">
        <v>3.562423975</v>
      </c>
      <c r="AX29" s="45">
        <v>0</v>
      </c>
      <c r="AY29" s="45">
        <v>0</v>
      </c>
      <c r="AZ29" s="54">
        <v>10.272897931000001</v>
      </c>
      <c r="BA29" s="73">
        <v>0</v>
      </c>
      <c r="BB29" s="53">
        <v>0</v>
      </c>
      <c r="BC29" s="45">
        <v>0</v>
      </c>
      <c r="BD29" s="45">
        <v>0</v>
      </c>
      <c r="BE29" s="54">
        <v>0</v>
      </c>
      <c r="BF29" s="73">
        <v>0.020431609</v>
      </c>
      <c r="BG29" s="53">
        <v>0.052388741999999995</v>
      </c>
      <c r="BH29" s="45">
        <v>0</v>
      </c>
      <c r="BI29" s="45">
        <v>0</v>
      </c>
      <c r="BJ29" s="56">
        <v>0.052388741999999995</v>
      </c>
      <c r="BK29" s="61">
        <f t="shared" si="3"/>
        <v>106.701494009</v>
      </c>
      <c r="BM29" s="111"/>
    </row>
    <row r="30" spans="1:65" ht="12.75">
      <c r="A30" s="96"/>
      <c r="B30" s="3" t="s">
        <v>152</v>
      </c>
      <c r="C30" s="55">
        <v>0</v>
      </c>
      <c r="D30" s="53">
        <v>15.67093548</v>
      </c>
      <c r="E30" s="45">
        <v>0</v>
      </c>
      <c r="F30" s="45">
        <v>0</v>
      </c>
      <c r="G30" s="54">
        <v>0</v>
      </c>
      <c r="H30" s="73">
        <v>0.287927217</v>
      </c>
      <c r="I30" s="45">
        <v>17.029083222</v>
      </c>
      <c r="J30" s="45">
        <v>0</v>
      </c>
      <c r="K30" s="45">
        <v>0</v>
      </c>
      <c r="L30" s="54">
        <v>12.750288899</v>
      </c>
      <c r="M30" s="73">
        <v>0</v>
      </c>
      <c r="N30" s="53">
        <v>0</v>
      </c>
      <c r="O30" s="45">
        <v>0</v>
      </c>
      <c r="P30" s="45">
        <v>0</v>
      </c>
      <c r="Q30" s="54">
        <v>0</v>
      </c>
      <c r="R30" s="73">
        <v>0.06415263099999999</v>
      </c>
      <c r="S30" s="45">
        <v>0</v>
      </c>
      <c r="T30" s="45">
        <v>0</v>
      </c>
      <c r="U30" s="45">
        <v>0</v>
      </c>
      <c r="V30" s="54">
        <v>0</v>
      </c>
      <c r="W30" s="73">
        <v>0</v>
      </c>
      <c r="X30" s="45">
        <v>0</v>
      </c>
      <c r="Y30" s="45">
        <v>0</v>
      </c>
      <c r="Z30" s="45">
        <v>0</v>
      </c>
      <c r="AA30" s="54">
        <v>0</v>
      </c>
      <c r="AB30" s="73">
        <v>0</v>
      </c>
      <c r="AC30" s="45">
        <v>0</v>
      </c>
      <c r="AD30" s="45">
        <v>0</v>
      </c>
      <c r="AE30" s="45">
        <v>0</v>
      </c>
      <c r="AF30" s="54">
        <v>0</v>
      </c>
      <c r="AG30" s="73">
        <v>0</v>
      </c>
      <c r="AH30" s="45">
        <v>0</v>
      </c>
      <c r="AI30" s="45">
        <v>0</v>
      </c>
      <c r="AJ30" s="45">
        <v>0</v>
      </c>
      <c r="AK30" s="54">
        <v>0</v>
      </c>
      <c r="AL30" s="73">
        <v>0</v>
      </c>
      <c r="AM30" s="45">
        <v>0</v>
      </c>
      <c r="AN30" s="45">
        <v>0</v>
      </c>
      <c r="AO30" s="45">
        <v>0</v>
      </c>
      <c r="AP30" s="54">
        <v>0</v>
      </c>
      <c r="AQ30" s="73">
        <v>0</v>
      </c>
      <c r="AR30" s="53">
        <v>0</v>
      </c>
      <c r="AS30" s="45">
        <v>0</v>
      </c>
      <c r="AT30" s="45">
        <v>0</v>
      </c>
      <c r="AU30" s="54">
        <v>0</v>
      </c>
      <c r="AV30" s="73">
        <v>0.44945600199999997</v>
      </c>
      <c r="AW30" s="45">
        <v>10.120063195</v>
      </c>
      <c r="AX30" s="45">
        <v>0</v>
      </c>
      <c r="AY30" s="45">
        <v>0</v>
      </c>
      <c r="AZ30" s="54">
        <v>16.046038343</v>
      </c>
      <c r="BA30" s="73">
        <v>0</v>
      </c>
      <c r="BB30" s="53">
        <v>0</v>
      </c>
      <c r="BC30" s="45">
        <v>0</v>
      </c>
      <c r="BD30" s="45">
        <v>0</v>
      </c>
      <c r="BE30" s="54">
        <v>0</v>
      </c>
      <c r="BF30" s="73">
        <v>0.063380807</v>
      </c>
      <c r="BG30" s="53">
        <v>0</v>
      </c>
      <c r="BH30" s="45">
        <v>0</v>
      </c>
      <c r="BI30" s="45">
        <v>0</v>
      </c>
      <c r="BJ30" s="56">
        <v>2.2222406809999997</v>
      </c>
      <c r="BK30" s="61">
        <f t="shared" si="3"/>
        <v>74.703566477</v>
      </c>
      <c r="BM30" s="111"/>
    </row>
    <row r="31" spans="1:65" ht="12.75">
      <c r="A31" s="96"/>
      <c r="B31" s="3" t="s">
        <v>153</v>
      </c>
      <c r="C31" s="55">
        <v>0</v>
      </c>
      <c r="D31" s="53">
        <v>10.408167740000001</v>
      </c>
      <c r="E31" s="45">
        <v>0</v>
      </c>
      <c r="F31" s="45">
        <v>0</v>
      </c>
      <c r="G31" s="54">
        <v>0</v>
      </c>
      <c r="H31" s="73">
        <v>0.23538679099999998</v>
      </c>
      <c r="I31" s="45">
        <v>36.121206195999996</v>
      </c>
      <c r="J31" s="45">
        <v>0</v>
      </c>
      <c r="K31" s="45">
        <v>0</v>
      </c>
      <c r="L31" s="54">
        <v>0.639508626</v>
      </c>
      <c r="M31" s="73">
        <v>0</v>
      </c>
      <c r="N31" s="53">
        <v>0</v>
      </c>
      <c r="O31" s="45">
        <v>0</v>
      </c>
      <c r="P31" s="45">
        <v>0</v>
      </c>
      <c r="Q31" s="54">
        <v>0</v>
      </c>
      <c r="R31" s="73">
        <v>0.049959205</v>
      </c>
      <c r="S31" s="45">
        <v>0</v>
      </c>
      <c r="T31" s="45">
        <v>0</v>
      </c>
      <c r="U31" s="45">
        <v>0</v>
      </c>
      <c r="V31" s="54">
        <v>0</v>
      </c>
      <c r="W31" s="73">
        <v>0</v>
      </c>
      <c r="X31" s="45">
        <v>0</v>
      </c>
      <c r="Y31" s="45">
        <v>0</v>
      </c>
      <c r="Z31" s="45">
        <v>0</v>
      </c>
      <c r="AA31" s="54">
        <v>0</v>
      </c>
      <c r="AB31" s="73">
        <v>0</v>
      </c>
      <c r="AC31" s="45">
        <v>0</v>
      </c>
      <c r="AD31" s="45">
        <v>0</v>
      </c>
      <c r="AE31" s="45">
        <v>0</v>
      </c>
      <c r="AF31" s="54">
        <v>0</v>
      </c>
      <c r="AG31" s="73">
        <v>0</v>
      </c>
      <c r="AH31" s="45">
        <v>0</v>
      </c>
      <c r="AI31" s="45">
        <v>0</v>
      </c>
      <c r="AJ31" s="45">
        <v>0</v>
      </c>
      <c r="AK31" s="54">
        <v>0</v>
      </c>
      <c r="AL31" s="73">
        <v>0</v>
      </c>
      <c r="AM31" s="45">
        <v>0</v>
      </c>
      <c r="AN31" s="45">
        <v>0</v>
      </c>
      <c r="AO31" s="45">
        <v>0</v>
      </c>
      <c r="AP31" s="54">
        <v>0</v>
      </c>
      <c r="AQ31" s="73">
        <v>0</v>
      </c>
      <c r="AR31" s="53">
        <v>0</v>
      </c>
      <c r="AS31" s="45">
        <v>0</v>
      </c>
      <c r="AT31" s="45">
        <v>0</v>
      </c>
      <c r="AU31" s="54">
        <v>0</v>
      </c>
      <c r="AV31" s="73">
        <v>0.7074330550000001</v>
      </c>
      <c r="AW31" s="45">
        <v>2.1313235</v>
      </c>
      <c r="AX31" s="45">
        <v>0</v>
      </c>
      <c r="AY31" s="45">
        <v>0</v>
      </c>
      <c r="AZ31" s="54">
        <v>6.196422803</v>
      </c>
      <c r="BA31" s="73">
        <v>0</v>
      </c>
      <c r="BB31" s="53">
        <v>0</v>
      </c>
      <c r="BC31" s="45">
        <v>0</v>
      </c>
      <c r="BD31" s="45">
        <v>0</v>
      </c>
      <c r="BE31" s="54">
        <v>0</v>
      </c>
      <c r="BF31" s="73">
        <v>0.156933658</v>
      </c>
      <c r="BG31" s="53">
        <v>0</v>
      </c>
      <c r="BH31" s="45">
        <v>0</v>
      </c>
      <c r="BI31" s="45">
        <v>0</v>
      </c>
      <c r="BJ31" s="56">
        <v>0.207934</v>
      </c>
      <c r="BK31" s="61">
        <f t="shared" si="3"/>
        <v>56.854275574</v>
      </c>
      <c r="BM31" s="111"/>
    </row>
    <row r="32" spans="1:65" ht="12.75">
      <c r="A32" s="96"/>
      <c r="B32" s="3" t="s">
        <v>154</v>
      </c>
      <c r="C32" s="55">
        <v>0</v>
      </c>
      <c r="D32" s="53">
        <v>10.39739355</v>
      </c>
      <c r="E32" s="45">
        <v>0</v>
      </c>
      <c r="F32" s="45">
        <v>0</v>
      </c>
      <c r="G32" s="54">
        <v>0</v>
      </c>
      <c r="H32" s="73">
        <v>0.340419306</v>
      </c>
      <c r="I32" s="45">
        <v>0</v>
      </c>
      <c r="J32" s="45">
        <v>0</v>
      </c>
      <c r="K32" s="45">
        <v>0</v>
      </c>
      <c r="L32" s="54">
        <v>7.046623862000001</v>
      </c>
      <c r="M32" s="73">
        <v>0</v>
      </c>
      <c r="N32" s="53">
        <v>0</v>
      </c>
      <c r="O32" s="45">
        <v>0</v>
      </c>
      <c r="P32" s="45">
        <v>0</v>
      </c>
      <c r="Q32" s="54">
        <v>0</v>
      </c>
      <c r="R32" s="73">
        <v>0.035871009</v>
      </c>
      <c r="S32" s="45">
        <v>0</v>
      </c>
      <c r="T32" s="45">
        <v>0</v>
      </c>
      <c r="U32" s="45">
        <v>0</v>
      </c>
      <c r="V32" s="54">
        <v>0</v>
      </c>
      <c r="W32" s="73">
        <v>0</v>
      </c>
      <c r="X32" s="45">
        <v>0</v>
      </c>
      <c r="Y32" s="45">
        <v>0</v>
      </c>
      <c r="Z32" s="45">
        <v>0</v>
      </c>
      <c r="AA32" s="54">
        <v>0</v>
      </c>
      <c r="AB32" s="73">
        <v>0</v>
      </c>
      <c r="AC32" s="45">
        <v>0</v>
      </c>
      <c r="AD32" s="45">
        <v>0</v>
      </c>
      <c r="AE32" s="45">
        <v>0</v>
      </c>
      <c r="AF32" s="54">
        <v>0</v>
      </c>
      <c r="AG32" s="73">
        <v>0</v>
      </c>
      <c r="AH32" s="45">
        <v>0</v>
      </c>
      <c r="AI32" s="45">
        <v>0</v>
      </c>
      <c r="AJ32" s="45">
        <v>0</v>
      </c>
      <c r="AK32" s="54">
        <v>0</v>
      </c>
      <c r="AL32" s="73">
        <v>0</v>
      </c>
      <c r="AM32" s="45">
        <v>0</v>
      </c>
      <c r="AN32" s="45">
        <v>0</v>
      </c>
      <c r="AO32" s="45">
        <v>0</v>
      </c>
      <c r="AP32" s="54">
        <v>0</v>
      </c>
      <c r="AQ32" s="73">
        <v>0</v>
      </c>
      <c r="AR32" s="53">
        <v>0</v>
      </c>
      <c r="AS32" s="45">
        <v>0</v>
      </c>
      <c r="AT32" s="45">
        <v>0</v>
      </c>
      <c r="AU32" s="54">
        <v>0</v>
      </c>
      <c r="AV32" s="73">
        <v>0.353756958</v>
      </c>
      <c r="AW32" s="45">
        <v>2.928747386</v>
      </c>
      <c r="AX32" s="45">
        <v>0</v>
      </c>
      <c r="AY32" s="45">
        <v>0</v>
      </c>
      <c r="AZ32" s="54">
        <v>5.254354089</v>
      </c>
      <c r="BA32" s="73">
        <v>0</v>
      </c>
      <c r="BB32" s="53">
        <v>0</v>
      </c>
      <c r="BC32" s="45">
        <v>0</v>
      </c>
      <c r="BD32" s="45">
        <v>0</v>
      </c>
      <c r="BE32" s="54">
        <v>0</v>
      </c>
      <c r="BF32" s="73">
        <v>0.015059159999999999</v>
      </c>
      <c r="BG32" s="53">
        <v>0</v>
      </c>
      <c r="BH32" s="45">
        <v>0</v>
      </c>
      <c r="BI32" s="45">
        <v>0</v>
      </c>
      <c r="BJ32" s="56">
        <v>0</v>
      </c>
      <c r="BK32" s="61">
        <f t="shared" si="3"/>
        <v>26.372225320000005</v>
      </c>
      <c r="BM32" s="111"/>
    </row>
    <row r="33" spans="1:63" ht="12.75">
      <c r="A33" s="96"/>
      <c r="B33" s="3"/>
      <c r="C33" s="55"/>
      <c r="D33" s="53"/>
      <c r="E33" s="45"/>
      <c r="F33" s="45"/>
      <c r="G33" s="54"/>
      <c r="H33" s="73"/>
      <c r="I33" s="45"/>
      <c r="J33" s="45"/>
      <c r="K33" s="45"/>
      <c r="L33" s="54"/>
      <c r="M33" s="73"/>
      <c r="N33" s="53"/>
      <c r="O33" s="45"/>
      <c r="P33" s="45"/>
      <c r="Q33" s="54"/>
      <c r="R33" s="73"/>
      <c r="S33" s="45"/>
      <c r="T33" s="45"/>
      <c r="U33" s="45"/>
      <c r="V33" s="54"/>
      <c r="W33" s="73"/>
      <c r="X33" s="45"/>
      <c r="Y33" s="45"/>
      <c r="Z33" s="45"/>
      <c r="AA33" s="54"/>
      <c r="AB33" s="73"/>
      <c r="AC33" s="45"/>
      <c r="AD33" s="45"/>
      <c r="AE33" s="45"/>
      <c r="AF33" s="54"/>
      <c r="AG33" s="73"/>
      <c r="AH33" s="45"/>
      <c r="AI33" s="45"/>
      <c r="AJ33" s="45"/>
      <c r="AK33" s="54"/>
      <c r="AL33" s="73"/>
      <c r="AM33" s="45"/>
      <c r="AN33" s="45"/>
      <c r="AO33" s="45"/>
      <c r="AP33" s="54"/>
      <c r="AQ33" s="73"/>
      <c r="AR33" s="53"/>
      <c r="AS33" s="45"/>
      <c r="AT33" s="45"/>
      <c r="AU33" s="54"/>
      <c r="AV33" s="73"/>
      <c r="AW33" s="45"/>
      <c r="AX33" s="45"/>
      <c r="AY33" s="45"/>
      <c r="AZ33" s="54"/>
      <c r="BA33" s="73"/>
      <c r="BB33" s="53"/>
      <c r="BC33" s="45"/>
      <c r="BD33" s="45"/>
      <c r="BE33" s="54"/>
      <c r="BF33" s="73"/>
      <c r="BG33" s="53"/>
      <c r="BH33" s="45"/>
      <c r="BI33" s="45"/>
      <c r="BJ33" s="56"/>
      <c r="BK33" s="61"/>
    </row>
    <row r="34" spans="1:63" ht="12.75">
      <c r="A34" s="36"/>
      <c r="B34" s="37" t="s">
        <v>140</v>
      </c>
      <c r="C34" s="94">
        <f aca="true" t="shared" si="4" ref="C34:AH34">SUM(C16:C33)</f>
        <v>0</v>
      </c>
      <c r="D34" s="94">
        <f t="shared" si="4"/>
        <v>138.30367835899997</v>
      </c>
      <c r="E34" s="94">
        <f t="shared" si="4"/>
        <v>0</v>
      </c>
      <c r="F34" s="94">
        <f t="shared" si="4"/>
        <v>0</v>
      </c>
      <c r="G34" s="94">
        <f t="shared" si="4"/>
        <v>0</v>
      </c>
      <c r="H34" s="94">
        <f t="shared" si="4"/>
        <v>3.357174029</v>
      </c>
      <c r="I34" s="94">
        <f t="shared" si="4"/>
        <v>210.391439626</v>
      </c>
      <c r="J34" s="94">
        <f t="shared" si="4"/>
        <v>0</v>
      </c>
      <c r="K34" s="94">
        <f t="shared" si="4"/>
        <v>0</v>
      </c>
      <c r="L34" s="94">
        <f t="shared" si="4"/>
        <v>62.278773152</v>
      </c>
      <c r="M34" s="94">
        <f t="shared" si="4"/>
        <v>0</v>
      </c>
      <c r="N34" s="94">
        <f t="shared" si="4"/>
        <v>0</v>
      </c>
      <c r="O34" s="94">
        <f t="shared" si="4"/>
        <v>0</v>
      </c>
      <c r="P34" s="94">
        <f t="shared" si="4"/>
        <v>0</v>
      </c>
      <c r="Q34" s="94">
        <f t="shared" si="4"/>
        <v>0</v>
      </c>
      <c r="R34" s="94">
        <f t="shared" si="4"/>
        <v>1.0511861280000003</v>
      </c>
      <c r="S34" s="94">
        <f t="shared" si="4"/>
        <v>13.827823649</v>
      </c>
      <c r="T34" s="94">
        <f t="shared" si="4"/>
        <v>9.350569549</v>
      </c>
      <c r="U34" s="94">
        <f t="shared" si="4"/>
        <v>0</v>
      </c>
      <c r="V34" s="94">
        <f t="shared" si="4"/>
        <v>2.66544823</v>
      </c>
      <c r="W34" s="94">
        <f t="shared" si="4"/>
        <v>0</v>
      </c>
      <c r="X34" s="94">
        <f t="shared" si="4"/>
        <v>0</v>
      </c>
      <c r="Y34" s="94">
        <f t="shared" si="4"/>
        <v>0</v>
      </c>
      <c r="Z34" s="94">
        <f t="shared" si="4"/>
        <v>0</v>
      </c>
      <c r="AA34" s="94">
        <f t="shared" si="4"/>
        <v>0</v>
      </c>
      <c r="AB34" s="94">
        <f t="shared" si="4"/>
        <v>0</v>
      </c>
      <c r="AC34" s="94">
        <f t="shared" si="4"/>
        <v>0</v>
      </c>
      <c r="AD34" s="94">
        <f t="shared" si="4"/>
        <v>0</v>
      </c>
      <c r="AE34" s="94">
        <f t="shared" si="4"/>
        <v>0</v>
      </c>
      <c r="AF34" s="94">
        <f t="shared" si="4"/>
        <v>0</v>
      </c>
      <c r="AG34" s="94">
        <f t="shared" si="4"/>
        <v>0</v>
      </c>
      <c r="AH34" s="94">
        <f t="shared" si="4"/>
        <v>0</v>
      </c>
      <c r="AI34" s="94">
        <f aca="true" t="shared" si="5" ref="AI34:BK34">SUM(AI16:AI33)</f>
        <v>0</v>
      </c>
      <c r="AJ34" s="94">
        <f t="shared" si="5"/>
        <v>0</v>
      </c>
      <c r="AK34" s="94">
        <f t="shared" si="5"/>
        <v>0</v>
      </c>
      <c r="AL34" s="94">
        <f t="shared" si="5"/>
        <v>0</v>
      </c>
      <c r="AM34" s="94">
        <f t="shared" si="5"/>
        <v>0</v>
      </c>
      <c r="AN34" s="94">
        <f t="shared" si="5"/>
        <v>0</v>
      </c>
      <c r="AO34" s="94">
        <f t="shared" si="5"/>
        <v>0</v>
      </c>
      <c r="AP34" s="94">
        <f t="shared" si="5"/>
        <v>0</v>
      </c>
      <c r="AQ34" s="94">
        <f t="shared" si="5"/>
        <v>0</v>
      </c>
      <c r="AR34" s="94">
        <f t="shared" si="5"/>
        <v>0</v>
      </c>
      <c r="AS34" s="94">
        <f t="shared" si="5"/>
        <v>0</v>
      </c>
      <c r="AT34" s="94">
        <f t="shared" si="5"/>
        <v>0</v>
      </c>
      <c r="AU34" s="94">
        <f t="shared" si="5"/>
        <v>0</v>
      </c>
      <c r="AV34" s="94">
        <f t="shared" si="5"/>
        <v>110.248877474</v>
      </c>
      <c r="AW34" s="94">
        <f t="shared" si="5"/>
        <v>209.256388262</v>
      </c>
      <c r="AX34" s="94">
        <f t="shared" si="5"/>
        <v>0</v>
      </c>
      <c r="AY34" s="94">
        <f t="shared" si="5"/>
        <v>0</v>
      </c>
      <c r="AZ34" s="94">
        <f t="shared" si="5"/>
        <v>672.103155443</v>
      </c>
      <c r="BA34" s="94">
        <f t="shared" si="5"/>
        <v>0</v>
      </c>
      <c r="BB34" s="94">
        <f t="shared" si="5"/>
        <v>0</v>
      </c>
      <c r="BC34" s="94">
        <f t="shared" si="5"/>
        <v>0</v>
      </c>
      <c r="BD34" s="94">
        <f t="shared" si="5"/>
        <v>0</v>
      </c>
      <c r="BE34" s="94">
        <f t="shared" si="5"/>
        <v>0</v>
      </c>
      <c r="BF34" s="94">
        <f t="shared" si="5"/>
        <v>34.602808768</v>
      </c>
      <c r="BG34" s="94">
        <f t="shared" si="5"/>
        <v>7.822221816999999</v>
      </c>
      <c r="BH34" s="94">
        <f t="shared" si="5"/>
        <v>0.770406226</v>
      </c>
      <c r="BI34" s="94">
        <f t="shared" si="5"/>
        <v>0</v>
      </c>
      <c r="BJ34" s="94">
        <f t="shared" si="5"/>
        <v>74.712123819</v>
      </c>
      <c r="BK34" s="107">
        <f t="shared" si="5"/>
        <v>1550.7420745310005</v>
      </c>
    </row>
    <row r="35" spans="1:63" ht="12.75">
      <c r="A35" s="11" t="s">
        <v>75</v>
      </c>
      <c r="B35" s="18" t="s">
        <v>15</v>
      </c>
      <c r="C35" s="113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36"/>
    </row>
    <row r="36" spans="1:63" ht="12.75">
      <c r="A36" s="11"/>
      <c r="B36" s="19" t="s">
        <v>33</v>
      </c>
      <c r="C36" s="57"/>
      <c r="D36" s="58"/>
      <c r="E36" s="59"/>
      <c r="F36" s="59"/>
      <c r="G36" s="60"/>
      <c r="H36" s="57"/>
      <c r="I36" s="59"/>
      <c r="J36" s="59"/>
      <c r="K36" s="59"/>
      <c r="L36" s="60"/>
      <c r="M36" s="57"/>
      <c r="N36" s="58"/>
      <c r="O36" s="59"/>
      <c r="P36" s="59"/>
      <c r="Q36" s="60"/>
      <c r="R36" s="57"/>
      <c r="S36" s="59"/>
      <c r="T36" s="59"/>
      <c r="U36" s="59"/>
      <c r="V36" s="60"/>
      <c r="W36" s="57"/>
      <c r="X36" s="59"/>
      <c r="Y36" s="59"/>
      <c r="Z36" s="59"/>
      <c r="AA36" s="60"/>
      <c r="AB36" s="57"/>
      <c r="AC36" s="59"/>
      <c r="AD36" s="59"/>
      <c r="AE36" s="59"/>
      <c r="AF36" s="60"/>
      <c r="AG36" s="57"/>
      <c r="AH36" s="59"/>
      <c r="AI36" s="59"/>
      <c r="AJ36" s="59"/>
      <c r="AK36" s="60"/>
      <c r="AL36" s="57"/>
      <c r="AM36" s="59"/>
      <c r="AN36" s="59"/>
      <c r="AO36" s="59"/>
      <c r="AP36" s="60"/>
      <c r="AQ36" s="57"/>
      <c r="AR36" s="58"/>
      <c r="AS36" s="59"/>
      <c r="AT36" s="59"/>
      <c r="AU36" s="60"/>
      <c r="AV36" s="57"/>
      <c r="AW36" s="59"/>
      <c r="AX36" s="59"/>
      <c r="AY36" s="59"/>
      <c r="AZ36" s="60"/>
      <c r="BA36" s="57"/>
      <c r="BB36" s="58"/>
      <c r="BC36" s="59"/>
      <c r="BD36" s="59"/>
      <c r="BE36" s="60"/>
      <c r="BF36" s="57"/>
      <c r="BG36" s="58"/>
      <c r="BH36" s="59"/>
      <c r="BI36" s="59"/>
      <c r="BJ36" s="60"/>
      <c r="BK36" s="61"/>
    </row>
    <row r="37" spans="1:63" ht="12.75">
      <c r="A37" s="36"/>
      <c r="B37" s="37" t="s">
        <v>88</v>
      </c>
      <c r="C37" s="62"/>
      <c r="D37" s="63"/>
      <c r="E37" s="63"/>
      <c r="F37" s="63"/>
      <c r="G37" s="64"/>
      <c r="H37" s="62"/>
      <c r="I37" s="63"/>
      <c r="J37" s="63"/>
      <c r="K37" s="63"/>
      <c r="L37" s="64"/>
      <c r="M37" s="62"/>
      <c r="N37" s="63"/>
      <c r="O37" s="63"/>
      <c r="P37" s="63"/>
      <c r="Q37" s="64"/>
      <c r="R37" s="62"/>
      <c r="S37" s="63"/>
      <c r="T37" s="63"/>
      <c r="U37" s="63"/>
      <c r="V37" s="64"/>
      <c r="W37" s="62"/>
      <c r="X37" s="63"/>
      <c r="Y37" s="63"/>
      <c r="Z37" s="63"/>
      <c r="AA37" s="64"/>
      <c r="AB37" s="62"/>
      <c r="AC37" s="63"/>
      <c r="AD37" s="63"/>
      <c r="AE37" s="63"/>
      <c r="AF37" s="64"/>
      <c r="AG37" s="62"/>
      <c r="AH37" s="63"/>
      <c r="AI37" s="63"/>
      <c r="AJ37" s="63"/>
      <c r="AK37" s="64"/>
      <c r="AL37" s="62"/>
      <c r="AM37" s="63"/>
      <c r="AN37" s="63"/>
      <c r="AO37" s="63"/>
      <c r="AP37" s="64"/>
      <c r="AQ37" s="62"/>
      <c r="AR37" s="63"/>
      <c r="AS37" s="63"/>
      <c r="AT37" s="63"/>
      <c r="AU37" s="64"/>
      <c r="AV37" s="62"/>
      <c r="AW37" s="63"/>
      <c r="AX37" s="63"/>
      <c r="AY37" s="63"/>
      <c r="AZ37" s="64"/>
      <c r="BA37" s="62"/>
      <c r="BB37" s="63"/>
      <c r="BC37" s="63"/>
      <c r="BD37" s="63"/>
      <c r="BE37" s="64"/>
      <c r="BF37" s="62"/>
      <c r="BG37" s="63"/>
      <c r="BH37" s="63"/>
      <c r="BI37" s="63"/>
      <c r="BJ37" s="64"/>
      <c r="BK37" s="65"/>
    </row>
    <row r="38" spans="1:63" ht="12.75">
      <c r="A38" s="11" t="s">
        <v>77</v>
      </c>
      <c r="B38" s="24" t="s">
        <v>92</v>
      </c>
      <c r="C38" s="113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5"/>
    </row>
    <row r="39" spans="1:63" ht="12.75">
      <c r="A39" s="11"/>
      <c r="B39" s="19" t="s">
        <v>33</v>
      </c>
      <c r="C39" s="57"/>
      <c r="D39" s="58"/>
      <c r="E39" s="59"/>
      <c r="F39" s="59"/>
      <c r="G39" s="60"/>
      <c r="H39" s="57"/>
      <c r="I39" s="59"/>
      <c r="J39" s="59"/>
      <c r="K39" s="59"/>
      <c r="L39" s="60"/>
      <c r="M39" s="57"/>
      <c r="N39" s="58"/>
      <c r="O39" s="59"/>
      <c r="P39" s="59"/>
      <c r="Q39" s="60"/>
      <c r="R39" s="57"/>
      <c r="S39" s="59"/>
      <c r="T39" s="59"/>
      <c r="U39" s="59"/>
      <c r="V39" s="60"/>
      <c r="W39" s="57"/>
      <c r="X39" s="59"/>
      <c r="Y39" s="59"/>
      <c r="Z39" s="59"/>
      <c r="AA39" s="60"/>
      <c r="AB39" s="57"/>
      <c r="AC39" s="59"/>
      <c r="AD39" s="59"/>
      <c r="AE39" s="59"/>
      <c r="AF39" s="60"/>
      <c r="AG39" s="57"/>
      <c r="AH39" s="59"/>
      <c r="AI39" s="59"/>
      <c r="AJ39" s="59"/>
      <c r="AK39" s="60"/>
      <c r="AL39" s="57"/>
      <c r="AM39" s="59"/>
      <c r="AN39" s="59"/>
      <c r="AO39" s="59"/>
      <c r="AP39" s="60"/>
      <c r="AQ39" s="57"/>
      <c r="AR39" s="58"/>
      <c r="AS39" s="59"/>
      <c r="AT39" s="59"/>
      <c r="AU39" s="60"/>
      <c r="AV39" s="57"/>
      <c r="AW39" s="59"/>
      <c r="AX39" s="59"/>
      <c r="AY39" s="59"/>
      <c r="AZ39" s="60"/>
      <c r="BA39" s="57"/>
      <c r="BB39" s="58"/>
      <c r="BC39" s="59"/>
      <c r="BD39" s="59"/>
      <c r="BE39" s="60"/>
      <c r="BF39" s="57"/>
      <c r="BG39" s="58"/>
      <c r="BH39" s="59"/>
      <c r="BI39" s="59"/>
      <c r="BJ39" s="60"/>
      <c r="BK39" s="61"/>
    </row>
    <row r="40" spans="1:63" ht="12.75">
      <c r="A40" s="36"/>
      <c r="B40" s="37" t="s">
        <v>87</v>
      </c>
      <c r="C40" s="62"/>
      <c r="D40" s="63"/>
      <c r="E40" s="63"/>
      <c r="F40" s="63"/>
      <c r="G40" s="64"/>
      <c r="H40" s="62"/>
      <c r="I40" s="63"/>
      <c r="J40" s="63"/>
      <c r="K40" s="63"/>
      <c r="L40" s="64"/>
      <c r="M40" s="62"/>
      <c r="N40" s="63"/>
      <c r="O40" s="63"/>
      <c r="P40" s="63"/>
      <c r="Q40" s="64"/>
      <c r="R40" s="62"/>
      <c r="S40" s="63"/>
      <c r="T40" s="63"/>
      <c r="U40" s="63"/>
      <c r="V40" s="64"/>
      <c r="W40" s="62"/>
      <c r="X40" s="63"/>
      <c r="Y40" s="63"/>
      <c r="Z40" s="63"/>
      <c r="AA40" s="64"/>
      <c r="AB40" s="62"/>
      <c r="AC40" s="63"/>
      <c r="AD40" s="63"/>
      <c r="AE40" s="63"/>
      <c r="AF40" s="64"/>
      <c r="AG40" s="62"/>
      <c r="AH40" s="63"/>
      <c r="AI40" s="63"/>
      <c r="AJ40" s="63"/>
      <c r="AK40" s="64"/>
      <c r="AL40" s="62"/>
      <c r="AM40" s="63"/>
      <c r="AN40" s="63"/>
      <c r="AO40" s="63"/>
      <c r="AP40" s="64"/>
      <c r="AQ40" s="62"/>
      <c r="AR40" s="63"/>
      <c r="AS40" s="63"/>
      <c r="AT40" s="63"/>
      <c r="AU40" s="64"/>
      <c r="AV40" s="62"/>
      <c r="AW40" s="63"/>
      <c r="AX40" s="63"/>
      <c r="AY40" s="63"/>
      <c r="AZ40" s="64"/>
      <c r="BA40" s="62"/>
      <c r="BB40" s="63"/>
      <c r="BC40" s="63"/>
      <c r="BD40" s="63"/>
      <c r="BE40" s="64"/>
      <c r="BF40" s="62"/>
      <c r="BG40" s="63"/>
      <c r="BH40" s="63"/>
      <c r="BI40" s="63"/>
      <c r="BJ40" s="64"/>
      <c r="BK40" s="65"/>
    </row>
    <row r="41" spans="1:63" ht="12.75">
      <c r="A41" s="11" t="s">
        <v>78</v>
      </c>
      <c r="B41" s="18" t="s">
        <v>16</v>
      </c>
      <c r="C41" s="113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5"/>
    </row>
    <row r="42" spans="1:65" ht="12.75">
      <c r="A42" s="11"/>
      <c r="B42" s="24" t="s">
        <v>97</v>
      </c>
      <c r="C42" s="73">
        <v>0</v>
      </c>
      <c r="D42" s="53">
        <v>397.155346617</v>
      </c>
      <c r="E42" s="45">
        <v>0</v>
      </c>
      <c r="F42" s="45">
        <v>0</v>
      </c>
      <c r="G42" s="54">
        <v>0</v>
      </c>
      <c r="H42" s="73">
        <v>4.736426295999999</v>
      </c>
      <c r="I42" s="45">
        <v>643.3673605920001</v>
      </c>
      <c r="J42" s="45">
        <v>86.550515099</v>
      </c>
      <c r="K42" s="45">
        <v>0</v>
      </c>
      <c r="L42" s="54">
        <v>182.15607145</v>
      </c>
      <c r="M42" s="73">
        <v>0</v>
      </c>
      <c r="N42" s="53">
        <v>0</v>
      </c>
      <c r="O42" s="45">
        <v>0</v>
      </c>
      <c r="P42" s="45">
        <v>0</v>
      </c>
      <c r="Q42" s="54">
        <v>0</v>
      </c>
      <c r="R42" s="73">
        <v>2.5752057749999997</v>
      </c>
      <c r="S42" s="45">
        <v>0.285053299</v>
      </c>
      <c r="T42" s="45">
        <v>0</v>
      </c>
      <c r="U42" s="45">
        <v>0</v>
      </c>
      <c r="V42" s="54">
        <v>16.339336481</v>
      </c>
      <c r="W42" s="73">
        <v>0</v>
      </c>
      <c r="X42" s="45">
        <v>0</v>
      </c>
      <c r="Y42" s="45">
        <v>0</v>
      </c>
      <c r="Z42" s="45">
        <v>0</v>
      </c>
      <c r="AA42" s="54">
        <v>0</v>
      </c>
      <c r="AB42" s="73">
        <v>0</v>
      </c>
      <c r="AC42" s="45">
        <v>0</v>
      </c>
      <c r="AD42" s="45">
        <v>0</v>
      </c>
      <c r="AE42" s="45">
        <v>0</v>
      </c>
      <c r="AF42" s="54">
        <v>0</v>
      </c>
      <c r="AG42" s="73">
        <v>0</v>
      </c>
      <c r="AH42" s="45">
        <v>0</v>
      </c>
      <c r="AI42" s="45">
        <v>0</v>
      </c>
      <c r="AJ42" s="45">
        <v>0</v>
      </c>
      <c r="AK42" s="54">
        <v>0</v>
      </c>
      <c r="AL42" s="73">
        <v>0</v>
      </c>
      <c r="AM42" s="45">
        <v>0</v>
      </c>
      <c r="AN42" s="45">
        <v>0</v>
      </c>
      <c r="AO42" s="45">
        <v>0</v>
      </c>
      <c r="AP42" s="54">
        <v>0</v>
      </c>
      <c r="AQ42" s="73">
        <v>0</v>
      </c>
      <c r="AR42" s="53">
        <v>0</v>
      </c>
      <c r="AS42" s="45">
        <v>0</v>
      </c>
      <c r="AT42" s="45">
        <v>0</v>
      </c>
      <c r="AU42" s="54">
        <v>0</v>
      </c>
      <c r="AV42" s="73">
        <v>10.91012126</v>
      </c>
      <c r="AW42" s="45">
        <v>269.70313838699997</v>
      </c>
      <c r="AX42" s="45">
        <v>0</v>
      </c>
      <c r="AY42" s="45">
        <v>0</v>
      </c>
      <c r="AZ42" s="54">
        <v>234.763001667</v>
      </c>
      <c r="BA42" s="73">
        <v>0</v>
      </c>
      <c r="BB42" s="53">
        <v>0</v>
      </c>
      <c r="BC42" s="45">
        <v>0</v>
      </c>
      <c r="BD42" s="45">
        <v>0</v>
      </c>
      <c r="BE42" s="54">
        <v>0</v>
      </c>
      <c r="BF42" s="73">
        <v>4.261276721</v>
      </c>
      <c r="BG42" s="53">
        <v>1.9657228249999998</v>
      </c>
      <c r="BH42" s="45">
        <v>1.410390892</v>
      </c>
      <c r="BI42" s="45">
        <v>0</v>
      </c>
      <c r="BJ42" s="54">
        <v>11.613566956</v>
      </c>
      <c r="BK42" s="49">
        <f aca="true" t="shared" si="6" ref="BK42:BK49">SUM(C42:BJ42)</f>
        <v>1867.7925343170004</v>
      </c>
      <c r="BM42" s="111"/>
    </row>
    <row r="43" spans="1:65" ht="12.75">
      <c r="A43" s="11"/>
      <c r="B43" s="24" t="s">
        <v>98</v>
      </c>
      <c r="C43" s="73">
        <v>0</v>
      </c>
      <c r="D43" s="53">
        <v>31.243659583999996</v>
      </c>
      <c r="E43" s="45">
        <v>0</v>
      </c>
      <c r="F43" s="45">
        <v>0</v>
      </c>
      <c r="G43" s="54">
        <v>0</v>
      </c>
      <c r="H43" s="73">
        <v>3.158833338</v>
      </c>
      <c r="I43" s="45">
        <v>152.599265595</v>
      </c>
      <c r="J43" s="45">
        <v>3.0328108940000003</v>
      </c>
      <c r="K43" s="45">
        <v>0</v>
      </c>
      <c r="L43" s="54">
        <v>51.8535076</v>
      </c>
      <c r="M43" s="73">
        <v>0</v>
      </c>
      <c r="N43" s="53">
        <v>0</v>
      </c>
      <c r="O43" s="45">
        <v>0</v>
      </c>
      <c r="P43" s="45">
        <v>0</v>
      </c>
      <c r="Q43" s="54">
        <v>0</v>
      </c>
      <c r="R43" s="73">
        <v>0.496380765</v>
      </c>
      <c r="S43" s="45">
        <v>2.1721422579999996</v>
      </c>
      <c r="T43" s="45">
        <v>0.251674998</v>
      </c>
      <c r="U43" s="45">
        <v>0</v>
      </c>
      <c r="V43" s="54">
        <v>7.968343143000001</v>
      </c>
      <c r="W43" s="73">
        <v>0</v>
      </c>
      <c r="X43" s="45">
        <v>0</v>
      </c>
      <c r="Y43" s="45">
        <v>0</v>
      </c>
      <c r="Z43" s="45">
        <v>0</v>
      </c>
      <c r="AA43" s="54">
        <v>0</v>
      </c>
      <c r="AB43" s="73">
        <v>0</v>
      </c>
      <c r="AC43" s="45">
        <v>0</v>
      </c>
      <c r="AD43" s="45">
        <v>0</v>
      </c>
      <c r="AE43" s="45">
        <v>0</v>
      </c>
      <c r="AF43" s="54">
        <v>0</v>
      </c>
      <c r="AG43" s="73">
        <v>0</v>
      </c>
      <c r="AH43" s="45">
        <v>0</v>
      </c>
      <c r="AI43" s="45">
        <v>0</v>
      </c>
      <c r="AJ43" s="45">
        <v>0</v>
      </c>
      <c r="AK43" s="54">
        <v>0</v>
      </c>
      <c r="AL43" s="73">
        <v>0</v>
      </c>
      <c r="AM43" s="45">
        <v>0</v>
      </c>
      <c r="AN43" s="45">
        <v>0</v>
      </c>
      <c r="AO43" s="45">
        <v>0</v>
      </c>
      <c r="AP43" s="54">
        <v>0</v>
      </c>
      <c r="AQ43" s="73">
        <v>0</v>
      </c>
      <c r="AR43" s="53">
        <v>0</v>
      </c>
      <c r="AS43" s="45">
        <v>0</v>
      </c>
      <c r="AT43" s="45">
        <v>0</v>
      </c>
      <c r="AU43" s="54">
        <v>0</v>
      </c>
      <c r="AV43" s="73">
        <v>17.289696589000002</v>
      </c>
      <c r="AW43" s="45">
        <v>197.51763897599997</v>
      </c>
      <c r="AX43" s="45">
        <v>0</v>
      </c>
      <c r="AY43" s="45">
        <v>0</v>
      </c>
      <c r="AZ43" s="54">
        <v>131.894082631</v>
      </c>
      <c r="BA43" s="73">
        <v>0</v>
      </c>
      <c r="BB43" s="53">
        <v>0</v>
      </c>
      <c r="BC43" s="45">
        <v>0</v>
      </c>
      <c r="BD43" s="45">
        <v>0</v>
      </c>
      <c r="BE43" s="54">
        <v>0</v>
      </c>
      <c r="BF43" s="73">
        <v>6.652842011</v>
      </c>
      <c r="BG43" s="53">
        <v>20.983030792</v>
      </c>
      <c r="BH43" s="45">
        <v>1.4695740210000001</v>
      </c>
      <c r="BI43" s="45">
        <v>0</v>
      </c>
      <c r="BJ43" s="54">
        <v>18.611831049</v>
      </c>
      <c r="BK43" s="49">
        <f t="shared" si="6"/>
        <v>647.1953142439999</v>
      </c>
      <c r="BM43" s="111"/>
    </row>
    <row r="44" spans="1:65" ht="12.75">
      <c r="A44" s="11"/>
      <c r="B44" s="24" t="s">
        <v>103</v>
      </c>
      <c r="C44" s="73">
        <v>0</v>
      </c>
      <c r="D44" s="53">
        <v>1.769156072</v>
      </c>
      <c r="E44" s="45">
        <v>0</v>
      </c>
      <c r="F44" s="45">
        <v>0</v>
      </c>
      <c r="G44" s="54">
        <v>0</v>
      </c>
      <c r="H44" s="73">
        <v>22.551302897</v>
      </c>
      <c r="I44" s="45">
        <v>447.188591009</v>
      </c>
      <c r="J44" s="45">
        <v>0</v>
      </c>
      <c r="K44" s="45">
        <v>0</v>
      </c>
      <c r="L44" s="54">
        <v>383.95966405300004</v>
      </c>
      <c r="M44" s="73">
        <v>0</v>
      </c>
      <c r="N44" s="53">
        <v>0</v>
      </c>
      <c r="O44" s="45">
        <v>0</v>
      </c>
      <c r="P44" s="45">
        <v>0</v>
      </c>
      <c r="Q44" s="54">
        <v>0</v>
      </c>
      <c r="R44" s="73">
        <v>7.548466659</v>
      </c>
      <c r="S44" s="45">
        <v>19.875552196</v>
      </c>
      <c r="T44" s="45">
        <v>6.837439829000001</v>
      </c>
      <c r="U44" s="45">
        <v>0</v>
      </c>
      <c r="V44" s="54">
        <v>32.129883108</v>
      </c>
      <c r="W44" s="73">
        <v>0</v>
      </c>
      <c r="X44" s="45">
        <v>0</v>
      </c>
      <c r="Y44" s="45">
        <v>0</v>
      </c>
      <c r="Z44" s="45">
        <v>0</v>
      </c>
      <c r="AA44" s="54">
        <v>0</v>
      </c>
      <c r="AB44" s="73">
        <v>0.012677964</v>
      </c>
      <c r="AC44" s="45">
        <v>0</v>
      </c>
      <c r="AD44" s="45">
        <v>0</v>
      </c>
      <c r="AE44" s="45">
        <v>0</v>
      </c>
      <c r="AF44" s="54">
        <v>0</v>
      </c>
      <c r="AG44" s="73">
        <v>0</v>
      </c>
      <c r="AH44" s="45">
        <v>0</v>
      </c>
      <c r="AI44" s="45">
        <v>0</v>
      </c>
      <c r="AJ44" s="45">
        <v>0</v>
      </c>
      <c r="AK44" s="54">
        <v>0</v>
      </c>
      <c r="AL44" s="73">
        <v>0.051664495</v>
      </c>
      <c r="AM44" s="45">
        <v>0</v>
      </c>
      <c r="AN44" s="45">
        <v>0</v>
      </c>
      <c r="AO44" s="45">
        <v>0</v>
      </c>
      <c r="AP44" s="54">
        <v>0</v>
      </c>
      <c r="AQ44" s="73">
        <v>0</v>
      </c>
      <c r="AR44" s="53">
        <v>0</v>
      </c>
      <c r="AS44" s="45">
        <v>0</v>
      </c>
      <c r="AT44" s="45">
        <v>0</v>
      </c>
      <c r="AU44" s="54">
        <v>0</v>
      </c>
      <c r="AV44" s="73">
        <v>293.867637566</v>
      </c>
      <c r="AW44" s="45">
        <v>1772.8339815079996</v>
      </c>
      <c r="AX44" s="45">
        <v>19.677534967</v>
      </c>
      <c r="AY44" s="45">
        <v>0</v>
      </c>
      <c r="AZ44" s="54">
        <v>3303.2514886919994</v>
      </c>
      <c r="BA44" s="73">
        <v>0</v>
      </c>
      <c r="BB44" s="53">
        <v>0</v>
      </c>
      <c r="BC44" s="45">
        <v>0</v>
      </c>
      <c r="BD44" s="45">
        <v>0</v>
      </c>
      <c r="BE44" s="54">
        <v>0</v>
      </c>
      <c r="BF44" s="73">
        <v>155.200430124</v>
      </c>
      <c r="BG44" s="53">
        <v>277.814797912</v>
      </c>
      <c r="BH44" s="45">
        <v>40.919633278</v>
      </c>
      <c r="BI44" s="45">
        <v>0</v>
      </c>
      <c r="BJ44" s="54">
        <v>631.060264846</v>
      </c>
      <c r="BK44" s="49">
        <f t="shared" si="6"/>
        <v>7416.550167175</v>
      </c>
      <c r="BM44" s="111"/>
    </row>
    <row r="45" spans="1:65" ht="12.75">
      <c r="A45" s="11"/>
      <c r="B45" s="24" t="s">
        <v>102</v>
      </c>
      <c r="C45" s="73">
        <v>0</v>
      </c>
      <c r="D45" s="53">
        <v>0.663068896</v>
      </c>
      <c r="E45" s="45">
        <v>0</v>
      </c>
      <c r="F45" s="45">
        <v>0</v>
      </c>
      <c r="G45" s="54">
        <v>0</v>
      </c>
      <c r="H45" s="73">
        <v>2.577577474</v>
      </c>
      <c r="I45" s="45">
        <v>1.201129152</v>
      </c>
      <c r="J45" s="45">
        <v>0</v>
      </c>
      <c r="K45" s="45">
        <v>0</v>
      </c>
      <c r="L45" s="54">
        <v>2.111118169</v>
      </c>
      <c r="M45" s="73">
        <v>0</v>
      </c>
      <c r="N45" s="53">
        <v>0</v>
      </c>
      <c r="O45" s="45">
        <v>0</v>
      </c>
      <c r="P45" s="45">
        <v>0</v>
      </c>
      <c r="Q45" s="54">
        <v>0</v>
      </c>
      <c r="R45" s="73">
        <v>1.3625835000000002</v>
      </c>
      <c r="S45" s="45">
        <v>0</v>
      </c>
      <c r="T45" s="45">
        <v>0</v>
      </c>
      <c r="U45" s="45">
        <v>0</v>
      </c>
      <c r="V45" s="54">
        <v>0.331817007</v>
      </c>
      <c r="W45" s="73">
        <v>0</v>
      </c>
      <c r="X45" s="45">
        <v>0</v>
      </c>
      <c r="Y45" s="45">
        <v>0</v>
      </c>
      <c r="Z45" s="45">
        <v>0</v>
      </c>
      <c r="AA45" s="54">
        <v>0</v>
      </c>
      <c r="AB45" s="73">
        <v>0</v>
      </c>
      <c r="AC45" s="45">
        <v>0</v>
      </c>
      <c r="AD45" s="45">
        <v>0</v>
      </c>
      <c r="AE45" s="45">
        <v>0</v>
      </c>
      <c r="AF45" s="54">
        <v>0</v>
      </c>
      <c r="AG45" s="73">
        <v>0</v>
      </c>
      <c r="AH45" s="45">
        <v>0</v>
      </c>
      <c r="AI45" s="45">
        <v>0</v>
      </c>
      <c r="AJ45" s="45">
        <v>0</v>
      </c>
      <c r="AK45" s="54">
        <v>0</v>
      </c>
      <c r="AL45" s="73">
        <v>0.013440531</v>
      </c>
      <c r="AM45" s="45">
        <v>0</v>
      </c>
      <c r="AN45" s="45">
        <v>0</v>
      </c>
      <c r="AO45" s="45">
        <v>0</v>
      </c>
      <c r="AP45" s="54">
        <v>0</v>
      </c>
      <c r="AQ45" s="73">
        <v>0</v>
      </c>
      <c r="AR45" s="53">
        <v>0</v>
      </c>
      <c r="AS45" s="45">
        <v>0</v>
      </c>
      <c r="AT45" s="45">
        <v>0</v>
      </c>
      <c r="AU45" s="54">
        <v>0</v>
      </c>
      <c r="AV45" s="73">
        <v>72.638472775</v>
      </c>
      <c r="AW45" s="45">
        <v>52.574752915</v>
      </c>
      <c r="AX45" s="45">
        <v>0</v>
      </c>
      <c r="AY45" s="45">
        <v>0</v>
      </c>
      <c r="AZ45" s="54">
        <v>212.67226949799996</v>
      </c>
      <c r="BA45" s="73">
        <v>0</v>
      </c>
      <c r="BB45" s="53">
        <v>0</v>
      </c>
      <c r="BC45" s="45">
        <v>0</v>
      </c>
      <c r="BD45" s="45">
        <v>0</v>
      </c>
      <c r="BE45" s="54">
        <v>0</v>
      </c>
      <c r="BF45" s="73">
        <v>26.600442749000003</v>
      </c>
      <c r="BG45" s="53">
        <v>12.481595234999999</v>
      </c>
      <c r="BH45" s="45">
        <v>0</v>
      </c>
      <c r="BI45" s="45">
        <v>0</v>
      </c>
      <c r="BJ45" s="54">
        <v>68.17217490200001</v>
      </c>
      <c r="BK45" s="49">
        <f t="shared" si="6"/>
        <v>453.400442803</v>
      </c>
      <c r="BM45" s="111"/>
    </row>
    <row r="46" spans="1:65" ht="12.75">
      <c r="A46" s="11"/>
      <c r="B46" s="24" t="s">
        <v>101</v>
      </c>
      <c r="C46" s="73">
        <v>0</v>
      </c>
      <c r="D46" s="53">
        <v>0.6284426559999999</v>
      </c>
      <c r="E46" s="45">
        <v>0</v>
      </c>
      <c r="F46" s="45">
        <v>0</v>
      </c>
      <c r="G46" s="54">
        <v>0</v>
      </c>
      <c r="H46" s="73">
        <v>22.864803073</v>
      </c>
      <c r="I46" s="45">
        <v>1197.5385326459998</v>
      </c>
      <c r="J46" s="45">
        <v>50.595388319</v>
      </c>
      <c r="K46" s="45">
        <v>6.003107127000001</v>
      </c>
      <c r="L46" s="54">
        <v>119.41279853200001</v>
      </c>
      <c r="M46" s="73">
        <v>0</v>
      </c>
      <c r="N46" s="53">
        <v>0</v>
      </c>
      <c r="O46" s="45">
        <v>0</v>
      </c>
      <c r="P46" s="45">
        <v>0</v>
      </c>
      <c r="Q46" s="54">
        <v>0</v>
      </c>
      <c r="R46" s="73">
        <v>14.163700109</v>
      </c>
      <c r="S46" s="45">
        <v>3.076626299</v>
      </c>
      <c r="T46" s="45">
        <v>1.5524449160000002</v>
      </c>
      <c r="U46" s="45">
        <v>0</v>
      </c>
      <c r="V46" s="54">
        <v>19.978738224999997</v>
      </c>
      <c r="W46" s="73">
        <v>0</v>
      </c>
      <c r="X46" s="45">
        <v>0</v>
      </c>
      <c r="Y46" s="45">
        <v>0</v>
      </c>
      <c r="Z46" s="45">
        <v>0</v>
      </c>
      <c r="AA46" s="54">
        <v>0</v>
      </c>
      <c r="AB46" s="73">
        <v>0.043870919999999994</v>
      </c>
      <c r="AC46" s="45">
        <v>0.001908484</v>
      </c>
      <c r="AD46" s="45">
        <v>0</v>
      </c>
      <c r="AE46" s="45">
        <v>0</v>
      </c>
      <c r="AF46" s="54">
        <v>0</v>
      </c>
      <c r="AG46" s="73">
        <v>0</v>
      </c>
      <c r="AH46" s="45">
        <v>0</v>
      </c>
      <c r="AI46" s="45">
        <v>0</v>
      </c>
      <c r="AJ46" s="45">
        <v>0</v>
      </c>
      <c r="AK46" s="54">
        <v>0</v>
      </c>
      <c r="AL46" s="73">
        <v>0.045210568</v>
      </c>
      <c r="AM46" s="45">
        <v>0</v>
      </c>
      <c r="AN46" s="45">
        <v>0</v>
      </c>
      <c r="AO46" s="45">
        <v>0</v>
      </c>
      <c r="AP46" s="54">
        <v>0</v>
      </c>
      <c r="AQ46" s="73">
        <v>0</v>
      </c>
      <c r="AR46" s="53">
        <v>0.154365908</v>
      </c>
      <c r="AS46" s="45">
        <v>0</v>
      </c>
      <c r="AT46" s="45">
        <v>0</v>
      </c>
      <c r="AU46" s="54">
        <v>0</v>
      </c>
      <c r="AV46" s="73">
        <v>277.290687912</v>
      </c>
      <c r="AW46" s="45">
        <v>729.12058521</v>
      </c>
      <c r="AX46" s="45">
        <v>3.841419233</v>
      </c>
      <c r="AY46" s="45">
        <v>0</v>
      </c>
      <c r="AZ46" s="54">
        <v>988.9399446049999</v>
      </c>
      <c r="BA46" s="73">
        <v>0</v>
      </c>
      <c r="BB46" s="53">
        <v>0</v>
      </c>
      <c r="BC46" s="45">
        <v>0</v>
      </c>
      <c r="BD46" s="45">
        <v>0</v>
      </c>
      <c r="BE46" s="54">
        <v>0</v>
      </c>
      <c r="BF46" s="73">
        <v>146.887188314</v>
      </c>
      <c r="BG46" s="53">
        <v>62.49927188200001</v>
      </c>
      <c r="BH46" s="45">
        <v>13.021103309999999</v>
      </c>
      <c r="BI46" s="45">
        <v>0</v>
      </c>
      <c r="BJ46" s="54">
        <v>191.38453437499996</v>
      </c>
      <c r="BK46" s="49">
        <f t="shared" si="6"/>
        <v>3849.044672623</v>
      </c>
      <c r="BM46" s="111"/>
    </row>
    <row r="47" spans="1:65" ht="12.75">
      <c r="A47" s="11"/>
      <c r="B47" s="24" t="s">
        <v>99</v>
      </c>
      <c r="C47" s="73">
        <v>0</v>
      </c>
      <c r="D47" s="53">
        <v>235.565219489</v>
      </c>
      <c r="E47" s="45">
        <v>0</v>
      </c>
      <c r="F47" s="45">
        <v>0</v>
      </c>
      <c r="G47" s="54">
        <v>0</v>
      </c>
      <c r="H47" s="73">
        <v>9.203924909</v>
      </c>
      <c r="I47" s="45">
        <v>2395.2772614160003</v>
      </c>
      <c r="J47" s="45">
        <v>1089.1095608879998</v>
      </c>
      <c r="K47" s="45">
        <v>0</v>
      </c>
      <c r="L47" s="54">
        <v>402.977568931</v>
      </c>
      <c r="M47" s="73">
        <v>0</v>
      </c>
      <c r="N47" s="53">
        <v>0</v>
      </c>
      <c r="O47" s="45">
        <v>0</v>
      </c>
      <c r="P47" s="45">
        <v>0</v>
      </c>
      <c r="Q47" s="54">
        <v>0</v>
      </c>
      <c r="R47" s="73">
        <v>3.164775797</v>
      </c>
      <c r="S47" s="45">
        <v>18.194449455</v>
      </c>
      <c r="T47" s="45">
        <v>0.25153107599999996</v>
      </c>
      <c r="U47" s="45">
        <v>0</v>
      </c>
      <c r="V47" s="54">
        <v>9.775325639</v>
      </c>
      <c r="W47" s="73">
        <v>0</v>
      </c>
      <c r="X47" s="45">
        <v>0</v>
      </c>
      <c r="Y47" s="45">
        <v>0</v>
      </c>
      <c r="Z47" s="45">
        <v>0</v>
      </c>
      <c r="AA47" s="54">
        <v>0</v>
      </c>
      <c r="AB47" s="73">
        <v>0.000829375</v>
      </c>
      <c r="AC47" s="45">
        <v>0</v>
      </c>
      <c r="AD47" s="45">
        <v>0</v>
      </c>
      <c r="AE47" s="45">
        <v>0</v>
      </c>
      <c r="AF47" s="54">
        <v>0</v>
      </c>
      <c r="AG47" s="73">
        <v>0</v>
      </c>
      <c r="AH47" s="45">
        <v>0</v>
      </c>
      <c r="AI47" s="45">
        <v>0</v>
      </c>
      <c r="AJ47" s="45">
        <v>0</v>
      </c>
      <c r="AK47" s="54">
        <v>0</v>
      </c>
      <c r="AL47" s="73">
        <v>0.001199743</v>
      </c>
      <c r="AM47" s="45">
        <v>0</v>
      </c>
      <c r="AN47" s="45">
        <v>0</v>
      </c>
      <c r="AO47" s="45">
        <v>0</v>
      </c>
      <c r="AP47" s="54">
        <v>0</v>
      </c>
      <c r="AQ47" s="73">
        <v>0</v>
      </c>
      <c r="AR47" s="53">
        <v>0</v>
      </c>
      <c r="AS47" s="45">
        <v>0</v>
      </c>
      <c r="AT47" s="45">
        <v>0</v>
      </c>
      <c r="AU47" s="54">
        <v>0</v>
      </c>
      <c r="AV47" s="73">
        <v>39.428544438</v>
      </c>
      <c r="AW47" s="45">
        <v>501.386614529</v>
      </c>
      <c r="AX47" s="45">
        <v>10.358762963</v>
      </c>
      <c r="AY47" s="45">
        <v>0</v>
      </c>
      <c r="AZ47" s="54">
        <v>426.953244928</v>
      </c>
      <c r="BA47" s="73">
        <v>0</v>
      </c>
      <c r="BB47" s="53">
        <v>0</v>
      </c>
      <c r="BC47" s="45">
        <v>0</v>
      </c>
      <c r="BD47" s="45">
        <v>0</v>
      </c>
      <c r="BE47" s="54">
        <v>0</v>
      </c>
      <c r="BF47" s="73">
        <v>16.926137732</v>
      </c>
      <c r="BG47" s="53">
        <v>24.988797695</v>
      </c>
      <c r="BH47" s="45">
        <v>8.796173587</v>
      </c>
      <c r="BI47" s="45">
        <v>0</v>
      </c>
      <c r="BJ47" s="54">
        <v>66.54508469</v>
      </c>
      <c r="BK47" s="49">
        <f t="shared" si="6"/>
        <v>5258.905007280002</v>
      </c>
      <c r="BM47" s="111"/>
    </row>
    <row r="48" spans="1:65" ht="12.75">
      <c r="A48" s="11"/>
      <c r="B48" s="24" t="s">
        <v>100</v>
      </c>
      <c r="C48" s="73">
        <v>0</v>
      </c>
      <c r="D48" s="53">
        <v>345.449176728</v>
      </c>
      <c r="E48" s="45">
        <v>0</v>
      </c>
      <c r="F48" s="45">
        <v>0</v>
      </c>
      <c r="G48" s="54">
        <v>0</v>
      </c>
      <c r="H48" s="73">
        <v>6.774258187</v>
      </c>
      <c r="I48" s="45">
        <v>669.2336664119999</v>
      </c>
      <c r="J48" s="45">
        <v>0</v>
      </c>
      <c r="K48" s="45">
        <v>0</v>
      </c>
      <c r="L48" s="54">
        <v>176.670582852</v>
      </c>
      <c r="M48" s="73">
        <v>0</v>
      </c>
      <c r="N48" s="53">
        <v>0</v>
      </c>
      <c r="O48" s="45">
        <v>0</v>
      </c>
      <c r="P48" s="45">
        <v>0</v>
      </c>
      <c r="Q48" s="54">
        <v>0</v>
      </c>
      <c r="R48" s="73">
        <v>2.420047344</v>
      </c>
      <c r="S48" s="45">
        <v>1.341639048</v>
      </c>
      <c r="T48" s="45">
        <v>0</v>
      </c>
      <c r="U48" s="45">
        <v>0</v>
      </c>
      <c r="V48" s="54">
        <v>49.667024713</v>
      </c>
      <c r="W48" s="73">
        <v>0</v>
      </c>
      <c r="X48" s="45">
        <v>0</v>
      </c>
      <c r="Y48" s="45">
        <v>0</v>
      </c>
      <c r="Z48" s="45">
        <v>0</v>
      </c>
      <c r="AA48" s="54">
        <v>0</v>
      </c>
      <c r="AB48" s="73">
        <v>0.078614641</v>
      </c>
      <c r="AC48" s="45">
        <v>0</v>
      </c>
      <c r="AD48" s="45">
        <v>0</v>
      </c>
      <c r="AE48" s="45">
        <v>0</v>
      </c>
      <c r="AF48" s="54">
        <v>0</v>
      </c>
      <c r="AG48" s="73">
        <v>0</v>
      </c>
      <c r="AH48" s="45">
        <v>0</v>
      </c>
      <c r="AI48" s="45">
        <v>0</v>
      </c>
      <c r="AJ48" s="45">
        <v>0</v>
      </c>
      <c r="AK48" s="54">
        <v>0</v>
      </c>
      <c r="AL48" s="73">
        <v>0</v>
      </c>
      <c r="AM48" s="45">
        <v>0</v>
      </c>
      <c r="AN48" s="45">
        <v>0</v>
      </c>
      <c r="AO48" s="45">
        <v>0</v>
      </c>
      <c r="AP48" s="54">
        <v>0</v>
      </c>
      <c r="AQ48" s="73">
        <v>0</v>
      </c>
      <c r="AR48" s="53">
        <v>0</v>
      </c>
      <c r="AS48" s="45">
        <v>0</v>
      </c>
      <c r="AT48" s="45">
        <v>0</v>
      </c>
      <c r="AU48" s="54">
        <v>0</v>
      </c>
      <c r="AV48" s="73">
        <v>15.078036927</v>
      </c>
      <c r="AW48" s="45">
        <v>281.755156519</v>
      </c>
      <c r="AX48" s="45">
        <v>3.5062099</v>
      </c>
      <c r="AY48" s="45">
        <v>0</v>
      </c>
      <c r="AZ48" s="54">
        <v>471.27399675999993</v>
      </c>
      <c r="BA48" s="73">
        <v>0</v>
      </c>
      <c r="BB48" s="53">
        <v>0</v>
      </c>
      <c r="BC48" s="45">
        <v>0</v>
      </c>
      <c r="BD48" s="45">
        <v>0</v>
      </c>
      <c r="BE48" s="54">
        <v>0</v>
      </c>
      <c r="BF48" s="73">
        <v>4.456351302999999</v>
      </c>
      <c r="BG48" s="53">
        <v>18.183172349999996</v>
      </c>
      <c r="BH48" s="45">
        <v>1.8896551940000001</v>
      </c>
      <c r="BI48" s="45">
        <v>0</v>
      </c>
      <c r="BJ48" s="54">
        <v>43.412410484</v>
      </c>
      <c r="BK48" s="49">
        <f t="shared" si="6"/>
        <v>2091.1899993619995</v>
      </c>
      <c r="BM48" s="111"/>
    </row>
    <row r="49" spans="1:65" ht="12.75">
      <c r="A49" s="11"/>
      <c r="B49" s="24" t="s">
        <v>139</v>
      </c>
      <c r="C49" s="73">
        <v>0</v>
      </c>
      <c r="D49" s="53">
        <v>474.070479774</v>
      </c>
      <c r="E49" s="45">
        <v>0</v>
      </c>
      <c r="F49" s="45">
        <v>0</v>
      </c>
      <c r="G49" s="54">
        <v>0</v>
      </c>
      <c r="H49" s="73">
        <v>15.249846550000001</v>
      </c>
      <c r="I49" s="45">
        <v>1744.720882222</v>
      </c>
      <c r="J49" s="45">
        <v>448.293552015</v>
      </c>
      <c r="K49" s="45">
        <v>0</v>
      </c>
      <c r="L49" s="54">
        <v>480.095116887</v>
      </c>
      <c r="M49" s="73">
        <v>0</v>
      </c>
      <c r="N49" s="53">
        <v>0</v>
      </c>
      <c r="O49" s="45">
        <v>0</v>
      </c>
      <c r="P49" s="45">
        <v>0</v>
      </c>
      <c r="Q49" s="54">
        <v>0</v>
      </c>
      <c r="R49" s="73">
        <v>6.384905705</v>
      </c>
      <c r="S49" s="45">
        <v>118.79520030600001</v>
      </c>
      <c r="T49" s="45">
        <v>18.007755886</v>
      </c>
      <c r="U49" s="45">
        <v>0</v>
      </c>
      <c r="V49" s="54">
        <v>18.249579107000002</v>
      </c>
      <c r="W49" s="73">
        <v>0</v>
      </c>
      <c r="X49" s="45">
        <v>0</v>
      </c>
      <c r="Y49" s="45">
        <v>0</v>
      </c>
      <c r="Z49" s="45">
        <v>0</v>
      </c>
      <c r="AA49" s="54">
        <v>0</v>
      </c>
      <c r="AB49" s="73">
        <v>0.000100827</v>
      </c>
      <c r="AC49" s="45">
        <v>0</v>
      </c>
      <c r="AD49" s="45">
        <v>0</v>
      </c>
      <c r="AE49" s="45">
        <v>0</v>
      </c>
      <c r="AF49" s="54">
        <v>0</v>
      </c>
      <c r="AG49" s="73">
        <v>0</v>
      </c>
      <c r="AH49" s="45">
        <v>0</v>
      </c>
      <c r="AI49" s="45">
        <v>0</v>
      </c>
      <c r="AJ49" s="45">
        <v>0</v>
      </c>
      <c r="AK49" s="54">
        <v>0</v>
      </c>
      <c r="AL49" s="73">
        <v>0.047417948</v>
      </c>
      <c r="AM49" s="45">
        <v>0</v>
      </c>
      <c r="AN49" s="45">
        <v>0</v>
      </c>
      <c r="AO49" s="45">
        <v>0</v>
      </c>
      <c r="AP49" s="54">
        <v>0.119748502</v>
      </c>
      <c r="AQ49" s="73">
        <v>0</v>
      </c>
      <c r="AR49" s="53">
        <v>0</v>
      </c>
      <c r="AS49" s="45">
        <v>0</v>
      </c>
      <c r="AT49" s="45">
        <v>0</v>
      </c>
      <c r="AU49" s="54">
        <v>0</v>
      </c>
      <c r="AV49" s="73">
        <v>26.939173699999998</v>
      </c>
      <c r="AW49" s="45">
        <v>992.5067427829999</v>
      </c>
      <c r="AX49" s="45">
        <v>6.325987909</v>
      </c>
      <c r="AY49" s="45">
        <v>0</v>
      </c>
      <c r="AZ49" s="54">
        <v>561.011859007</v>
      </c>
      <c r="BA49" s="73">
        <v>0</v>
      </c>
      <c r="BB49" s="53">
        <v>0</v>
      </c>
      <c r="BC49" s="45">
        <v>0</v>
      </c>
      <c r="BD49" s="45">
        <v>0</v>
      </c>
      <c r="BE49" s="54">
        <v>0</v>
      </c>
      <c r="BF49" s="73">
        <v>14.041529478000001</v>
      </c>
      <c r="BG49" s="53">
        <v>90.30267893200002</v>
      </c>
      <c r="BH49" s="45">
        <v>1.584809701</v>
      </c>
      <c r="BI49" s="45">
        <v>0</v>
      </c>
      <c r="BJ49" s="54">
        <v>40.770538535</v>
      </c>
      <c r="BK49" s="49">
        <f t="shared" si="6"/>
        <v>5057.517905774001</v>
      </c>
      <c r="BM49" s="111"/>
    </row>
    <row r="50" spans="1:66" ht="12.75">
      <c r="A50" s="36"/>
      <c r="B50" s="37" t="s">
        <v>86</v>
      </c>
      <c r="C50" s="82">
        <f>SUM(C42:C49)</f>
        <v>0</v>
      </c>
      <c r="D50" s="82">
        <f>SUM(D42:D49)</f>
        <v>1486.544549816</v>
      </c>
      <c r="E50" s="82">
        <f aca="true" t="shared" si="7" ref="E50:BJ50">SUM(E42:E49)</f>
        <v>0</v>
      </c>
      <c r="F50" s="82">
        <f t="shared" si="7"/>
        <v>0</v>
      </c>
      <c r="G50" s="82">
        <f t="shared" si="7"/>
        <v>0</v>
      </c>
      <c r="H50" s="82">
        <f t="shared" si="7"/>
        <v>87.116972724</v>
      </c>
      <c r="I50" s="82">
        <f t="shared" si="7"/>
        <v>7251.126689044001</v>
      </c>
      <c r="J50" s="82">
        <f t="shared" si="7"/>
        <v>1677.5818272149997</v>
      </c>
      <c r="K50" s="82">
        <f t="shared" si="7"/>
        <v>6.003107127000001</v>
      </c>
      <c r="L50" s="82">
        <f t="shared" si="7"/>
        <v>1799.2364284740001</v>
      </c>
      <c r="M50" s="82">
        <f t="shared" si="7"/>
        <v>0</v>
      </c>
      <c r="N50" s="82">
        <f t="shared" si="7"/>
        <v>0</v>
      </c>
      <c r="O50" s="82">
        <f t="shared" si="7"/>
        <v>0</v>
      </c>
      <c r="P50" s="82">
        <f t="shared" si="7"/>
        <v>0</v>
      </c>
      <c r="Q50" s="82">
        <f t="shared" si="7"/>
        <v>0</v>
      </c>
      <c r="R50" s="82">
        <f t="shared" si="7"/>
        <v>38.116065654</v>
      </c>
      <c r="S50" s="82">
        <f t="shared" si="7"/>
        <v>163.740662861</v>
      </c>
      <c r="T50" s="82">
        <f t="shared" si="7"/>
        <v>26.900846705000003</v>
      </c>
      <c r="U50" s="82">
        <f t="shared" si="7"/>
        <v>0</v>
      </c>
      <c r="V50" s="82">
        <f t="shared" si="7"/>
        <v>154.440047423</v>
      </c>
      <c r="W50" s="82">
        <f t="shared" si="7"/>
        <v>0</v>
      </c>
      <c r="X50" s="82">
        <f t="shared" si="7"/>
        <v>0</v>
      </c>
      <c r="Y50" s="82">
        <f t="shared" si="7"/>
        <v>0</v>
      </c>
      <c r="Z50" s="82">
        <f t="shared" si="7"/>
        <v>0</v>
      </c>
      <c r="AA50" s="82">
        <f t="shared" si="7"/>
        <v>0</v>
      </c>
      <c r="AB50" s="82">
        <f t="shared" si="7"/>
        <v>0.136093727</v>
      </c>
      <c r="AC50" s="82">
        <f t="shared" si="7"/>
        <v>0.001908484</v>
      </c>
      <c r="AD50" s="82">
        <f t="shared" si="7"/>
        <v>0</v>
      </c>
      <c r="AE50" s="82">
        <f t="shared" si="7"/>
        <v>0</v>
      </c>
      <c r="AF50" s="82">
        <f t="shared" si="7"/>
        <v>0</v>
      </c>
      <c r="AG50" s="82">
        <f t="shared" si="7"/>
        <v>0</v>
      </c>
      <c r="AH50" s="82">
        <f t="shared" si="7"/>
        <v>0</v>
      </c>
      <c r="AI50" s="82">
        <f t="shared" si="7"/>
        <v>0</v>
      </c>
      <c r="AJ50" s="82">
        <f t="shared" si="7"/>
        <v>0</v>
      </c>
      <c r="AK50" s="82">
        <f t="shared" si="7"/>
        <v>0</v>
      </c>
      <c r="AL50" s="82">
        <f t="shared" si="7"/>
        <v>0.15893328499999998</v>
      </c>
      <c r="AM50" s="82">
        <f t="shared" si="7"/>
        <v>0</v>
      </c>
      <c r="AN50" s="82">
        <f t="shared" si="7"/>
        <v>0</v>
      </c>
      <c r="AO50" s="82">
        <f t="shared" si="7"/>
        <v>0</v>
      </c>
      <c r="AP50" s="82">
        <f t="shared" si="7"/>
        <v>0.119748502</v>
      </c>
      <c r="AQ50" s="82">
        <f t="shared" si="7"/>
        <v>0</v>
      </c>
      <c r="AR50" s="82">
        <f t="shared" si="7"/>
        <v>0.154365908</v>
      </c>
      <c r="AS50" s="82">
        <f t="shared" si="7"/>
        <v>0</v>
      </c>
      <c r="AT50" s="82">
        <f t="shared" si="7"/>
        <v>0</v>
      </c>
      <c r="AU50" s="82">
        <f t="shared" si="7"/>
        <v>0</v>
      </c>
      <c r="AV50" s="82">
        <f t="shared" si="7"/>
        <v>753.4423711669999</v>
      </c>
      <c r="AW50" s="82">
        <f t="shared" si="7"/>
        <v>4797.398610826999</v>
      </c>
      <c r="AX50" s="82">
        <f t="shared" si="7"/>
        <v>43.709914972</v>
      </c>
      <c r="AY50" s="82">
        <f t="shared" si="7"/>
        <v>0</v>
      </c>
      <c r="AZ50" s="82">
        <f t="shared" si="7"/>
        <v>6330.759887787998</v>
      </c>
      <c r="BA50" s="82">
        <f t="shared" si="7"/>
        <v>0</v>
      </c>
      <c r="BB50" s="82">
        <f t="shared" si="7"/>
        <v>0</v>
      </c>
      <c r="BC50" s="82">
        <f t="shared" si="7"/>
        <v>0</v>
      </c>
      <c r="BD50" s="82">
        <f t="shared" si="7"/>
        <v>0</v>
      </c>
      <c r="BE50" s="82">
        <f t="shared" si="7"/>
        <v>0</v>
      </c>
      <c r="BF50" s="82">
        <f t="shared" si="7"/>
        <v>375.0261984320001</v>
      </c>
      <c r="BG50" s="82">
        <f t="shared" si="7"/>
        <v>509.2190676230001</v>
      </c>
      <c r="BH50" s="82">
        <f t="shared" si="7"/>
        <v>69.091339983</v>
      </c>
      <c r="BI50" s="82">
        <f t="shared" si="7"/>
        <v>0</v>
      </c>
      <c r="BJ50" s="82">
        <f t="shared" si="7"/>
        <v>1071.570405837</v>
      </c>
      <c r="BK50" s="66">
        <f>SUM(BK42:BK49)</f>
        <v>26641.596043578</v>
      </c>
      <c r="BL50" s="106"/>
      <c r="BM50" s="111"/>
      <c r="BN50" s="27"/>
    </row>
    <row r="51" spans="1:63" ht="12.75">
      <c r="A51" s="36"/>
      <c r="B51" s="38" t="s">
        <v>76</v>
      </c>
      <c r="C51" s="66">
        <f aca="true" t="shared" si="8" ref="C51:AH51">+C50+C34+C14+C10</f>
        <v>0</v>
      </c>
      <c r="D51" s="74">
        <f t="shared" si="8"/>
        <v>2925.43220788</v>
      </c>
      <c r="E51" s="74">
        <f t="shared" si="8"/>
        <v>0</v>
      </c>
      <c r="F51" s="74">
        <f t="shared" si="8"/>
        <v>0</v>
      </c>
      <c r="G51" s="75">
        <f t="shared" si="8"/>
        <v>0</v>
      </c>
      <c r="H51" s="66">
        <f t="shared" si="8"/>
        <v>141.11112692199998</v>
      </c>
      <c r="I51" s="74">
        <f t="shared" si="8"/>
        <v>17078.55032524247</v>
      </c>
      <c r="J51" s="74">
        <f t="shared" si="8"/>
        <v>3897.934716868999</v>
      </c>
      <c r="K51" s="74">
        <f t="shared" si="8"/>
        <v>6.003107127000001</v>
      </c>
      <c r="L51" s="75">
        <f t="shared" si="8"/>
        <v>2421.423264267</v>
      </c>
      <c r="M51" s="66">
        <f t="shared" si="8"/>
        <v>0</v>
      </c>
      <c r="N51" s="74">
        <f t="shared" si="8"/>
        <v>0</v>
      </c>
      <c r="O51" s="74">
        <f t="shared" si="8"/>
        <v>0</v>
      </c>
      <c r="P51" s="74">
        <f t="shared" si="8"/>
        <v>0</v>
      </c>
      <c r="Q51" s="75">
        <f t="shared" si="8"/>
        <v>0</v>
      </c>
      <c r="R51" s="66">
        <f t="shared" si="8"/>
        <v>58.472112792999994</v>
      </c>
      <c r="S51" s="74">
        <f t="shared" si="8"/>
        <v>368.31716997</v>
      </c>
      <c r="T51" s="74">
        <f t="shared" si="8"/>
        <v>180.22927892799999</v>
      </c>
      <c r="U51" s="74">
        <f t="shared" si="8"/>
        <v>0</v>
      </c>
      <c r="V51" s="75">
        <f t="shared" si="8"/>
        <v>175.64973201800004</v>
      </c>
      <c r="W51" s="66">
        <f t="shared" si="8"/>
        <v>0</v>
      </c>
      <c r="X51" s="66">
        <f t="shared" si="8"/>
        <v>0</v>
      </c>
      <c r="Y51" s="66">
        <f t="shared" si="8"/>
        <v>0</v>
      </c>
      <c r="Z51" s="66">
        <f t="shared" si="8"/>
        <v>0</v>
      </c>
      <c r="AA51" s="66">
        <f t="shared" si="8"/>
        <v>0</v>
      </c>
      <c r="AB51" s="66">
        <f t="shared" si="8"/>
        <v>0.27473899199999996</v>
      </c>
      <c r="AC51" s="74">
        <f t="shared" si="8"/>
        <v>1.9382130370000001</v>
      </c>
      <c r="AD51" s="74">
        <f t="shared" si="8"/>
        <v>0</v>
      </c>
      <c r="AE51" s="74">
        <f t="shared" si="8"/>
        <v>0</v>
      </c>
      <c r="AF51" s="75">
        <f t="shared" si="8"/>
        <v>0</v>
      </c>
      <c r="AG51" s="66">
        <f t="shared" si="8"/>
        <v>0</v>
      </c>
      <c r="AH51" s="74">
        <f t="shared" si="8"/>
        <v>0</v>
      </c>
      <c r="AI51" s="74">
        <f aca="true" t="shared" si="9" ref="AI51:BK51">+AI50+AI34+AI14+AI10</f>
        <v>0</v>
      </c>
      <c r="AJ51" s="74">
        <f t="shared" si="9"/>
        <v>0</v>
      </c>
      <c r="AK51" s="75">
        <f t="shared" si="9"/>
        <v>0</v>
      </c>
      <c r="AL51" s="66">
        <f t="shared" si="9"/>
        <v>0.19982489099999998</v>
      </c>
      <c r="AM51" s="74">
        <f t="shared" si="9"/>
        <v>0</v>
      </c>
      <c r="AN51" s="74">
        <f t="shared" si="9"/>
        <v>0</v>
      </c>
      <c r="AO51" s="74">
        <f t="shared" si="9"/>
        <v>0</v>
      </c>
      <c r="AP51" s="75">
        <f t="shared" si="9"/>
        <v>0.528719317</v>
      </c>
      <c r="AQ51" s="66">
        <f t="shared" si="9"/>
        <v>0</v>
      </c>
      <c r="AR51" s="74">
        <f t="shared" si="9"/>
        <v>0.154365908</v>
      </c>
      <c r="AS51" s="74">
        <f t="shared" si="9"/>
        <v>0</v>
      </c>
      <c r="AT51" s="74">
        <f t="shared" si="9"/>
        <v>0</v>
      </c>
      <c r="AU51" s="75">
        <f t="shared" si="9"/>
        <v>0</v>
      </c>
      <c r="AV51" s="66">
        <f t="shared" si="9"/>
        <v>921.3562836999998</v>
      </c>
      <c r="AW51" s="74">
        <f t="shared" si="9"/>
        <v>8071.823978413999</v>
      </c>
      <c r="AX51" s="74">
        <f t="shared" si="9"/>
        <v>425.72046335899995</v>
      </c>
      <c r="AY51" s="74">
        <f t="shared" si="9"/>
        <v>0</v>
      </c>
      <c r="AZ51" s="75">
        <f t="shared" si="9"/>
        <v>7377.180290583999</v>
      </c>
      <c r="BA51" s="66">
        <f t="shared" si="9"/>
        <v>0</v>
      </c>
      <c r="BB51" s="74">
        <f t="shared" si="9"/>
        <v>0</v>
      </c>
      <c r="BC51" s="74">
        <f t="shared" si="9"/>
        <v>0</v>
      </c>
      <c r="BD51" s="74">
        <f t="shared" si="9"/>
        <v>0</v>
      </c>
      <c r="BE51" s="75">
        <f t="shared" si="9"/>
        <v>0</v>
      </c>
      <c r="BF51" s="66">
        <f t="shared" si="9"/>
        <v>430.7766191170001</v>
      </c>
      <c r="BG51" s="74">
        <f t="shared" si="9"/>
        <v>576.370088039</v>
      </c>
      <c r="BH51" s="74">
        <f t="shared" si="9"/>
        <v>72.653419814</v>
      </c>
      <c r="BI51" s="74">
        <f t="shared" si="9"/>
        <v>0</v>
      </c>
      <c r="BJ51" s="75">
        <f t="shared" si="9"/>
        <v>1183.988096619</v>
      </c>
      <c r="BK51" s="66">
        <f t="shared" si="9"/>
        <v>46316.08814380747</v>
      </c>
    </row>
    <row r="52" spans="1:63" ht="3.75" customHeight="1">
      <c r="A52" s="11"/>
      <c r="B52" s="20"/>
      <c r="C52" s="123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5"/>
    </row>
    <row r="53" spans="1:63" ht="3.75" customHeight="1">
      <c r="A53" s="11"/>
      <c r="B53" s="20"/>
      <c r="C53" s="25"/>
      <c r="D53" s="33"/>
      <c r="E53" s="26"/>
      <c r="F53" s="26"/>
      <c r="G53" s="26"/>
      <c r="H53" s="26"/>
      <c r="I53" s="26"/>
      <c r="J53" s="26"/>
      <c r="K53" s="26"/>
      <c r="L53" s="26"/>
      <c r="M53" s="26"/>
      <c r="N53" s="33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33"/>
      <c r="AS53" s="26"/>
      <c r="AT53" s="26"/>
      <c r="AU53" s="26"/>
      <c r="AV53" s="26"/>
      <c r="AW53" s="26"/>
      <c r="AX53" s="26"/>
      <c r="AY53" s="26"/>
      <c r="AZ53" s="26"/>
      <c r="BA53" s="26"/>
      <c r="BB53" s="33"/>
      <c r="BC53" s="26"/>
      <c r="BD53" s="26"/>
      <c r="BE53" s="26"/>
      <c r="BF53" s="26"/>
      <c r="BG53" s="33"/>
      <c r="BH53" s="26"/>
      <c r="BI53" s="26"/>
      <c r="BJ53" s="26"/>
      <c r="BK53" s="29"/>
    </row>
    <row r="54" spans="1:63" ht="12.75">
      <c r="A54" s="11" t="s">
        <v>1</v>
      </c>
      <c r="B54" s="17" t="s">
        <v>7</v>
      </c>
      <c r="C54" s="123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5"/>
    </row>
    <row r="55" spans="1:256" s="4" customFormat="1" ht="12.75">
      <c r="A55" s="11" t="s">
        <v>72</v>
      </c>
      <c r="B55" s="24" t="s">
        <v>2</v>
      </c>
      <c r="C55" s="120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4" customFormat="1" ht="12.75">
      <c r="A56" s="11"/>
      <c r="B56" s="24" t="s">
        <v>104</v>
      </c>
      <c r="C56" s="77">
        <v>0</v>
      </c>
      <c r="D56" s="53">
        <v>0.788943888</v>
      </c>
      <c r="E56" s="78">
        <v>0</v>
      </c>
      <c r="F56" s="78">
        <v>0</v>
      </c>
      <c r="G56" s="79">
        <v>0</v>
      </c>
      <c r="H56" s="77">
        <v>178.529287947</v>
      </c>
      <c r="I56" s="78">
        <v>0.01933629</v>
      </c>
      <c r="J56" s="78">
        <v>0</v>
      </c>
      <c r="K56" s="78">
        <v>0</v>
      </c>
      <c r="L56" s="79">
        <v>10.391990449</v>
      </c>
      <c r="M56" s="67">
        <v>0</v>
      </c>
      <c r="N56" s="68">
        <v>0</v>
      </c>
      <c r="O56" s="67">
        <v>0</v>
      </c>
      <c r="P56" s="67">
        <v>0</v>
      </c>
      <c r="Q56" s="67">
        <v>0</v>
      </c>
      <c r="R56" s="77">
        <v>115.31493123700001</v>
      </c>
      <c r="S56" s="78">
        <v>0.002993618</v>
      </c>
      <c r="T56" s="78">
        <v>0</v>
      </c>
      <c r="U56" s="78">
        <v>0</v>
      </c>
      <c r="V56" s="79">
        <v>2.682527478</v>
      </c>
      <c r="W56" s="77">
        <v>0</v>
      </c>
      <c r="X56" s="78">
        <v>0</v>
      </c>
      <c r="Y56" s="78">
        <v>0</v>
      </c>
      <c r="Z56" s="78">
        <v>0</v>
      </c>
      <c r="AA56" s="79">
        <v>0</v>
      </c>
      <c r="AB56" s="77">
        <v>1.2923276209999999</v>
      </c>
      <c r="AC56" s="78">
        <v>0</v>
      </c>
      <c r="AD56" s="78">
        <v>0</v>
      </c>
      <c r="AE56" s="78">
        <v>0</v>
      </c>
      <c r="AF56" s="79">
        <v>0.011651341</v>
      </c>
      <c r="AG56" s="67">
        <v>0</v>
      </c>
      <c r="AH56" s="67">
        <v>0</v>
      </c>
      <c r="AI56" s="67">
        <v>0</v>
      </c>
      <c r="AJ56" s="67">
        <v>0</v>
      </c>
      <c r="AK56" s="67">
        <v>0</v>
      </c>
      <c r="AL56" s="77">
        <v>0.778333114</v>
      </c>
      <c r="AM56" s="78">
        <v>0</v>
      </c>
      <c r="AN56" s="78">
        <v>0</v>
      </c>
      <c r="AO56" s="78">
        <v>0</v>
      </c>
      <c r="AP56" s="79">
        <v>0</v>
      </c>
      <c r="AQ56" s="77">
        <v>0</v>
      </c>
      <c r="AR56" s="80">
        <v>0</v>
      </c>
      <c r="AS56" s="78">
        <v>0</v>
      </c>
      <c r="AT56" s="78">
        <v>0</v>
      </c>
      <c r="AU56" s="79">
        <v>0</v>
      </c>
      <c r="AV56" s="77">
        <v>1639.524982461</v>
      </c>
      <c r="AW56" s="78">
        <v>9.816059669000001</v>
      </c>
      <c r="AX56" s="78">
        <v>0</v>
      </c>
      <c r="AY56" s="78">
        <v>0</v>
      </c>
      <c r="AZ56" s="79">
        <v>279.657935625</v>
      </c>
      <c r="BA56" s="77">
        <v>0</v>
      </c>
      <c r="BB56" s="80">
        <v>0</v>
      </c>
      <c r="BC56" s="78">
        <v>0</v>
      </c>
      <c r="BD56" s="78">
        <v>0</v>
      </c>
      <c r="BE56" s="79">
        <v>0</v>
      </c>
      <c r="BF56" s="77">
        <v>1004.7953014579999</v>
      </c>
      <c r="BG56" s="80">
        <v>18.09873429</v>
      </c>
      <c r="BH56" s="78">
        <v>1.1823841529999999</v>
      </c>
      <c r="BI56" s="78">
        <v>0</v>
      </c>
      <c r="BJ56" s="79">
        <v>102.427058405</v>
      </c>
      <c r="BK56" s="98">
        <f>SUM(C56:BJ56)</f>
        <v>3365.314779044</v>
      </c>
      <c r="BL56" s="2"/>
      <c r="BM56" s="27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4" customFormat="1" ht="12.75">
      <c r="A57" s="36"/>
      <c r="B57" s="37" t="s">
        <v>81</v>
      </c>
      <c r="C57" s="50">
        <f>SUM(C56)</f>
        <v>0</v>
      </c>
      <c r="D57" s="71">
        <f>SUM(D56)</f>
        <v>0.788943888</v>
      </c>
      <c r="E57" s="71">
        <f aca="true" t="shared" si="10" ref="E57:BJ57">SUM(E56)</f>
        <v>0</v>
      </c>
      <c r="F57" s="71">
        <f t="shared" si="10"/>
        <v>0</v>
      </c>
      <c r="G57" s="69">
        <f t="shared" si="10"/>
        <v>0</v>
      </c>
      <c r="H57" s="50">
        <f t="shared" si="10"/>
        <v>178.529287947</v>
      </c>
      <c r="I57" s="71">
        <f t="shared" si="10"/>
        <v>0.01933629</v>
      </c>
      <c r="J57" s="71">
        <f t="shared" si="10"/>
        <v>0</v>
      </c>
      <c r="K57" s="71">
        <f t="shared" si="10"/>
        <v>0</v>
      </c>
      <c r="L57" s="69">
        <f t="shared" si="10"/>
        <v>10.391990449</v>
      </c>
      <c r="M57" s="51">
        <f t="shared" si="10"/>
        <v>0</v>
      </c>
      <c r="N57" s="51">
        <f t="shared" si="10"/>
        <v>0</v>
      </c>
      <c r="O57" s="51">
        <f t="shared" si="10"/>
        <v>0</v>
      </c>
      <c r="P57" s="51">
        <f t="shared" si="10"/>
        <v>0</v>
      </c>
      <c r="Q57" s="76">
        <f t="shared" si="10"/>
        <v>0</v>
      </c>
      <c r="R57" s="50">
        <f t="shared" si="10"/>
        <v>115.31493123700001</v>
      </c>
      <c r="S57" s="71">
        <f t="shared" si="10"/>
        <v>0.002993618</v>
      </c>
      <c r="T57" s="71">
        <f t="shared" si="10"/>
        <v>0</v>
      </c>
      <c r="U57" s="71">
        <f t="shared" si="10"/>
        <v>0</v>
      </c>
      <c r="V57" s="69">
        <f t="shared" si="10"/>
        <v>2.682527478</v>
      </c>
      <c r="W57" s="50">
        <f t="shared" si="10"/>
        <v>0</v>
      </c>
      <c r="X57" s="71">
        <f t="shared" si="10"/>
        <v>0</v>
      </c>
      <c r="Y57" s="71">
        <f t="shared" si="10"/>
        <v>0</v>
      </c>
      <c r="Z57" s="71">
        <f t="shared" si="10"/>
        <v>0</v>
      </c>
      <c r="AA57" s="69">
        <f t="shared" si="10"/>
        <v>0</v>
      </c>
      <c r="AB57" s="50">
        <f t="shared" si="10"/>
        <v>1.2923276209999999</v>
      </c>
      <c r="AC57" s="71">
        <f t="shared" si="10"/>
        <v>0</v>
      </c>
      <c r="AD57" s="71">
        <f t="shared" si="10"/>
        <v>0</v>
      </c>
      <c r="AE57" s="71">
        <f t="shared" si="10"/>
        <v>0</v>
      </c>
      <c r="AF57" s="69">
        <f t="shared" si="10"/>
        <v>0.011651341</v>
      </c>
      <c r="AG57" s="51">
        <f t="shared" si="10"/>
        <v>0</v>
      </c>
      <c r="AH57" s="51">
        <f t="shared" si="10"/>
        <v>0</v>
      </c>
      <c r="AI57" s="51">
        <f t="shared" si="10"/>
        <v>0</v>
      </c>
      <c r="AJ57" s="51">
        <f t="shared" si="10"/>
        <v>0</v>
      </c>
      <c r="AK57" s="76">
        <f t="shared" si="10"/>
        <v>0</v>
      </c>
      <c r="AL57" s="50">
        <f t="shared" si="10"/>
        <v>0.778333114</v>
      </c>
      <c r="AM57" s="71">
        <f t="shared" si="10"/>
        <v>0</v>
      </c>
      <c r="AN57" s="71">
        <f t="shared" si="10"/>
        <v>0</v>
      </c>
      <c r="AO57" s="71">
        <f t="shared" si="10"/>
        <v>0</v>
      </c>
      <c r="AP57" s="69">
        <f t="shared" si="10"/>
        <v>0</v>
      </c>
      <c r="AQ57" s="50">
        <f t="shared" si="10"/>
        <v>0</v>
      </c>
      <c r="AR57" s="71">
        <f t="shared" si="10"/>
        <v>0</v>
      </c>
      <c r="AS57" s="71">
        <f t="shared" si="10"/>
        <v>0</v>
      </c>
      <c r="AT57" s="71">
        <f t="shared" si="10"/>
        <v>0</v>
      </c>
      <c r="AU57" s="69">
        <f t="shared" si="10"/>
        <v>0</v>
      </c>
      <c r="AV57" s="50">
        <f t="shared" si="10"/>
        <v>1639.524982461</v>
      </c>
      <c r="AW57" s="71">
        <f t="shared" si="10"/>
        <v>9.816059669000001</v>
      </c>
      <c r="AX57" s="71">
        <f t="shared" si="10"/>
        <v>0</v>
      </c>
      <c r="AY57" s="71">
        <f t="shared" si="10"/>
        <v>0</v>
      </c>
      <c r="AZ57" s="69">
        <f t="shared" si="10"/>
        <v>279.657935625</v>
      </c>
      <c r="BA57" s="50">
        <f t="shared" si="10"/>
        <v>0</v>
      </c>
      <c r="BB57" s="71">
        <f t="shared" si="10"/>
        <v>0</v>
      </c>
      <c r="BC57" s="71">
        <f t="shared" si="10"/>
        <v>0</v>
      </c>
      <c r="BD57" s="71">
        <f t="shared" si="10"/>
        <v>0</v>
      </c>
      <c r="BE57" s="69">
        <f t="shared" si="10"/>
        <v>0</v>
      </c>
      <c r="BF57" s="50">
        <f t="shared" si="10"/>
        <v>1004.7953014579999</v>
      </c>
      <c r="BG57" s="71">
        <f t="shared" si="10"/>
        <v>18.09873429</v>
      </c>
      <c r="BH57" s="71">
        <f t="shared" si="10"/>
        <v>1.1823841529999999</v>
      </c>
      <c r="BI57" s="71">
        <f t="shared" si="10"/>
        <v>0</v>
      </c>
      <c r="BJ57" s="69">
        <f t="shared" si="10"/>
        <v>102.427058405</v>
      </c>
      <c r="BK57" s="52">
        <f>SUM(BK56:BK56)</f>
        <v>3365.314779044</v>
      </c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63" ht="12.75">
      <c r="A58" s="11" t="s">
        <v>73</v>
      </c>
      <c r="B58" s="18" t="s">
        <v>17</v>
      </c>
      <c r="C58" s="113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5"/>
    </row>
    <row r="59" spans="1:65" ht="12.75">
      <c r="A59" s="11"/>
      <c r="B59" s="24" t="s">
        <v>105</v>
      </c>
      <c r="C59" s="73">
        <v>0</v>
      </c>
      <c r="D59" s="53">
        <v>7.0088846049999995</v>
      </c>
      <c r="E59" s="45">
        <v>0</v>
      </c>
      <c r="F59" s="45">
        <v>0</v>
      </c>
      <c r="G59" s="54">
        <v>0</v>
      </c>
      <c r="H59" s="73">
        <v>54.844215346</v>
      </c>
      <c r="I59" s="45">
        <v>215.21013164899998</v>
      </c>
      <c r="J59" s="45">
        <v>0</v>
      </c>
      <c r="K59" s="45">
        <v>0</v>
      </c>
      <c r="L59" s="54">
        <v>56.932399102</v>
      </c>
      <c r="M59" s="73">
        <v>0</v>
      </c>
      <c r="N59" s="53">
        <v>0</v>
      </c>
      <c r="O59" s="45">
        <v>0</v>
      </c>
      <c r="P59" s="45">
        <v>0</v>
      </c>
      <c r="Q59" s="54">
        <v>0</v>
      </c>
      <c r="R59" s="73">
        <v>17.230669247999998</v>
      </c>
      <c r="S59" s="45">
        <v>1.850362395</v>
      </c>
      <c r="T59" s="45">
        <v>0</v>
      </c>
      <c r="U59" s="45">
        <v>0</v>
      </c>
      <c r="V59" s="54">
        <v>4.515384676</v>
      </c>
      <c r="W59" s="73">
        <v>0</v>
      </c>
      <c r="X59" s="45">
        <v>0</v>
      </c>
      <c r="Y59" s="45">
        <v>0</v>
      </c>
      <c r="Z59" s="45">
        <v>0</v>
      </c>
      <c r="AA59" s="54">
        <v>0</v>
      </c>
      <c r="AB59" s="73">
        <v>0.24725306200000002</v>
      </c>
      <c r="AC59" s="45">
        <v>0</v>
      </c>
      <c r="AD59" s="45">
        <v>0</v>
      </c>
      <c r="AE59" s="45">
        <v>0</v>
      </c>
      <c r="AF59" s="54">
        <v>0</v>
      </c>
      <c r="AG59" s="73">
        <v>0</v>
      </c>
      <c r="AH59" s="45">
        <v>0</v>
      </c>
      <c r="AI59" s="45">
        <v>0</v>
      </c>
      <c r="AJ59" s="45">
        <v>0</v>
      </c>
      <c r="AK59" s="54">
        <v>0</v>
      </c>
      <c r="AL59" s="73">
        <v>0.169556792</v>
      </c>
      <c r="AM59" s="45">
        <v>0</v>
      </c>
      <c r="AN59" s="45">
        <v>0</v>
      </c>
      <c r="AO59" s="45">
        <v>0</v>
      </c>
      <c r="AP59" s="54">
        <v>0.080429421</v>
      </c>
      <c r="AQ59" s="73">
        <v>0</v>
      </c>
      <c r="AR59" s="53">
        <v>0.31052983900000003</v>
      </c>
      <c r="AS59" s="45">
        <v>0</v>
      </c>
      <c r="AT59" s="45">
        <v>0</v>
      </c>
      <c r="AU59" s="54">
        <v>0</v>
      </c>
      <c r="AV59" s="73">
        <v>1059.5225057300004</v>
      </c>
      <c r="AW59" s="45">
        <v>92.925450205</v>
      </c>
      <c r="AX59" s="45">
        <v>0</v>
      </c>
      <c r="AY59" s="45">
        <v>0</v>
      </c>
      <c r="AZ59" s="54">
        <v>498.127505672</v>
      </c>
      <c r="BA59" s="73">
        <v>0</v>
      </c>
      <c r="BB59" s="53">
        <v>0</v>
      </c>
      <c r="BC59" s="45">
        <v>0</v>
      </c>
      <c r="BD59" s="45">
        <v>0</v>
      </c>
      <c r="BE59" s="54">
        <v>0</v>
      </c>
      <c r="BF59" s="73">
        <v>340.06975809100004</v>
      </c>
      <c r="BG59" s="53">
        <v>31.10356703</v>
      </c>
      <c r="BH59" s="45">
        <v>0</v>
      </c>
      <c r="BI59" s="45">
        <v>0</v>
      </c>
      <c r="BJ59" s="54">
        <v>76.701563587</v>
      </c>
      <c r="BK59" s="49">
        <f aca="true" t="shared" si="11" ref="BK59:BK70">SUM(C59:BJ59)</f>
        <v>2456.85016645</v>
      </c>
      <c r="BM59" s="27"/>
    </row>
    <row r="60" spans="1:65" ht="12.75">
      <c r="A60" s="11"/>
      <c r="B60" s="104" t="s">
        <v>144</v>
      </c>
      <c r="C60" s="73">
        <v>0</v>
      </c>
      <c r="D60" s="53">
        <v>268.818116784</v>
      </c>
      <c r="E60" s="45">
        <v>0</v>
      </c>
      <c r="F60" s="45">
        <v>0</v>
      </c>
      <c r="G60" s="54">
        <v>0</v>
      </c>
      <c r="H60" s="73">
        <v>3.3332433860000004</v>
      </c>
      <c r="I60" s="45">
        <v>38.825493084</v>
      </c>
      <c r="J60" s="45">
        <v>0</v>
      </c>
      <c r="K60" s="45">
        <v>0</v>
      </c>
      <c r="L60" s="54">
        <v>180.08781245600002</v>
      </c>
      <c r="M60" s="73">
        <v>0</v>
      </c>
      <c r="N60" s="53">
        <v>0</v>
      </c>
      <c r="O60" s="45">
        <v>0</v>
      </c>
      <c r="P60" s="45">
        <v>0</v>
      </c>
      <c r="Q60" s="54">
        <v>0</v>
      </c>
      <c r="R60" s="73">
        <v>2.421817784</v>
      </c>
      <c r="S60" s="45">
        <v>4.7946862</v>
      </c>
      <c r="T60" s="45">
        <v>0</v>
      </c>
      <c r="U60" s="45">
        <v>0</v>
      </c>
      <c r="V60" s="54">
        <v>5.647449108</v>
      </c>
      <c r="W60" s="73">
        <v>0</v>
      </c>
      <c r="X60" s="45">
        <v>0</v>
      </c>
      <c r="Y60" s="45">
        <v>0</v>
      </c>
      <c r="Z60" s="45">
        <v>0</v>
      </c>
      <c r="AA60" s="54">
        <v>0</v>
      </c>
      <c r="AB60" s="73">
        <v>0.021603151</v>
      </c>
      <c r="AC60" s="45">
        <v>0</v>
      </c>
      <c r="AD60" s="45">
        <v>0</v>
      </c>
      <c r="AE60" s="45">
        <v>0</v>
      </c>
      <c r="AF60" s="54">
        <v>0</v>
      </c>
      <c r="AG60" s="73">
        <v>0</v>
      </c>
      <c r="AH60" s="45">
        <v>0</v>
      </c>
      <c r="AI60" s="45">
        <v>0</v>
      </c>
      <c r="AJ60" s="45">
        <v>0</v>
      </c>
      <c r="AK60" s="54">
        <v>0</v>
      </c>
      <c r="AL60" s="73">
        <v>0</v>
      </c>
      <c r="AM60" s="45">
        <v>0</v>
      </c>
      <c r="AN60" s="45">
        <v>0</v>
      </c>
      <c r="AO60" s="45">
        <v>0</v>
      </c>
      <c r="AP60" s="54">
        <v>0</v>
      </c>
      <c r="AQ60" s="73">
        <v>0</v>
      </c>
      <c r="AR60" s="53">
        <v>0</v>
      </c>
      <c r="AS60" s="45">
        <v>0</v>
      </c>
      <c r="AT60" s="45">
        <v>0</v>
      </c>
      <c r="AU60" s="54">
        <v>0</v>
      </c>
      <c r="AV60" s="73">
        <v>83.90192468800001</v>
      </c>
      <c r="AW60" s="45">
        <v>81.802428046</v>
      </c>
      <c r="AX60" s="45">
        <v>0</v>
      </c>
      <c r="AY60" s="45">
        <v>0</v>
      </c>
      <c r="AZ60" s="54">
        <v>381.21544678199996</v>
      </c>
      <c r="BA60" s="73">
        <v>0</v>
      </c>
      <c r="BB60" s="53">
        <v>0</v>
      </c>
      <c r="BC60" s="45">
        <v>0</v>
      </c>
      <c r="BD60" s="45">
        <v>0</v>
      </c>
      <c r="BE60" s="54">
        <v>0</v>
      </c>
      <c r="BF60" s="73">
        <v>56.957300034999996</v>
      </c>
      <c r="BG60" s="53">
        <v>32.5378889</v>
      </c>
      <c r="BH60" s="45">
        <v>0.26403248199999996</v>
      </c>
      <c r="BI60" s="45">
        <v>0</v>
      </c>
      <c r="BJ60" s="54">
        <v>120.79126853700001</v>
      </c>
      <c r="BK60" s="49">
        <f t="shared" si="11"/>
        <v>1261.4205114229999</v>
      </c>
      <c r="BM60" s="27"/>
    </row>
    <row r="61" spans="1:65" ht="12.75">
      <c r="A61" s="11"/>
      <c r="B61" s="24" t="s">
        <v>106</v>
      </c>
      <c r="C61" s="73">
        <v>0</v>
      </c>
      <c r="D61" s="53">
        <v>167.53631313099999</v>
      </c>
      <c r="E61" s="45">
        <v>0</v>
      </c>
      <c r="F61" s="45">
        <v>0</v>
      </c>
      <c r="G61" s="54">
        <v>0</v>
      </c>
      <c r="H61" s="73">
        <v>39.69112501</v>
      </c>
      <c r="I61" s="45">
        <v>400.51844801</v>
      </c>
      <c r="J61" s="45">
        <v>10.221836803</v>
      </c>
      <c r="K61" s="45">
        <v>0</v>
      </c>
      <c r="L61" s="54">
        <v>239.54461050799998</v>
      </c>
      <c r="M61" s="73">
        <v>0</v>
      </c>
      <c r="N61" s="53">
        <v>0</v>
      </c>
      <c r="O61" s="45">
        <v>0</v>
      </c>
      <c r="P61" s="45">
        <v>0</v>
      </c>
      <c r="Q61" s="54">
        <v>0</v>
      </c>
      <c r="R61" s="73">
        <v>14.326943648999999</v>
      </c>
      <c r="S61" s="45">
        <v>11.733169534</v>
      </c>
      <c r="T61" s="45">
        <v>0</v>
      </c>
      <c r="U61" s="45">
        <v>0</v>
      </c>
      <c r="V61" s="54">
        <v>50.002594441</v>
      </c>
      <c r="W61" s="73">
        <v>0</v>
      </c>
      <c r="X61" s="45">
        <v>0</v>
      </c>
      <c r="Y61" s="45">
        <v>0</v>
      </c>
      <c r="Z61" s="45">
        <v>0</v>
      </c>
      <c r="AA61" s="54">
        <v>0</v>
      </c>
      <c r="AB61" s="73">
        <v>0.051352247000000004</v>
      </c>
      <c r="AC61" s="45">
        <v>0</v>
      </c>
      <c r="AD61" s="45">
        <v>0</v>
      </c>
      <c r="AE61" s="45">
        <v>0</v>
      </c>
      <c r="AF61" s="54">
        <v>0</v>
      </c>
      <c r="AG61" s="73">
        <v>0</v>
      </c>
      <c r="AH61" s="45">
        <v>0</v>
      </c>
      <c r="AI61" s="45">
        <v>0</v>
      </c>
      <c r="AJ61" s="45">
        <v>0</v>
      </c>
      <c r="AK61" s="54">
        <v>0</v>
      </c>
      <c r="AL61" s="73">
        <v>0.099029146</v>
      </c>
      <c r="AM61" s="45">
        <v>0</v>
      </c>
      <c r="AN61" s="45">
        <v>0</v>
      </c>
      <c r="AO61" s="45">
        <v>0</v>
      </c>
      <c r="AP61" s="54">
        <v>0</v>
      </c>
      <c r="AQ61" s="73">
        <v>0</v>
      </c>
      <c r="AR61" s="53">
        <v>23.872814807</v>
      </c>
      <c r="AS61" s="45">
        <v>0</v>
      </c>
      <c r="AT61" s="45">
        <v>0</v>
      </c>
      <c r="AU61" s="54">
        <v>0</v>
      </c>
      <c r="AV61" s="73">
        <v>470.710389642</v>
      </c>
      <c r="AW61" s="45">
        <v>271.81277370600003</v>
      </c>
      <c r="AX61" s="45">
        <v>0</v>
      </c>
      <c r="AY61" s="45">
        <v>0</v>
      </c>
      <c r="AZ61" s="54">
        <v>982.106436498</v>
      </c>
      <c r="BA61" s="73">
        <v>0</v>
      </c>
      <c r="BB61" s="53">
        <v>0</v>
      </c>
      <c r="BC61" s="45">
        <v>0</v>
      </c>
      <c r="BD61" s="45">
        <v>0</v>
      </c>
      <c r="BE61" s="54">
        <v>0</v>
      </c>
      <c r="BF61" s="73">
        <v>155.951335424</v>
      </c>
      <c r="BG61" s="53">
        <v>23.928354294000002</v>
      </c>
      <c r="BH61" s="45">
        <v>0</v>
      </c>
      <c r="BI61" s="45">
        <v>0</v>
      </c>
      <c r="BJ61" s="54">
        <v>94.978739127</v>
      </c>
      <c r="BK61" s="49">
        <f t="shared" si="11"/>
        <v>2957.086265977</v>
      </c>
      <c r="BM61" s="27"/>
    </row>
    <row r="62" spans="1:65" ht="12.75">
      <c r="A62" s="11"/>
      <c r="B62" s="24" t="s">
        <v>107</v>
      </c>
      <c r="C62" s="73">
        <v>0</v>
      </c>
      <c r="D62" s="53">
        <v>0.834856412</v>
      </c>
      <c r="E62" s="45">
        <v>0</v>
      </c>
      <c r="F62" s="45">
        <v>0</v>
      </c>
      <c r="G62" s="54">
        <v>0</v>
      </c>
      <c r="H62" s="73">
        <v>499.05602888100003</v>
      </c>
      <c r="I62" s="45">
        <v>13.861423311</v>
      </c>
      <c r="J62" s="45">
        <v>0</v>
      </c>
      <c r="K62" s="45">
        <v>0</v>
      </c>
      <c r="L62" s="54">
        <v>145.973346541</v>
      </c>
      <c r="M62" s="73">
        <v>0</v>
      </c>
      <c r="N62" s="53">
        <v>0</v>
      </c>
      <c r="O62" s="45">
        <v>0</v>
      </c>
      <c r="P62" s="45">
        <v>0</v>
      </c>
      <c r="Q62" s="54">
        <v>0</v>
      </c>
      <c r="R62" s="73">
        <v>209.072545688</v>
      </c>
      <c r="S62" s="45">
        <v>9.191110453</v>
      </c>
      <c r="T62" s="45">
        <v>0</v>
      </c>
      <c r="U62" s="45">
        <v>0</v>
      </c>
      <c r="V62" s="54">
        <v>27.010942994</v>
      </c>
      <c r="W62" s="73">
        <v>0</v>
      </c>
      <c r="X62" s="45">
        <v>0</v>
      </c>
      <c r="Y62" s="45">
        <v>0</v>
      </c>
      <c r="Z62" s="45">
        <v>0</v>
      </c>
      <c r="AA62" s="54">
        <v>0</v>
      </c>
      <c r="AB62" s="73">
        <v>1.596420712</v>
      </c>
      <c r="AC62" s="45">
        <v>0</v>
      </c>
      <c r="AD62" s="45">
        <v>0</v>
      </c>
      <c r="AE62" s="45">
        <v>0</v>
      </c>
      <c r="AF62" s="54">
        <v>0</v>
      </c>
      <c r="AG62" s="73">
        <v>0</v>
      </c>
      <c r="AH62" s="45">
        <v>0</v>
      </c>
      <c r="AI62" s="45">
        <v>0</v>
      </c>
      <c r="AJ62" s="45">
        <v>0</v>
      </c>
      <c r="AK62" s="54">
        <v>0</v>
      </c>
      <c r="AL62" s="73">
        <v>1.910956572</v>
      </c>
      <c r="AM62" s="45">
        <v>0</v>
      </c>
      <c r="AN62" s="45">
        <v>0</v>
      </c>
      <c r="AO62" s="45">
        <v>0</v>
      </c>
      <c r="AP62" s="54">
        <v>0</v>
      </c>
      <c r="AQ62" s="73">
        <v>0</v>
      </c>
      <c r="AR62" s="53">
        <v>6.204306452</v>
      </c>
      <c r="AS62" s="45">
        <v>0</v>
      </c>
      <c r="AT62" s="45">
        <v>0</v>
      </c>
      <c r="AU62" s="54">
        <v>0</v>
      </c>
      <c r="AV62" s="73">
        <v>2660.5360488409997</v>
      </c>
      <c r="AW62" s="45">
        <v>154.91921071</v>
      </c>
      <c r="AX62" s="45">
        <v>0</v>
      </c>
      <c r="AY62" s="45">
        <v>0</v>
      </c>
      <c r="AZ62" s="54">
        <v>934.7280454219999</v>
      </c>
      <c r="BA62" s="73">
        <v>0</v>
      </c>
      <c r="BB62" s="53">
        <v>0</v>
      </c>
      <c r="BC62" s="45">
        <v>0</v>
      </c>
      <c r="BD62" s="45">
        <v>0</v>
      </c>
      <c r="BE62" s="54">
        <v>0</v>
      </c>
      <c r="BF62" s="73">
        <v>1212.370845385</v>
      </c>
      <c r="BG62" s="53">
        <v>27.27948669</v>
      </c>
      <c r="BH62" s="45">
        <v>0</v>
      </c>
      <c r="BI62" s="45">
        <v>0</v>
      </c>
      <c r="BJ62" s="54">
        <v>118.73593829</v>
      </c>
      <c r="BK62" s="49">
        <f t="shared" si="11"/>
        <v>6023.281513354</v>
      </c>
      <c r="BM62" s="27"/>
    </row>
    <row r="63" spans="1:65" ht="25.5">
      <c r="A63" s="11"/>
      <c r="B63" s="24" t="s">
        <v>108</v>
      </c>
      <c r="C63" s="73">
        <v>0</v>
      </c>
      <c r="D63" s="53">
        <v>0.980927284</v>
      </c>
      <c r="E63" s="45">
        <v>0</v>
      </c>
      <c r="F63" s="45">
        <v>0</v>
      </c>
      <c r="G63" s="54">
        <v>0</v>
      </c>
      <c r="H63" s="73">
        <v>46.684750135</v>
      </c>
      <c r="I63" s="45">
        <v>5.076489715</v>
      </c>
      <c r="J63" s="45">
        <v>0</v>
      </c>
      <c r="K63" s="45">
        <v>0</v>
      </c>
      <c r="L63" s="54">
        <v>32.40787115</v>
      </c>
      <c r="M63" s="73">
        <v>0</v>
      </c>
      <c r="N63" s="53">
        <v>0</v>
      </c>
      <c r="O63" s="45">
        <v>0</v>
      </c>
      <c r="P63" s="45">
        <v>0</v>
      </c>
      <c r="Q63" s="54">
        <v>0</v>
      </c>
      <c r="R63" s="73">
        <v>27.240596602</v>
      </c>
      <c r="S63" s="45">
        <v>0.889045808</v>
      </c>
      <c r="T63" s="45">
        <v>0</v>
      </c>
      <c r="U63" s="45">
        <v>0</v>
      </c>
      <c r="V63" s="54">
        <v>5.95182083</v>
      </c>
      <c r="W63" s="73">
        <v>0</v>
      </c>
      <c r="X63" s="45">
        <v>0</v>
      </c>
      <c r="Y63" s="45">
        <v>0</v>
      </c>
      <c r="Z63" s="45">
        <v>0</v>
      </c>
      <c r="AA63" s="54">
        <v>0</v>
      </c>
      <c r="AB63" s="73">
        <v>0.099890075</v>
      </c>
      <c r="AC63" s="45">
        <v>0</v>
      </c>
      <c r="AD63" s="45">
        <v>0</v>
      </c>
      <c r="AE63" s="45">
        <v>0</v>
      </c>
      <c r="AF63" s="54">
        <v>0</v>
      </c>
      <c r="AG63" s="73">
        <v>0</v>
      </c>
      <c r="AH63" s="45">
        <v>0</v>
      </c>
      <c r="AI63" s="45">
        <v>0</v>
      </c>
      <c r="AJ63" s="45">
        <v>0</v>
      </c>
      <c r="AK63" s="54">
        <v>0</v>
      </c>
      <c r="AL63" s="73">
        <v>0.09073679800000001</v>
      </c>
      <c r="AM63" s="45">
        <v>0</v>
      </c>
      <c r="AN63" s="45">
        <v>0</v>
      </c>
      <c r="AO63" s="45">
        <v>0</v>
      </c>
      <c r="AP63" s="54">
        <v>0</v>
      </c>
      <c r="AQ63" s="73">
        <v>0</v>
      </c>
      <c r="AR63" s="53">
        <v>0</v>
      </c>
      <c r="AS63" s="45">
        <v>0</v>
      </c>
      <c r="AT63" s="45">
        <v>0</v>
      </c>
      <c r="AU63" s="54">
        <v>0</v>
      </c>
      <c r="AV63" s="73">
        <v>118.026788486</v>
      </c>
      <c r="AW63" s="45">
        <v>6.502177551</v>
      </c>
      <c r="AX63" s="45">
        <v>0</v>
      </c>
      <c r="AY63" s="45">
        <v>0</v>
      </c>
      <c r="AZ63" s="54">
        <v>54.877942349</v>
      </c>
      <c r="BA63" s="73">
        <v>0</v>
      </c>
      <c r="BB63" s="53">
        <v>0</v>
      </c>
      <c r="BC63" s="45">
        <v>0</v>
      </c>
      <c r="BD63" s="45">
        <v>0</v>
      </c>
      <c r="BE63" s="54">
        <v>0</v>
      </c>
      <c r="BF63" s="73">
        <v>63.337158718999994</v>
      </c>
      <c r="BG63" s="53">
        <v>0.8721223889999999</v>
      </c>
      <c r="BH63" s="45">
        <v>0</v>
      </c>
      <c r="BI63" s="45">
        <v>0</v>
      </c>
      <c r="BJ63" s="54">
        <v>12.799893173</v>
      </c>
      <c r="BK63" s="49">
        <f t="shared" si="11"/>
        <v>375.838211064</v>
      </c>
      <c r="BM63" s="27"/>
    </row>
    <row r="64" spans="1:65" ht="12.75">
      <c r="A64" s="11"/>
      <c r="B64" s="24" t="s">
        <v>109</v>
      </c>
      <c r="C64" s="73">
        <v>0</v>
      </c>
      <c r="D64" s="53">
        <v>107.079566258</v>
      </c>
      <c r="E64" s="45">
        <v>0</v>
      </c>
      <c r="F64" s="45">
        <v>0</v>
      </c>
      <c r="G64" s="54">
        <v>0</v>
      </c>
      <c r="H64" s="73">
        <v>55.363848559999994</v>
      </c>
      <c r="I64" s="45">
        <v>92.954347373</v>
      </c>
      <c r="J64" s="45">
        <v>0</v>
      </c>
      <c r="K64" s="45">
        <v>0</v>
      </c>
      <c r="L64" s="54">
        <v>154.349321193</v>
      </c>
      <c r="M64" s="73">
        <v>0</v>
      </c>
      <c r="N64" s="53">
        <v>0</v>
      </c>
      <c r="O64" s="45">
        <v>0</v>
      </c>
      <c r="P64" s="45">
        <v>0</v>
      </c>
      <c r="Q64" s="54">
        <v>0</v>
      </c>
      <c r="R64" s="73">
        <v>20.196641254</v>
      </c>
      <c r="S64" s="45">
        <v>6.713164941</v>
      </c>
      <c r="T64" s="45">
        <v>0</v>
      </c>
      <c r="U64" s="45">
        <v>0</v>
      </c>
      <c r="V64" s="54">
        <v>15.186621284000001</v>
      </c>
      <c r="W64" s="73">
        <v>0</v>
      </c>
      <c r="X64" s="45">
        <v>0</v>
      </c>
      <c r="Y64" s="45">
        <v>0</v>
      </c>
      <c r="Z64" s="45">
        <v>0</v>
      </c>
      <c r="AA64" s="54">
        <v>0</v>
      </c>
      <c r="AB64" s="73">
        <v>0.096566846</v>
      </c>
      <c r="AC64" s="45">
        <v>0</v>
      </c>
      <c r="AD64" s="45">
        <v>0</v>
      </c>
      <c r="AE64" s="45">
        <v>0</v>
      </c>
      <c r="AF64" s="54">
        <v>0</v>
      </c>
      <c r="AG64" s="73">
        <v>0</v>
      </c>
      <c r="AH64" s="45">
        <v>0</v>
      </c>
      <c r="AI64" s="45">
        <v>0</v>
      </c>
      <c r="AJ64" s="45">
        <v>0</v>
      </c>
      <c r="AK64" s="54">
        <v>0</v>
      </c>
      <c r="AL64" s="73">
        <v>0.132673344</v>
      </c>
      <c r="AM64" s="45">
        <v>0</v>
      </c>
      <c r="AN64" s="45">
        <v>0</v>
      </c>
      <c r="AO64" s="45">
        <v>0</v>
      </c>
      <c r="AP64" s="54">
        <v>0</v>
      </c>
      <c r="AQ64" s="73">
        <v>0</v>
      </c>
      <c r="AR64" s="53">
        <v>0</v>
      </c>
      <c r="AS64" s="45">
        <v>0</v>
      </c>
      <c r="AT64" s="45">
        <v>0</v>
      </c>
      <c r="AU64" s="54">
        <v>0</v>
      </c>
      <c r="AV64" s="73">
        <v>884.334163646</v>
      </c>
      <c r="AW64" s="45">
        <v>297.860384174</v>
      </c>
      <c r="AX64" s="45">
        <v>0</v>
      </c>
      <c r="AY64" s="45">
        <v>0</v>
      </c>
      <c r="AZ64" s="54">
        <v>1478.3970481489998</v>
      </c>
      <c r="BA64" s="73">
        <v>0</v>
      </c>
      <c r="BB64" s="53">
        <v>0</v>
      </c>
      <c r="BC64" s="45">
        <v>0</v>
      </c>
      <c r="BD64" s="45">
        <v>0</v>
      </c>
      <c r="BE64" s="54">
        <v>0</v>
      </c>
      <c r="BF64" s="73">
        <v>367.93786511400003</v>
      </c>
      <c r="BG64" s="53">
        <v>52.872424292</v>
      </c>
      <c r="BH64" s="45">
        <v>0</v>
      </c>
      <c r="BI64" s="45">
        <v>0</v>
      </c>
      <c r="BJ64" s="54">
        <v>228.29167193100002</v>
      </c>
      <c r="BK64" s="49">
        <f t="shared" si="11"/>
        <v>3761.7663083589996</v>
      </c>
      <c r="BM64" s="27"/>
    </row>
    <row r="65" spans="1:65" ht="12.75">
      <c r="A65" s="11"/>
      <c r="B65" s="24" t="s">
        <v>110</v>
      </c>
      <c r="C65" s="73">
        <v>0</v>
      </c>
      <c r="D65" s="53">
        <v>29.243643104000004</v>
      </c>
      <c r="E65" s="45">
        <v>0</v>
      </c>
      <c r="F65" s="45">
        <v>0</v>
      </c>
      <c r="G65" s="54">
        <v>0</v>
      </c>
      <c r="H65" s="73">
        <v>132.60120871</v>
      </c>
      <c r="I65" s="45">
        <v>44.814953981</v>
      </c>
      <c r="J65" s="45">
        <v>0</v>
      </c>
      <c r="K65" s="45">
        <v>0</v>
      </c>
      <c r="L65" s="54">
        <v>213.834853127</v>
      </c>
      <c r="M65" s="73">
        <v>0</v>
      </c>
      <c r="N65" s="53">
        <v>0</v>
      </c>
      <c r="O65" s="45">
        <v>0</v>
      </c>
      <c r="P65" s="45">
        <v>0</v>
      </c>
      <c r="Q65" s="54">
        <v>0</v>
      </c>
      <c r="R65" s="73">
        <v>64.405534411</v>
      </c>
      <c r="S65" s="45">
        <v>13.004142683000001</v>
      </c>
      <c r="T65" s="45">
        <v>0</v>
      </c>
      <c r="U65" s="45">
        <v>0</v>
      </c>
      <c r="V65" s="54">
        <v>27.900476797</v>
      </c>
      <c r="W65" s="73">
        <v>0</v>
      </c>
      <c r="X65" s="45">
        <v>0</v>
      </c>
      <c r="Y65" s="45">
        <v>0</v>
      </c>
      <c r="Z65" s="45">
        <v>0</v>
      </c>
      <c r="AA65" s="54">
        <v>0</v>
      </c>
      <c r="AB65" s="73">
        <v>0.7088692129999999</v>
      </c>
      <c r="AC65" s="45">
        <v>0</v>
      </c>
      <c r="AD65" s="45">
        <v>0</v>
      </c>
      <c r="AE65" s="45">
        <v>0</v>
      </c>
      <c r="AF65" s="54">
        <v>0.095288181</v>
      </c>
      <c r="AG65" s="73">
        <v>0</v>
      </c>
      <c r="AH65" s="45">
        <v>0</v>
      </c>
      <c r="AI65" s="45">
        <v>0</v>
      </c>
      <c r="AJ65" s="45">
        <v>0</v>
      </c>
      <c r="AK65" s="54">
        <v>0</v>
      </c>
      <c r="AL65" s="73">
        <v>0.680722364</v>
      </c>
      <c r="AM65" s="45">
        <v>0</v>
      </c>
      <c r="AN65" s="45">
        <v>0</v>
      </c>
      <c r="AO65" s="45">
        <v>0</v>
      </c>
      <c r="AP65" s="54">
        <v>0</v>
      </c>
      <c r="AQ65" s="73">
        <v>0</v>
      </c>
      <c r="AR65" s="53">
        <v>0</v>
      </c>
      <c r="AS65" s="45">
        <v>0</v>
      </c>
      <c r="AT65" s="45">
        <v>0</v>
      </c>
      <c r="AU65" s="54">
        <v>0</v>
      </c>
      <c r="AV65" s="73">
        <v>1655.07774092</v>
      </c>
      <c r="AW65" s="45">
        <v>256.121245651</v>
      </c>
      <c r="AX65" s="45">
        <v>0</v>
      </c>
      <c r="AY65" s="45">
        <v>0</v>
      </c>
      <c r="AZ65" s="54">
        <v>1249.506933744</v>
      </c>
      <c r="BA65" s="73">
        <v>0</v>
      </c>
      <c r="BB65" s="53">
        <v>0</v>
      </c>
      <c r="BC65" s="45">
        <v>0</v>
      </c>
      <c r="BD65" s="45">
        <v>0</v>
      </c>
      <c r="BE65" s="54">
        <v>0</v>
      </c>
      <c r="BF65" s="73">
        <v>792.6694050389999</v>
      </c>
      <c r="BG65" s="53">
        <v>56.621140441</v>
      </c>
      <c r="BH65" s="45">
        <v>0</v>
      </c>
      <c r="BI65" s="45">
        <v>0</v>
      </c>
      <c r="BJ65" s="54">
        <v>236.57696199400002</v>
      </c>
      <c r="BK65" s="49">
        <f t="shared" si="11"/>
        <v>4773.86312036</v>
      </c>
      <c r="BM65" s="27"/>
    </row>
    <row r="66" spans="1:65" ht="12.75">
      <c r="A66" s="11"/>
      <c r="B66" s="24" t="s">
        <v>111</v>
      </c>
      <c r="C66" s="73">
        <v>0</v>
      </c>
      <c r="D66" s="53">
        <v>59.554963249000004</v>
      </c>
      <c r="E66" s="45">
        <v>0</v>
      </c>
      <c r="F66" s="45">
        <v>0</v>
      </c>
      <c r="G66" s="54">
        <v>0</v>
      </c>
      <c r="H66" s="73">
        <v>24.322850496999997</v>
      </c>
      <c r="I66" s="45">
        <v>6.608710138</v>
      </c>
      <c r="J66" s="45">
        <v>0</v>
      </c>
      <c r="K66" s="45">
        <v>0</v>
      </c>
      <c r="L66" s="54">
        <v>55.56318018999999</v>
      </c>
      <c r="M66" s="73">
        <v>0</v>
      </c>
      <c r="N66" s="53">
        <v>0</v>
      </c>
      <c r="O66" s="45">
        <v>0</v>
      </c>
      <c r="P66" s="45">
        <v>0</v>
      </c>
      <c r="Q66" s="54">
        <v>0</v>
      </c>
      <c r="R66" s="73">
        <v>7.066261686000001</v>
      </c>
      <c r="S66" s="45">
        <v>0.064618921</v>
      </c>
      <c r="T66" s="45">
        <v>0</v>
      </c>
      <c r="U66" s="45">
        <v>0</v>
      </c>
      <c r="V66" s="54">
        <v>2.396806204</v>
      </c>
      <c r="W66" s="73">
        <v>0</v>
      </c>
      <c r="X66" s="45">
        <v>0</v>
      </c>
      <c r="Y66" s="45">
        <v>0</v>
      </c>
      <c r="Z66" s="45">
        <v>0</v>
      </c>
      <c r="AA66" s="54">
        <v>0</v>
      </c>
      <c r="AB66" s="73">
        <v>0.8216698689999999</v>
      </c>
      <c r="AC66" s="45">
        <v>0</v>
      </c>
      <c r="AD66" s="45">
        <v>0</v>
      </c>
      <c r="AE66" s="45">
        <v>0</v>
      </c>
      <c r="AF66" s="54">
        <v>0</v>
      </c>
      <c r="AG66" s="73">
        <v>0</v>
      </c>
      <c r="AH66" s="45">
        <v>0</v>
      </c>
      <c r="AI66" s="45">
        <v>0</v>
      </c>
      <c r="AJ66" s="45">
        <v>0</v>
      </c>
      <c r="AK66" s="54">
        <v>0</v>
      </c>
      <c r="AL66" s="73">
        <v>0.44798763799999997</v>
      </c>
      <c r="AM66" s="45">
        <v>0</v>
      </c>
      <c r="AN66" s="45">
        <v>0</v>
      </c>
      <c r="AO66" s="45">
        <v>0</v>
      </c>
      <c r="AP66" s="54">
        <v>0</v>
      </c>
      <c r="AQ66" s="73">
        <v>0</v>
      </c>
      <c r="AR66" s="53">
        <v>0</v>
      </c>
      <c r="AS66" s="45">
        <v>0</v>
      </c>
      <c r="AT66" s="45">
        <v>0</v>
      </c>
      <c r="AU66" s="54">
        <v>0</v>
      </c>
      <c r="AV66" s="73">
        <v>702.2953690029999</v>
      </c>
      <c r="AW66" s="45">
        <v>122.61736722500001</v>
      </c>
      <c r="AX66" s="45">
        <v>0.026755438</v>
      </c>
      <c r="AY66" s="45">
        <v>0</v>
      </c>
      <c r="AZ66" s="54">
        <v>291.040161349</v>
      </c>
      <c r="BA66" s="73">
        <v>0</v>
      </c>
      <c r="BB66" s="53">
        <v>0</v>
      </c>
      <c r="BC66" s="45">
        <v>0</v>
      </c>
      <c r="BD66" s="45">
        <v>0</v>
      </c>
      <c r="BE66" s="54">
        <v>0</v>
      </c>
      <c r="BF66" s="73">
        <v>226.369120737</v>
      </c>
      <c r="BG66" s="53">
        <v>15.143412967999998</v>
      </c>
      <c r="BH66" s="45">
        <v>0</v>
      </c>
      <c r="BI66" s="45">
        <v>0</v>
      </c>
      <c r="BJ66" s="54">
        <v>39.226592768</v>
      </c>
      <c r="BK66" s="49">
        <f t="shared" si="11"/>
        <v>1553.56582788</v>
      </c>
      <c r="BM66" s="27"/>
    </row>
    <row r="67" spans="1:65" ht="12.75">
      <c r="A67" s="11"/>
      <c r="B67" s="24" t="s">
        <v>112</v>
      </c>
      <c r="C67" s="73">
        <v>0</v>
      </c>
      <c r="D67" s="53">
        <v>203.487075198</v>
      </c>
      <c r="E67" s="45">
        <v>0</v>
      </c>
      <c r="F67" s="45">
        <v>0</v>
      </c>
      <c r="G67" s="54">
        <v>0</v>
      </c>
      <c r="H67" s="73">
        <v>79.80550247699999</v>
      </c>
      <c r="I67" s="45">
        <v>269.468631034</v>
      </c>
      <c r="J67" s="45">
        <v>0</v>
      </c>
      <c r="K67" s="45">
        <v>0</v>
      </c>
      <c r="L67" s="54">
        <v>241.46127582399998</v>
      </c>
      <c r="M67" s="73">
        <v>0</v>
      </c>
      <c r="N67" s="53">
        <v>0</v>
      </c>
      <c r="O67" s="45">
        <v>0</v>
      </c>
      <c r="P67" s="45">
        <v>0</v>
      </c>
      <c r="Q67" s="54">
        <v>0</v>
      </c>
      <c r="R67" s="73">
        <v>32.006139008</v>
      </c>
      <c r="S67" s="45">
        <v>0.049433178</v>
      </c>
      <c r="T67" s="45">
        <v>0</v>
      </c>
      <c r="U67" s="45">
        <v>0</v>
      </c>
      <c r="V67" s="54">
        <v>9.538366576</v>
      </c>
      <c r="W67" s="73">
        <v>0</v>
      </c>
      <c r="X67" s="45">
        <v>0</v>
      </c>
      <c r="Y67" s="45">
        <v>0</v>
      </c>
      <c r="Z67" s="45">
        <v>0</v>
      </c>
      <c r="AA67" s="54">
        <v>0</v>
      </c>
      <c r="AB67" s="73">
        <v>0.642334925</v>
      </c>
      <c r="AC67" s="45">
        <v>0</v>
      </c>
      <c r="AD67" s="45">
        <v>0</v>
      </c>
      <c r="AE67" s="45">
        <v>0</v>
      </c>
      <c r="AF67" s="54">
        <v>0.007093408</v>
      </c>
      <c r="AG67" s="73">
        <v>0</v>
      </c>
      <c r="AH67" s="45">
        <v>0</v>
      </c>
      <c r="AI67" s="45">
        <v>0</v>
      </c>
      <c r="AJ67" s="45">
        <v>0</v>
      </c>
      <c r="AK67" s="54">
        <v>0</v>
      </c>
      <c r="AL67" s="73">
        <v>0.371707358</v>
      </c>
      <c r="AM67" s="45">
        <v>0</v>
      </c>
      <c r="AN67" s="45">
        <v>0</v>
      </c>
      <c r="AO67" s="45">
        <v>0</v>
      </c>
      <c r="AP67" s="54">
        <v>0</v>
      </c>
      <c r="AQ67" s="73">
        <v>0</v>
      </c>
      <c r="AR67" s="53">
        <v>63.38372108</v>
      </c>
      <c r="AS67" s="45">
        <v>0</v>
      </c>
      <c r="AT67" s="45">
        <v>0</v>
      </c>
      <c r="AU67" s="54">
        <v>0</v>
      </c>
      <c r="AV67" s="73">
        <v>1417.1189742409997</v>
      </c>
      <c r="AW67" s="45">
        <v>92.00730286699999</v>
      </c>
      <c r="AX67" s="45">
        <v>0.118877959</v>
      </c>
      <c r="AY67" s="45">
        <v>0</v>
      </c>
      <c r="AZ67" s="54">
        <v>497.648500658</v>
      </c>
      <c r="BA67" s="73">
        <v>0</v>
      </c>
      <c r="BB67" s="53">
        <v>0</v>
      </c>
      <c r="BC67" s="45">
        <v>0</v>
      </c>
      <c r="BD67" s="45">
        <v>0</v>
      </c>
      <c r="BE67" s="54">
        <v>0</v>
      </c>
      <c r="BF67" s="73">
        <v>478.586088849</v>
      </c>
      <c r="BG67" s="53">
        <v>17.622613845</v>
      </c>
      <c r="BH67" s="45">
        <v>0</v>
      </c>
      <c r="BI67" s="45">
        <v>0</v>
      </c>
      <c r="BJ67" s="54">
        <v>61.45100578700001</v>
      </c>
      <c r="BK67" s="49">
        <f t="shared" si="11"/>
        <v>3464.7746442720004</v>
      </c>
      <c r="BM67" s="27"/>
    </row>
    <row r="68" spans="1:63" ht="12.75">
      <c r="A68" s="11"/>
      <c r="B68" s="24" t="s">
        <v>157</v>
      </c>
      <c r="C68" s="73">
        <v>0</v>
      </c>
      <c r="D68" s="53">
        <v>1.616863387</v>
      </c>
      <c r="E68" s="45">
        <v>0</v>
      </c>
      <c r="F68" s="45">
        <v>0</v>
      </c>
      <c r="G68" s="54">
        <v>0</v>
      </c>
      <c r="H68" s="73">
        <v>2.3829928220000003</v>
      </c>
      <c r="I68" s="45">
        <v>3.338626635</v>
      </c>
      <c r="J68" s="45">
        <v>0</v>
      </c>
      <c r="K68" s="45">
        <v>0</v>
      </c>
      <c r="L68" s="54">
        <v>2.160278424</v>
      </c>
      <c r="M68" s="73">
        <v>0</v>
      </c>
      <c r="N68" s="53">
        <v>0</v>
      </c>
      <c r="O68" s="45">
        <v>0</v>
      </c>
      <c r="P68" s="45">
        <v>0</v>
      </c>
      <c r="Q68" s="54">
        <v>0</v>
      </c>
      <c r="R68" s="73">
        <v>1.515515727</v>
      </c>
      <c r="S68" s="45">
        <v>0.200781386</v>
      </c>
      <c r="T68" s="45">
        <v>0</v>
      </c>
      <c r="U68" s="45">
        <v>0</v>
      </c>
      <c r="V68" s="54">
        <v>1.3568290650000001</v>
      </c>
      <c r="W68" s="73">
        <v>0</v>
      </c>
      <c r="X68" s="45">
        <v>0</v>
      </c>
      <c r="Y68" s="45">
        <v>0</v>
      </c>
      <c r="Z68" s="45">
        <v>0</v>
      </c>
      <c r="AA68" s="54">
        <v>0</v>
      </c>
      <c r="AB68" s="73">
        <v>0.0005879149999999999</v>
      </c>
      <c r="AC68" s="45">
        <v>0</v>
      </c>
      <c r="AD68" s="45">
        <v>0</v>
      </c>
      <c r="AE68" s="45">
        <v>0</v>
      </c>
      <c r="AF68" s="54">
        <v>0</v>
      </c>
      <c r="AG68" s="73">
        <v>0</v>
      </c>
      <c r="AH68" s="45">
        <v>0</v>
      </c>
      <c r="AI68" s="45">
        <v>0</v>
      </c>
      <c r="AJ68" s="45">
        <v>0</v>
      </c>
      <c r="AK68" s="54">
        <v>0</v>
      </c>
      <c r="AL68" s="73">
        <v>0.002710852</v>
      </c>
      <c r="AM68" s="45">
        <v>0</v>
      </c>
      <c r="AN68" s="45">
        <v>0</v>
      </c>
      <c r="AO68" s="45">
        <v>0</v>
      </c>
      <c r="AP68" s="54">
        <v>0</v>
      </c>
      <c r="AQ68" s="73">
        <v>0</v>
      </c>
      <c r="AR68" s="53">
        <v>0</v>
      </c>
      <c r="AS68" s="45">
        <v>0</v>
      </c>
      <c r="AT68" s="45">
        <v>0</v>
      </c>
      <c r="AU68" s="54">
        <v>0</v>
      </c>
      <c r="AV68" s="73">
        <v>7.028799139999999</v>
      </c>
      <c r="AW68" s="45">
        <v>3.596672773</v>
      </c>
      <c r="AX68" s="45">
        <v>0</v>
      </c>
      <c r="AY68" s="45">
        <v>0</v>
      </c>
      <c r="AZ68" s="54">
        <v>9.328423209999999</v>
      </c>
      <c r="BA68" s="73">
        <v>0</v>
      </c>
      <c r="BB68" s="53">
        <v>0</v>
      </c>
      <c r="BC68" s="45">
        <v>0</v>
      </c>
      <c r="BD68" s="45">
        <v>0</v>
      </c>
      <c r="BE68" s="54">
        <v>0</v>
      </c>
      <c r="BF68" s="73">
        <v>4.094089793</v>
      </c>
      <c r="BG68" s="53">
        <v>0.653702369</v>
      </c>
      <c r="BH68" s="45">
        <v>0</v>
      </c>
      <c r="BI68" s="45">
        <v>0</v>
      </c>
      <c r="BJ68" s="54">
        <v>4.560594131</v>
      </c>
      <c r="BK68" s="49">
        <f>SUM(C68:BJ68)</f>
        <v>41.837467629</v>
      </c>
    </row>
    <row r="69" spans="1:65" ht="12.75">
      <c r="A69" s="11"/>
      <c r="B69" s="24" t="s">
        <v>132</v>
      </c>
      <c r="C69" s="73">
        <v>0</v>
      </c>
      <c r="D69" s="53">
        <v>0</v>
      </c>
      <c r="E69" s="45">
        <v>0</v>
      </c>
      <c r="F69" s="45">
        <v>0</v>
      </c>
      <c r="G69" s="54">
        <v>0</v>
      </c>
      <c r="H69" s="73">
        <v>3.233197786</v>
      </c>
      <c r="I69" s="45">
        <v>0.24326851800000002</v>
      </c>
      <c r="J69" s="45">
        <v>0</v>
      </c>
      <c r="K69" s="45">
        <v>0</v>
      </c>
      <c r="L69" s="54">
        <v>6.067286024</v>
      </c>
      <c r="M69" s="73">
        <v>0</v>
      </c>
      <c r="N69" s="53">
        <v>0</v>
      </c>
      <c r="O69" s="45">
        <v>0</v>
      </c>
      <c r="P69" s="45">
        <v>0</v>
      </c>
      <c r="Q69" s="54">
        <v>0</v>
      </c>
      <c r="R69" s="73">
        <v>0.731678951</v>
      </c>
      <c r="S69" s="45">
        <v>0</v>
      </c>
      <c r="T69" s="45">
        <v>0</v>
      </c>
      <c r="U69" s="45">
        <v>0</v>
      </c>
      <c r="V69" s="54">
        <v>0.7977281549999999</v>
      </c>
      <c r="W69" s="73">
        <v>0</v>
      </c>
      <c r="X69" s="45">
        <v>0</v>
      </c>
      <c r="Y69" s="45">
        <v>0</v>
      </c>
      <c r="Z69" s="45">
        <v>0</v>
      </c>
      <c r="AA69" s="54">
        <v>0</v>
      </c>
      <c r="AB69" s="73">
        <v>0</v>
      </c>
      <c r="AC69" s="45">
        <v>0</v>
      </c>
      <c r="AD69" s="45">
        <v>0</v>
      </c>
      <c r="AE69" s="45">
        <v>0</v>
      </c>
      <c r="AF69" s="54">
        <v>0</v>
      </c>
      <c r="AG69" s="73">
        <v>0</v>
      </c>
      <c r="AH69" s="45">
        <v>0</v>
      </c>
      <c r="AI69" s="45">
        <v>0</v>
      </c>
      <c r="AJ69" s="45">
        <v>0</v>
      </c>
      <c r="AK69" s="54">
        <v>0</v>
      </c>
      <c r="AL69" s="73">
        <v>0</v>
      </c>
      <c r="AM69" s="45">
        <v>0</v>
      </c>
      <c r="AN69" s="45">
        <v>0</v>
      </c>
      <c r="AO69" s="45">
        <v>0</v>
      </c>
      <c r="AP69" s="54">
        <v>0</v>
      </c>
      <c r="AQ69" s="73">
        <v>0</v>
      </c>
      <c r="AR69" s="53">
        <v>0</v>
      </c>
      <c r="AS69" s="45">
        <v>0</v>
      </c>
      <c r="AT69" s="45">
        <v>0</v>
      </c>
      <c r="AU69" s="54">
        <v>0</v>
      </c>
      <c r="AV69" s="73">
        <v>189.367452291</v>
      </c>
      <c r="AW69" s="45">
        <v>87.662125325</v>
      </c>
      <c r="AX69" s="45">
        <v>0</v>
      </c>
      <c r="AY69" s="45">
        <v>0</v>
      </c>
      <c r="AZ69" s="54">
        <v>477.73756354299996</v>
      </c>
      <c r="BA69" s="73">
        <v>0</v>
      </c>
      <c r="BB69" s="53">
        <v>0</v>
      </c>
      <c r="BC69" s="45">
        <v>0</v>
      </c>
      <c r="BD69" s="45">
        <v>0</v>
      </c>
      <c r="BE69" s="54">
        <v>0</v>
      </c>
      <c r="BF69" s="73">
        <v>74.935714072</v>
      </c>
      <c r="BG69" s="53">
        <v>18.737650326</v>
      </c>
      <c r="BH69" s="45">
        <v>0</v>
      </c>
      <c r="BI69" s="45">
        <v>0</v>
      </c>
      <c r="BJ69" s="54">
        <v>53.314234283000005</v>
      </c>
      <c r="BK69" s="49">
        <f t="shared" si="11"/>
        <v>912.827899274</v>
      </c>
      <c r="BM69" s="27"/>
    </row>
    <row r="70" spans="1:65" ht="12.75">
      <c r="A70" s="36"/>
      <c r="B70" s="37" t="s">
        <v>82</v>
      </c>
      <c r="C70" s="81">
        <f aca="true" t="shared" si="12" ref="C70:AH70">SUM(C59:C69)</f>
        <v>0</v>
      </c>
      <c r="D70" s="81">
        <f t="shared" si="12"/>
        <v>846.1612094120001</v>
      </c>
      <c r="E70" s="81">
        <f t="shared" si="12"/>
        <v>0</v>
      </c>
      <c r="F70" s="81">
        <f t="shared" si="12"/>
        <v>0</v>
      </c>
      <c r="G70" s="81">
        <f t="shared" si="12"/>
        <v>0</v>
      </c>
      <c r="H70" s="81">
        <f t="shared" si="12"/>
        <v>941.3189636100001</v>
      </c>
      <c r="I70" s="81">
        <f>SUM(I59:I69)</f>
        <v>1090.920523448</v>
      </c>
      <c r="J70" s="81">
        <f t="shared" si="12"/>
        <v>10.221836803</v>
      </c>
      <c r="K70" s="81">
        <f t="shared" si="12"/>
        <v>0</v>
      </c>
      <c r="L70" s="81">
        <f t="shared" si="12"/>
        <v>1328.382234539</v>
      </c>
      <c r="M70" s="81">
        <f t="shared" si="12"/>
        <v>0</v>
      </c>
      <c r="N70" s="81">
        <f t="shared" si="12"/>
        <v>0</v>
      </c>
      <c r="O70" s="81">
        <f t="shared" si="12"/>
        <v>0</v>
      </c>
      <c r="P70" s="81">
        <f t="shared" si="12"/>
        <v>0</v>
      </c>
      <c r="Q70" s="81">
        <f t="shared" si="12"/>
        <v>0</v>
      </c>
      <c r="R70" s="81">
        <f t="shared" si="12"/>
        <v>396.21434400799996</v>
      </c>
      <c r="S70" s="81">
        <f t="shared" si="12"/>
        <v>48.490515499000004</v>
      </c>
      <c r="T70" s="81">
        <f t="shared" si="12"/>
        <v>0</v>
      </c>
      <c r="U70" s="81">
        <f t="shared" si="12"/>
        <v>0</v>
      </c>
      <c r="V70" s="81">
        <f t="shared" si="12"/>
        <v>150.30502012999997</v>
      </c>
      <c r="W70" s="81">
        <f t="shared" si="12"/>
        <v>0</v>
      </c>
      <c r="X70" s="81">
        <f t="shared" si="12"/>
        <v>0</v>
      </c>
      <c r="Y70" s="81">
        <f t="shared" si="12"/>
        <v>0</v>
      </c>
      <c r="Z70" s="81">
        <f t="shared" si="12"/>
        <v>0</v>
      </c>
      <c r="AA70" s="81">
        <f t="shared" si="12"/>
        <v>0</v>
      </c>
      <c r="AB70" s="81">
        <f t="shared" si="12"/>
        <v>4.286548014999999</v>
      </c>
      <c r="AC70" s="81">
        <f t="shared" si="12"/>
        <v>0</v>
      </c>
      <c r="AD70" s="81">
        <f t="shared" si="12"/>
        <v>0</v>
      </c>
      <c r="AE70" s="81">
        <f t="shared" si="12"/>
        <v>0</v>
      </c>
      <c r="AF70" s="81">
        <f t="shared" si="12"/>
        <v>0.102381589</v>
      </c>
      <c r="AG70" s="81">
        <f t="shared" si="12"/>
        <v>0</v>
      </c>
      <c r="AH70" s="81">
        <f t="shared" si="12"/>
        <v>0</v>
      </c>
      <c r="AI70" s="81">
        <f aca="true" t="shared" si="13" ref="AI70:BJ70">SUM(AI59:AI69)</f>
        <v>0</v>
      </c>
      <c r="AJ70" s="81">
        <f t="shared" si="13"/>
        <v>0</v>
      </c>
      <c r="AK70" s="81">
        <f t="shared" si="13"/>
        <v>0</v>
      </c>
      <c r="AL70" s="81">
        <f t="shared" si="13"/>
        <v>3.9060808639999998</v>
      </c>
      <c r="AM70" s="81">
        <f t="shared" si="13"/>
        <v>0</v>
      </c>
      <c r="AN70" s="81">
        <f t="shared" si="13"/>
        <v>0</v>
      </c>
      <c r="AO70" s="81">
        <f t="shared" si="13"/>
        <v>0</v>
      </c>
      <c r="AP70" s="81">
        <f t="shared" si="13"/>
        <v>0.080429421</v>
      </c>
      <c r="AQ70" s="81">
        <f t="shared" si="13"/>
        <v>0</v>
      </c>
      <c r="AR70" s="81">
        <f t="shared" si="13"/>
        <v>93.77137217800001</v>
      </c>
      <c r="AS70" s="81">
        <f t="shared" si="13"/>
        <v>0</v>
      </c>
      <c r="AT70" s="81">
        <f t="shared" si="13"/>
        <v>0</v>
      </c>
      <c r="AU70" s="81">
        <f t="shared" si="13"/>
        <v>0</v>
      </c>
      <c r="AV70" s="81">
        <f t="shared" si="13"/>
        <v>9247.920156628</v>
      </c>
      <c r="AW70" s="81">
        <f t="shared" si="13"/>
        <v>1467.827138233</v>
      </c>
      <c r="AX70" s="81">
        <f t="shared" si="13"/>
        <v>0.145633397</v>
      </c>
      <c r="AY70" s="81">
        <f t="shared" si="13"/>
        <v>0</v>
      </c>
      <c r="AZ70" s="81">
        <f t="shared" si="13"/>
        <v>6854.714007376</v>
      </c>
      <c r="BA70" s="81">
        <f t="shared" si="13"/>
        <v>0</v>
      </c>
      <c r="BB70" s="81">
        <f t="shared" si="13"/>
        <v>0</v>
      </c>
      <c r="BC70" s="81">
        <f t="shared" si="13"/>
        <v>0</v>
      </c>
      <c r="BD70" s="81">
        <f t="shared" si="13"/>
        <v>0</v>
      </c>
      <c r="BE70" s="81">
        <f t="shared" si="13"/>
        <v>0</v>
      </c>
      <c r="BF70" s="81">
        <f t="shared" si="13"/>
        <v>3773.2786812580002</v>
      </c>
      <c r="BG70" s="81">
        <f t="shared" si="13"/>
        <v>277.372363544</v>
      </c>
      <c r="BH70" s="81">
        <f t="shared" si="13"/>
        <v>0.26403248199999996</v>
      </c>
      <c r="BI70" s="81">
        <f t="shared" si="13"/>
        <v>0</v>
      </c>
      <c r="BJ70" s="81">
        <f t="shared" si="13"/>
        <v>1047.4284636080001</v>
      </c>
      <c r="BK70" s="105">
        <f t="shared" si="11"/>
        <v>27583.111936042</v>
      </c>
      <c r="BM70" s="27"/>
    </row>
    <row r="71" spans="1:65" ht="12.75">
      <c r="A71" s="36"/>
      <c r="B71" s="38" t="s">
        <v>80</v>
      </c>
      <c r="C71" s="50">
        <f aca="true" t="shared" si="14" ref="C71:AH71">+C70+C57</f>
        <v>0</v>
      </c>
      <c r="D71" s="71">
        <f t="shared" si="14"/>
        <v>846.9501533</v>
      </c>
      <c r="E71" s="71">
        <f t="shared" si="14"/>
        <v>0</v>
      </c>
      <c r="F71" s="71">
        <f t="shared" si="14"/>
        <v>0</v>
      </c>
      <c r="G71" s="69">
        <f t="shared" si="14"/>
        <v>0</v>
      </c>
      <c r="H71" s="50">
        <f t="shared" si="14"/>
        <v>1119.8482515570001</v>
      </c>
      <c r="I71" s="71">
        <f t="shared" si="14"/>
        <v>1090.939859738</v>
      </c>
      <c r="J71" s="71">
        <f t="shared" si="14"/>
        <v>10.221836803</v>
      </c>
      <c r="K71" s="71">
        <f t="shared" si="14"/>
        <v>0</v>
      </c>
      <c r="L71" s="69">
        <f t="shared" si="14"/>
        <v>1338.774224988</v>
      </c>
      <c r="M71" s="50">
        <f t="shared" si="14"/>
        <v>0</v>
      </c>
      <c r="N71" s="71">
        <f t="shared" si="14"/>
        <v>0</v>
      </c>
      <c r="O71" s="71">
        <f t="shared" si="14"/>
        <v>0</v>
      </c>
      <c r="P71" s="71">
        <f t="shared" si="14"/>
        <v>0</v>
      </c>
      <c r="Q71" s="69">
        <f t="shared" si="14"/>
        <v>0</v>
      </c>
      <c r="R71" s="50">
        <f t="shared" si="14"/>
        <v>511.52927524499995</v>
      </c>
      <c r="S71" s="71">
        <f t="shared" si="14"/>
        <v>48.493509117</v>
      </c>
      <c r="T71" s="71">
        <f t="shared" si="14"/>
        <v>0</v>
      </c>
      <c r="U71" s="71">
        <f t="shared" si="14"/>
        <v>0</v>
      </c>
      <c r="V71" s="69">
        <f t="shared" si="14"/>
        <v>152.98754760799997</v>
      </c>
      <c r="W71" s="50">
        <f t="shared" si="14"/>
        <v>0</v>
      </c>
      <c r="X71" s="71">
        <f t="shared" si="14"/>
        <v>0</v>
      </c>
      <c r="Y71" s="71">
        <f t="shared" si="14"/>
        <v>0</v>
      </c>
      <c r="Z71" s="71">
        <f t="shared" si="14"/>
        <v>0</v>
      </c>
      <c r="AA71" s="69">
        <f t="shared" si="14"/>
        <v>0</v>
      </c>
      <c r="AB71" s="50">
        <f t="shared" si="14"/>
        <v>5.578875635999999</v>
      </c>
      <c r="AC71" s="71">
        <f t="shared" si="14"/>
        <v>0</v>
      </c>
      <c r="AD71" s="71">
        <f t="shared" si="14"/>
        <v>0</v>
      </c>
      <c r="AE71" s="71">
        <f t="shared" si="14"/>
        <v>0</v>
      </c>
      <c r="AF71" s="69">
        <f t="shared" si="14"/>
        <v>0.11403292999999999</v>
      </c>
      <c r="AG71" s="50">
        <f t="shared" si="14"/>
        <v>0</v>
      </c>
      <c r="AH71" s="71">
        <f t="shared" si="14"/>
        <v>0</v>
      </c>
      <c r="AI71" s="71">
        <f aca="true" t="shared" si="15" ref="AI71:BK71">+AI70+AI57</f>
        <v>0</v>
      </c>
      <c r="AJ71" s="71">
        <f t="shared" si="15"/>
        <v>0</v>
      </c>
      <c r="AK71" s="69">
        <f t="shared" si="15"/>
        <v>0</v>
      </c>
      <c r="AL71" s="50">
        <f t="shared" si="15"/>
        <v>4.684413978</v>
      </c>
      <c r="AM71" s="71">
        <f t="shared" si="15"/>
        <v>0</v>
      </c>
      <c r="AN71" s="71">
        <f t="shared" si="15"/>
        <v>0</v>
      </c>
      <c r="AO71" s="71">
        <f t="shared" si="15"/>
        <v>0</v>
      </c>
      <c r="AP71" s="69">
        <f t="shared" si="15"/>
        <v>0.080429421</v>
      </c>
      <c r="AQ71" s="50">
        <f t="shared" si="15"/>
        <v>0</v>
      </c>
      <c r="AR71" s="71">
        <f t="shared" si="15"/>
        <v>93.77137217800001</v>
      </c>
      <c r="AS71" s="71">
        <f t="shared" si="15"/>
        <v>0</v>
      </c>
      <c r="AT71" s="71">
        <f t="shared" si="15"/>
        <v>0</v>
      </c>
      <c r="AU71" s="69">
        <f t="shared" si="15"/>
        <v>0</v>
      </c>
      <c r="AV71" s="50">
        <f t="shared" si="15"/>
        <v>10887.445139089</v>
      </c>
      <c r="AW71" s="71">
        <f t="shared" si="15"/>
        <v>1477.6431979019999</v>
      </c>
      <c r="AX71" s="71">
        <f t="shared" si="15"/>
        <v>0.145633397</v>
      </c>
      <c r="AY71" s="71">
        <f t="shared" si="15"/>
        <v>0</v>
      </c>
      <c r="AZ71" s="69">
        <f t="shared" si="15"/>
        <v>7134.371943001001</v>
      </c>
      <c r="BA71" s="50">
        <f t="shared" si="15"/>
        <v>0</v>
      </c>
      <c r="BB71" s="71">
        <f t="shared" si="15"/>
        <v>0</v>
      </c>
      <c r="BC71" s="71">
        <f t="shared" si="15"/>
        <v>0</v>
      </c>
      <c r="BD71" s="71">
        <f t="shared" si="15"/>
        <v>0</v>
      </c>
      <c r="BE71" s="69">
        <f t="shared" si="15"/>
        <v>0</v>
      </c>
      <c r="BF71" s="50">
        <f t="shared" si="15"/>
        <v>4778.0739827160005</v>
      </c>
      <c r="BG71" s="71">
        <f t="shared" si="15"/>
        <v>295.471097834</v>
      </c>
      <c r="BH71" s="71">
        <f t="shared" si="15"/>
        <v>1.4464166349999998</v>
      </c>
      <c r="BI71" s="71">
        <f t="shared" si="15"/>
        <v>0</v>
      </c>
      <c r="BJ71" s="69">
        <f t="shared" si="15"/>
        <v>1149.8555220130002</v>
      </c>
      <c r="BK71" s="52">
        <f t="shared" si="15"/>
        <v>30948.426715086003</v>
      </c>
      <c r="BM71" s="27"/>
    </row>
    <row r="72" spans="1:63" ht="3" customHeight="1">
      <c r="A72" s="11"/>
      <c r="B72" s="18"/>
      <c r="C72" s="113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5"/>
    </row>
    <row r="73" spans="1:63" ht="12.75">
      <c r="A73" s="11" t="s">
        <v>18</v>
      </c>
      <c r="B73" s="17" t="s">
        <v>8</v>
      </c>
      <c r="C73" s="113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5"/>
    </row>
    <row r="74" spans="1:63" ht="12.75">
      <c r="A74" s="11" t="s">
        <v>72</v>
      </c>
      <c r="B74" s="18" t="s">
        <v>19</v>
      </c>
      <c r="C74" s="113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5"/>
    </row>
    <row r="75" spans="1:65" ht="12.75">
      <c r="A75" s="11"/>
      <c r="B75" s="24" t="s">
        <v>113</v>
      </c>
      <c r="C75" s="73">
        <v>0</v>
      </c>
      <c r="D75" s="53">
        <v>184.982788899</v>
      </c>
      <c r="E75" s="45">
        <v>0</v>
      </c>
      <c r="F75" s="45">
        <v>0</v>
      </c>
      <c r="G75" s="54">
        <v>0</v>
      </c>
      <c r="H75" s="73">
        <v>44.608984968</v>
      </c>
      <c r="I75" s="45">
        <v>44.163514670000005</v>
      </c>
      <c r="J75" s="45">
        <v>0</v>
      </c>
      <c r="K75" s="45">
        <v>0</v>
      </c>
      <c r="L75" s="54">
        <v>214.87315258700002</v>
      </c>
      <c r="M75" s="73">
        <v>0</v>
      </c>
      <c r="N75" s="53">
        <v>0</v>
      </c>
      <c r="O75" s="45">
        <v>0</v>
      </c>
      <c r="P75" s="45">
        <v>0</v>
      </c>
      <c r="Q75" s="54">
        <v>0</v>
      </c>
      <c r="R75" s="73">
        <v>19.124043632</v>
      </c>
      <c r="S75" s="45">
        <v>15.121277700999999</v>
      </c>
      <c r="T75" s="45">
        <v>0</v>
      </c>
      <c r="U75" s="45">
        <v>0</v>
      </c>
      <c r="V75" s="54">
        <v>27.599116694</v>
      </c>
      <c r="W75" s="73">
        <v>0</v>
      </c>
      <c r="X75" s="45">
        <v>0</v>
      </c>
      <c r="Y75" s="45">
        <v>0</v>
      </c>
      <c r="Z75" s="45">
        <v>0</v>
      </c>
      <c r="AA75" s="54">
        <v>0</v>
      </c>
      <c r="AB75" s="73">
        <v>0.154230748</v>
      </c>
      <c r="AC75" s="45">
        <v>0</v>
      </c>
      <c r="AD75" s="45">
        <v>0</v>
      </c>
      <c r="AE75" s="45">
        <v>0</v>
      </c>
      <c r="AF75" s="54">
        <v>0.413289942</v>
      </c>
      <c r="AG75" s="73">
        <v>0</v>
      </c>
      <c r="AH75" s="45">
        <v>0</v>
      </c>
      <c r="AI75" s="45">
        <v>0</v>
      </c>
      <c r="AJ75" s="45">
        <v>0</v>
      </c>
      <c r="AK75" s="54">
        <v>0</v>
      </c>
      <c r="AL75" s="73">
        <v>0.06384398599999999</v>
      </c>
      <c r="AM75" s="45">
        <v>0</v>
      </c>
      <c r="AN75" s="45">
        <v>0</v>
      </c>
      <c r="AO75" s="45">
        <v>0</v>
      </c>
      <c r="AP75" s="54">
        <v>0.42891967300000006</v>
      </c>
      <c r="AQ75" s="73">
        <v>0</v>
      </c>
      <c r="AR75" s="53">
        <v>0</v>
      </c>
      <c r="AS75" s="45">
        <v>0</v>
      </c>
      <c r="AT75" s="45">
        <v>0</v>
      </c>
      <c r="AU75" s="54">
        <v>0</v>
      </c>
      <c r="AV75" s="73">
        <v>972.7279647390002</v>
      </c>
      <c r="AW75" s="45">
        <v>467.450701406</v>
      </c>
      <c r="AX75" s="45">
        <v>0</v>
      </c>
      <c r="AY75" s="45">
        <v>0</v>
      </c>
      <c r="AZ75" s="54">
        <v>2863.0347365420002</v>
      </c>
      <c r="BA75" s="73">
        <v>0</v>
      </c>
      <c r="BB75" s="53">
        <v>0</v>
      </c>
      <c r="BC75" s="45">
        <v>0</v>
      </c>
      <c r="BD75" s="45">
        <v>0</v>
      </c>
      <c r="BE75" s="54">
        <v>0</v>
      </c>
      <c r="BF75" s="73">
        <v>529.7587744940001</v>
      </c>
      <c r="BG75" s="53">
        <v>100.954135329</v>
      </c>
      <c r="BH75" s="45">
        <v>1.725387666</v>
      </c>
      <c r="BI75" s="45">
        <v>0</v>
      </c>
      <c r="BJ75" s="54">
        <v>669.226014415</v>
      </c>
      <c r="BK75" s="61">
        <f>SUM(C75:BJ75)</f>
        <v>6156.410878091001</v>
      </c>
      <c r="BM75" s="27"/>
    </row>
    <row r="76" spans="1:63" ht="12.75">
      <c r="A76" s="36"/>
      <c r="B76" s="38" t="s">
        <v>79</v>
      </c>
      <c r="C76" s="50">
        <f aca="true" t="shared" si="16" ref="C76:AH76">SUM(C75:C75)</f>
        <v>0</v>
      </c>
      <c r="D76" s="71">
        <f t="shared" si="16"/>
        <v>184.982788899</v>
      </c>
      <c r="E76" s="71">
        <f t="shared" si="16"/>
        <v>0</v>
      </c>
      <c r="F76" s="71">
        <f t="shared" si="16"/>
        <v>0</v>
      </c>
      <c r="G76" s="69">
        <f t="shared" si="16"/>
        <v>0</v>
      </c>
      <c r="H76" s="50">
        <f t="shared" si="16"/>
        <v>44.608984968</v>
      </c>
      <c r="I76" s="71">
        <f t="shared" si="16"/>
        <v>44.163514670000005</v>
      </c>
      <c r="J76" s="71">
        <f t="shared" si="16"/>
        <v>0</v>
      </c>
      <c r="K76" s="71">
        <f t="shared" si="16"/>
        <v>0</v>
      </c>
      <c r="L76" s="69">
        <f t="shared" si="16"/>
        <v>214.87315258700002</v>
      </c>
      <c r="M76" s="50">
        <f t="shared" si="16"/>
        <v>0</v>
      </c>
      <c r="N76" s="71">
        <f t="shared" si="16"/>
        <v>0</v>
      </c>
      <c r="O76" s="71">
        <f t="shared" si="16"/>
        <v>0</v>
      </c>
      <c r="P76" s="71">
        <f t="shared" si="16"/>
        <v>0</v>
      </c>
      <c r="Q76" s="69">
        <f t="shared" si="16"/>
        <v>0</v>
      </c>
      <c r="R76" s="50">
        <f t="shared" si="16"/>
        <v>19.124043632</v>
      </c>
      <c r="S76" s="71">
        <f t="shared" si="16"/>
        <v>15.121277700999999</v>
      </c>
      <c r="T76" s="71">
        <f t="shared" si="16"/>
        <v>0</v>
      </c>
      <c r="U76" s="71">
        <f t="shared" si="16"/>
        <v>0</v>
      </c>
      <c r="V76" s="69">
        <f t="shared" si="16"/>
        <v>27.599116694</v>
      </c>
      <c r="W76" s="50">
        <f t="shared" si="16"/>
        <v>0</v>
      </c>
      <c r="X76" s="71">
        <f t="shared" si="16"/>
        <v>0</v>
      </c>
      <c r="Y76" s="71">
        <f t="shared" si="16"/>
        <v>0</v>
      </c>
      <c r="Z76" s="71">
        <f t="shared" si="16"/>
        <v>0</v>
      </c>
      <c r="AA76" s="69">
        <f t="shared" si="16"/>
        <v>0</v>
      </c>
      <c r="AB76" s="50">
        <f t="shared" si="16"/>
        <v>0.154230748</v>
      </c>
      <c r="AC76" s="71">
        <f t="shared" si="16"/>
        <v>0</v>
      </c>
      <c r="AD76" s="71">
        <f t="shared" si="16"/>
        <v>0</v>
      </c>
      <c r="AE76" s="71">
        <f t="shared" si="16"/>
        <v>0</v>
      </c>
      <c r="AF76" s="69">
        <f t="shared" si="16"/>
        <v>0.413289942</v>
      </c>
      <c r="AG76" s="50">
        <f t="shared" si="16"/>
        <v>0</v>
      </c>
      <c r="AH76" s="71">
        <f t="shared" si="16"/>
        <v>0</v>
      </c>
      <c r="AI76" s="71">
        <f aca="true" t="shared" si="17" ref="AI76:BJ76">SUM(AI75:AI75)</f>
        <v>0</v>
      </c>
      <c r="AJ76" s="71">
        <f t="shared" si="17"/>
        <v>0</v>
      </c>
      <c r="AK76" s="69">
        <f t="shared" si="17"/>
        <v>0</v>
      </c>
      <c r="AL76" s="50">
        <f t="shared" si="17"/>
        <v>0.06384398599999999</v>
      </c>
      <c r="AM76" s="71">
        <f t="shared" si="17"/>
        <v>0</v>
      </c>
      <c r="AN76" s="71">
        <f t="shared" si="17"/>
        <v>0</v>
      </c>
      <c r="AO76" s="71">
        <f t="shared" si="17"/>
        <v>0</v>
      </c>
      <c r="AP76" s="69">
        <f t="shared" si="17"/>
        <v>0.42891967300000006</v>
      </c>
      <c r="AQ76" s="50">
        <f t="shared" si="17"/>
        <v>0</v>
      </c>
      <c r="AR76" s="71">
        <f>SUM(AR75:AR75)</f>
        <v>0</v>
      </c>
      <c r="AS76" s="71">
        <f t="shared" si="17"/>
        <v>0</v>
      </c>
      <c r="AT76" s="71">
        <f t="shared" si="17"/>
        <v>0</v>
      </c>
      <c r="AU76" s="69">
        <f t="shared" si="17"/>
        <v>0</v>
      </c>
      <c r="AV76" s="50">
        <f t="shared" si="17"/>
        <v>972.7279647390002</v>
      </c>
      <c r="AW76" s="71">
        <f t="shared" si="17"/>
        <v>467.450701406</v>
      </c>
      <c r="AX76" s="71">
        <f t="shared" si="17"/>
        <v>0</v>
      </c>
      <c r="AY76" s="71">
        <f t="shared" si="17"/>
        <v>0</v>
      </c>
      <c r="AZ76" s="69">
        <f t="shared" si="17"/>
        <v>2863.0347365420002</v>
      </c>
      <c r="BA76" s="50">
        <f t="shared" si="17"/>
        <v>0</v>
      </c>
      <c r="BB76" s="71">
        <f t="shared" si="17"/>
        <v>0</v>
      </c>
      <c r="BC76" s="71">
        <f t="shared" si="17"/>
        <v>0</v>
      </c>
      <c r="BD76" s="71">
        <f t="shared" si="17"/>
        <v>0</v>
      </c>
      <c r="BE76" s="69">
        <f t="shared" si="17"/>
        <v>0</v>
      </c>
      <c r="BF76" s="50">
        <f t="shared" si="17"/>
        <v>529.7587744940001</v>
      </c>
      <c r="BG76" s="71">
        <f t="shared" si="17"/>
        <v>100.954135329</v>
      </c>
      <c r="BH76" s="71">
        <f t="shared" si="17"/>
        <v>1.725387666</v>
      </c>
      <c r="BI76" s="71">
        <f t="shared" si="17"/>
        <v>0</v>
      </c>
      <c r="BJ76" s="69">
        <f t="shared" si="17"/>
        <v>669.226014415</v>
      </c>
      <c r="BK76" s="102">
        <f>SUM(BK75:BK75)</f>
        <v>6156.410878091001</v>
      </c>
    </row>
    <row r="77" spans="1:63" ht="2.25" customHeight="1">
      <c r="A77" s="11"/>
      <c r="B77" s="18"/>
      <c r="C77" s="113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5"/>
    </row>
    <row r="78" spans="1:63" ht="12.75">
      <c r="A78" s="11" t="s">
        <v>4</v>
      </c>
      <c r="B78" s="17" t="s">
        <v>9</v>
      </c>
      <c r="C78" s="113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5"/>
    </row>
    <row r="79" spans="1:63" ht="12.75">
      <c r="A79" s="11" t="s">
        <v>72</v>
      </c>
      <c r="B79" s="18" t="s">
        <v>20</v>
      </c>
      <c r="C79" s="113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  <c r="BI79" s="114"/>
      <c r="BJ79" s="114"/>
      <c r="BK79" s="115"/>
    </row>
    <row r="80" spans="1:63" ht="12.75">
      <c r="A80" s="11"/>
      <c r="B80" s="19" t="s">
        <v>33</v>
      </c>
      <c r="C80" s="57"/>
      <c r="D80" s="58"/>
      <c r="E80" s="59"/>
      <c r="F80" s="59"/>
      <c r="G80" s="60"/>
      <c r="H80" s="57"/>
      <c r="I80" s="59"/>
      <c r="J80" s="59"/>
      <c r="K80" s="59"/>
      <c r="L80" s="60"/>
      <c r="M80" s="57"/>
      <c r="N80" s="58"/>
      <c r="O80" s="59"/>
      <c r="P80" s="59"/>
      <c r="Q80" s="60"/>
      <c r="R80" s="57"/>
      <c r="S80" s="59"/>
      <c r="T80" s="59"/>
      <c r="U80" s="59"/>
      <c r="V80" s="60"/>
      <c r="W80" s="57"/>
      <c r="X80" s="59"/>
      <c r="Y80" s="59"/>
      <c r="Z80" s="59"/>
      <c r="AA80" s="60"/>
      <c r="AB80" s="57"/>
      <c r="AC80" s="59"/>
      <c r="AD80" s="59"/>
      <c r="AE80" s="59"/>
      <c r="AF80" s="60"/>
      <c r="AG80" s="57"/>
      <c r="AH80" s="59"/>
      <c r="AI80" s="59"/>
      <c r="AJ80" s="59"/>
      <c r="AK80" s="60"/>
      <c r="AL80" s="57"/>
      <c r="AM80" s="59"/>
      <c r="AN80" s="59"/>
      <c r="AO80" s="59"/>
      <c r="AP80" s="60"/>
      <c r="AQ80" s="57"/>
      <c r="AR80" s="58"/>
      <c r="AS80" s="59"/>
      <c r="AT80" s="59"/>
      <c r="AU80" s="60"/>
      <c r="AV80" s="57"/>
      <c r="AW80" s="59"/>
      <c r="AX80" s="59"/>
      <c r="AY80" s="59"/>
      <c r="AZ80" s="60"/>
      <c r="BA80" s="57"/>
      <c r="BB80" s="58"/>
      <c r="BC80" s="59"/>
      <c r="BD80" s="59"/>
      <c r="BE80" s="60"/>
      <c r="BF80" s="57"/>
      <c r="BG80" s="58"/>
      <c r="BH80" s="59"/>
      <c r="BI80" s="59"/>
      <c r="BJ80" s="60"/>
      <c r="BK80" s="61"/>
    </row>
    <row r="81" spans="1:256" s="39" customFormat="1" ht="12.75">
      <c r="A81" s="36"/>
      <c r="B81" s="37" t="s">
        <v>81</v>
      </c>
      <c r="C81" s="62"/>
      <c r="D81" s="63"/>
      <c r="E81" s="63"/>
      <c r="F81" s="63"/>
      <c r="G81" s="64"/>
      <c r="H81" s="62"/>
      <c r="I81" s="63"/>
      <c r="J81" s="63"/>
      <c r="K81" s="63"/>
      <c r="L81" s="64"/>
      <c r="M81" s="62"/>
      <c r="N81" s="63"/>
      <c r="O81" s="63"/>
      <c r="P81" s="63"/>
      <c r="Q81" s="64"/>
      <c r="R81" s="62"/>
      <c r="S81" s="63"/>
      <c r="T81" s="63"/>
      <c r="U81" s="63"/>
      <c r="V81" s="64"/>
      <c r="W81" s="62"/>
      <c r="X81" s="63"/>
      <c r="Y81" s="63"/>
      <c r="Z81" s="63"/>
      <c r="AA81" s="64"/>
      <c r="AB81" s="62"/>
      <c r="AC81" s="63"/>
      <c r="AD81" s="63"/>
      <c r="AE81" s="63"/>
      <c r="AF81" s="64"/>
      <c r="AG81" s="62"/>
      <c r="AH81" s="63"/>
      <c r="AI81" s="63"/>
      <c r="AJ81" s="63"/>
      <c r="AK81" s="64"/>
      <c r="AL81" s="62"/>
      <c r="AM81" s="63"/>
      <c r="AN81" s="63"/>
      <c r="AO81" s="63"/>
      <c r="AP81" s="64"/>
      <c r="AQ81" s="62"/>
      <c r="AR81" s="63"/>
      <c r="AS81" s="63"/>
      <c r="AT81" s="63"/>
      <c r="AU81" s="64"/>
      <c r="AV81" s="62"/>
      <c r="AW81" s="63"/>
      <c r="AX81" s="63"/>
      <c r="AY81" s="63"/>
      <c r="AZ81" s="64"/>
      <c r="BA81" s="62"/>
      <c r="BB81" s="63"/>
      <c r="BC81" s="63"/>
      <c r="BD81" s="63"/>
      <c r="BE81" s="64"/>
      <c r="BF81" s="62"/>
      <c r="BG81" s="63"/>
      <c r="BH81" s="63"/>
      <c r="BI81" s="63"/>
      <c r="BJ81" s="64"/>
      <c r="BK81" s="65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63" ht="12.75">
      <c r="A82" s="11" t="s">
        <v>73</v>
      </c>
      <c r="B82" s="18" t="s">
        <v>21</v>
      </c>
      <c r="C82" s="113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114"/>
      <c r="BI82" s="114"/>
      <c r="BJ82" s="114"/>
      <c r="BK82" s="115"/>
    </row>
    <row r="83" spans="1:63" ht="12.75">
      <c r="A83" s="11"/>
      <c r="B83" s="19" t="s">
        <v>33</v>
      </c>
      <c r="C83" s="57"/>
      <c r="D83" s="58"/>
      <c r="E83" s="59"/>
      <c r="F83" s="59"/>
      <c r="G83" s="60"/>
      <c r="H83" s="57"/>
      <c r="I83" s="59"/>
      <c r="J83" s="59"/>
      <c r="K83" s="59"/>
      <c r="L83" s="60"/>
      <c r="M83" s="57"/>
      <c r="N83" s="58"/>
      <c r="O83" s="59"/>
      <c r="P83" s="59"/>
      <c r="Q83" s="60"/>
      <c r="R83" s="57"/>
      <c r="S83" s="59"/>
      <c r="T83" s="59"/>
      <c r="U83" s="59"/>
      <c r="V83" s="60"/>
      <c r="W83" s="57"/>
      <c r="X83" s="59"/>
      <c r="Y83" s="59"/>
      <c r="Z83" s="59"/>
      <c r="AA83" s="60"/>
      <c r="AB83" s="57"/>
      <c r="AC83" s="59"/>
      <c r="AD83" s="59"/>
      <c r="AE83" s="59"/>
      <c r="AF83" s="60"/>
      <c r="AG83" s="57"/>
      <c r="AH83" s="59"/>
      <c r="AI83" s="59"/>
      <c r="AJ83" s="59"/>
      <c r="AK83" s="60"/>
      <c r="AL83" s="57"/>
      <c r="AM83" s="59"/>
      <c r="AN83" s="59"/>
      <c r="AO83" s="59"/>
      <c r="AP83" s="60"/>
      <c r="AQ83" s="57"/>
      <c r="AR83" s="58"/>
      <c r="AS83" s="59"/>
      <c r="AT83" s="59"/>
      <c r="AU83" s="60"/>
      <c r="AV83" s="57"/>
      <c r="AW83" s="59"/>
      <c r="AX83" s="59"/>
      <c r="AY83" s="59"/>
      <c r="AZ83" s="60"/>
      <c r="BA83" s="57"/>
      <c r="BB83" s="58"/>
      <c r="BC83" s="59"/>
      <c r="BD83" s="59"/>
      <c r="BE83" s="60"/>
      <c r="BF83" s="57"/>
      <c r="BG83" s="58"/>
      <c r="BH83" s="59"/>
      <c r="BI83" s="59"/>
      <c r="BJ83" s="60"/>
      <c r="BK83" s="61"/>
    </row>
    <row r="84" spans="1:256" s="39" customFormat="1" ht="12.75">
      <c r="A84" s="36"/>
      <c r="B84" s="38" t="s">
        <v>82</v>
      </c>
      <c r="C84" s="62"/>
      <c r="D84" s="63"/>
      <c r="E84" s="63"/>
      <c r="F84" s="63"/>
      <c r="G84" s="64"/>
      <c r="H84" s="62"/>
      <c r="I84" s="63"/>
      <c r="J84" s="63"/>
      <c r="K84" s="63"/>
      <c r="L84" s="64"/>
      <c r="M84" s="62"/>
      <c r="N84" s="63"/>
      <c r="O84" s="63"/>
      <c r="P84" s="63"/>
      <c r="Q84" s="64"/>
      <c r="R84" s="62"/>
      <c r="S84" s="63"/>
      <c r="T84" s="63"/>
      <c r="U84" s="63"/>
      <c r="V84" s="64"/>
      <c r="W84" s="62"/>
      <c r="X84" s="63"/>
      <c r="Y84" s="63"/>
      <c r="Z84" s="63"/>
      <c r="AA84" s="64"/>
      <c r="AB84" s="62"/>
      <c r="AC84" s="63"/>
      <c r="AD84" s="63"/>
      <c r="AE84" s="63"/>
      <c r="AF84" s="64"/>
      <c r="AG84" s="62"/>
      <c r="AH84" s="63"/>
      <c r="AI84" s="63"/>
      <c r="AJ84" s="63"/>
      <c r="AK84" s="64"/>
      <c r="AL84" s="62"/>
      <c r="AM84" s="63"/>
      <c r="AN84" s="63"/>
      <c r="AO84" s="63"/>
      <c r="AP84" s="64"/>
      <c r="AQ84" s="62"/>
      <c r="AR84" s="63"/>
      <c r="AS84" s="63"/>
      <c r="AT84" s="63"/>
      <c r="AU84" s="64"/>
      <c r="AV84" s="62"/>
      <c r="AW84" s="63"/>
      <c r="AX84" s="63"/>
      <c r="AY84" s="63"/>
      <c r="AZ84" s="64"/>
      <c r="BA84" s="62"/>
      <c r="BB84" s="63"/>
      <c r="BC84" s="63"/>
      <c r="BD84" s="63"/>
      <c r="BE84" s="64"/>
      <c r="BF84" s="62"/>
      <c r="BG84" s="63"/>
      <c r="BH84" s="63"/>
      <c r="BI84" s="63"/>
      <c r="BJ84" s="64"/>
      <c r="BK84" s="65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s="39" customFormat="1" ht="12.75">
      <c r="A85" s="36"/>
      <c r="B85" s="38" t="s">
        <v>80</v>
      </c>
      <c r="C85" s="62"/>
      <c r="D85" s="63"/>
      <c r="E85" s="63"/>
      <c r="F85" s="63"/>
      <c r="G85" s="64"/>
      <c r="H85" s="62"/>
      <c r="I85" s="63"/>
      <c r="J85" s="63"/>
      <c r="K85" s="63"/>
      <c r="L85" s="64"/>
      <c r="M85" s="62"/>
      <c r="N85" s="63"/>
      <c r="O85" s="63"/>
      <c r="P85" s="63"/>
      <c r="Q85" s="64"/>
      <c r="R85" s="62"/>
      <c r="S85" s="63"/>
      <c r="T85" s="63"/>
      <c r="U85" s="63"/>
      <c r="V85" s="64"/>
      <c r="W85" s="62"/>
      <c r="X85" s="63"/>
      <c r="Y85" s="63"/>
      <c r="Z85" s="63"/>
      <c r="AA85" s="64"/>
      <c r="AB85" s="62"/>
      <c r="AC85" s="63"/>
      <c r="AD85" s="63"/>
      <c r="AE85" s="63"/>
      <c r="AF85" s="64"/>
      <c r="AG85" s="62"/>
      <c r="AH85" s="63"/>
      <c r="AI85" s="63"/>
      <c r="AJ85" s="63"/>
      <c r="AK85" s="64"/>
      <c r="AL85" s="62"/>
      <c r="AM85" s="63"/>
      <c r="AN85" s="63"/>
      <c r="AO85" s="63"/>
      <c r="AP85" s="64"/>
      <c r="AQ85" s="62"/>
      <c r="AR85" s="63"/>
      <c r="AS85" s="63"/>
      <c r="AT85" s="63"/>
      <c r="AU85" s="64"/>
      <c r="AV85" s="62"/>
      <c r="AW85" s="63"/>
      <c r="AX85" s="63"/>
      <c r="AY85" s="63"/>
      <c r="AZ85" s="64"/>
      <c r="BA85" s="62"/>
      <c r="BB85" s="63"/>
      <c r="BC85" s="63"/>
      <c r="BD85" s="63"/>
      <c r="BE85" s="64"/>
      <c r="BF85" s="62"/>
      <c r="BG85" s="63"/>
      <c r="BH85" s="63"/>
      <c r="BI85" s="63"/>
      <c r="BJ85" s="64"/>
      <c r="BK85" s="65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63" ht="4.5" customHeight="1">
      <c r="A86" s="11"/>
      <c r="B86" s="18"/>
      <c r="C86" s="113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114"/>
      <c r="BK86" s="115"/>
    </row>
    <row r="87" spans="1:63" ht="12.75">
      <c r="A87" s="11" t="s">
        <v>22</v>
      </c>
      <c r="B87" s="17" t="s">
        <v>23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  <c r="BJ87" s="114"/>
      <c r="BK87" s="115"/>
    </row>
    <row r="88" spans="1:63" ht="12.75">
      <c r="A88" s="11" t="s">
        <v>72</v>
      </c>
      <c r="B88" s="18" t="s">
        <v>24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  <c r="BI88" s="114"/>
      <c r="BJ88" s="114"/>
      <c r="BK88" s="115"/>
    </row>
    <row r="89" spans="1:65" ht="12.75">
      <c r="A89" s="11"/>
      <c r="B89" s="24" t="s">
        <v>114</v>
      </c>
      <c r="C89" s="73">
        <v>0</v>
      </c>
      <c r="D89" s="53">
        <v>70.089327375</v>
      </c>
      <c r="E89" s="45">
        <v>0</v>
      </c>
      <c r="F89" s="45">
        <v>0</v>
      </c>
      <c r="G89" s="54">
        <v>0</v>
      </c>
      <c r="H89" s="73">
        <v>2.453910398</v>
      </c>
      <c r="I89" s="45">
        <v>1.369847409</v>
      </c>
      <c r="J89" s="45">
        <v>0</v>
      </c>
      <c r="K89" s="45">
        <v>0</v>
      </c>
      <c r="L89" s="54">
        <v>14.881375886999999</v>
      </c>
      <c r="M89" s="73">
        <v>0</v>
      </c>
      <c r="N89" s="53">
        <v>0</v>
      </c>
      <c r="O89" s="45">
        <v>0</v>
      </c>
      <c r="P89" s="45">
        <v>0</v>
      </c>
      <c r="Q89" s="54">
        <v>0</v>
      </c>
      <c r="R89" s="73">
        <v>0.777276307</v>
      </c>
      <c r="S89" s="45">
        <v>0</v>
      </c>
      <c r="T89" s="45">
        <v>0</v>
      </c>
      <c r="U89" s="45">
        <v>0</v>
      </c>
      <c r="V89" s="54">
        <v>8.748533315000001</v>
      </c>
      <c r="W89" s="73">
        <v>0</v>
      </c>
      <c r="X89" s="45">
        <v>0</v>
      </c>
      <c r="Y89" s="45">
        <v>0</v>
      </c>
      <c r="Z89" s="45">
        <v>0</v>
      </c>
      <c r="AA89" s="54">
        <v>0</v>
      </c>
      <c r="AB89" s="73">
        <v>0</v>
      </c>
      <c r="AC89" s="45">
        <v>0</v>
      </c>
      <c r="AD89" s="45">
        <v>0</v>
      </c>
      <c r="AE89" s="45">
        <v>0</v>
      </c>
      <c r="AF89" s="54">
        <v>0</v>
      </c>
      <c r="AG89" s="73">
        <v>0</v>
      </c>
      <c r="AH89" s="45">
        <v>0</v>
      </c>
      <c r="AI89" s="45">
        <v>0</v>
      </c>
      <c r="AJ89" s="45">
        <v>0</v>
      </c>
      <c r="AK89" s="54">
        <v>0</v>
      </c>
      <c r="AL89" s="73">
        <v>0.000131374</v>
      </c>
      <c r="AM89" s="45">
        <v>0</v>
      </c>
      <c r="AN89" s="45">
        <v>0</v>
      </c>
      <c r="AO89" s="45">
        <v>0</v>
      </c>
      <c r="AP89" s="54">
        <v>0</v>
      </c>
      <c r="AQ89" s="73">
        <v>0</v>
      </c>
      <c r="AR89" s="53">
        <v>0</v>
      </c>
      <c r="AS89" s="45">
        <v>0</v>
      </c>
      <c r="AT89" s="45">
        <v>0</v>
      </c>
      <c r="AU89" s="54">
        <v>0</v>
      </c>
      <c r="AV89" s="73">
        <v>8.188507214</v>
      </c>
      <c r="AW89" s="45">
        <v>41.512560056</v>
      </c>
      <c r="AX89" s="45">
        <v>0</v>
      </c>
      <c r="AY89" s="45">
        <v>0</v>
      </c>
      <c r="AZ89" s="54">
        <v>32.264855700999995</v>
      </c>
      <c r="BA89" s="73">
        <v>0</v>
      </c>
      <c r="BB89" s="53">
        <v>0</v>
      </c>
      <c r="BC89" s="45">
        <v>0</v>
      </c>
      <c r="BD89" s="45">
        <v>0</v>
      </c>
      <c r="BE89" s="54">
        <v>0</v>
      </c>
      <c r="BF89" s="73">
        <v>1.6903769970000002</v>
      </c>
      <c r="BG89" s="53">
        <v>1.5141897880000001</v>
      </c>
      <c r="BH89" s="45">
        <v>0</v>
      </c>
      <c r="BI89" s="45">
        <v>0</v>
      </c>
      <c r="BJ89" s="54">
        <v>1.988308037</v>
      </c>
      <c r="BK89" s="61">
        <f aca="true" t="shared" si="18" ref="BK89:BK94">SUM(C89:BJ89)</f>
        <v>185.479199858</v>
      </c>
      <c r="BM89" s="27"/>
    </row>
    <row r="90" spans="1:65" ht="12.75">
      <c r="A90" s="11"/>
      <c r="B90" s="24" t="s">
        <v>115</v>
      </c>
      <c r="C90" s="73">
        <v>0</v>
      </c>
      <c r="D90" s="53">
        <v>0.411765948</v>
      </c>
      <c r="E90" s="45">
        <v>0</v>
      </c>
      <c r="F90" s="45">
        <v>0</v>
      </c>
      <c r="G90" s="54">
        <v>0</v>
      </c>
      <c r="H90" s="73">
        <v>0.6286362139999999</v>
      </c>
      <c r="I90" s="45">
        <v>0</v>
      </c>
      <c r="J90" s="45">
        <v>0</v>
      </c>
      <c r="K90" s="45">
        <v>0</v>
      </c>
      <c r="L90" s="54">
        <v>1.036751506</v>
      </c>
      <c r="M90" s="73">
        <v>0</v>
      </c>
      <c r="N90" s="53">
        <v>0</v>
      </c>
      <c r="O90" s="45">
        <v>0</v>
      </c>
      <c r="P90" s="45">
        <v>0</v>
      </c>
      <c r="Q90" s="54">
        <v>0</v>
      </c>
      <c r="R90" s="73">
        <v>0.15836635599999999</v>
      </c>
      <c r="S90" s="45">
        <v>0</v>
      </c>
      <c r="T90" s="45">
        <v>0</v>
      </c>
      <c r="U90" s="45">
        <v>0</v>
      </c>
      <c r="V90" s="54">
        <v>0.08219710899999999</v>
      </c>
      <c r="W90" s="73">
        <v>0</v>
      </c>
      <c r="X90" s="45">
        <v>0</v>
      </c>
      <c r="Y90" s="45">
        <v>0</v>
      </c>
      <c r="Z90" s="45">
        <v>0</v>
      </c>
      <c r="AA90" s="54">
        <v>0</v>
      </c>
      <c r="AB90" s="73">
        <v>0</v>
      </c>
      <c r="AC90" s="45">
        <v>0</v>
      </c>
      <c r="AD90" s="45">
        <v>0</v>
      </c>
      <c r="AE90" s="45">
        <v>0</v>
      </c>
      <c r="AF90" s="54">
        <v>0</v>
      </c>
      <c r="AG90" s="73">
        <v>0</v>
      </c>
      <c r="AH90" s="45">
        <v>0</v>
      </c>
      <c r="AI90" s="45">
        <v>0</v>
      </c>
      <c r="AJ90" s="45">
        <v>0</v>
      </c>
      <c r="AK90" s="54">
        <v>0</v>
      </c>
      <c r="AL90" s="73">
        <v>0</v>
      </c>
      <c r="AM90" s="45">
        <v>0</v>
      </c>
      <c r="AN90" s="45">
        <v>0</v>
      </c>
      <c r="AO90" s="45">
        <v>0</v>
      </c>
      <c r="AP90" s="54">
        <v>0</v>
      </c>
      <c r="AQ90" s="73">
        <v>0</v>
      </c>
      <c r="AR90" s="53">
        <v>11.904304838</v>
      </c>
      <c r="AS90" s="45">
        <v>0</v>
      </c>
      <c r="AT90" s="45">
        <v>0</v>
      </c>
      <c r="AU90" s="54">
        <v>0</v>
      </c>
      <c r="AV90" s="73">
        <v>2.967875856</v>
      </c>
      <c r="AW90" s="45">
        <v>0.367595711</v>
      </c>
      <c r="AX90" s="45">
        <v>0</v>
      </c>
      <c r="AY90" s="45">
        <v>0</v>
      </c>
      <c r="AZ90" s="54">
        <v>9.031516586</v>
      </c>
      <c r="BA90" s="73">
        <v>0</v>
      </c>
      <c r="BB90" s="53">
        <v>0</v>
      </c>
      <c r="BC90" s="45">
        <v>0</v>
      </c>
      <c r="BD90" s="45">
        <v>0</v>
      </c>
      <c r="BE90" s="54">
        <v>0</v>
      </c>
      <c r="BF90" s="73">
        <v>1.025582752</v>
      </c>
      <c r="BG90" s="53">
        <v>0.011402262</v>
      </c>
      <c r="BH90" s="45">
        <v>0</v>
      </c>
      <c r="BI90" s="45">
        <v>0</v>
      </c>
      <c r="BJ90" s="54">
        <v>0.330983701</v>
      </c>
      <c r="BK90" s="61">
        <f t="shared" si="18"/>
        <v>27.956978838999998</v>
      </c>
      <c r="BM90" s="27"/>
    </row>
    <row r="91" spans="1:65" ht="12.75">
      <c r="A91" s="11"/>
      <c r="B91" s="24" t="s">
        <v>116</v>
      </c>
      <c r="C91" s="73">
        <v>0</v>
      </c>
      <c r="D91" s="53">
        <v>0.469352541</v>
      </c>
      <c r="E91" s="45">
        <v>0</v>
      </c>
      <c r="F91" s="45">
        <v>0</v>
      </c>
      <c r="G91" s="54">
        <v>0</v>
      </c>
      <c r="H91" s="73">
        <v>0.9351314180000001</v>
      </c>
      <c r="I91" s="45">
        <v>0</v>
      </c>
      <c r="J91" s="45">
        <v>0</v>
      </c>
      <c r="K91" s="45">
        <v>0</v>
      </c>
      <c r="L91" s="54">
        <v>1.308192673</v>
      </c>
      <c r="M91" s="73">
        <v>0</v>
      </c>
      <c r="N91" s="53">
        <v>0</v>
      </c>
      <c r="O91" s="45">
        <v>0</v>
      </c>
      <c r="P91" s="45">
        <v>0</v>
      </c>
      <c r="Q91" s="54">
        <v>0</v>
      </c>
      <c r="R91" s="73">
        <v>0.346334305</v>
      </c>
      <c r="S91" s="45">
        <v>0.10288154499999999</v>
      </c>
      <c r="T91" s="45">
        <v>0</v>
      </c>
      <c r="U91" s="45">
        <v>0</v>
      </c>
      <c r="V91" s="54">
        <v>0.381356763</v>
      </c>
      <c r="W91" s="73">
        <v>0</v>
      </c>
      <c r="X91" s="45">
        <v>0</v>
      </c>
      <c r="Y91" s="45">
        <v>0</v>
      </c>
      <c r="Z91" s="45">
        <v>0</v>
      </c>
      <c r="AA91" s="54">
        <v>0</v>
      </c>
      <c r="AB91" s="73">
        <v>0</v>
      </c>
      <c r="AC91" s="45">
        <v>0</v>
      </c>
      <c r="AD91" s="45">
        <v>0</v>
      </c>
      <c r="AE91" s="45">
        <v>0</v>
      </c>
      <c r="AF91" s="54">
        <v>0</v>
      </c>
      <c r="AG91" s="73">
        <v>0</v>
      </c>
      <c r="AH91" s="45">
        <v>0</v>
      </c>
      <c r="AI91" s="45">
        <v>0</v>
      </c>
      <c r="AJ91" s="45">
        <v>0</v>
      </c>
      <c r="AK91" s="54">
        <v>0</v>
      </c>
      <c r="AL91" s="73">
        <v>0.000618278</v>
      </c>
      <c r="AM91" s="45">
        <v>0</v>
      </c>
      <c r="AN91" s="45">
        <v>0</v>
      </c>
      <c r="AO91" s="45">
        <v>0</v>
      </c>
      <c r="AP91" s="54">
        <v>0</v>
      </c>
      <c r="AQ91" s="73">
        <v>0</v>
      </c>
      <c r="AR91" s="53">
        <v>0</v>
      </c>
      <c r="AS91" s="45">
        <v>0</v>
      </c>
      <c r="AT91" s="45">
        <v>0</v>
      </c>
      <c r="AU91" s="54">
        <v>0</v>
      </c>
      <c r="AV91" s="73">
        <v>7.433743348999999</v>
      </c>
      <c r="AW91" s="45">
        <v>0.667891965</v>
      </c>
      <c r="AX91" s="45">
        <v>0</v>
      </c>
      <c r="AY91" s="45">
        <v>0</v>
      </c>
      <c r="AZ91" s="54">
        <v>4.943517128</v>
      </c>
      <c r="BA91" s="73">
        <v>0</v>
      </c>
      <c r="BB91" s="53">
        <v>0</v>
      </c>
      <c r="BC91" s="45">
        <v>0</v>
      </c>
      <c r="BD91" s="45">
        <v>0</v>
      </c>
      <c r="BE91" s="54">
        <v>0</v>
      </c>
      <c r="BF91" s="73">
        <v>2.207337553</v>
      </c>
      <c r="BG91" s="53">
        <v>0.023546497</v>
      </c>
      <c r="BH91" s="45">
        <v>0</v>
      </c>
      <c r="BI91" s="45">
        <v>0</v>
      </c>
      <c r="BJ91" s="54">
        <v>0.383540735</v>
      </c>
      <c r="BK91" s="61">
        <f t="shared" si="18"/>
        <v>19.20344475</v>
      </c>
      <c r="BM91" s="27"/>
    </row>
    <row r="92" spans="1:65" ht="12.75">
      <c r="A92" s="11"/>
      <c r="B92" s="24" t="s">
        <v>117</v>
      </c>
      <c r="C92" s="73">
        <v>0</v>
      </c>
      <c r="D92" s="53">
        <v>0.677373678</v>
      </c>
      <c r="E92" s="45">
        <v>0</v>
      </c>
      <c r="F92" s="45">
        <v>0</v>
      </c>
      <c r="G92" s="54">
        <v>0</v>
      </c>
      <c r="H92" s="73">
        <v>6.4728129</v>
      </c>
      <c r="I92" s="45">
        <v>7.393588012</v>
      </c>
      <c r="J92" s="45">
        <v>0</v>
      </c>
      <c r="K92" s="45">
        <v>0</v>
      </c>
      <c r="L92" s="54">
        <v>28.162665806</v>
      </c>
      <c r="M92" s="73">
        <v>0</v>
      </c>
      <c r="N92" s="53">
        <v>0</v>
      </c>
      <c r="O92" s="45">
        <v>0</v>
      </c>
      <c r="P92" s="45">
        <v>0</v>
      </c>
      <c r="Q92" s="54">
        <v>0</v>
      </c>
      <c r="R92" s="73">
        <v>1.8714106729999997</v>
      </c>
      <c r="S92" s="45">
        <v>0</v>
      </c>
      <c r="T92" s="45">
        <v>0</v>
      </c>
      <c r="U92" s="45">
        <v>0</v>
      </c>
      <c r="V92" s="54">
        <v>0.659114934</v>
      </c>
      <c r="W92" s="73">
        <v>0</v>
      </c>
      <c r="X92" s="45">
        <v>0</v>
      </c>
      <c r="Y92" s="45">
        <v>0</v>
      </c>
      <c r="Z92" s="45">
        <v>0</v>
      </c>
      <c r="AA92" s="54">
        <v>0</v>
      </c>
      <c r="AB92" s="73">
        <v>0.060886605999999996</v>
      </c>
      <c r="AC92" s="45">
        <v>0</v>
      </c>
      <c r="AD92" s="45">
        <v>0</v>
      </c>
      <c r="AE92" s="45">
        <v>0</v>
      </c>
      <c r="AF92" s="54">
        <v>0</v>
      </c>
      <c r="AG92" s="73">
        <v>0</v>
      </c>
      <c r="AH92" s="45">
        <v>0</v>
      </c>
      <c r="AI92" s="45">
        <v>0</v>
      </c>
      <c r="AJ92" s="45">
        <v>0</v>
      </c>
      <c r="AK92" s="54">
        <v>0</v>
      </c>
      <c r="AL92" s="73">
        <v>0.049091921000000004</v>
      </c>
      <c r="AM92" s="45">
        <v>0</v>
      </c>
      <c r="AN92" s="45">
        <v>0</v>
      </c>
      <c r="AO92" s="45">
        <v>0</v>
      </c>
      <c r="AP92" s="54">
        <v>0</v>
      </c>
      <c r="AQ92" s="73">
        <v>0</v>
      </c>
      <c r="AR92" s="53">
        <v>17.000204509</v>
      </c>
      <c r="AS92" s="45">
        <v>0</v>
      </c>
      <c r="AT92" s="45">
        <v>0</v>
      </c>
      <c r="AU92" s="54">
        <v>0</v>
      </c>
      <c r="AV92" s="73">
        <v>67.868849729</v>
      </c>
      <c r="AW92" s="45">
        <v>10.820932078</v>
      </c>
      <c r="AX92" s="45">
        <v>0</v>
      </c>
      <c r="AY92" s="45">
        <v>0</v>
      </c>
      <c r="AZ92" s="54">
        <v>119.07936194799998</v>
      </c>
      <c r="BA92" s="73">
        <v>0</v>
      </c>
      <c r="BB92" s="53">
        <v>0</v>
      </c>
      <c r="BC92" s="45">
        <v>0</v>
      </c>
      <c r="BD92" s="45">
        <v>0</v>
      </c>
      <c r="BE92" s="54">
        <v>0</v>
      </c>
      <c r="BF92" s="73">
        <v>21.104816834999998</v>
      </c>
      <c r="BG92" s="53">
        <v>1.7001360589999999</v>
      </c>
      <c r="BH92" s="45">
        <v>0</v>
      </c>
      <c r="BI92" s="45">
        <v>0</v>
      </c>
      <c r="BJ92" s="54">
        <v>10.229367562</v>
      </c>
      <c r="BK92" s="61">
        <f t="shared" si="18"/>
        <v>293.15061325</v>
      </c>
      <c r="BM92" s="27"/>
    </row>
    <row r="93" spans="1:65" ht="12.75">
      <c r="A93" s="11"/>
      <c r="B93" s="24" t="s">
        <v>118</v>
      </c>
      <c r="C93" s="73">
        <v>0</v>
      </c>
      <c r="D93" s="53">
        <v>7.910038062000001</v>
      </c>
      <c r="E93" s="45">
        <v>0</v>
      </c>
      <c r="F93" s="45">
        <v>0</v>
      </c>
      <c r="G93" s="54">
        <v>0</v>
      </c>
      <c r="H93" s="73">
        <v>1.094602944</v>
      </c>
      <c r="I93" s="45">
        <v>0.000631431</v>
      </c>
      <c r="J93" s="45">
        <v>0</v>
      </c>
      <c r="K93" s="45">
        <v>0</v>
      </c>
      <c r="L93" s="54">
        <v>6.765637621</v>
      </c>
      <c r="M93" s="73">
        <v>0</v>
      </c>
      <c r="N93" s="53">
        <v>0</v>
      </c>
      <c r="O93" s="45">
        <v>0</v>
      </c>
      <c r="P93" s="45">
        <v>0</v>
      </c>
      <c r="Q93" s="54">
        <v>0</v>
      </c>
      <c r="R93" s="73">
        <v>0.645589037</v>
      </c>
      <c r="S93" s="45">
        <v>0</v>
      </c>
      <c r="T93" s="45">
        <v>0</v>
      </c>
      <c r="U93" s="45">
        <v>0</v>
      </c>
      <c r="V93" s="54">
        <v>0.14274061799999999</v>
      </c>
      <c r="W93" s="73">
        <v>0</v>
      </c>
      <c r="X93" s="45">
        <v>0</v>
      </c>
      <c r="Y93" s="45">
        <v>0</v>
      </c>
      <c r="Z93" s="45">
        <v>0</v>
      </c>
      <c r="AA93" s="54">
        <v>0</v>
      </c>
      <c r="AB93" s="73">
        <v>0</v>
      </c>
      <c r="AC93" s="45">
        <v>0</v>
      </c>
      <c r="AD93" s="45">
        <v>0</v>
      </c>
      <c r="AE93" s="45">
        <v>0</v>
      </c>
      <c r="AF93" s="54">
        <v>0</v>
      </c>
      <c r="AG93" s="73">
        <v>0</v>
      </c>
      <c r="AH93" s="45">
        <v>0</v>
      </c>
      <c r="AI93" s="45">
        <v>0</v>
      </c>
      <c r="AJ93" s="45">
        <v>0</v>
      </c>
      <c r="AK93" s="54">
        <v>0</v>
      </c>
      <c r="AL93" s="73">
        <v>0</v>
      </c>
      <c r="AM93" s="45">
        <v>0</v>
      </c>
      <c r="AN93" s="45">
        <v>0</v>
      </c>
      <c r="AO93" s="45">
        <v>0</v>
      </c>
      <c r="AP93" s="54">
        <v>0</v>
      </c>
      <c r="AQ93" s="73">
        <v>0</v>
      </c>
      <c r="AR93" s="53">
        <v>0</v>
      </c>
      <c r="AS93" s="45">
        <v>0</v>
      </c>
      <c r="AT93" s="45">
        <v>0</v>
      </c>
      <c r="AU93" s="54">
        <v>0</v>
      </c>
      <c r="AV93" s="73">
        <v>5.456588585</v>
      </c>
      <c r="AW93" s="45">
        <v>0.021074623</v>
      </c>
      <c r="AX93" s="45">
        <v>0</v>
      </c>
      <c r="AY93" s="45">
        <v>0</v>
      </c>
      <c r="AZ93" s="54">
        <v>7.297960032000001</v>
      </c>
      <c r="BA93" s="73">
        <v>0</v>
      </c>
      <c r="BB93" s="53">
        <v>0</v>
      </c>
      <c r="BC93" s="45">
        <v>0</v>
      </c>
      <c r="BD93" s="45">
        <v>0</v>
      </c>
      <c r="BE93" s="54">
        <v>0</v>
      </c>
      <c r="BF93" s="73">
        <v>2.126738675</v>
      </c>
      <c r="BG93" s="53">
        <v>0.05368031</v>
      </c>
      <c r="BH93" s="45">
        <v>0</v>
      </c>
      <c r="BI93" s="45">
        <v>0</v>
      </c>
      <c r="BJ93" s="54">
        <v>0.221782162</v>
      </c>
      <c r="BK93" s="61">
        <f t="shared" si="18"/>
        <v>31.737064100000005</v>
      </c>
      <c r="BM93" s="27"/>
    </row>
    <row r="94" spans="1:65" ht="12.75">
      <c r="A94" s="11"/>
      <c r="B94" s="24" t="s">
        <v>129</v>
      </c>
      <c r="C94" s="73">
        <v>0</v>
      </c>
      <c r="D94" s="53">
        <v>6.389653386</v>
      </c>
      <c r="E94" s="45">
        <v>0</v>
      </c>
      <c r="F94" s="45">
        <v>0</v>
      </c>
      <c r="G94" s="54">
        <v>0</v>
      </c>
      <c r="H94" s="73">
        <v>0.8064946780000001</v>
      </c>
      <c r="I94" s="45">
        <v>1.4240896060000001</v>
      </c>
      <c r="J94" s="45">
        <v>0</v>
      </c>
      <c r="K94" s="45">
        <v>0</v>
      </c>
      <c r="L94" s="54">
        <v>0.895714341</v>
      </c>
      <c r="M94" s="73">
        <v>0</v>
      </c>
      <c r="N94" s="53">
        <v>0</v>
      </c>
      <c r="O94" s="45">
        <v>0</v>
      </c>
      <c r="P94" s="45">
        <v>0</v>
      </c>
      <c r="Q94" s="54">
        <v>0</v>
      </c>
      <c r="R94" s="73">
        <v>0.07309869499999999</v>
      </c>
      <c r="S94" s="45">
        <v>0</v>
      </c>
      <c r="T94" s="45">
        <v>0</v>
      </c>
      <c r="U94" s="45">
        <v>0</v>
      </c>
      <c r="V94" s="54">
        <v>0.133611211</v>
      </c>
      <c r="W94" s="73">
        <v>0</v>
      </c>
      <c r="X94" s="45">
        <v>0</v>
      </c>
      <c r="Y94" s="45">
        <v>0</v>
      </c>
      <c r="Z94" s="45">
        <v>0</v>
      </c>
      <c r="AA94" s="54">
        <v>0</v>
      </c>
      <c r="AB94" s="73">
        <v>0</v>
      </c>
      <c r="AC94" s="45">
        <v>0</v>
      </c>
      <c r="AD94" s="45">
        <v>0</v>
      </c>
      <c r="AE94" s="45">
        <v>0</v>
      </c>
      <c r="AF94" s="54">
        <v>0</v>
      </c>
      <c r="AG94" s="73">
        <v>0</v>
      </c>
      <c r="AH94" s="45">
        <v>0</v>
      </c>
      <c r="AI94" s="45">
        <v>0</v>
      </c>
      <c r="AJ94" s="45">
        <v>0</v>
      </c>
      <c r="AK94" s="54">
        <v>0</v>
      </c>
      <c r="AL94" s="73">
        <v>0</v>
      </c>
      <c r="AM94" s="45">
        <v>0</v>
      </c>
      <c r="AN94" s="45">
        <v>0</v>
      </c>
      <c r="AO94" s="45">
        <v>0</v>
      </c>
      <c r="AP94" s="54">
        <v>0</v>
      </c>
      <c r="AQ94" s="73">
        <v>0</v>
      </c>
      <c r="AR94" s="53">
        <v>0</v>
      </c>
      <c r="AS94" s="45">
        <v>0</v>
      </c>
      <c r="AT94" s="45">
        <v>0</v>
      </c>
      <c r="AU94" s="54">
        <v>0</v>
      </c>
      <c r="AV94" s="73">
        <v>4.607992935</v>
      </c>
      <c r="AW94" s="45">
        <v>2.04022252</v>
      </c>
      <c r="AX94" s="45">
        <v>0</v>
      </c>
      <c r="AY94" s="45">
        <v>0</v>
      </c>
      <c r="AZ94" s="54">
        <v>15.608293913999999</v>
      </c>
      <c r="BA94" s="73">
        <v>0</v>
      </c>
      <c r="BB94" s="53">
        <v>0</v>
      </c>
      <c r="BC94" s="45">
        <v>0</v>
      </c>
      <c r="BD94" s="45">
        <v>0</v>
      </c>
      <c r="BE94" s="54">
        <v>0</v>
      </c>
      <c r="BF94" s="73">
        <v>0.5736637600000001</v>
      </c>
      <c r="BG94" s="53">
        <v>0</v>
      </c>
      <c r="BH94" s="45">
        <v>0</v>
      </c>
      <c r="BI94" s="45">
        <v>0</v>
      </c>
      <c r="BJ94" s="54">
        <v>0.320567777</v>
      </c>
      <c r="BK94" s="61">
        <f t="shared" si="18"/>
        <v>32.873402823</v>
      </c>
      <c r="BM94" s="27"/>
    </row>
    <row r="95" spans="1:65" ht="12.75">
      <c r="A95" s="36"/>
      <c r="B95" s="38" t="s">
        <v>79</v>
      </c>
      <c r="C95" s="81">
        <f>SUM(C89:C94)</f>
        <v>0</v>
      </c>
      <c r="D95" s="81">
        <f>SUM(D89:D94)</f>
        <v>85.94751099</v>
      </c>
      <c r="E95" s="81">
        <f aca="true" t="shared" si="19" ref="E95:BI95">SUM(E89:E94)</f>
        <v>0</v>
      </c>
      <c r="F95" s="81">
        <f t="shared" si="19"/>
        <v>0</v>
      </c>
      <c r="G95" s="81">
        <f t="shared" si="19"/>
        <v>0</v>
      </c>
      <c r="H95" s="81">
        <f t="shared" si="19"/>
        <v>12.391588552</v>
      </c>
      <c r="I95" s="81">
        <f t="shared" si="19"/>
        <v>10.188156458000002</v>
      </c>
      <c r="J95" s="81">
        <f t="shared" si="19"/>
        <v>0</v>
      </c>
      <c r="K95" s="81">
        <f t="shared" si="19"/>
        <v>0</v>
      </c>
      <c r="L95" s="81">
        <f t="shared" si="19"/>
        <v>53.050337834000004</v>
      </c>
      <c r="M95" s="81">
        <f t="shared" si="19"/>
        <v>0</v>
      </c>
      <c r="N95" s="81">
        <f t="shared" si="19"/>
        <v>0</v>
      </c>
      <c r="O95" s="81">
        <f t="shared" si="19"/>
        <v>0</v>
      </c>
      <c r="P95" s="81">
        <f t="shared" si="19"/>
        <v>0</v>
      </c>
      <c r="Q95" s="81">
        <f t="shared" si="19"/>
        <v>0</v>
      </c>
      <c r="R95" s="81">
        <f t="shared" si="19"/>
        <v>3.8720753730000004</v>
      </c>
      <c r="S95" s="81">
        <f t="shared" si="19"/>
        <v>0.10288154499999999</v>
      </c>
      <c r="T95" s="81">
        <f t="shared" si="19"/>
        <v>0</v>
      </c>
      <c r="U95" s="81">
        <f t="shared" si="19"/>
        <v>0</v>
      </c>
      <c r="V95" s="81">
        <f t="shared" si="19"/>
        <v>10.14755395</v>
      </c>
      <c r="W95" s="81">
        <f t="shared" si="19"/>
        <v>0</v>
      </c>
      <c r="X95" s="81">
        <f t="shared" si="19"/>
        <v>0</v>
      </c>
      <c r="Y95" s="81">
        <f t="shared" si="19"/>
        <v>0</v>
      </c>
      <c r="Z95" s="81">
        <f t="shared" si="19"/>
        <v>0</v>
      </c>
      <c r="AA95" s="81">
        <f t="shared" si="19"/>
        <v>0</v>
      </c>
      <c r="AB95" s="81">
        <f t="shared" si="19"/>
        <v>0.060886605999999996</v>
      </c>
      <c r="AC95" s="81">
        <f t="shared" si="19"/>
        <v>0</v>
      </c>
      <c r="AD95" s="81">
        <f t="shared" si="19"/>
        <v>0</v>
      </c>
      <c r="AE95" s="81">
        <f t="shared" si="19"/>
        <v>0</v>
      </c>
      <c r="AF95" s="81">
        <f t="shared" si="19"/>
        <v>0</v>
      </c>
      <c r="AG95" s="81">
        <f t="shared" si="19"/>
        <v>0</v>
      </c>
      <c r="AH95" s="81">
        <f t="shared" si="19"/>
        <v>0</v>
      </c>
      <c r="AI95" s="81">
        <f t="shared" si="19"/>
        <v>0</v>
      </c>
      <c r="AJ95" s="81">
        <f t="shared" si="19"/>
        <v>0</v>
      </c>
      <c r="AK95" s="81">
        <f t="shared" si="19"/>
        <v>0</v>
      </c>
      <c r="AL95" s="81">
        <f t="shared" si="19"/>
        <v>0.049841573</v>
      </c>
      <c r="AM95" s="81">
        <f t="shared" si="19"/>
        <v>0</v>
      </c>
      <c r="AN95" s="81">
        <f t="shared" si="19"/>
        <v>0</v>
      </c>
      <c r="AO95" s="81">
        <f t="shared" si="19"/>
        <v>0</v>
      </c>
      <c r="AP95" s="81">
        <f t="shared" si="19"/>
        <v>0</v>
      </c>
      <c r="AQ95" s="81">
        <f t="shared" si="19"/>
        <v>0</v>
      </c>
      <c r="AR95" s="81">
        <f t="shared" si="19"/>
        <v>28.904509347</v>
      </c>
      <c r="AS95" s="81">
        <f t="shared" si="19"/>
        <v>0</v>
      </c>
      <c r="AT95" s="81">
        <f t="shared" si="19"/>
        <v>0</v>
      </c>
      <c r="AU95" s="81">
        <f t="shared" si="19"/>
        <v>0</v>
      </c>
      <c r="AV95" s="81">
        <f t="shared" si="19"/>
        <v>96.52355766800001</v>
      </c>
      <c r="AW95" s="81">
        <f t="shared" si="19"/>
        <v>55.430276952999996</v>
      </c>
      <c r="AX95" s="81">
        <f t="shared" si="19"/>
        <v>0</v>
      </c>
      <c r="AY95" s="81">
        <f t="shared" si="19"/>
        <v>0</v>
      </c>
      <c r="AZ95" s="81">
        <f t="shared" si="19"/>
        <v>188.22550530899997</v>
      </c>
      <c r="BA95" s="81">
        <f t="shared" si="19"/>
        <v>0</v>
      </c>
      <c r="BB95" s="81">
        <f t="shared" si="19"/>
        <v>0</v>
      </c>
      <c r="BC95" s="81">
        <f t="shared" si="19"/>
        <v>0</v>
      </c>
      <c r="BD95" s="81">
        <f t="shared" si="19"/>
        <v>0</v>
      </c>
      <c r="BE95" s="81">
        <f t="shared" si="19"/>
        <v>0</v>
      </c>
      <c r="BF95" s="81">
        <f t="shared" si="19"/>
        <v>28.728516571999993</v>
      </c>
      <c r="BG95" s="81">
        <f t="shared" si="19"/>
        <v>3.302954916</v>
      </c>
      <c r="BH95" s="81">
        <f t="shared" si="19"/>
        <v>0</v>
      </c>
      <c r="BI95" s="81">
        <f t="shared" si="19"/>
        <v>0</v>
      </c>
      <c r="BJ95" s="81">
        <f>SUM(BJ89:BJ94)</f>
        <v>13.474549974000002</v>
      </c>
      <c r="BK95" s="99">
        <f>SUM(BK89:BK94)</f>
        <v>590.40070362</v>
      </c>
      <c r="BM95" s="27"/>
    </row>
    <row r="96" spans="1:63" ht="4.5" customHeight="1">
      <c r="A96" s="11"/>
      <c r="B96" s="21"/>
      <c r="C96" s="113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114"/>
      <c r="BF96" s="114"/>
      <c r="BG96" s="114"/>
      <c r="BH96" s="114"/>
      <c r="BI96" s="114"/>
      <c r="BJ96" s="114"/>
      <c r="BK96" s="115"/>
    </row>
    <row r="97" spans="1:65" ht="12.75">
      <c r="A97" s="36"/>
      <c r="B97" s="83" t="s">
        <v>93</v>
      </c>
      <c r="C97" s="84">
        <f aca="true" t="shared" si="20" ref="C97:AH97">+C95++C76+C71+C51</f>
        <v>0</v>
      </c>
      <c r="D97" s="70">
        <f t="shared" si="20"/>
        <v>4043.312661069</v>
      </c>
      <c r="E97" s="70">
        <f t="shared" si="20"/>
        <v>0</v>
      </c>
      <c r="F97" s="70">
        <f t="shared" si="20"/>
        <v>0</v>
      </c>
      <c r="G97" s="85">
        <f t="shared" si="20"/>
        <v>0</v>
      </c>
      <c r="H97" s="84">
        <f t="shared" si="20"/>
        <v>1317.9599519990002</v>
      </c>
      <c r="I97" s="70">
        <f t="shared" si="20"/>
        <v>18223.841856108473</v>
      </c>
      <c r="J97" s="70">
        <f t="shared" si="20"/>
        <v>3908.156553671999</v>
      </c>
      <c r="K97" s="70">
        <f t="shared" si="20"/>
        <v>6.003107127000001</v>
      </c>
      <c r="L97" s="85">
        <f t="shared" si="20"/>
        <v>4028.120979676</v>
      </c>
      <c r="M97" s="84">
        <f t="shared" si="20"/>
        <v>0</v>
      </c>
      <c r="N97" s="70">
        <f t="shared" si="20"/>
        <v>0</v>
      </c>
      <c r="O97" s="70">
        <f t="shared" si="20"/>
        <v>0</v>
      </c>
      <c r="P97" s="70">
        <f t="shared" si="20"/>
        <v>0</v>
      </c>
      <c r="Q97" s="85">
        <f t="shared" si="20"/>
        <v>0</v>
      </c>
      <c r="R97" s="84">
        <f t="shared" si="20"/>
        <v>592.9975070429999</v>
      </c>
      <c r="S97" s="70">
        <f t="shared" si="20"/>
        <v>432.03483833300004</v>
      </c>
      <c r="T97" s="70">
        <f t="shared" si="20"/>
        <v>180.22927892799999</v>
      </c>
      <c r="U97" s="70">
        <f t="shared" si="20"/>
        <v>0</v>
      </c>
      <c r="V97" s="85">
        <f t="shared" si="20"/>
        <v>366.38395027</v>
      </c>
      <c r="W97" s="84">
        <f t="shared" si="20"/>
        <v>0</v>
      </c>
      <c r="X97" s="70">
        <f t="shared" si="20"/>
        <v>0</v>
      </c>
      <c r="Y97" s="70">
        <f t="shared" si="20"/>
        <v>0</v>
      </c>
      <c r="Z97" s="70">
        <f t="shared" si="20"/>
        <v>0</v>
      </c>
      <c r="AA97" s="85">
        <f t="shared" si="20"/>
        <v>0</v>
      </c>
      <c r="AB97" s="84">
        <f t="shared" si="20"/>
        <v>6.068731981999999</v>
      </c>
      <c r="AC97" s="70">
        <f t="shared" si="20"/>
        <v>1.9382130370000001</v>
      </c>
      <c r="AD97" s="70">
        <f t="shared" si="20"/>
        <v>0</v>
      </c>
      <c r="AE97" s="70">
        <f t="shared" si="20"/>
        <v>0</v>
      </c>
      <c r="AF97" s="85">
        <f t="shared" si="20"/>
        <v>0.527322872</v>
      </c>
      <c r="AG97" s="84">
        <f t="shared" si="20"/>
        <v>0</v>
      </c>
      <c r="AH97" s="70">
        <f t="shared" si="20"/>
        <v>0</v>
      </c>
      <c r="AI97" s="70">
        <f aca="true" t="shared" si="21" ref="AI97:BJ97">+AI95++AI76+AI71+AI51</f>
        <v>0</v>
      </c>
      <c r="AJ97" s="70">
        <f t="shared" si="21"/>
        <v>0</v>
      </c>
      <c r="AK97" s="85">
        <f t="shared" si="21"/>
        <v>0</v>
      </c>
      <c r="AL97" s="84">
        <f t="shared" si="21"/>
        <v>4.997924428</v>
      </c>
      <c r="AM97" s="70">
        <f t="shared" si="21"/>
        <v>0</v>
      </c>
      <c r="AN97" s="70">
        <f t="shared" si="21"/>
        <v>0</v>
      </c>
      <c r="AO97" s="70">
        <f t="shared" si="21"/>
        <v>0</v>
      </c>
      <c r="AP97" s="85">
        <f t="shared" si="21"/>
        <v>1.038068411</v>
      </c>
      <c r="AQ97" s="84">
        <f t="shared" si="21"/>
        <v>0</v>
      </c>
      <c r="AR97" s="70">
        <f t="shared" si="21"/>
        <v>122.83024743300001</v>
      </c>
      <c r="AS97" s="70">
        <f t="shared" si="21"/>
        <v>0</v>
      </c>
      <c r="AT97" s="70">
        <f t="shared" si="21"/>
        <v>0</v>
      </c>
      <c r="AU97" s="85">
        <f t="shared" si="21"/>
        <v>0</v>
      </c>
      <c r="AV97" s="52">
        <f t="shared" si="21"/>
        <v>12878.052945196</v>
      </c>
      <c r="AW97" s="70">
        <f t="shared" si="21"/>
        <v>10072.348154674999</v>
      </c>
      <c r="AX97" s="70">
        <f t="shared" si="21"/>
        <v>425.86609675599993</v>
      </c>
      <c r="AY97" s="70">
        <f t="shared" si="21"/>
        <v>0</v>
      </c>
      <c r="AZ97" s="87">
        <f t="shared" si="21"/>
        <v>17562.812475436</v>
      </c>
      <c r="BA97" s="84">
        <f t="shared" si="21"/>
        <v>0</v>
      </c>
      <c r="BB97" s="70">
        <f t="shared" si="21"/>
        <v>0</v>
      </c>
      <c r="BC97" s="70">
        <f t="shared" si="21"/>
        <v>0</v>
      </c>
      <c r="BD97" s="70">
        <f t="shared" si="21"/>
        <v>0</v>
      </c>
      <c r="BE97" s="85">
        <f t="shared" si="21"/>
        <v>0</v>
      </c>
      <c r="BF97" s="84">
        <f t="shared" si="21"/>
        <v>5767.337892899001</v>
      </c>
      <c r="BG97" s="70">
        <f t="shared" si="21"/>
        <v>976.0982761180001</v>
      </c>
      <c r="BH97" s="70">
        <f t="shared" si="21"/>
        <v>75.825224115</v>
      </c>
      <c r="BI97" s="70">
        <f t="shared" si="21"/>
        <v>0</v>
      </c>
      <c r="BJ97" s="85">
        <f t="shared" si="21"/>
        <v>3016.544183021</v>
      </c>
      <c r="BK97" s="97">
        <f>+BK95+BK76+BK71+BK51</f>
        <v>84011.32644060448</v>
      </c>
      <c r="BM97" s="27"/>
    </row>
    <row r="98" spans="1:63" ht="4.5" customHeight="1">
      <c r="A98" s="11"/>
      <c r="B98" s="22"/>
      <c r="C98" s="118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114"/>
      <c r="BF98" s="114"/>
      <c r="BG98" s="114"/>
      <c r="BH98" s="114"/>
      <c r="BI98" s="114"/>
      <c r="BJ98" s="114"/>
      <c r="BK98" s="119"/>
    </row>
    <row r="99" spans="1:63" ht="14.25" customHeight="1">
      <c r="A99" s="11" t="s">
        <v>5</v>
      </c>
      <c r="B99" s="23" t="s">
        <v>26</v>
      </c>
      <c r="C99" s="118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114"/>
      <c r="BF99" s="114"/>
      <c r="BG99" s="114"/>
      <c r="BH99" s="114"/>
      <c r="BI99" s="114"/>
      <c r="BJ99" s="114"/>
      <c r="BK99" s="119"/>
    </row>
    <row r="100" spans="1:65" ht="14.25" customHeight="1">
      <c r="A100" s="32"/>
      <c r="B100" s="28" t="s">
        <v>119</v>
      </c>
      <c r="C100" s="73">
        <v>0</v>
      </c>
      <c r="D100" s="53">
        <v>0.658673061</v>
      </c>
      <c r="E100" s="45">
        <v>0</v>
      </c>
      <c r="F100" s="45">
        <v>0</v>
      </c>
      <c r="G100" s="54">
        <v>0</v>
      </c>
      <c r="H100" s="73">
        <v>4.4141504529999995</v>
      </c>
      <c r="I100" s="45">
        <v>5.120702090000001</v>
      </c>
      <c r="J100" s="45">
        <v>0</v>
      </c>
      <c r="K100" s="45">
        <v>0</v>
      </c>
      <c r="L100" s="54">
        <v>17.444451591</v>
      </c>
      <c r="M100" s="73">
        <v>0</v>
      </c>
      <c r="N100" s="53">
        <v>0</v>
      </c>
      <c r="O100" s="45">
        <v>0</v>
      </c>
      <c r="P100" s="45">
        <v>0</v>
      </c>
      <c r="Q100" s="54">
        <v>0</v>
      </c>
      <c r="R100" s="73">
        <v>2.107304686</v>
      </c>
      <c r="S100" s="45">
        <v>1.85646239</v>
      </c>
      <c r="T100" s="45">
        <v>0</v>
      </c>
      <c r="U100" s="45">
        <v>0</v>
      </c>
      <c r="V100" s="54">
        <v>3.191477582</v>
      </c>
      <c r="W100" s="73">
        <v>0</v>
      </c>
      <c r="X100" s="45">
        <v>0</v>
      </c>
      <c r="Y100" s="45">
        <v>0</v>
      </c>
      <c r="Z100" s="45">
        <v>0</v>
      </c>
      <c r="AA100" s="54">
        <v>0</v>
      </c>
      <c r="AB100" s="73">
        <v>0.0010695610000000001</v>
      </c>
      <c r="AC100" s="45">
        <v>0</v>
      </c>
      <c r="AD100" s="45">
        <v>0</v>
      </c>
      <c r="AE100" s="45">
        <v>0</v>
      </c>
      <c r="AF100" s="54">
        <v>0</v>
      </c>
      <c r="AG100" s="73">
        <v>0</v>
      </c>
      <c r="AH100" s="45">
        <v>0</v>
      </c>
      <c r="AI100" s="45">
        <v>0</v>
      </c>
      <c r="AJ100" s="45">
        <v>0</v>
      </c>
      <c r="AK100" s="54">
        <v>0</v>
      </c>
      <c r="AL100" s="73">
        <v>0.0052661900000000005</v>
      </c>
      <c r="AM100" s="45">
        <v>0</v>
      </c>
      <c r="AN100" s="45">
        <v>0</v>
      </c>
      <c r="AO100" s="45">
        <v>0</v>
      </c>
      <c r="AP100" s="54">
        <v>0</v>
      </c>
      <c r="AQ100" s="73">
        <v>0</v>
      </c>
      <c r="AR100" s="53">
        <v>0</v>
      </c>
      <c r="AS100" s="45">
        <v>0</v>
      </c>
      <c r="AT100" s="45">
        <v>0</v>
      </c>
      <c r="AU100" s="54">
        <v>0</v>
      </c>
      <c r="AV100" s="73">
        <v>150.378111755</v>
      </c>
      <c r="AW100" s="45">
        <v>138.539207788</v>
      </c>
      <c r="AX100" s="45">
        <v>0</v>
      </c>
      <c r="AY100" s="45">
        <v>0</v>
      </c>
      <c r="AZ100" s="54">
        <v>396.115698495</v>
      </c>
      <c r="BA100" s="43">
        <v>0</v>
      </c>
      <c r="BB100" s="44">
        <v>0</v>
      </c>
      <c r="BC100" s="43">
        <v>0</v>
      </c>
      <c r="BD100" s="43">
        <v>0</v>
      </c>
      <c r="BE100" s="48">
        <v>0</v>
      </c>
      <c r="BF100" s="43">
        <v>63.15746415</v>
      </c>
      <c r="BG100" s="44">
        <v>32.88648868</v>
      </c>
      <c r="BH100" s="43">
        <v>0</v>
      </c>
      <c r="BI100" s="43">
        <v>0</v>
      </c>
      <c r="BJ100" s="48">
        <v>93.872558183</v>
      </c>
      <c r="BK100" s="100">
        <f>SUM(C100:BJ100)</f>
        <v>909.7490866549999</v>
      </c>
      <c r="BM100" s="111"/>
    </row>
    <row r="101" spans="1:63" ht="13.5" thickBot="1">
      <c r="A101" s="40"/>
      <c r="B101" s="86" t="s">
        <v>79</v>
      </c>
      <c r="C101" s="50">
        <f>SUM(C100)</f>
        <v>0</v>
      </c>
      <c r="D101" s="71">
        <f aca="true" t="shared" si="22" ref="D101:BK101">SUM(D100)</f>
        <v>0.658673061</v>
      </c>
      <c r="E101" s="71">
        <f t="shared" si="22"/>
        <v>0</v>
      </c>
      <c r="F101" s="71">
        <f t="shared" si="22"/>
        <v>0</v>
      </c>
      <c r="G101" s="69">
        <f t="shared" si="22"/>
        <v>0</v>
      </c>
      <c r="H101" s="50">
        <f t="shared" si="22"/>
        <v>4.4141504529999995</v>
      </c>
      <c r="I101" s="71">
        <f t="shared" si="22"/>
        <v>5.120702090000001</v>
      </c>
      <c r="J101" s="71">
        <f t="shared" si="22"/>
        <v>0</v>
      </c>
      <c r="K101" s="71">
        <f t="shared" si="22"/>
        <v>0</v>
      </c>
      <c r="L101" s="69">
        <f t="shared" si="22"/>
        <v>17.444451591</v>
      </c>
      <c r="M101" s="50">
        <f t="shared" si="22"/>
        <v>0</v>
      </c>
      <c r="N101" s="71">
        <f t="shared" si="22"/>
        <v>0</v>
      </c>
      <c r="O101" s="71">
        <f t="shared" si="22"/>
        <v>0</v>
      </c>
      <c r="P101" s="71">
        <f t="shared" si="22"/>
        <v>0</v>
      </c>
      <c r="Q101" s="69">
        <f t="shared" si="22"/>
        <v>0</v>
      </c>
      <c r="R101" s="50">
        <f t="shared" si="22"/>
        <v>2.107304686</v>
      </c>
      <c r="S101" s="71">
        <f t="shared" si="22"/>
        <v>1.85646239</v>
      </c>
      <c r="T101" s="71">
        <f t="shared" si="22"/>
        <v>0</v>
      </c>
      <c r="U101" s="71">
        <f t="shared" si="22"/>
        <v>0</v>
      </c>
      <c r="V101" s="69">
        <f t="shared" si="22"/>
        <v>3.191477582</v>
      </c>
      <c r="W101" s="50">
        <f t="shared" si="22"/>
        <v>0</v>
      </c>
      <c r="X101" s="71">
        <f t="shared" si="22"/>
        <v>0</v>
      </c>
      <c r="Y101" s="71">
        <f t="shared" si="22"/>
        <v>0</v>
      </c>
      <c r="Z101" s="71">
        <f t="shared" si="22"/>
        <v>0</v>
      </c>
      <c r="AA101" s="69">
        <f t="shared" si="22"/>
        <v>0</v>
      </c>
      <c r="AB101" s="50">
        <f t="shared" si="22"/>
        <v>0.0010695610000000001</v>
      </c>
      <c r="AC101" s="71">
        <f t="shared" si="22"/>
        <v>0</v>
      </c>
      <c r="AD101" s="71">
        <f t="shared" si="22"/>
        <v>0</v>
      </c>
      <c r="AE101" s="71">
        <f t="shared" si="22"/>
        <v>0</v>
      </c>
      <c r="AF101" s="69">
        <f t="shared" si="22"/>
        <v>0</v>
      </c>
      <c r="AG101" s="50">
        <f t="shared" si="22"/>
        <v>0</v>
      </c>
      <c r="AH101" s="71">
        <f t="shared" si="22"/>
        <v>0</v>
      </c>
      <c r="AI101" s="71">
        <f t="shared" si="22"/>
        <v>0</v>
      </c>
      <c r="AJ101" s="71">
        <f t="shared" si="22"/>
        <v>0</v>
      </c>
      <c r="AK101" s="69">
        <f t="shared" si="22"/>
        <v>0</v>
      </c>
      <c r="AL101" s="50">
        <f t="shared" si="22"/>
        <v>0.0052661900000000005</v>
      </c>
      <c r="AM101" s="71">
        <f t="shared" si="22"/>
        <v>0</v>
      </c>
      <c r="AN101" s="71">
        <f t="shared" si="22"/>
        <v>0</v>
      </c>
      <c r="AO101" s="71">
        <f t="shared" si="22"/>
        <v>0</v>
      </c>
      <c r="AP101" s="69">
        <f t="shared" si="22"/>
        <v>0</v>
      </c>
      <c r="AQ101" s="50">
        <f t="shared" si="22"/>
        <v>0</v>
      </c>
      <c r="AR101" s="71">
        <f t="shared" si="22"/>
        <v>0</v>
      </c>
      <c r="AS101" s="71">
        <f t="shared" si="22"/>
        <v>0</v>
      </c>
      <c r="AT101" s="71">
        <f t="shared" si="22"/>
        <v>0</v>
      </c>
      <c r="AU101" s="69">
        <f t="shared" si="22"/>
        <v>0</v>
      </c>
      <c r="AV101" s="50">
        <f t="shared" si="22"/>
        <v>150.378111755</v>
      </c>
      <c r="AW101" s="71">
        <f t="shared" si="22"/>
        <v>138.539207788</v>
      </c>
      <c r="AX101" s="71">
        <f t="shared" si="22"/>
        <v>0</v>
      </c>
      <c r="AY101" s="71">
        <f t="shared" si="22"/>
        <v>0</v>
      </c>
      <c r="AZ101" s="69">
        <f t="shared" si="22"/>
        <v>396.115698495</v>
      </c>
      <c r="BA101" s="51">
        <f t="shared" si="22"/>
        <v>0</v>
      </c>
      <c r="BB101" s="71">
        <f t="shared" si="22"/>
        <v>0</v>
      </c>
      <c r="BC101" s="71">
        <f t="shared" si="22"/>
        <v>0</v>
      </c>
      <c r="BD101" s="71">
        <f t="shared" si="22"/>
        <v>0</v>
      </c>
      <c r="BE101" s="88">
        <f t="shared" si="22"/>
        <v>0</v>
      </c>
      <c r="BF101" s="50">
        <f t="shared" si="22"/>
        <v>63.15746415</v>
      </c>
      <c r="BG101" s="71">
        <f t="shared" si="22"/>
        <v>32.88648868</v>
      </c>
      <c r="BH101" s="71">
        <f t="shared" si="22"/>
        <v>0</v>
      </c>
      <c r="BI101" s="71">
        <f t="shared" si="22"/>
        <v>0</v>
      </c>
      <c r="BJ101" s="69">
        <f t="shared" si="22"/>
        <v>93.872558183</v>
      </c>
      <c r="BK101" s="101">
        <f t="shared" si="22"/>
        <v>909.7490866549999</v>
      </c>
    </row>
    <row r="102" spans="1:63" ht="6" customHeight="1">
      <c r="A102" s="4"/>
      <c r="B102" s="16"/>
      <c r="C102" s="27"/>
      <c r="D102" s="34"/>
      <c r="E102" s="27"/>
      <c r="F102" s="27"/>
      <c r="G102" s="27"/>
      <c r="H102" s="27"/>
      <c r="I102" s="27"/>
      <c r="J102" s="27"/>
      <c r="K102" s="27"/>
      <c r="L102" s="27"/>
      <c r="M102" s="27"/>
      <c r="N102" s="34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34"/>
      <c r="AS102" s="27"/>
      <c r="AT102" s="27"/>
      <c r="AU102" s="27"/>
      <c r="AV102" s="27"/>
      <c r="AW102" s="27"/>
      <c r="AX102" s="27"/>
      <c r="AY102" s="27"/>
      <c r="AZ102" s="27"/>
      <c r="BA102" s="27"/>
      <c r="BB102" s="34"/>
      <c r="BC102" s="27"/>
      <c r="BD102" s="27"/>
      <c r="BE102" s="27"/>
      <c r="BF102" s="27"/>
      <c r="BG102" s="34"/>
      <c r="BH102" s="27"/>
      <c r="BI102" s="27"/>
      <c r="BJ102" s="27"/>
      <c r="BK102" s="30"/>
    </row>
    <row r="103" spans="1:63" ht="12.75">
      <c r="A103" s="4"/>
      <c r="B103" s="4" t="s">
        <v>120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41" t="s">
        <v>121</v>
      </c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30"/>
    </row>
    <row r="104" spans="1:63" ht="12.75">
      <c r="A104" s="4"/>
      <c r="B104" s="4" t="s">
        <v>122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42" t="s">
        <v>123</v>
      </c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30"/>
    </row>
    <row r="105" spans="3:63" ht="12.75">
      <c r="C105" s="27"/>
      <c r="D105" s="27"/>
      <c r="E105" s="27"/>
      <c r="F105" s="27"/>
      <c r="G105" s="27"/>
      <c r="H105" s="27"/>
      <c r="I105" s="27"/>
      <c r="J105" s="27"/>
      <c r="K105" s="27"/>
      <c r="L105" s="42" t="s">
        <v>124</v>
      </c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30"/>
    </row>
    <row r="106" spans="2:63" ht="12.75">
      <c r="B106" s="4" t="s">
        <v>134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42" t="s">
        <v>125</v>
      </c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30"/>
    </row>
    <row r="107" spans="2:63" ht="12.75">
      <c r="B107" s="4" t="s">
        <v>135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42" t="s">
        <v>126</v>
      </c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30"/>
    </row>
    <row r="108" spans="2:63" ht="12.75">
      <c r="B108" s="4"/>
      <c r="C108" s="27"/>
      <c r="D108" s="27"/>
      <c r="E108" s="27"/>
      <c r="F108" s="27"/>
      <c r="G108" s="27"/>
      <c r="H108" s="27"/>
      <c r="I108" s="27"/>
      <c r="J108" s="27"/>
      <c r="K108" s="27"/>
      <c r="L108" s="42" t="s">
        <v>127</v>
      </c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30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38:BK38"/>
    <mergeCell ref="C41:BK41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54:BK54"/>
    <mergeCell ref="M3:V3"/>
    <mergeCell ref="C11:BK11"/>
    <mergeCell ref="C15:BK15"/>
    <mergeCell ref="C35:BK35"/>
    <mergeCell ref="C88:BK88"/>
    <mergeCell ref="C55:BK55"/>
    <mergeCell ref="C52:BK52"/>
    <mergeCell ref="C58:BK58"/>
    <mergeCell ref="C72:BK72"/>
    <mergeCell ref="C73:BK73"/>
    <mergeCell ref="C77:BK77"/>
    <mergeCell ref="C96:BK96"/>
    <mergeCell ref="A1:A5"/>
    <mergeCell ref="C74:BK74"/>
    <mergeCell ref="C98:BK98"/>
    <mergeCell ref="C99:BK99"/>
    <mergeCell ref="C78:BK78"/>
    <mergeCell ref="C79:BK79"/>
    <mergeCell ref="C82:BK82"/>
    <mergeCell ref="C86:BK86"/>
    <mergeCell ref="C87:BK87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6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51" t="s">
        <v>156</v>
      </c>
      <c r="C2" s="152"/>
      <c r="D2" s="152"/>
      <c r="E2" s="152"/>
      <c r="F2" s="152"/>
      <c r="G2" s="152"/>
      <c r="H2" s="152"/>
      <c r="I2" s="152"/>
      <c r="J2" s="152"/>
      <c r="K2" s="152"/>
      <c r="L2" s="153"/>
    </row>
    <row r="3" spans="2:12" ht="12.75">
      <c r="B3" s="151" t="s">
        <v>128</v>
      </c>
      <c r="C3" s="152"/>
      <c r="D3" s="152"/>
      <c r="E3" s="152"/>
      <c r="F3" s="152"/>
      <c r="G3" s="152"/>
      <c r="H3" s="152"/>
      <c r="I3" s="152"/>
      <c r="J3" s="152"/>
      <c r="K3" s="152"/>
      <c r="L3" s="153"/>
    </row>
    <row r="4" spans="2:12" ht="30">
      <c r="B4" s="3" t="s">
        <v>71</v>
      </c>
      <c r="C4" s="15" t="s">
        <v>34</v>
      </c>
      <c r="D4" s="15" t="s">
        <v>83</v>
      </c>
      <c r="E4" s="15" t="s">
        <v>84</v>
      </c>
      <c r="F4" s="15" t="s">
        <v>7</v>
      </c>
      <c r="G4" s="15" t="s">
        <v>8</v>
      </c>
      <c r="H4" s="15" t="s">
        <v>23</v>
      </c>
      <c r="I4" s="15" t="s">
        <v>89</v>
      </c>
      <c r="J4" s="15" t="s">
        <v>90</v>
      </c>
      <c r="K4" s="15" t="s">
        <v>70</v>
      </c>
      <c r="L4" s="15" t="s">
        <v>91</v>
      </c>
    </row>
    <row r="5" spans="2:12" ht="12.75">
      <c r="B5" s="12">
        <v>1</v>
      </c>
      <c r="C5" s="13" t="s">
        <v>35</v>
      </c>
      <c r="D5" s="108">
        <v>0.034778069</v>
      </c>
      <c r="E5" s="108">
        <v>0.7114359769999999</v>
      </c>
      <c r="F5" s="108">
        <v>1.377916659</v>
      </c>
      <c r="G5" s="108">
        <v>0.159025623</v>
      </c>
      <c r="H5" s="108">
        <v>0.007791531</v>
      </c>
      <c r="I5" s="72"/>
      <c r="J5" s="89"/>
      <c r="K5" s="95">
        <f>SUM(D5:J5)</f>
        <v>2.2909478589999996</v>
      </c>
      <c r="L5" s="108">
        <v>0</v>
      </c>
    </row>
    <row r="6" spans="2:12" ht="12.75">
      <c r="B6" s="12">
        <v>2</v>
      </c>
      <c r="C6" s="14" t="s">
        <v>36</v>
      </c>
      <c r="D6" s="108">
        <v>140.185050083</v>
      </c>
      <c r="E6" s="108">
        <v>173.32867862999998</v>
      </c>
      <c r="F6" s="108">
        <v>747.7787967129999</v>
      </c>
      <c r="G6" s="108">
        <v>106.072385731</v>
      </c>
      <c r="H6" s="108">
        <v>5.428694418</v>
      </c>
      <c r="I6" s="72"/>
      <c r="J6" s="89"/>
      <c r="K6" s="95">
        <f aca="true" t="shared" si="0" ref="K6:K41">SUM(D6:J6)</f>
        <v>1172.793605575</v>
      </c>
      <c r="L6" s="108">
        <v>5.975759678</v>
      </c>
    </row>
    <row r="7" spans="2:12" ht="12.75">
      <c r="B7" s="12">
        <v>3</v>
      </c>
      <c r="C7" s="13" t="s">
        <v>37</v>
      </c>
      <c r="D7" s="108">
        <v>0.014912529999999998</v>
      </c>
      <c r="E7" s="108">
        <v>0.011854519</v>
      </c>
      <c r="F7" s="108">
        <v>2.4387148840000004</v>
      </c>
      <c r="G7" s="108">
        <v>0.055171045999999994</v>
      </c>
      <c r="H7" s="108">
        <v>0.005168687999999999</v>
      </c>
      <c r="I7" s="72"/>
      <c r="J7" s="89"/>
      <c r="K7" s="95">
        <f t="shared" si="0"/>
        <v>2.525821667</v>
      </c>
      <c r="L7" s="108">
        <v>0</v>
      </c>
    </row>
    <row r="8" spans="2:12" ht="12.75">
      <c r="B8" s="12">
        <v>4</v>
      </c>
      <c r="C8" s="14" t="s">
        <v>38</v>
      </c>
      <c r="D8" s="108">
        <v>3.1668799780000003</v>
      </c>
      <c r="E8" s="108">
        <v>97.445837009</v>
      </c>
      <c r="F8" s="108">
        <v>148.062054655</v>
      </c>
      <c r="G8" s="108">
        <v>31.520641474</v>
      </c>
      <c r="H8" s="108">
        <v>0.686985255</v>
      </c>
      <c r="I8" s="72"/>
      <c r="J8" s="89"/>
      <c r="K8" s="95">
        <f t="shared" si="0"/>
        <v>280.882398371</v>
      </c>
      <c r="L8" s="108">
        <v>20.989144741</v>
      </c>
    </row>
    <row r="9" spans="2:12" ht="12.75">
      <c r="B9" s="12">
        <v>5</v>
      </c>
      <c r="C9" s="14" t="s">
        <v>39</v>
      </c>
      <c r="D9" s="108">
        <v>1.227959474</v>
      </c>
      <c r="E9" s="108">
        <v>57.730146049</v>
      </c>
      <c r="F9" s="108">
        <v>243.22799780600002</v>
      </c>
      <c r="G9" s="108">
        <v>47.464887764</v>
      </c>
      <c r="H9" s="108">
        <v>0.98516409</v>
      </c>
      <c r="I9" s="72"/>
      <c r="J9" s="89"/>
      <c r="K9" s="95">
        <f t="shared" si="0"/>
        <v>350.636155183</v>
      </c>
      <c r="L9" s="108">
        <v>3.3960330049999996</v>
      </c>
    </row>
    <row r="10" spans="2:12" ht="12.75">
      <c r="B10" s="12">
        <v>6</v>
      </c>
      <c r="C10" s="14" t="s">
        <v>40</v>
      </c>
      <c r="D10" s="108">
        <v>1.939302422</v>
      </c>
      <c r="E10" s="108">
        <v>78.97174432</v>
      </c>
      <c r="F10" s="108">
        <v>151.226501076</v>
      </c>
      <c r="G10" s="108">
        <v>31.888355258999997</v>
      </c>
      <c r="H10" s="108">
        <v>1.669673283</v>
      </c>
      <c r="I10" s="72"/>
      <c r="J10" s="89"/>
      <c r="K10" s="95">
        <f t="shared" si="0"/>
        <v>265.69557636</v>
      </c>
      <c r="L10" s="108">
        <v>3.49383733</v>
      </c>
    </row>
    <row r="11" spans="2:12" ht="12.75">
      <c r="B11" s="12">
        <v>7</v>
      </c>
      <c r="C11" s="14" t="s">
        <v>41</v>
      </c>
      <c r="D11" s="108">
        <v>1.7121083559999999</v>
      </c>
      <c r="E11" s="108">
        <v>99.381767779</v>
      </c>
      <c r="F11" s="108">
        <v>134.831567796</v>
      </c>
      <c r="G11" s="108">
        <v>22.535025178</v>
      </c>
      <c r="H11" s="108">
        <v>2.1970794</v>
      </c>
      <c r="I11" s="72"/>
      <c r="J11" s="89"/>
      <c r="K11" s="95">
        <f t="shared" si="0"/>
        <v>260.65754850900004</v>
      </c>
      <c r="L11" s="108">
        <v>28.161706419</v>
      </c>
    </row>
    <row r="12" spans="2:12" ht="12.75">
      <c r="B12" s="12">
        <v>8</v>
      </c>
      <c r="C12" s="13" t="s">
        <v>42</v>
      </c>
      <c r="D12" s="108">
        <v>0.004043223</v>
      </c>
      <c r="E12" s="108">
        <v>0.28665494900000005</v>
      </c>
      <c r="F12" s="108">
        <v>8.085911644</v>
      </c>
      <c r="G12" s="108">
        <v>0.582368272</v>
      </c>
      <c r="H12" s="108">
        <v>0.004265689</v>
      </c>
      <c r="I12" s="72"/>
      <c r="J12" s="89"/>
      <c r="K12" s="95">
        <f t="shared" si="0"/>
        <v>8.963243777</v>
      </c>
      <c r="L12" s="108">
        <v>0.058978986</v>
      </c>
    </row>
    <row r="13" spans="2:12" ht="12.75">
      <c r="B13" s="12">
        <v>9</v>
      </c>
      <c r="C13" s="13" t="s">
        <v>43</v>
      </c>
      <c r="D13" s="108">
        <v>0.01887453</v>
      </c>
      <c r="E13" s="108">
        <v>0.562590733</v>
      </c>
      <c r="F13" s="108">
        <v>5.971604556</v>
      </c>
      <c r="G13" s="108">
        <v>0.34310508</v>
      </c>
      <c r="H13" s="108">
        <v>0.013197523999999999</v>
      </c>
      <c r="I13" s="72"/>
      <c r="J13" s="89"/>
      <c r="K13" s="95">
        <f t="shared" si="0"/>
        <v>6.909372423</v>
      </c>
      <c r="L13" s="108">
        <v>0</v>
      </c>
    </row>
    <row r="14" spans="2:12" ht="12.75">
      <c r="B14" s="12">
        <v>10</v>
      </c>
      <c r="C14" s="14" t="s">
        <v>44</v>
      </c>
      <c r="D14" s="108">
        <v>28.45303189</v>
      </c>
      <c r="E14" s="108">
        <v>233.840100169</v>
      </c>
      <c r="F14" s="108">
        <v>295.066875817</v>
      </c>
      <c r="G14" s="108">
        <v>72.774514223</v>
      </c>
      <c r="H14" s="108">
        <v>2.29531369</v>
      </c>
      <c r="I14" s="72"/>
      <c r="J14" s="89"/>
      <c r="K14" s="95">
        <f t="shared" si="0"/>
        <v>632.429835789</v>
      </c>
      <c r="L14" s="108">
        <v>3.592680872</v>
      </c>
    </row>
    <row r="15" spans="2:12" ht="12.75">
      <c r="B15" s="12">
        <v>11</v>
      </c>
      <c r="C15" s="14" t="s">
        <v>45</v>
      </c>
      <c r="D15" s="108">
        <v>437.24655935500004</v>
      </c>
      <c r="E15" s="108">
        <v>1153.721470353</v>
      </c>
      <c r="F15" s="108">
        <v>2675.0175938059997</v>
      </c>
      <c r="G15" s="108">
        <v>535.7919667729999</v>
      </c>
      <c r="H15" s="108">
        <v>19.431024790000002</v>
      </c>
      <c r="I15" s="72"/>
      <c r="J15" s="89"/>
      <c r="K15" s="95">
        <f t="shared" si="0"/>
        <v>4821.208615077</v>
      </c>
      <c r="L15" s="108">
        <v>79.26415734199999</v>
      </c>
    </row>
    <row r="16" spans="2:12" ht="12.75">
      <c r="B16" s="12">
        <v>12</v>
      </c>
      <c r="C16" s="14" t="s">
        <v>46</v>
      </c>
      <c r="D16" s="108">
        <v>555.028396245</v>
      </c>
      <c r="E16" s="108">
        <v>1850.964490672</v>
      </c>
      <c r="F16" s="108">
        <v>869.4789205449999</v>
      </c>
      <c r="G16" s="108">
        <v>129.842371387</v>
      </c>
      <c r="H16" s="108">
        <v>7.714416184</v>
      </c>
      <c r="I16" s="72"/>
      <c r="J16" s="89"/>
      <c r="K16" s="95">
        <f t="shared" si="0"/>
        <v>3413.028595033</v>
      </c>
      <c r="L16" s="108">
        <v>13.586467268000002</v>
      </c>
    </row>
    <row r="17" spans="2:12" ht="12.75">
      <c r="B17" s="12">
        <v>13</v>
      </c>
      <c r="C17" s="14" t="s">
        <v>47</v>
      </c>
      <c r="D17" s="108">
        <v>2.0594915190000003</v>
      </c>
      <c r="E17" s="108">
        <v>8.628278484</v>
      </c>
      <c r="F17" s="108">
        <v>38.194159004</v>
      </c>
      <c r="G17" s="108">
        <v>4.574091523</v>
      </c>
      <c r="H17" s="108">
        <v>0.19968023999999998</v>
      </c>
      <c r="I17" s="72"/>
      <c r="J17" s="89"/>
      <c r="K17" s="95">
        <f t="shared" si="0"/>
        <v>53.655700769999996</v>
      </c>
      <c r="L17" s="108">
        <v>0.615225237</v>
      </c>
    </row>
    <row r="18" spans="2:12" ht="12.75">
      <c r="B18" s="12">
        <v>14</v>
      </c>
      <c r="C18" s="14" t="s">
        <v>48</v>
      </c>
      <c r="D18" s="108">
        <v>3.801926344</v>
      </c>
      <c r="E18" s="108">
        <v>3.028691055</v>
      </c>
      <c r="F18" s="108">
        <v>21.388339332</v>
      </c>
      <c r="G18" s="108">
        <v>0.791200417</v>
      </c>
      <c r="H18" s="108">
        <v>0.26921154900000005</v>
      </c>
      <c r="I18" s="72"/>
      <c r="J18" s="89"/>
      <c r="K18" s="95">
        <f t="shared" si="0"/>
        <v>29.279368697</v>
      </c>
      <c r="L18" s="108">
        <v>0.368673467</v>
      </c>
    </row>
    <row r="19" spans="2:12" ht="12.75">
      <c r="B19" s="12">
        <v>15</v>
      </c>
      <c r="C19" s="14" t="s">
        <v>49</v>
      </c>
      <c r="D19" s="108">
        <v>12.231249906999999</v>
      </c>
      <c r="E19" s="108">
        <v>78.067074484</v>
      </c>
      <c r="F19" s="108">
        <v>280.482553584</v>
      </c>
      <c r="G19" s="108">
        <v>98.74265481799999</v>
      </c>
      <c r="H19" s="108">
        <v>1.3870856089999999</v>
      </c>
      <c r="I19" s="72"/>
      <c r="J19" s="89"/>
      <c r="K19" s="95">
        <f t="shared" si="0"/>
        <v>470.910618402</v>
      </c>
      <c r="L19" s="108">
        <v>7.832752692000001</v>
      </c>
    </row>
    <row r="20" spans="2:12" ht="12.75">
      <c r="B20" s="12">
        <v>16</v>
      </c>
      <c r="C20" s="14" t="s">
        <v>50</v>
      </c>
      <c r="D20" s="108">
        <v>1460.0095880610002</v>
      </c>
      <c r="E20" s="108">
        <v>2387.928426647</v>
      </c>
      <c r="F20" s="108">
        <v>2112.173442722</v>
      </c>
      <c r="G20" s="108">
        <v>304.40110257</v>
      </c>
      <c r="H20" s="108">
        <v>28.143627862</v>
      </c>
      <c r="I20" s="72"/>
      <c r="J20" s="89"/>
      <c r="K20" s="95">
        <f t="shared" si="0"/>
        <v>6292.6561878620005</v>
      </c>
      <c r="L20" s="108">
        <v>74.19187255</v>
      </c>
    </row>
    <row r="21" spans="2:12" ht="12.75">
      <c r="B21" s="12">
        <v>17</v>
      </c>
      <c r="C21" s="14" t="s">
        <v>51</v>
      </c>
      <c r="D21" s="108">
        <v>84.85456514299999</v>
      </c>
      <c r="E21" s="108">
        <v>135.908930588</v>
      </c>
      <c r="F21" s="108">
        <v>466.28600619699995</v>
      </c>
      <c r="G21" s="108">
        <v>84.460661371</v>
      </c>
      <c r="H21" s="108">
        <v>5.633404133</v>
      </c>
      <c r="I21" s="72"/>
      <c r="J21" s="89"/>
      <c r="K21" s="95">
        <f t="shared" si="0"/>
        <v>777.1435674319999</v>
      </c>
      <c r="L21" s="108">
        <v>11.466746496999999</v>
      </c>
    </row>
    <row r="22" spans="2:12" ht="12.75">
      <c r="B22" s="12">
        <v>18</v>
      </c>
      <c r="C22" s="13" t="s">
        <v>52</v>
      </c>
      <c r="D22" s="108">
        <v>3.1985E-05</v>
      </c>
      <c r="E22" s="108">
        <v>0.066453529</v>
      </c>
      <c r="F22" s="108">
        <v>0.166596239</v>
      </c>
      <c r="G22" s="108">
        <v>0.09985988100000001</v>
      </c>
      <c r="H22" s="108">
        <v>0</v>
      </c>
      <c r="I22" s="72"/>
      <c r="J22" s="89"/>
      <c r="K22" s="95">
        <f t="shared" si="0"/>
        <v>0.332941634</v>
      </c>
      <c r="L22" s="108">
        <v>0.015314457</v>
      </c>
    </row>
    <row r="23" spans="2:12" ht="12.75">
      <c r="B23" s="12">
        <v>19</v>
      </c>
      <c r="C23" s="14" t="s">
        <v>53</v>
      </c>
      <c r="D23" s="108">
        <v>7.125595214</v>
      </c>
      <c r="E23" s="108">
        <v>147.571712673</v>
      </c>
      <c r="F23" s="108">
        <v>523.577765597</v>
      </c>
      <c r="G23" s="108">
        <v>89.610276287</v>
      </c>
      <c r="H23" s="108">
        <v>3.058499903</v>
      </c>
      <c r="I23" s="72"/>
      <c r="J23" s="89"/>
      <c r="K23" s="95">
        <f t="shared" si="0"/>
        <v>770.943849674</v>
      </c>
      <c r="L23" s="108">
        <v>9.74460627</v>
      </c>
    </row>
    <row r="24" spans="2:12" ht="12.75">
      <c r="B24" s="12">
        <v>20</v>
      </c>
      <c r="C24" s="14" t="s">
        <v>54</v>
      </c>
      <c r="D24" s="108">
        <v>9874.519240838468</v>
      </c>
      <c r="E24" s="108">
        <v>13009.528759782</v>
      </c>
      <c r="F24" s="108">
        <v>11388.756441728001</v>
      </c>
      <c r="G24" s="108">
        <v>2475.619510789</v>
      </c>
      <c r="H24" s="108">
        <v>392.002240625</v>
      </c>
      <c r="I24" s="72"/>
      <c r="J24" s="89"/>
      <c r="K24" s="95">
        <f t="shared" si="0"/>
        <v>37140.42619376247</v>
      </c>
      <c r="L24" s="108">
        <v>351.684418331</v>
      </c>
    </row>
    <row r="25" spans="2:12" ht="12.75">
      <c r="B25" s="12">
        <v>21</v>
      </c>
      <c r="C25" s="13" t="s">
        <v>55</v>
      </c>
      <c r="D25" s="108">
        <v>0.076733488</v>
      </c>
      <c r="E25" s="108">
        <v>1.548067079</v>
      </c>
      <c r="F25" s="108">
        <v>3.114513863</v>
      </c>
      <c r="G25" s="108">
        <v>0.32561608599999997</v>
      </c>
      <c r="H25" s="108">
        <v>0.050621095</v>
      </c>
      <c r="I25" s="72"/>
      <c r="J25" s="89"/>
      <c r="K25" s="95">
        <f t="shared" si="0"/>
        <v>5.115551611000001</v>
      </c>
      <c r="L25" s="108">
        <v>0.008305187</v>
      </c>
    </row>
    <row r="26" spans="2:12" ht="12.75">
      <c r="B26" s="12">
        <v>22</v>
      </c>
      <c r="C26" s="14" t="s">
        <v>56</v>
      </c>
      <c r="D26" s="108">
        <v>0.181200721</v>
      </c>
      <c r="E26" s="108">
        <v>9.043646526</v>
      </c>
      <c r="F26" s="108">
        <v>23.125540997999998</v>
      </c>
      <c r="G26" s="108">
        <v>0.550320362</v>
      </c>
      <c r="H26" s="108">
        <v>0.161617747</v>
      </c>
      <c r="I26" s="72"/>
      <c r="J26" s="89"/>
      <c r="K26" s="95">
        <f t="shared" si="0"/>
        <v>33.062326354</v>
      </c>
      <c r="L26" s="108">
        <v>0.6806579730000001</v>
      </c>
    </row>
    <row r="27" spans="2:12" ht="12.75">
      <c r="B27" s="12">
        <v>23</v>
      </c>
      <c r="C27" s="13" t="s">
        <v>57</v>
      </c>
      <c r="D27" s="108">
        <v>0</v>
      </c>
      <c r="E27" s="108">
        <v>0.088487081</v>
      </c>
      <c r="F27" s="108">
        <v>1.493253067</v>
      </c>
      <c r="G27" s="108">
        <v>0.126336468</v>
      </c>
      <c r="H27" s="108">
        <v>0.010198798</v>
      </c>
      <c r="I27" s="72"/>
      <c r="J27" s="89"/>
      <c r="K27" s="95">
        <f t="shared" si="0"/>
        <v>1.718275414</v>
      </c>
      <c r="L27" s="108">
        <v>0.013304359</v>
      </c>
    </row>
    <row r="28" spans="2:12" ht="12.75">
      <c r="B28" s="12">
        <v>24</v>
      </c>
      <c r="C28" s="13" t="s">
        <v>58</v>
      </c>
      <c r="D28" s="108">
        <v>0.034519467</v>
      </c>
      <c r="E28" s="108">
        <v>0.345733224</v>
      </c>
      <c r="F28" s="108">
        <v>2.818073496</v>
      </c>
      <c r="G28" s="108">
        <v>0.03875858</v>
      </c>
      <c r="H28" s="108">
        <v>0.042020890000000005</v>
      </c>
      <c r="I28" s="72"/>
      <c r="J28" s="89"/>
      <c r="K28" s="95">
        <f t="shared" si="0"/>
        <v>3.2791056569999997</v>
      </c>
      <c r="L28" s="108">
        <v>0.160780174</v>
      </c>
    </row>
    <row r="29" spans="2:12" ht="12.75">
      <c r="B29" s="12">
        <v>25</v>
      </c>
      <c r="C29" s="14" t="s">
        <v>59</v>
      </c>
      <c r="D29" s="108">
        <v>3219.429741136</v>
      </c>
      <c r="E29" s="108">
        <v>3352.826959821</v>
      </c>
      <c r="F29" s="108">
        <v>2815.5917631909997</v>
      </c>
      <c r="G29" s="108">
        <v>450.933069162</v>
      </c>
      <c r="H29" s="108">
        <v>45.008045521</v>
      </c>
      <c r="I29" s="72"/>
      <c r="J29" s="89"/>
      <c r="K29" s="95">
        <f t="shared" si="0"/>
        <v>9883.789578831</v>
      </c>
      <c r="L29" s="108">
        <v>47.536779028</v>
      </c>
    </row>
    <row r="30" spans="2:12" ht="12.75">
      <c r="B30" s="12">
        <v>26</v>
      </c>
      <c r="C30" s="14" t="s">
        <v>60</v>
      </c>
      <c r="D30" s="108">
        <v>27.776072532</v>
      </c>
      <c r="E30" s="108">
        <v>64.699099855</v>
      </c>
      <c r="F30" s="108">
        <v>214.949437903</v>
      </c>
      <c r="G30" s="108">
        <v>59.781803903</v>
      </c>
      <c r="H30" s="108">
        <v>1.7175814440000001</v>
      </c>
      <c r="I30" s="72"/>
      <c r="J30" s="89"/>
      <c r="K30" s="95">
        <f t="shared" si="0"/>
        <v>368.923995637</v>
      </c>
      <c r="L30" s="108">
        <v>2.878753912</v>
      </c>
    </row>
    <row r="31" spans="2:12" ht="12.75">
      <c r="B31" s="12">
        <v>27</v>
      </c>
      <c r="C31" s="14" t="s">
        <v>17</v>
      </c>
      <c r="D31" s="108">
        <v>372.220155019</v>
      </c>
      <c r="E31" s="108">
        <v>1096.156121062</v>
      </c>
      <c r="F31" s="108">
        <v>1771.6782560370002</v>
      </c>
      <c r="G31" s="108">
        <v>284.188313532</v>
      </c>
      <c r="H31" s="108">
        <v>16.766542529</v>
      </c>
      <c r="I31" s="72"/>
      <c r="J31" s="89"/>
      <c r="K31" s="95">
        <f t="shared" si="0"/>
        <v>3541.0093881790003</v>
      </c>
      <c r="L31" s="108">
        <v>25.552872403</v>
      </c>
    </row>
    <row r="32" spans="2:12" ht="12.75">
      <c r="B32" s="12">
        <v>28</v>
      </c>
      <c r="C32" s="14" t="s">
        <v>61</v>
      </c>
      <c r="D32" s="108">
        <v>0.86387832</v>
      </c>
      <c r="E32" s="108">
        <v>3.184289481</v>
      </c>
      <c r="F32" s="108">
        <v>19.108867889000003</v>
      </c>
      <c r="G32" s="108">
        <v>1.538882909</v>
      </c>
      <c r="H32" s="108">
        <v>1.009729178</v>
      </c>
      <c r="I32" s="72"/>
      <c r="J32" s="89"/>
      <c r="K32" s="95">
        <f t="shared" si="0"/>
        <v>25.705647777000003</v>
      </c>
      <c r="L32" s="108">
        <v>1.672605401</v>
      </c>
    </row>
    <row r="33" spans="2:12" ht="12.75">
      <c r="B33" s="12">
        <v>29</v>
      </c>
      <c r="C33" s="14" t="s">
        <v>62</v>
      </c>
      <c r="D33" s="108">
        <v>43.82355806</v>
      </c>
      <c r="E33" s="108">
        <v>369.349735539</v>
      </c>
      <c r="F33" s="108">
        <v>540.309816242</v>
      </c>
      <c r="G33" s="108">
        <v>61.224335497000006</v>
      </c>
      <c r="H33" s="108">
        <v>2.912022643</v>
      </c>
      <c r="I33" s="72"/>
      <c r="J33" s="89"/>
      <c r="K33" s="95">
        <f t="shared" si="0"/>
        <v>1017.619467981</v>
      </c>
      <c r="L33" s="108">
        <v>16.653774494</v>
      </c>
    </row>
    <row r="34" spans="2:12" ht="12.75">
      <c r="B34" s="12">
        <v>30</v>
      </c>
      <c r="C34" s="14" t="s">
        <v>63</v>
      </c>
      <c r="D34" s="108">
        <v>146.867471229</v>
      </c>
      <c r="E34" s="108">
        <v>251.359329797</v>
      </c>
      <c r="F34" s="108">
        <v>689.359064006</v>
      </c>
      <c r="G34" s="108">
        <v>103.117511162</v>
      </c>
      <c r="H34" s="108">
        <v>3.2069354370000003</v>
      </c>
      <c r="I34" s="72"/>
      <c r="J34" s="89"/>
      <c r="K34" s="95">
        <f t="shared" si="0"/>
        <v>1193.9103116310002</v>
      </c>
      <c r="L34" s="108">
        <v>15.907924568</v>
      </c>
    </row>
    <row r="35" spans="2:12" ht="12.75">
      <c r="B35" s="12">
        <v>31</v>
      </c>
      <c r="C35" s="13" t="s">
        <v>64</v>
      </c>
      <c r="D35" s="108">
        <v>0.016819184</v>
      </c>
      <c r="E35" s="108">
        <v>0.903057985</v>
      </c>
      <c r="F35" s="108">
        <v>18.029379928</v>
      </c>
      <c r="G35" s="108">
        <v>2.197016249</v>
      </c>
      <c r="H35" s="108">
        <v>0.018657095000000002</v>
      </c>
      <c r="I35" s="72"/>
      <c r="J35" s="89"/>
      <c r="K35" s="95">
        <f t="shared" si="0"/>
        <v>21.164930441</v>
      </c>
      <c r="L35" s="108">
        <v>0</v>
      </c>
    </row>
    <row r="36" spans="2:12" ht="12.75">
      <c r="B36" s="12">
        <v>32</v>
      </c>
      <c r="C36" s="14" t="s">
        <v>65</v>
      </c>
      <c r="D36" s="108">
        <v>604.419581749</v>
      </c>
      <c r="E36" s="108">
        <v>994.033142302</v>
      </c>
      <c r="F36" s="108">
        <v>1385.399309442</v>
      </c>
      <c r="G36" s="108">
        <v>385.18743498099997</v>
      </c>
      <c r="H36" s="108">
        <v>18.307900775</v>
      </c>
      <c r="I36" s="72"/>
      <c r="J36" s="89"/>
      <c r="K36" s="95">
        <f t="shared" si="0"/>
        <v>3387.3473692489997</v>
      </c>
      <c r="L36" s="108">
        <v>38.215617939999994</v>
      </c>
    </row>
    <row r="37" spans="2:12" ht="12.75">
      <c r="B37" s="12">
        <v>33</v>
      </c>
      <c r="C37" s="14" t="s">
        <v>133</v>
      </c>
      <c r="D37" s="108">
        <v>0.9968469779999999</v>
      </c>
      <c r="E37" s="108">
        <v>7.088235299</v>
      </c>
      <c r="F37" s="108">
        <v>45.452521091</v>
      </c>
      <c r="G37" s="109">
        <v>7.516817091</v>
      </c>
      <c r="H37" s="109">
        <v>0.23800255499999998</v>
      </c>
      <c r="I37" s="72"/>
      <c r="J37" s="89"/>
      <c r="K37" s="95">
        <f t="shared" si="0"/>
        <v>61.292423014</v>
      </c>
      <c r="L37" s="110">
        <v>0.28244610400000003</v>
      </c>
    </row>
    <row r="38" spans="2:12" ht="12.75">
      <c r="B38" s="12">
        <v>34</v>
      </c>
      <c r="C38" s="14" t="s">
        <v>66</v>
      </c>
      <c r="D38" s="108">
        <v>0.04558094</v>
      </c>
      <c r="E38" s="108">
        <v>0.226027446</v>
      </c>
      <c r="F38" s="108">
        <v>2.9176821750000004</v>
      </c>
      <c r="G38" s="108">
        <v>0.21554732299999999</v>
      </c>
      <c r="H38" s="108">
        <v>0.012908697</v>
      </c>
      <c r="I38" s="72"/>
      <c r="J38" s="89"/>
      <c r="K38" s="95">
        <f t="shared" si="0"/>
        <v>3.4177465810000003</v>
      </c>
      <c r="L38" s="108">
        <v>0</v>
      </c>
    </row>
    <row r="39" spans="2:12" ht="12.75">
      <c r="B39" s="12">
        <v>35</v>
      </c>
      <c r="C39" s="14" t="s">
        <v>67</v>
      </c>
      <c r="D39" s="108">
        <v>87.469686636</v>
      </c>
      <c r="E39" s="108">
        <v>767.789774321</v>
      </c>
      <c r="F39" s="108">
        <v>1443.520737594</v>
      </c>
      <c r="G39" s="108">
        <v>315.47237393200004</v>
      </c>
      <c r="H39" s="108">
        <v>8.532522216</v>
      </c>
      <c r="I39" s="72"/>
      <c r="J39" s="89"/>
      <c r="K39" s="95">
        <f t="shared" si="0"/>
        <v>2622.785094699</v>
      </c>
      <c r="L39" s="108">
        <v>52.728732128</v>
      </c>
    </row>
    <row r="40" spans="2:12" ht="12.75">
      <c r="B40" s="12">
        <v>36</v>
      </c>
      <c r="C40" s="14" t="s">
        <v>68</v>
      </c>
      <c r="D40" s="108">
        <v>1.453636062</v>
      </c>
      <c r="E40" s="108">
        <v>79.401926114</v>
      </c>
      <c r="F40" s="108">
        <v>157.864171115</v>
      </c>
      <c r="G40" s="108">
        <v>32.133594589999994</v>
      </c>
      <c r="H40" s="108">
        <v>0.5833769950000001</v>
      </c>
      <c r="I40" s="72"/>
      <c r="J40" s="89"/>
      <c r="K40" s="95">
        <f t="shared" si="0"/>
        <v>271.43670487599996</v>
      </c>
      <c r="L40" s="108">
        <v>16.659471471</v>
      </c>
    </row>
    <row r="41" spans="2:12" ht="12.75">
      <c r="B41" s="12">
        <v>37</v>
      </c>
      <c r="C41" s="14" t="s">
        <v>69</v>
      </c>
      <c r="D41" s="108">
        <v>428.982229104</v>
      </c>
      <c r="E41" s="108">
        <v>2252.068116683</v>
      </c>
      <c r="F41" s="108">
        <v>1700.104566689</v>
      </c>
      <c r="G41" s="108">
        <v>414.533970798</v>
      </c>
      <c r="H41" s="108">
        <v>20.689495542</v>
      </c>
      <c r="I41" s="72"/>
      <c r="J41" s="89"/>
      <c r="K41" s="95">
        <f t="shared" si="0"/>
        <v>4816.378378816001</v>
      </c>
      <c r="L41" s="108">
        <v>76.358686371</v>
      </c>
    </row>
    <row r="42" spans="2:12" ht="15">
      <c r="B42" s="15" t="s">
        <v>11</v>
      </c>
      <c r="C42" s="90"/>
      <c r="D42" s="89">
        <f>SUM(D5:D41)</f>
        <v>17548.291295791467</v>
      </c>
      <c r="E42" s="89">
        <f aca="true" t="shared" si="1" ref="E42:L42">SUM(E5:E41)</f>
        <v>28767.796848015994</v>
      </c>
      <c r="F42" s="89">
        <f t="shared" si="1"/>
        <v>30948.426715086007</v>
      </c>
      <c r="G42" s="89">
        <f t="shared" si="1"/>
        <v>6156.410878090997</v>
      </c>
      <c r="H42" s="89">
        <f t="shared" si="1"/>
        <v>590.4007036199998</v>
      </c>
      <c r="I42" s="89">
        <f t="shared" si="1"/>
        <v>0</v>
      </c>
      <c r="J42" s="89">
        <f t="shared" si="1"/>
        <v>0</v>
      </c>
      <c r="K42" s="89">
        <f t="shared" si="1"/>
        <v>84011.32644060445</v>
      </c>
      <c r="L42" s="89">
        <f t="shared" si="1"/>
        <v>909.7490866550002</v>
      </c>
    </row>
    <row r="43" spans="2:6" ht="12.75">
      <c r="B43" t="s">
        <v>85</v>
      </c>
      <c r="E43" s="2"/>
      <c r="F43" s="103"/>
    </row>
    <row r="46" spans="4:12" ht="12.75">
      <c r="D46" s="112"/>
      <c r="E46" s="112"/>
      <c r="F46" s="112"/>
      <c r="G46" s="112"/>
      <c r="H46" s="112"/>
      <c r="I46" s="112"/>
      <c r="J46" s="112"/>
      <c r="K46" s="112"/>
      <c r="L46" s="112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ar_balaji</cp:lastModifiedBy>
  <cp:lastPrinted>2014-03-24T10:58:12Z</cp:lastPrinted>
  <dcterms:created xsi:type="dcterms:W3CDTF">2014-01-06T04:43:23Z</dcterms:created>
  <dcterms:modified xsi:type="dcterms:W3CDTF">2017-11-08T11:23:25Z</dcterms:modified>
  <cp:category/>
  <cp:version/>
  <cp:contentType/>
  <cp:contentStatus/>
</cp:coreProperties>
</file>