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<sst xmlns="http://schemas.openxmlformats.org/spreadsheetml/2006/main" count="206" uniqueCount="172">
  <si>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</si>
  <si>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</si>
  <si>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</si>
  <si>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</si>
  <si>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</si>
  <si>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</si>
  <si>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</si>
  <si>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</si>
  <si>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</si>
  <si>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</si>
  <si>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</si>
  <si>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</si>
  <si>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</si>
  <si>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</si>
  <si>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</si>
  <si>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</si>
  <si>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</si>
  <si>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</si>
  <si>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</si>
  <si>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</si>
  <si>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</si>
  <si>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</si>
  <si>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</si>
  <si>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</si>
  <si>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</si>
  <si>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</si>
  <si>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</si>
  <si>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</si>
  <si>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</si>
  <si>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</si>
  <si>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</si>
  <si>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</si>
  <si>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</si>
  <si>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</si>
  <si>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</si>
  <si>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</si>
  <si>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</si>
  <si>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</si>
  <si>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</si>
  <si>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</si>
  <si>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</si>
  <si>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</si>
  <si>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</si>
  <si>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</si>
  <si>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</si>
  <si>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</si>
  <si>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</si>
  <si>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</si>
  <si>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</si>
  <si>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</si>
  <si>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</si>
  <si>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</si>
  <si>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</si>
  <si>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</si>
  <si>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</si>
  <si>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</si>
  <si>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</si>
  <si>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</si>
  <si>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</si>
  <si>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</si>
  <si>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</si>
  <si>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</si>
  <si>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</si>
  <si>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</si>
  <si>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</si>
  <si>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</si>
  <si>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</si>
  <si>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</si>
  <si>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</si>
  <si>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</si>
  <si>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</si>
  <si>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</si>
  <si>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</si>
  <si>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</si>
  <si>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</si>
  <si>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</si>
  <si>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</si>
  <si>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</si>
  <si>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</si>
  <si>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</si>
  <si>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</si>
  <si>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</si>
  <si>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</si>
  <si>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</si>
  <si>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</si>
  <si>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</si>
  <si>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</si>
  <si>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</si>
  <si>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</si>
  <si>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</si>
  <si>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</si>
  <si>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</si>
  <si>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</si>
  <si>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</si>
  <si>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</si>
  <si>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</si>
  <si>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</si>
  <si>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</si>
  <si>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</si>
  <si>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</si>
  <si>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</si>
  <si>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</si>
  <si>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</si>
  <si>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</si>
  <si>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</si>
  <si>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</si>
  <si>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</si>
  <si>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</si>
  <si>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</si>
  <si>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</si>
  <si>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</si>
  <si>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</si>
  <si>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</si>
  <si>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</si>
  <si>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</si>
  <si>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</si>
  <si>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</si>
  <si>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</si>
  <si>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</si>
  <si>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</si>
  <si>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</si>
  <si>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</si>
  <si>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</si>
  <si>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</si>
  <si>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</si>
  <si>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</si>
  <si>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</si>
  <si>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</si>
  <si>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</si>
  <si>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</si>
  <si>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</si>
  <si>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</si>
  <si>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</si>
  <si>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</si>
  <si>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</si>
  <si>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</si>
  <si>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</si>
  <si>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</si>
  <si>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</si>
  <si>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</si>
  <si>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</si>
  <si>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</si>
  <si>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</si>
  <si>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</si>
  <si>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</si>
  <si>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</si>
  <si>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</si>
  <si>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</si>
  <si>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</si>
  <si>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</si>
  <si>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</si>
  <si>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</si>
  <si>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</si>
  <si>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</si>
  <si>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</si>
  <si>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</si>
  <si>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</si>
  <si>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</si>
  <si>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</si>
  <si>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</si>
  <si>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</si>
  <si>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</si>
  <si>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</si>
  <si>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</si>
  <si>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</si>
  <si>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</si>
  <si>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</si>
  <si>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</si>
  <si>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</si>
  <si>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- FMP - Series 218 - 40M</t>
  </si>
  <si>
    <t>DSP Mutual Fund: Average Assets Under Management (AAUM) as on 31.07.2020 (All figures in Rs. Crore)</t>
  </si>
  <si>
    <t>Table showing State wise /Union Territory wise contribution to AAUM of category of schemes as on 31.07.2020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</si>
</sst>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171" fontId="0" fillId="0" borderId="38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49" fontId="44" fillId="0" borderId="4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43" xfId="56" applyNumberFormat="1" applyFont="1" applyFill="1" applyBorder="1" applyAlignment="1">
      <alignment horizontal="center" vertical="top" wrapText="1"/>
      <protection/>
    </xf>
    <xf numFmtId="2" fontId="6" fillId="0" borderId="44" xfId="56" applyNumberFormat="1" applyFont="1" applyFill="1" applyBorder="1" applyAlignment="1">
      <alignment horizontal="center" vertical="top" wrapText="1"/>
      <protection/>
    </xf>
    <xf numFmtId="2" fontId="6" fillId="0" borderId="42" xfId="56" applyNumberFormat="1" applyFont="1" applyFill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1.0039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6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8.00390625" style="2" customWidth="1"/>
    <col min="19" max="19" width="9.57421875" style="2" bestFit="1" customWidth="1"/>
    <col min="20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6.003906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7.140625" style="26" bestFit="1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27" t="s">
        <v>66</v>
      </c>
      <c r="B1" s="147" t="s">
        <v>28</v>
      </c>
      <c r="C1" s="133" t="s">
        <v>170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28"/>
      <c r="B2" s="148"/>
      <c r="C2" s="152" t="s">
        <v>27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  <c r="W2" s="155" t="s">
        <v>25</v>
      </c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4"/>
      <c r="AQ2" s="155" t="s">
        <v>26</v>
      </c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4"/>
      <c r="BK2" s="139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28"/>
      <c r="B3" s="148"/>
      <c r="C3" s="151" t="s">
        <v>102</v>
      </c>
      <c r="D3" s="137"/>
      <c r="E3" s="137"/>
      <c r="F3" s="137"/>
      <c r="G3" s="137"/>
      <c r="H3" s="137"/>
      <c r="I3" s="137"/>
      <c r="J3" s="137"/>
      <c r="K3" s="137"/>
      <c r="L3" s="138"/>
      <c r="M3" s="136" t="s">
        <v>103</v>
      </c>
      <c r="N3" s="137"/>
      <c r="O3" s="137"/>
      <c r="P3" s="137"/>
      <c r="Q3" s="137"/>
      <c r="R3" s="137"/>
      <c r="S3" s="137"/>
      <c r="T3" s="137"/>
      <c r="U3" s="137"/>
      <c r="V3" s="138"/>
      <c r="W3" s="136" t="s">
        <v>102</v>
      </c>
      <c r="X3" s="137"/>
      <c r="Y3" s="137"/>
      <c r="Z3" s="137"/>
      <c r="AA3" s="137"/>
      <c r="AB3" s="137"/>
      <c r="AC3" s="137"/>
      <c r="AD3" s="137"/>
      <c r="AE3" s="137"/>
      <c r="AF3" s="138"/>
      <c r="AG3" s="136" t="s">
        <v>103</v>
      </c>
      <c r="AH3" s="137"/>
      <c r="AI3" s="137"/>
      <c r="AJ3" s="137"/>
      <c r="AK3" s="137"/>
      <c r="AL3" s="137"/>
      <c r="AM3" s="137"/>
      <c r="AN3" s="137"/>
      <c r="AO3" s="137"/>
      <c r="AP3" s="138"/>
      <c r="AQ3" s="136" t="s">
        <v>102</v>
      </c>
      <c r="AR3" s="137"/>
      <c r="AS3" s="137"/>
      <c r="AT3" s="137"/>
      <c r="AU3" s="137"/>
      <c r="AV3" s="137"/>
      <c r="AW3" s="137"/>
      <c r="AX3" s="137"/>
      <c r="AY3" s="137"/>
      <c r="AZ3" s="138"/>
      <c r="BA3" s="136" t="s">
        <v>103</v>
      </c>
      <c r="BB3" s="137"/>
      <c r="BC3" s="137"/>
      <c r="BD3" s="137"/>
      <c r="BE3" s="137"/>
      <c r="BF3" s="137"/>
      <c r="BG3" s="137"/>
      <c r="BH3" s="137"/>
      <c r="BI3" s="137"/>
      <c r="BJ3" s="138"/>
      <c r="BK3" s="14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28"/>
      <c r="B4" s="148"/>
      <c r="C4" s="157" t="s">
        <v>29</v>
      </c>
      <c r="D4" s="157"/>
      <c r="E4" s="157"/>
      <c r="F4" s="157"/>
      <c r="G4" s="158"/>
      <c r="H4" s="144" t="s">
        <v>30</v>
      </c>
      <c r="I4" s="145"/>
      <c r="J4" s="145"/>
      <c r="K4" s="145"/>
      <c r="L4" s="146"/>
      <c r="M4" s="156" t="s">
        <v>29</v>
      </c>
      <c r="N4" s="157"/>
      <c r="O4" s="157"/>
      <c r="P4" s="157"/>
      <c r="Q4" s="158"/>
      <c r="R4" s="144" t="s">
        <v>30</v>
      </c>
      <c r="S4" s="145"/>
      <c r="T4" s="145"/>
      <c r="U4" s="145"/>
      <c r="V4" s="146"/>
      <c r="W4" s="156" t="s">
        <v>29</v>
      </c>
      <c r="X4" s="157"/>
      <c r="Y4" s="157"/>
      <c r="Z4" s="157"/>
      <c r="AA4" s="158"/>
      <c r="AB4" s="144" t="s">
        <v>30</v>
      </c>
      <c r="AC4" s="145"/>
      <c r="AD4" s="145"/>
      <c r="AE4" s="145"/>
      <c r="AF4" s="146"/>
      <c r="AG4" s="156" t="s">
        <v>29</v>
      </c>
      <c r="AH4" s="157"/>
      <c r="AI4" s="157"/>
      <c r="AJ4" s="157"/>
      <c r="AK4" s="158"/>
      <c r="AL4" s="144" t="s">
        <v>30</v>
      </c>
      <c r="AM4" s="145"/>
      <c r="AN4" s="145"/>
      <c r="AO4" s="145"/>
      <c r="AP4" s="146"/>
      <c r="AQ4" s="156" t="s">
        <v>29</v>
      </c>
      <c r="AR4" s="157"/>
      <c r="AS4" s="157"/>
      <c r="AT4" s="157"/>
      <c r="AU4" s="158"/>
      <c r="AV4" s="144" t="s">
        <v>30</v>
      </c>
      <c r="AW4" s="145"/>
      <c r="AX4" s="145"/>
      <c r="AY4" s="145"/>
      <c r="AZ4" s="146"/>
      <c r="BA4" s="156" t="s">
        <v>29</v>
      </c>
      <c r="BB4" s="157"/>
      <c r="BC4" s="157"/>
      <c r="BD4" s="157"/>
      <c r="BE4" s="158"/>
      <c r="BF4" s="144" t="s">
        <v>30</v>
      </c>
      <c r="BG4" s="145"/>
      <c r="BH4" s="145"/>
      <c r="BI4" s="145"/>
      <c r="BJ4" s="146"/>
      <c r="BK4" s="140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28"/>
      <c r="B5" s="148"/>
      <c r="C5" s="95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50"/>
    </row>
    <row r="7" spans="1:63" ht="12.75">
      <c r="A7" s="10" t="s">
        <v>67</v>
      </c>
      <c r="B7" s="17" t="s">
        <v>12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50"/>
    </row>
    <row r="8" spans="1:63" ht="12.75">
      <c r="A8" s="10"/>
      <c r="B8" s="21" t="s">
        <v>131</v>
      </c>
      <c r="C8" s="48">
        <v>0</v>
      </c>
      <c r="D8" s="46">
        <v>239.948466989</v>
      </c>
      <c r="E8" s="40">
        <v>0</v>
      </c>
      <c r="F8" s="40">
        <v>0</v>
      </c>
      <c r="G8" s="40">
        <v>0</v>
      </c>
      <c r="H8" s="40">
        <v>2.561795541</v>
      </c>
      <c r="I8" s="40">
        <v>1684.617536597</v>
      </c>
      <c r="J8" s="40">
        <v>0.811212885</v>
      </c>
      <c r="K8" s="40">
        <v>0</v>
      </c>
      <c r="L8" s="40">
        <v>137.775521327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0.795458609</v>
      </c>
      <c r="S8" s="40">
        <v>21.701364468</v>
      </c>
      <c r="T8" s="40">
        <v>2.406162685</v>
      </c>
      <c r="U8" s="40">
        <v>0</v>
      </c>
      <c r="V8" s="40">
        <v>2.977645615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</v>
      </c>
      <c r="AS8" s="40">
        <v>0</v>
      </c>
      <c r="AT8" s="40">
        <v>0</v>
      </c>
      <c r="AU8" s="40">
        <v>0</v>
      </c>
      <c r="AV8" s="40">
        <v>16.424039345</v>
      </c>
      <c r="AW8" s="40">
        <v>200.821132858</v>
      </c>
      <c r="AX8" s="40">
        <v>0</v>
      </c>
      <c r="AY8" s="40">
        <v>0</v>
      </c>
      <c r="AZ8" s="40">
        <v>134.020488207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6.31212511</v>
      </c>
      <c r="BG8" s="46">
        <v>96.421702373</v>
      </c>
      <c r="BH8" s="40">
        <v>1.422019709</v>
      </c>
      <c r="BI8" s="40">
        <v>0</v>
      </c>
      <c r="BJ8" s="40">
        <v>23.263392881</v>
      </c>
      <c r="BK8" s="110">
        <v>2572.280065199</v>
      </c>
    </row>
    <row r="9" spans="1:63" ht="12.75">
      <c r="A9" s="10"/>
      <c r="B9" s="21" t="s">
        <v>137</v>
      </c>
      <c r="C9" s="48">
        <v>0</v>
      </c>
      <c r="D9" s="46">
        <v>627.92415779</v>
      </c>
      <c r="E9" s="40">
        <v>0</v>
      </c>
      <c r="F9" s="40">
        <v>0</v>
      </c>
      <c r="G9" s="49">
        <v>0</v>
      </c>
      <c r="H9" s="48">
        <v>67.21228206</v>
      </c>
      <c r="I9" s="40">
        <v>4752.936969546</v>
      </c>
      <c r="J9" s="40">
        <v>1179.660882047</v>
      </c>
      <c r="K9" s="49">
        <v>0</v>
      </c>
      <c r="L9" s="49">
        <v>888.117615083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28.0514376</v>
      </c>
      <c r="S9" s="40">
        <v>433.10765493</v>
      </c>
      <c r="T9" s="40">
        <v>24.453044742</v>
      </c>
      <c r="U9" s="40">
        <v>0</v>
      </c>
      <c r="V9" s="49">
        <v>68.328940352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0.012380279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0.010299298</v>
      </c>
      <c r="AM9" s="40">
        <v>0</v>
      </c>
      <c r="AN9" s="40">
        <v>0</v>
      </c>
      <c r="AO9" s="49">
        <v>0</v>
      </c>
      <c r="AP9" s="49">
        <v>0</v>
      </c>
      <c r="AQ9" s="48">
        <v>0</v>
      </c>
      <c r="AR9" s="46">
        <v>0</v>
      </c>
      <c r="AS9" s="40">
        <v>0</v>
      </c>
      <c r="AT9" s="49">
        <v>0</v>
      </c>
      <c r="AU9" s="49">
        <v>0</v>
      </c>
      <c r="AV9" s="48">
        <v>91.315941579</v>
      </c>
      <c r="AW9" s="40">
        <v>1582.705521719</v>
      </c>
      <c r="AX9" s="40">
        <v>7.116298859</v>
      </c>
      <c r="AY9" s="49">
        <v>0</v>
      </c>
      <c r="AZ9" s="49">
        <v>569.517970504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34.440231292</v>
      </c>
      <c r="BG9" s="46">
        <v>45.52449782</v>
      </c>
      <c r="BH9" s="40">
        <v>10.618183828</v>
      </c>
      <c r="BI9" s="40">
        <v>0</v>
      </c>
      <c r="BJ9" s="40">
        <v>78.376356418</v>
      </c>
      <c r="BK9" s="110">
        <v>10489.430665746</v>
      </c>
    </row>
    <row r="10" spans="1:63" ht="12.75">
      <c r="A10" s="10"/>
      <c r="B10" s="21" t="s">
        <v>136</v>
      </c>
      <c r="C10" s="48">
        <v>0</v>
      </c>
      <c r="D10" s="46">
        <v>129.265644011</v>
      </c>
      <c r="E10" s="40">
        <v>0</v>
      </c>
      <c r="F10" s="40">
        <v>0</v>
      </c>
      <c r="G10" s="47">
        <v>0</v>
      </c>
      <c r="H10" s="48">
        <v>18.587039795</v>
      </c>
      <c r="I10" s="40">
        <v>671.257185793</v>
      </c>
      <c r="J10" s="40">
        <v>63.239823941</v>
      </c>
      <c r="K10" s="49">
        <v>0</v>
      </c>
      <c r="L10" s="47">
        <v>206.586473648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5.111248848</v>
      </c>
      <c r="S10" s="40">
        <v>54.441915818</v>
      </c>
      <c r="T10" s="40">
        <v>13.622328978</v>
      </c>
      <c r="U10" s="40">
        <v>0</v>
      </c>
      <c r="V10" s="47">
        <v>31.598116224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</v>
      </c>
      <c r="AC10" s="40">
        <v>0</v>
      </c>
      <c r="AD10" s="40">
        <v>0</v>
      </c>
      <c r="AE10" s="40">
        <v>0</v>
      </c>
      <c r="AF10" s="47">
        <v>0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</v>
      </c>
      <c r="AM10" s="40">
        <v>0</v>
      </c>
      <c r="AN10" s="40">
        <v>0</v>
      </c>
      <c r="AO10" s="49">
        <v>0</v>
      </c>
      <c r="AP10" s="47">
        <v>0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11.028327994</v>
      </c>
      <c r="AW10" s="40">
        <v>392.560839873</v>
      </c>
      <c r="AX10" s="40">
        <v>1.064793996</v>
      </c>
      <c r="AY10" s="49">
        <v>0</v>
      </c>
      <c r="AZ10" s="47">
        <v>231.204738272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6.539235896</v>
      </c>
      <c r="BG10" s="46">
        <v>13.408719224</v>
      </c>
      <c r="BH10" s="40">
        <v>0.792060698</v>
      </c>
      <c r="BI10" s="40">
        <v>0</v>
      </c>
      <c r="BJ10" s="40">
        <v>32.614175462</v>
      </c>
      <c r="BK10" s="110">
        <v>1882.922668471</v>
      </c>
    </row>
    <row r="11" spans="1:64" ht="12.75">
      <c r="A11" s="31"/>
      <c r="B11" s="32" t="s">
        <v>76</v>
      </c>
      <c r="C11" s="96">
        <f>SUM(C8:C10)</f>
        <v>0</v>
      </c>
      <c r="D11" s="77">
        <f aca="true" t="shared" si="0" ref="D11:BJ11">SUM(D8:D10)</f>
        <v>997.13826879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88.361117396</v>
      </c>
      <c r="I11" s="77">
        <f t="shared" si="0"/>
        <v>7108.811691936</v>
      </c>
      <c r="J11" s="77">
        <f t="shared" si="0"/>
        <v>1243.711918873</v>
      </c>
      <c r="K11" s="77">
        <f t="shared" si="0"/>
        <v>0</v>
      </c>
      <c r="L11" s="77">
        <f t="shared" si="0"/>
        <v>1232.4796100580002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33.958145057</v>
      </c>
      <c r="S11" s="77">
        <f t="shared" si="0"/>
        <v>509.250935216</v>
      </c>
      <c r="T11" s="77">
        <f t="shared" si="0"/>
        <v>40.481536405</v>
      </c>
      <c r="U11" s="77">
        <f t="shared" si="0"/>
        <v>0</v>
      </c>
      <c r="V11" s="77">
        <f t="shared" si="0"/>
        <v>102.90470219100001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0.012380279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0.010299298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</v>
      </c>
      <c r="AQ11" s="77">
        <f t="shared" si="0"/>
        <v>0</v>
      </c>
      <c r="AR11" s="77">
        <f t="shared" si="0"/>
        <v>0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118.76830891799999</v>
      </c>
      <c r="AW11" s="77">
        <f t="shared" si="0"/>
        <v>2176.08749445</v>
      </c>
      <c r="AX11" s="77">
        <f t="shared" si="0"/>
        <v>8.181092855</v>
      </c>
      <c r="AY11" s="77">
        <f t="shared" si="0"/>
        <v>0</v>
      </c>
      <c r="AZ11" s="77">
        <f t="shared" si="0"/>
        <v>934.743196983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47.291592298000005</v>
      </c>
      <c r="BG11" s="77">
        <f t="shared" si="0"/>
        <v>155.35491941700002</v>
      </c>
      <c r="BH11" s="77">
        <f t="shared" si="0"/>
        <v>12.832264235</v>
      </c>
      <c r="BI11" s="77">
        <f t="shared" si="0"/>
        <v>0</v>
      </c>
      <c r="BJ11" s="77">
        <f t="shared" si="0"/>
        <v>134.253924761</v>
      </c>
      <c r="BK11" s="111">
        <f>SUM(BK8:BK10)</f>
        <v>14944.633399416</v>
      </c>
      <c r="BL11" s="87"/>
    </row>
    <row r="12" spans="1:64" ht="12.75">
      <c r="A12" s="10" t="s">
        <v>68</v>
      </c>
      <c r="B12" s="17" t="s">
        <v>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6"/>
      <c r="BL12" s="87"/>
    </row>
    <row r="13" spans="1:64" ht="12.75">
      <c r="A13" s="10"/>
      <c r="B13" s="17" t="s">
        <v>138</v>
      </c>
      <c r="C13" s="48">
        <v>0</v>
      </c>
      <c r="D13" s="46">
        <v>567.657187299</v>
      </c>
      <c r="E13" s="40">
        <v>0</v>
      </c>
      <c r="F13" s="40">
        <v>0</v>
      </c>
      <c r="G13" s="47">
        <v>0</v>
      </c>
      <c r="H13" s="48">
        <v>29.80706237</v>
      </c>
      <c r="I13" s="40">
        <v>159.960987608</v>
      </c>
      <c r="J13" s="40">
        <v>0</v>
      </c>
      <c r="K13" s="49">
        <v>0</v>
      </c>
      <c r="L13" s="47">
        <v>233.569635432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15.898373985</v>
      </c>
      <c r="S13" s="40">
        <v>3.300069255</v>
      </c>
      <c r="T13" s="40">
        <v>0</v>
      </c>
      <c r="U13" s="40">
        <v>0</v>
      </c>
      <c r="V13" s="47">
        <v>13.283858203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0.226800842</v>
      </c>
      <c r="AS13" s="40">
        <v>0</v>
      </c>
      <c r="AT13" s="49">
        <v>0</v>
      </c>
      <c r="AU13" s="47">
        <v>0</v>
      </c>
      <c r="AV13" s="48">
        <v>16.1683106</v>
      </c>
      <c r="AW13" s="40">
        <v>25.726932283</v>
      </c>
      <c r="AX13" s="40">
        <v>6.416539676</v>
      </c>
      <c r="AY13" s="49">
        <v>0</v>
      </c>
      <c r="AZ13" s="47">
        <v>80.943027086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4.164972126</v>
      </c>
      <c r="BG13" s="46">
        <v>0.607156075</v>
      </c>
      <c r="BH13" s="40">
        <v>2.147235571</v>
      </c>
      <c r="BI13" s="40">
        <v>0</v>
      </c>
      <c r="BJ13" s="40">
        <v>5.816297764</v>
      </c>
      <c r="BK13" s="110">
        <v>1165.694446175</v>
      </c>
      <c r="BL13" s="87"/>
    </row>
    <row r="14" spans="1:64" ht="12.75">
      <c r="A14" s="10"/>
      <c r="B14" s="21" t="s">
        <v>127</v>
      </c>
      <c r="C14" s="48">
        <v>0</v>
      </c>
      <c r="D14" s="46">
        <v>11.565238148</v>
      </c>
      <c r="E14" s="40">
        <v>0</v>
      </c>
      <c r="F14" s="40">
        <v>0</v>
      </c>
      <c r="G14" s="47">
        <v>0</v>
      </c>
      <c r="H14" s="48">
        <v>5.55441067</v>
      </c>
      <c r="I14" s="40">
        <v>0</v>
      </c>
      <c r="J14" s="40">
        <v>0</v>
      </c>
      <c r="K14" s="49">
        <v>0</v>
      </c>
      <c r="L14" s="47">
        <v>7.461941022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1.870834444</v>
      </c>
      <c r="S14" s="40">
        <v>0.004700193</v>
      </c>
      <c r="T14" s="40">
        <v>0</v>
      </c>
      <c r="U14" s="40">
        <v>0</v>
      </c>
      <c r="V14" s="47">
        <v>1.110678757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</v>
      </c>
      <c r="AS14" s="40">
        <v>0</v>
      </c>
      <c r="AT14" s="49">
        <v>0</v>
      </c>
      <c r="AU14" s="47">
        <v>0</v>
      </c>
      <c r="AV14" s="48">
        <v>2.510349606</v>
      </c>
      <c r="AW14" s="40">
        <v>1.515687971</v>
      </c>
      <c r="AX14" s="40">
        <v>0</v>
      </c>
      <c r="AY14" s="49">
        <v>0</v>
      </c>
      <c r="AZ14" s="47">
        <v>13.46073967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0.396162901</v>
      </c>
      <c r="BG14" s="46">
        <v>5.1595E-05</v>
      </c>
      <c r="BH14" s="40">
        <v>0</v>
      </c>
      <c r="BI14" s="40">
        <v>0</v>
      </c>
      <c r="BJ14" s="40">
        <v>0.4884423739650388</v>
      </c>
      <c r="BK14" s="110">
        <v>45.93923735096504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579.2224254470001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35.36147304</v>
      </c>
      <c r="I15" s="78">
        <f t="shared" si="1"/>
        <v>159.960987608</v>
      </c>
      <c r="J15" s="78">
        <f t="shared" si="1"/>
        <v>0</v>
      </c>
      <c r="K15" s="78">
        <f t="shared" si="1"/>
        <v>0</v>
      </c>
      <c r="L15" s="78">
        <f t="shared" si="1"/>
        <v>241.031576454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17.769208429</v>
      </c>
      <c r="S15" s="78">
        <f t="shared" si="1"/>
        <v>3.304769448</v>
      </c>
      <c r="T15" s="78">
        <f t="shared" si="1"/>
        <v>0</v>
      </c>
      <c r="U15" s="78">
        <f t="shared" si="1"/>
        <v>0</v>
      </c>
      <c r="V15" s="78">
        <f t="shared" si="1"/>
        <v>14.39453696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0.226800842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18.678660206000004</v>
      </c>
      <c r="AW15" s="78">
        <f t="shared" si="2"/>
        <v>27.242620254</v>
      </c>
      <c r="AX15" s="78">
        <f t="shared" si="2"/>
        <v>6.416539676</v>
      </c>
      <c r="AY15" s="78">
        <f t="shared" si="2"/>
        <v>0</v>
      </c>
      <c r="AZ15" s="78">
        <f t="shared" si="2"/>
        <v>94.403766756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4.561135027000001</v>
      </c>
      <c r="BG15" s="78">
        <f t="shared" si="2"/>
        <v>0.60720767</v>
      </c>
      <c r="BH15" s="78">
        <f t="shared" si="2"/>
        <v>2.147235571</v>
      </c>
      <c r="BI15" s="78">
        <f t="shared" si="2"/>
        <v>0</v>
      </c>
      <c r="BJ15" s="78">
        <f t="shared" si="2"/>
        <v>6.304740137965038</v>
      </c>
      <c r="BK15" s="112">
        <f>SUM(BK13:BK14)</f>
        <v>1211.633683525965</v>
      </c>
      <c r="BL15" s="87"/>
    </row>
    <row r="16" spans="1:64" ht="12.75">
      <c r="A16" s="10" t="s">
        <v>69</v>
      </c>
      <c r="B16" s="17" t="s">
        <v>10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42"/>
      <c r="BL16" s="87"/>
    </row>
    <row r="17" spans="1:64" ht="12.75">
      <c r="A17" s="10"/>
      <c r="B17" s="108" t="s">
        <v>140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0.258379728</v>
      </c>
      <c r="I17" s="40">
        <v>101.998403414</v>
      </c>
      <c r="J17" s="40">
        <v>0</v>
      </c>
      <c r="K17" s="40">
        <v>0</v>
      </c>
      <c r="L17" s="47">
        <v>37.341946876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0.075361846</v>
      </c>
      <c r="S17" s="40">
        <v>0</v>
      </c>
      <c r="T17" s="40">
        <v>0</v>
      </c>
      <c r="U17" s="40">
        <v>0</v>
      </c>
      <c r="V17" s="47">
        <v>0.242906838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0.695379464</v>
      </c>
      <c r="AW17" s="40">
        <v>6.353631255</v>
      </c>
      <c r="AX17" s="40">
        <v>0</v>
      </c>
      <c r="AY17" s="40">
        <v>0</v>
      </c>
      <c r="AZ17" s="47">
        <v>24.930739178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0.031034557</v>
      </c>
      <c r="BG17" s="46">
        <v>0</v>
      </c>
      <c r="BH17" s="40">
        <v>0</v>
      </c>
      <c r="BI17" s="40">
        <v>0</v>
      </c>
      <c r="BJ17" s="49">
        <v>1.867273263</v>
      </c>
      <c r="BK17" s="110">
        <v>173.795056419</v>
      </c>
      <c r="BL17" s="87"/>
    </row>
    <row r="18" spans="1:64" ht="12.75">
      <c r="A18" s="10"/>
      <c r="B18" s="108" t="s">
        <v>141</v>
      </c>
      <c r="C18" s="48">
        <v>0</v>
      </c>
      <c r="D18" s="46">
        <v>6.098508065</v>
      </c>
      <c r="E18" s="40">
        <v>0</v>
      </c>
      <c r="F18" s="40">
        <v>0</v>
      </c>
      <c r="G18" s="47">
        <v>0</v>
      </c>
      <c r="H18" s="64">
        <v>0.151087545</v>
      </c>
      <c r="I18" s="40">
        <v>394.878397209</v>
      </c>
      <c r="J18" s="40">
        <v>0</v>
      </c>
      <c r="K18" s="40">
        <v>0</v>
      </c>
      <c r="L18" s="47">
        <v>29.723360716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0.029272856</v>
      </c>
      <c r="S18" s="40">
        <v>13.416717743</v>
      </c>
      <c r="T18" s="40">
        <v>0</v>
      </c>
      <c r="U18" s="40">
        <v>0</v>
      </c>
      <c r="V18" s="47">
        <v>0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0.612854291</v>
      </c>
      <c r="AW18" s="40">
        <v>14.261847582</v>
      </c>
      <c r="AX18" s="40">
        <v>0</v>
      </c>
      <c r="AY18" s="40">
        <v>0</v>
      </c>
      <c r="AZ18" s="47">
        <v>59.387882615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0.091800755</v>
      </c>
      <c r="BG18" s="46">
        <v>0</v>
      </c>
      <c r="BH18" s="40">
        <v>0</v>
      </c>
      <c r="BI18" s="40">
        <v>0</v>
      </c>
      <c r="BJ18" s="49">
        <v>0.914369477</v>
      </c>
      <c r="BK18" s="110">
        <v>519.566098854</v>
      </c>
      <c r="BL18" s="87"/>
    </row>
    <row r="19" spans="1:64" ht="12.75">
      <c r="A19" s="10"/>
      <c r="B19" s="108" t="s">
        <v>150</v>
      </c>
      <c r="C19" s="48">
        <v>0</v>
      </c>
      <c r="D19" s="46">
        <v>0</v>
      </c>
      <c r="E19" s="40">
        <v>0</v>
      </c>
      <c r="F19" s="40">
        <v>0</v>
      </c>
      <c r="G19" s="47">
        <v>0</v>
      </c>
      <c r="H19" s="64">
        <v>0.174949995</v>
      </c>
      <c r="I19" s="40">
        <v>87.443133089</v>
      </c>
      <c r="J19" s="40">
        <v>0</v>
      </c>
      <c r="K19" s="40">
        <v>0</v>
      </c>
      <c r="L19" s="47">
        <v>69.47457204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0.017771584</v>
      </c>
      <c r="S19" s="40">
        <v>0.411924145</v>
      </c>
      <c r="T19" s="40">
        <v>0</v>
      </c>
      <c r="U19" s="40">
        <v>0</v>
      </c>
      <c r="V19" s="47">
        <v>0.563747615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0.170562839</v>
      </c>
      <c r="AW19" s="40">
        <v>129.208337544</v>
      </c>
      <c r="AX19" s="40">
        <v>0</v>
      </c>
      <c r="AY19" s="40">
        <v>0</v>
      </c>
      <c r="AZ19" s="47">
        <v>163.754621713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0.004666882</v>
      </c>
      <c r="BG19" s="46">
        <v>2.158433194</v>
      </c>
      <c r="BH19" s="40">
        <v>0</v>
      </c>
      <c r="BI19" s="40">
        <v>0</v>
      </c>
      <c r="BJ19" s="49">
        <v>2.753460722</v>
      </c>
      <c r="BK19" s="110">
        <v>456.136181362</v>
      </c>
      <c r="BL19" s="87"/>
    </row>
    <row r="20" spans="1:64" ht="12.75">
      <c r="A20" s="10"/>
      <c r="B20" s="108" t="s">
        <v>148</v>
      </c>
      <c r="C20" s="48">
        <v>0</v>
      </c>
      <c r="D20" s="46">
        <v>0</v>
      </c>
      <c r="E20" s="40">
        <v>0</v>
      </c>
      <c r="F20" s="40">
        <v>0</v>
      </c>
      <c r="G20" s="47">
        <v>0</v>
      </c>
      <c r="H20" s="64">
        <v>0.134147809</v>
      </c>
      <c r="I20" s="40">
        <v>37.537323876</v>
      </c>
      <c r="J20" s="40">
        <v>0</v>
      </c>
      <c r="K20" s="40">
        <v>0</v>
      </c>
      <c r="L20" s="47">
        <v>17.3489811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0.00721896</v>
      </c>
      <c r="S20" s="40">
        <v>0</v>
      </c>
      <c r="T20" s="40">
        <v>0</v>
      </c>
      <c r="U20" s="40">
        <v>0</v>
      </c>
      <c r="V20" s="47">
        <v>0.030077984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0.090986113</v>
      </c>
      <c r="AW20" s="40">
        <v>28.404961724</v>
      </c>
      <c r="AX20" s="40">
        <v>0</v>
      </c>
      <c r="AY20" s="40">
        <v>0</v>
      </c>
      <c r="AZ20" s="47">
        <v>12.407757916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0.007184998</v>
      </c>
      <c r="BG20" s="46">
        <v>0</v>
      </c>
      <c r="BH20" s="40">
        <v>0</v>
      </c>
      <c r="BI20" s="40">
        <v>0</v>
      </c>
      <c r="BJ20" s="49">
        <v>1.074157211</v>
      </c>
      <c r="BK20" s="110">
        <v>97.042797691</v>
      </c>
      <c r="BL20" s="87"/>
    </row>
    <row r="21" spans="1:64" ht="12.75">
      <c r="A21" s="10"/>
      <c r="B21" s="108" t="s">
        <v>155</v>
      </c>
      <c r="C21" s="48">
        <v>0</v>
      </c>
      <c r="D21" s="46">
        <v>5.78123387</v>
      </c>
      <c r="E21" s="40">
        <v>0</v>
      </c>
      <c r="F21" s="40">
        <v>0</v>
      </c>
      <c r="G21" s="47">
        <v>0</v>
      </c>
      <c r="H21" s="64">
        <v>0.081746647</v>
      </c>
      <c r="I21" s="40">
        <v>0.578123387</v>
      </c>
      <c r="J21" s="40">
        <v>0</v>
      </c>
      <c r="K21" s="40">
        <v>0</v>
      </c>
      <c r="L21" s="47">
        <v>2.847835804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0.037000085</v>
      </c>
      <c r="S21" s="40">
        <v>0</v>
      </c>
      <c r="T21" s="40">
        <v>0</v>
      </c>
      <c r="U21" s="40">
        <v>0</v>
      </c>
      <c r="V21" s="47">
        <v>1.849994838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0.192533322</v>
      </c>
      <c r="AW21" s="40">
        <v>4.085336808</v>
      </c>
      <c r="AX21" s="40">
        <v>0</v>
      </c>
      <c r="AY21" s="40">
        <v>0</v>
      </c>
      <c r="AZ21" s="47">
        <v>9.099994804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0.00149808</v>
      </c>
      <c r="BG21" s="46">
        <v>0</v>
      </c>
      <c r="BH21" s="40">
        <v>0</v>
      </c>
      <c r="BI21" s="40">
        <v>0</v>
      </c>
      <c r="BJ21" s="49">
        <v>0.057621081</v>
      </c>
      <c r="BK21" s="110">
        <v>24.612918726</v>
      </c>
      <c r="BL21" s="87"/>
    </row>
    <row r="22" spans="1:64" ht="12.75">
      <c r="A22" s="10"/>
      <c r="B22" s="108" t="s">
        <v>151</v>
      </c>
      <c r="C22" s="48">
        <v>0</v>
      </c>
      <c r="D22" s="46">
        <v>0</v>
      </c>
      <c r="E22" s="40">
        <v>0</v>
      </c>
      <c r="F22" s="40">
        <v>0</v>
      </c>
      <c r="G22" s="47">
        <v>0</v>
      </c>
      <c r="H22" s="64">
        <v>0.224626726</v>
      </c>
      <c r="I22" s="40">
        <v>103.284250244</v>
      </c>
      <c r="J22" s="40">
        <v>0</v>
      </c>
      <c r="K22" s="40">
        <v>0</v>
      </c>
      <c r="L22" s="47">
        <v>5.98239072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0.007249918</v>
      </c>
      <c r="S22" s="40">
        <v>0</v>
      </c>
      <c r="T22" s="40">
        <v>0</v>
      </c>
      <c r="U22" s="40">
        <v>0</v>
      </c>
      <c r="V22" s="47">
        <v>0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0.159301012</v>
      </c>
      <c r="AW22" s="40">
        <v>9.186347444</v>
      </c>
      <c r="AX22" s="40">
        <v>0</v>
      </c>
      <c r="AY22" s="40">
        <v>0</v>
      </c>
      <c r="AZ22" s="47">
        <v>12.677084069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0.003005679</v>
      </c>
      <c r="BG22" s="46">
        <v>0.36068129</v>
      </c>
      <c r="BH22" s="40">
        <v>0</v>
      </c>
      <c r="BI22" s="40">
        <v>0</v>
      </c>
      <c r="BJ22" s="49">
        <v>0.055304465</v>
      </c>
      <c r="BK22" s="110">
        <v>131.940241567</v>
      </c>
      <c r="BL22" s="87"/>
    </row>
    <row r="23" spans="1:64" ht="12.75">
      <c r="A23" s="10"/>
      <c r="B23" s="108" t="s">
        <v>157</v>
      </c>
      <c r="C23" s="48">
        <v>0</v>
      </c>
      <c r="D23" s="46">
        <v>0</v>
      </c>
      <c r="E23" s="40">
        <v>0</v>
      </c>
      <c r="F23" s="40">
        <v>0</v>
      </c>
      <c r="G23" s="47">
        <v>0</v>
      </c>
      <c r="H23" s="64">
        <v>0.760682226</v>
      </c>
      <c r="I23" s="40">
        <v>102.602634454</v>
      </c>
      <c r="J23" s="40">
        <v>0</v>
      </c>
      <c r="K23" s="40">
        <v>0</v>
      </c>
      <c r="L23" s="47">
        <v>2.598326016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0.147864477</v>
      </c>
      <c r="S23" s="40">
        <v>6.132853225</v>
      </c>
      <c r="T23" s="40">
        <v>0</v>
      </c>
      <c r="U23" s="40">
        <v>0</v>
      </c>
      <c r="V23" s="47">
        <v>4.648702745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0.572783449</v>
      </c>
      <c r="AW23" s="40">
        <v>22.861511008</v>
      </c>
      <c r="AX23" s="40">
        <v>0</v>
      </c>
      <c r="AY23" s="40">
        <v>0</v>
      </c>
      <c r="AZ23" s="47">
        <v>6.231555542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0.090159604</v>
      </c>
      <c r="BG23" s="46">
        <v>0.487546839</v>
      </c>
      <c r="BH23" s="40">
        <v>0</v>
      </c>
      <c r="BI23" s="40">
        <v>0</v>
      </c>
      <c r="BJ23" s="49">
        <v>4.925237926</v>
      </c>
      <c r="BK23" s="110">
        <v>152.059857511</v>
      </c>
      <c r="BL23" s="87"/>
    </row>
    <row r="24" spans="1:64" ht="12.75">
      <c r="A24" s="10"/>
      <c r="B24" s="108" t="s">
        <v>142</v>
      </c>
      <c r="C24" s="48">
        <v>0</v>
      </c>
      <c r="D24" s="46">
        <v>0</v>
      </c>
      <c r="E24" s="40">
        <v>0</v>
      </c>
      <c r="F24" s="40">
        <v>0</v>
      </c>
      <c r="G24" s="47">
        <v>0</v>
      </c>
      <c r="H24" s="64">
        <v>0.378084507</v>
      </c>
      <c r="I24" s="40">
        <v>64.377926792</v>
      </c>
      <c r="J24" s="40">
        <v>0</v>
      </c>
      <c r="K24" s="40">
        <v>0</v>
      </c>
      <c r="L24" s="47">
        <v>38.280527526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0.042582728</v>
      </c>
      <c r="S24" s="40">
        <v>5.99757097</v>
      </c>
      <c r="T24" s="40">
        <v>0</v>
      </c>
      <c r="U24" s="40">
        <v>0</v>
      </c>
      <c r="V24" s="47">
        <v>4.701375932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0.047644697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6.627680104</v>
      </c>
      <c r="AW24" s="40">
        <v>89.836140153</v>
      </c>
      <c r="AX24" s="40">
        <v>0</v>
      </c>
      <c r="AY24" s="40">
        <v>0</v>
      </c>
      <c r="AZ24" s="47">
        <v>186.456673489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0.747238858</v>
      </c>
      <c r="BG24" s="46">
        <v>17.658191457</v>
      </c>
      <c r="BH24" s="40">
        <v>3.573352257</v>
      </c>
      <c r="BI24" s="40">
        <v>0</v>
      </c>
      <c r="BJ24" s="49">
        <v>19.846955165</v>
      </c>
      <c r="BK24" s="110">
        <v>438.571944635</v>
      </c>
      <c r="BL24" s="87"/>
    </row>
    <row r="25" spans="1:64" ht="12.75">
      <c r="A25" s="10"/>
      <c r="B25" s="108" t="s">
        <v>158</v>
      </c>
      <c r="C25" s="48">
        <v>0</v>
      </c>
      <c r="D25" s="46">
        <v>4.85348516</v>
      </c>
      <c r="E25" s="40">
        <v>0</v>
      </c>
      <c r="F25" s="40">
        <v>0</v>
      </c>
      <c r="G25" s="47">
        <v>0</v>
      </c>
      <c r="H25" s="64">
        <v>0.180792267</v>
      </c>
      <c r="I25" s="40">
        <v>123.301835927</v>
      </c>
      <c r="J25" s="40">
        <v>0</v>
      </c>
      <c r="K25" s="40">
        <v>0</v>
      </c>
      <c r="L25" s="47">
        <v>82.463382286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0.015167136</v>
      </c>
      <c r="S25" s="40">
        <v>0</v>
      </c>
      <c r="T25" s="40">
        <v>0</v>
      </c>
      <c r="U25" s="40">
        <v>0</v>
      </c>
      <c r="V25" s="47">
        <v>0.351877675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0.448365848</v>
      </c>
      <c r="AW25" s="40">
        <v>11.251521198</v>
      </c>
      <c r="AX25" s="40">
        <v>0</v>
      </c>
      <c r="AY25" s="40">
        <v>0</v>
      </c>
      <c r="AZ25" s="47">
        <v>21.800909316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0.119156976</v>
      </c>
      <c r="BG25" s="46">
        <v>0.31388869</v>
      </c>
      <c r="BH25" s="40">
        <v>0</v>
      </c>
      <c r="BI25" s="40">
        <v>0</v>
      </c>
      <c r="BJ25" s="49">
        <v>4.578233985</v>
      </c>
      <c r="BK25" s="110">
        <v>249.678616464</v>
      </c>
      <c r="BL25" s="87"/>
    </row>
    <row r="26" spans="1:64" ht="12.75">
      <c r="A26" s="10"/>
      <c r="B26" s="108" t="s">
        <v>156</v>
      </c>
      <c r="C26" s="48">
        <v>0</v>
      </c>
      <c r="D26" s="46">
        <v>0</v>
      </c>
      <c r="E26" s="40">
        <v>0</v>
      </c>
      <c r="F26" s="40">
        <v>0</v>
      </c>
      <c r="G26" s="47">
        <v>0</v>
      </c>
      <c r="H26" s="64">
        <v>0.116780981</v>
      </c>
      <c r="I26" s="40">
        <v>232.309506471</v>
      </c>
      <c r="J26" s="40">
        <v>0</v>
      </c>
      <c r="K26" s="40">
        <v>0</v>
      </c>
      <c r="L26" s="47">
        <v>7.981421033</v>
      </c>
      <c r="M26" s="64">
        <v>0</v>
      </c>
      <c r="N26" s="46">
        <v>0</v>
      </c>
      <c r="O26" s="40">
        <v>0</v>
      </c>
      <c r="P26" s="40">
        <v>0</v>
      </c>
      <c r="Q26" s="47">
        <v>0</v>
      </c>
      <c r="R26" s="64">
        <v>0.029650029</v>
      </c>
      <c r="S26" s="40">
        <v>13.449497743</v>
      </c>
      <c r="T26" s="40">
        <v>0</v>
      </c>
      <c r="U26" s="40">
        <v>0</v>
      </c>
      <c r="V26" s="47">
        <v>0</v>
      </c>
      <c r="W26" s="64">
        <v>0</v>
      </c>
      <c r="X26" s="40">
        <v>0</v>
      </c>
      <c r="Y26" s="40">
        <v>0</v>
      </c>
      <c r="Z26" s="40">
        <v>0</v>
      </c>
      <c r="AA26" s="47">
        <v>0</v>
      </c>
      <c r="AB26" s="64">
        <v>0</v>
      </c>
      <c r="AC26" s="40">
        <v>0</v>
      </c>
      <c r="AD26" s="40">
        <v>0</v>
      </c>
      <c r="AE26" s="40">
        <v>0</v>
      </c>
      <c r="AF26" s="47">
        <v>0</v>
      </c>
      <c r="AG26" s="64">
        <v>0</v>
      </c>
      <c r="AH26" s="40">
        <v>0</v>
      </c>
      <c r="AI26" s="40">
        <v>0</v>
      </c>
      <c r="AJ26" s="40">
        <v>0</v>
      </c>
      <c r="AK26" s="47">
        <v>0</v>
      </c>
      <c r="AL26" s="64">
        <v>0</v>
      </c>
      <c r="AM26" s="40">
        <v>0</v>
      </c>
      <c r="AN26" s="40">
        <v>0</v>
      </c>
      <c r="AO26" s="40">
        <v>0</v>
      </c>
      <c r="AP26" s="47">
        <v>0</v>
      </c>
      <c r="AQ26" s="64">
        <v>0</v>
      </c>
      <c r="AR26" s="46">
        <v>0</v>
      </c>
      <c r="AS26" s="40">
        <v>0</v>
      </c>
      <c r="AT26" s="40">
        <v>0</v>
      </c>
      <c r="AU26" s="47">
        <v>0</v>
      </c>
      <c r="AV26" s="64">
        <v>0.164933763</v>
      </c>
      <c r="AW26" s="40">
        <v>12.16705557</v>
      </c>
      <c r="AX26" s="40">
        <v>0</v>
      </c>
      <c r="AY26" s="40">
        <v>0</v>
      </c>
      <c r="AZ26" s="47">
        <v>19.328341011</v>
      </c>
      <c r="BA26" s="64">
        <v>0</v>
      </c>
      <c r="BB26" s="46">
        <v>0</v>
      </c>
      <c r="BC26" s="40">
        <v>0</v>
      </c>
      <c r="BD26" s="40">
        <v>0</v>
      </c>
      <c r="BE26" s="47">
        <v>0</v>
      </c>
      <c r="BF26" s="64">
        <v>0</v>
      </c>
      <c r="BG26" s="46">
        <v>0</v>
      </c>
      <c r="BH26" s="40">
        <v>0</v>
      </c>
      <c r="BI26" s="40">
        <v>0</v>
      </c>
      <c r="BJ26" s="49">
        <v>0.118504362</v>
      </c>
      <c r="BK26" s="110">
        <v>285.665690963</v>
      </c>
      <c r="BL26" s="87"/>
    </row>
    <row r="27" spans="1:64" ht="12.75">
      <c r="A27" s="10"/>
      <c r="B27" s="108" t="s">
        <v>154</v>
      </c>
      <c r="C27" s="48">
        <v>0</v>
      </c>
      <c r="D27" s="46">
        <v>12.12749355</v>
      </c>
      <c r="E27" s="40">
        <v>0</v>
      </c>
      <c r="F27" s="40">
        <v>0</v>
      </c>
      <c r="G27" s="47">
        <v>0</v>
      </c>
      <c r="H27" s="64">
        <v>0.048995074</v>
      </c>
      <c r="I27" s="40">
        <v>364.967572071</v>
      </c>
      <c r="J27" s="40">
        <v>0</v>
      </c>
      <c r="K27" s="40">
        <v>0</v>
      </c>
      <c r="L27" s="47">
        <v>7.542005376</v>
      </c>
      <c r="M27" s="64">
        <v>0</v>
      </c>
      <c r="N27" s="46">
        <v>0</v>
      </c>
      <c r="O27" s="40">
        <v>0</v>
      </c>
      <c r="P27" s="40">
        <v>0</v>
      </c>
      <c r="Q27" s="47">
        <v>0</v>
      </c>
      <c r="R27" s="64">
        <v>0.063669342</v>
      </c>
      <c r="S27" s="40">
        <v>0</v>
      </c>
      <c r="T27" s="40">
        <v>0</v>
      </c>
      <c r="U27" s="40">
        <v>0</v>
      </c>
      <c r="V27" s="47">
        <v>0.745840854</v>
      </c>
      <c r="W27" s="64">
        <v>0</v>
      </c>
      <c r="X27" s="40">
        <v>0</v>
      </c>
      <c r="Y27" s="40">
        <v>0</v>
      </c>
      <c r="Z27" s="40">
        <v>0</v>
      </c>
      <c r="AA27" s="47">
        <v>0</v>
      </c>
      <c r="AB27" s="64">
        <v>0</v>
      </c>
      <c r="AC27" s="40">
        <v>0</v>
      </c>
      <c r="AD27" s="40">
        <v>0</v>
      </c>
      <c r="AE27" s="40">
        <v>0</v>
      </c>
      <c r="AF27" s="47">
        <v>0</v>
      </c>
      <c r="AG27" s="64">
        <v>0</v>
      </c>
      <c r="AH27" s="40">
        <v>0</v>
      </c>
      <c r="AI27" s="40">
        <v>0</v>
      </c>
      <c r="AJ27" s="40">
        <v>0</v>
      </c>
      <c r="AK27" s="47">
        <v>0</v>
      </c>
      <c r="AL27" s="64">
        <v>0</v>
      </c>
      <c r="AM27" s="40">
        <v>0</v>
      </c>
      <c r="AN27" s="40">
        <v>0</v>
      </c>
      <c r="AO27" s="40">
        <v>0</v>
      </c>
      <c r="AP27" s="47">
        <v>0</v>
      </c>
      <c r="AQ27" s="64">
        <v>0</v>
      </c>
      <c r="AR27" s="46">
        <v>0</v>
      </c>
      <c r="AS27" s="40">
        <v>0</v>
      </c>
      <c r="AT27" s="40">
        <v>0</v>
      </c>
      <c r="AU27" s="47">
        <v>0</v>
      </c>
      <c r="AV27" s="64">
        <v>0.221520199</v>
      </c>
      <c r="AW27" s="40">
        <v>1.85022472</v>
      </c>
      <c r="AX27" s="40">
        <v>0</v>
      </c>
      <c r="AY27" s="40">
        <v>0</v>
      </c>
      <c r="AZ27" s="47">
        <v>21.969862915</v>
      </c>
      <c r="BA27" s="64">
        <v>0</v>
      </c>
      <c r="BB27" s="46">
        <v>0</v>
      </c>
      <c r="BC27" s="40">
        <v>0</v>
      </c>
      <c r="BD27" s="40">
        <v>0</v>
      </c>
      <c r="BE27" s="47">
        <v>0</v>
      </c>
      <c r="BF27" s="64">
        <v>0.003619609</v>
      </c>
      <c r="BG27" s="46">
        <v>0.037003456</v>
      </c>
      <c r="BH27" s="40">
        <v>0</v>
      </c>
      <c r="BI27" s="40">
        <v>0</v>
      </c>
      <c r="BJ27" s="49">
        <v>3.491881011</v>
      </c>
      <c r="BK27" s="110">
        <v>413.069688177</v>
      </c>
      <c r="BL27" s="87"/>
    </row>
    <row r="28" spans="1:64" ht="12.75">
      <c r="A28" s="10"/>
      <c r="B28" s="108" t="s">
        <v>169</v>
      </c>
      <c r="C28" s="48">
        <v>0</v>
      </c>
      <c r="D28" s="46">
        <v>3.663595161</v>
      </c>
      <c r="E28" s="40">
        <v>0</v>
      </c>
      <c r="F28" s="40">
        <v>0</v>
      </c>
      <c r="G28" s="47">
        <v>0</v>
      </c>
      <c r="H28" s="64">
        <v>0.211303933</v>
      </c>
      <c r="I28" s="40">
        <v>1.831797581</v>
      </c>
      <c r="J28" s="40">
        <v>0</v>
      </c>
      <c r="K28" s="40">
        <v>0</v>
      </c>
      <c r="L28" s="47">
        <v>12.33410371</v>
      </c>
      <c r="M28" s="64">
        <v>0</v>
      </c>
      <c r="N28" s="46">
        <v>0</v>
      </c>
      <c r="O28" s="40">
        <v>0</v>
      </c>
      <c r="P28" s="40">
        <v>0</v>
      </c>
      <c r="Q28" s="47">
        <v>0</v>
      </c>
      <c r="R28" s="64">
        <v>0.036893635</v>
      </c>
      <c r="S28" s="40">
        <v>0</v>
      </c>
      <c r="T28" s="40">
        <v>0</v>
      </c>
      <c r="U28" s="40">
        <v>0</v>
      </c>
      <c r="V28" s="47">
        <v>0.366359516</v>
      </c>
      <c r="W28" s="64">
        <v>0</v>
      </c>
      <c r="X28" s="40">
        <v>0</v>
      </c>
      <c r="Y28" s="40">
        <v>0</v>
      </c>
      <c r="Z28" s="40">
        <v>0</v>
      </c>
      <c r="AA28" s="47">
        <v>0</v>
      </c>
      <c r="AB28" s="64">
        <v>0</v>
      </c>
      <c r="AC28" s="40">
        <v>0</v>
      </c>
      <c r="AD28" s="40">
        <v>0</v>
      </c>
      <c r="AE28" s="40">
        <v>0</v>
      </c>
      <c r="AF28" s="47">
        <v>0</v>
      </c>
      <c r="AG28" s="64">
        <v>0</v>
      </c>
      <c r="AH28" s="40">
        <v>0</v>
      </c>
      <c r="AI28" s="40">
        <v>0</v>
      </c>
      <c r="AJ28" s="40">
        <v>0</v>
      </c>
      <c r="AK28" s="47">
        <v>0</v>
      </c>
      <c r="AL28" s="64">
        <v>0</v>
      </c>
      <c r="AM28" s="40">
        <v>0</v>
      </c>
      <c r="AN28" s="40">
        <v>0</v>
      </c>
      <c r="AO28" s="40">
        <v>0</v>
      </c>
      <c r="AP28" s="47">
        <v>0</v>
      </c>
      <c r="AQ28" s="64">
        <v>0</v>
      </c>
      <c r="AR28" s="46">
        <v>0</v>
      </c>
      <c r="AS28" s="40">
        <v>0</v>
      </c>
      <c r="AT28" s="40">
        <v>0</v>
      </c>
      <c r="AU28" s="47">
        <v>0</v>
      </c>
      <c r="AV28" s="64">
        <v>0.415412817</v>
      </c>
      <c r="AW28" s="40">
        <v>3.676201749</v>
      </c>
      <c r="AX28" s="40">
        <v>0</v>
      </c>
      <c r="AY28" s="40">
        <v>0</v>
      </c>
      <c r="AZ28" s="47">
        <v>10.471173636</v>
      </c>
      <c r="BA28" s="64">
        <v>0</v>
      </c>
      <c r="BB28" s="46">
        <v>0</v>
      </c>
      <c r="BC28" s="40">
        <v>0</v>
      </c>
      <c r="BD28" s="40">
        <v>0</v>
      </c>
      <c r="BE28" s="47">
        <v>0</v>
      </c>
      <c r="BF28" s="64">
        <v>0.065535929</v>
      </c>
      <c r="BG28" s="46">
        <v>0</v>
      </c>
      <c r="BH28" s="40">
        <v>0</v>
      </c>
      <c r="BI28" s="40">
        <v>0</v>
      </c>
      <c r="BJ28" s="49">
        <v>0.15777169</v>
      </c>
      <c r="BK28" s="110">
        <v>33.230149357</v>
      </c>
      <c r="BL28" s="87"/>
    </row>
    <row r="29" spans="1:64" ht="12.75">
      <c r="A29" s="10"/>
      <c r="B29" s="108" t="s">
        <v>147</v>
      </c>
      <c r="C29" s="48">
        <v>0</v>
      </c>
      <c r="D29" s="46">
        <v>0</v>
      </c>
      <c r="E29" s="40">
        <v>0</v>
      </c>
      <c r="F29" s="40">
        <v>0</v>
      </c>
      <c r="G29" s="47">
        <v>0</v>
      </c>
      <c r="H29" s="64">
        <v>0.60930329</v>
      </c>
      <c r="I29" s="40">
        <v>219.902802906</v>
      </c>
      <c r="J29" s="40">
        <v>0</v>
      </c>
      <c r="K29" s="40">
        <v>0</v>
      </c>
      <c r="L29" s="47">
        <v>23.070790993</v>
      </c>
      <c r="M29" s="64">
        <v>0</v>
      </c>
      <c r="N29" s="46">
        <v>0</v>
      </c>
      <c r="O29" s="40">
        <v>0</v>
      </c>
      <c r="P29" s="40">
        <v>0</v>
      </c>
      <c r="Q29" s="47">
        <v>0</v>
      </c>
      <c r="R29" s="64">
        <v>0.02684671</v>
      </c>
      <c r="S29" s="40">
        <v>0</v>
      </c>
      <c r="T29" s="40">
        <v>0</v>
      </c>
      <c r="U29" s="40">
        <v>0</v>
      </c>
      <c r="V29" s="47">
        <v>13.081740492</v>
      </c>
      <c r="W29" s="64">
        <v>0</v>
      </c>
      <c r="X29" s="40">
        <v>0</v>
      </c>
      <c r="Y29" s="40">
        <v>0</v>
      </c>
      <c r="Z29" s="40">
        <v>0</v>
      </c>
      <c r="AA29" s="47">
        <v>0</v>
      </c>
      <c r="AB29" s="64">
        <v>0</v>
      </c>
      <c r="AC29" s="40">
        <v>0</v>
      </c>
      <c r="AD29" s="40">
        <v>0</v>
      </c>
      <c r="AE29" s="40">
        <v>0</v>
      </c>
      <c r="AF29" s="47">
        <v>0</v>
      </c>
      <c r="AG29" s="64">
        <v>0</v>
      </c>
      <c r="AH29" s="40">
        <v>0</v>
      </c>
      <c r="AI29" s="40">
        <v>0</v>
      </c>
      <c r="AJ29" s="40">
        <v>0</v>
      </c>
      <c r="AK29" s="47">
        <v>0</v>
      </c>
      <c r="AL29" s="64">
        <v>0</v>
      </c>
      <c r="AM29" s="40">
        <v>0</v>
      </c>
      <c r="AN29" s="40">
        <v>0</v>
      </c>
      <c r="AO29" s="40">
        <v>0</v>
      </c>
      <c r="AP29" s="47">
        <v>0</v>
      </c>
      <c r="AQ29" s="64">
        <v>0</v>
      </c>
      <c r="AR29" s="46">
        <v>0</v>
      </c>
      <c r="AS29" s="40">
        <v>0</v>
      </c>
      <c r="AT29" s="40">
        <v>0</v>
      </c>
      <c r="AU29" s="47">
        <v>0</v>
      </c>
      <c r="AV29" s="64">
        <v>0.356572176</v>
      </c>
      <c r="AW29" s="40">
        <v>36.788446561</v>
      </c>
      <c r="AX29" s="40">
        <v>0</v>
      </c>
      <c r="AY29" s="40">
        <v>0</v>
      </c>
      <c r="AZ29" s="47">
        <v>38.589457351</v>
      </c>
      <c r="BA29" s="64">
        <v>0</v>
      </c>
      <c r="BB29" s="46">
        <v>0</v>
      </c>
      <c r="BC29" s="40">
        <v>0</v>
      </c>
      <c r="BD29" s="40">
        <v>0</v>
      </c>
      <c r="BE29" s="47">
        <v>0</v>
      </c>
      <c r="BF29" s="64">
        <v>0.049892854</v>
      </c>
      <c r="BG29" s="46">
        <v>1.820908548</v>
      </c>
      <c r="BH29" s="40">
        <v>0</v>
      </c>
      <c r="BI29" s="40">
        <v>0</v>
      </c>
      <c r="BJ29" s="49">
        <v>6.81019797</v>
      </c>
      <c r="BK29" s="110">
        <v>341.106959851</v>
      </c>
      <c r="BL29" s="87"/>
    </row>
    <row r="30" spans="1:64" ht="12.75">
      <c r="A30" s="10"/>
      <c r="B30" s="108" t="s">
        <v>146</v>
      </c>
      <c r="C30" s="48">
        <v>0</v>
      </c>
      <c r="D30" s="46">
        <v>11.68947097</v>
      </c>
      <c r="E30" s="40">
        <v>0</v>
      </c>
      <c r="F30" s="40">
        <v>0</v>
      </c>
      <c r="G30" s="47">
        <v>0</v>
      </c>
      <c r="H30" s="64">
        <v>0.115713717</v>
      </c>
      <c r="I30" s="40">
        <v>27.365534178</v>
      </c>
      <c r="J30" s="40">
        <v>0</v>
      </c>
      <c r="K30" s="40">
        <v>0</v>
      </c>
      <c r="L30" s="47">
        <v>3.333641785</v>
      </c>
      <c r="M30" s="64">
        <v>0</v>
      </c>
      <c r="N30" s="46">
        <v>0</v>
      </c>
      <c r="O30" s="40">
        <v>0</v>
      </c>
      <c r="P30" s="40">
        <v>0</v>
      </c>
      <c r="Q30" s="47">
        <v>0</v>
      </c>
      <c r="R30" s="64">
        <v>0.046173342</v>
      </c>
      <c r="S30" s="40">
        <v>0</v>
      </c>
      <c r="T30" s="40">
        <v>0</v>
      </c>
      <c r="U30" s="40">
        <v>0</v>
      </c>
      <c r="V30" s="47">
        <v>1.892642245</v>
      </c>
      <c r="W30" s="64">
        <v>0</v>
      </c>
      <c r="X30" s="40">
        <v>0</v>
      </c>
      <c r="Y30" s="40">
        <v>0</v>
      </c>
      <c r="Z30" s="40">
        <v>0</v>
      </c>
      <c r="AA30" s="47">
        <v>0</v>
      </c>
      <c r="AB30" s="64">
        <v>0</v>
      </c>
      <c r="AC30" s="40">
        <v>0</v>
      </c>
      <c r="AD30" s="40">
        <v>0</v>
      </c>
      <c r="AE30" s="40">
        <v>0</v>
      </c>
      <c r="AF30" s="47">
        <v>0</v>
      </c>
      <c r="AG30" s="64">
        <v>0</v>
      </c>
      <c r="AH30" s="40">
        <v>0</v>
      </c>
      <c r="AI30" s="40">
        <v>0</v>
      </c>
      <c r="AJ30" s="40">
        <v>0</v>
      </c>
      <c r="AK30" s="47">
        <v>0</v>
      </c>
      <c r="AL30" s="64">
        <v>0</v>
      </c>
      <c r="AM30" s="40">
        <v>0</v>
      </c>
      <c r="AN30" s="40">
        <v>0</v>
      </c>
      <c r="AO30" s="40">
        <v>0</v>
      </c>
      <c r="AP30" s="47">
        <v>0</v>
      </c>
      <c r="AQ30" s="64">
        <v>0</v>
      </c>
      <c r="AR30" s="46">
        <v>0</v>
      </c>
      <c r="AS30" s="40">
        <v>0</v>
      </c>
      <c r="AT30" s="40">
        <v>0</v>
      </c>
      <c r="AU30" s="47">
        <v>0</v>
      </c>
      <c r="AV30" s="64">
        <v>0.128198025</v>
      </c>
      <c r="AW30" s="40">
        <v>2.874208239</v>
      </c>
      <c r="AX30" s="40">
        <v>0</v>
      </c>
      <c r="AY30" s="40">
        <v>0</v>
      </c>
      <c r="AZ30" s="47">
        <v>8.810197933</v>
      </c>
      <c r="BA30" s="64">
        <v>0</v>
      </c>
      <c r="BB30" s="46">
        <v>0</v>
      </c>
      <c r="BC30" s="40">
        <v>0</v>
      </c>
      <c r="BD30" s="40">
        <v>0</v>
      </c>
      <c r="BE30" s="47">
        <v>0</v>
      </c>
      <c r="BF30" s="64">
        <v>0.054649144</v>
      </c>
      <c r="BG30" s="46">
        <v>0</v>
      </c>
      <c r="BH30" s="40">
        <v>0</v>
      </c>
      <c r="BI30" s="40">
        <v>0</v>
      </c>
      <c r="BJ30" s="49">
        <v>0.12244675</v>
      </c>
      <c r="BK30" s="110">
        <v>56.432876328</v>
      </c>
      <c r="BL30" s="87"/>
    </row>
    <row r="31" spans="1:64" ht="12.75">
      <c r="A31" s="10"/>
      <c r="B31" s="108" t="s">
        <v>153</v>
      </c>
      <c r="C31" s="48">
        <v>0</v>
      </c>
      <c r="D31" s="46">
        <v>12.2050871</v>
      </c>
      <c r="E31" s="40">
        <v>0</v>
      </c>
      <c r="F31" s="40">
        <v>0</v>
      </c>
      <c r="G31" s="47">
        <v>0</v>
      </c>
      <c r="H31" s="64">
        <v>0.223194347</v>
      </c>
      <c r="I31" s="40">
        <v>186.671487096</v>
      </c>
      <c r="J31" s="40">
        <v>0</v>
      </c>
      <c r="K31" s="40">
        <v>0</v>
      </c>
      <c r="L31" s="47">
        <v>21.448720224</v>
      </c>
      <c r="M31" s="64">
        <v>0</v>
      </c>
      <c r="N31" s="46">
        <v>0</v>
      </c>
      <c r="O31" s="40">
        <v>0</v>
      </c>
      <c r="P31" s="40">
        <v>0</v>
      </c>
      <c r="Q31" s="47">
        <v>0</v>
      </c>
      <c r="R31" s="64">
        <v>0.039056244</v>
      </c>
      <c r="S31" s="40">
        <v>6.10254355</v>
      </c>
      <c r="T31" s="40">
        <v>0</v>
      </c>
      <c r="U31" s="40">
        <v>0</v>
      </c>
      <c r="V31" s="47">
        <v>0.427788303</v>
      </c>
      <c r="W31" s="64">
        <v>0</v>
      </c>
      <c r="X31" s="40">
        <v>0</v>
      </c>
      <c r="Y31" s="40">
        <v>0</v>
      </c>
      <c r="Z31" s="40">
        <v>0</v>
      </c>
      <c r="AA31" s="47">
        <v>0</v>
      </c>
      <c r="AB31" s="64">
        <v>0</v>
      </c>
      <c r="AC31" s="40">
        <v>0</v>
      </c>
      <c r="AD31" s="40">
        <v>0</v>
      </c>
      <c r="AE31" s="40">
        <v>0</v>
      </c>
      <c r="AF31" s="47">
        <v>0</v>
      </c>
      <c r="AG31" s="64">
        <v>0</v>
      </c>
      <c r="AH31" s="40">
        <v>0</v>
      </c>
      <c r="AI31" s="40">
        <v>0</v>
      </c>
      <c r="AJ31" s="40">
        <v>0</v>
      </c>
      <c r="AK31" s="47">
        <v>0</v>
      </c>
      <c r="AL31" s="64">
        <v>0</v>
      </c>
      <c r="AM31" s="40">
        <v>0</v>
      </c>
      <c r="AN31" s="40">
        <v>0</v>
      </c>
      <c r="AO31" s="40">
        <v>0</v>
      </c>
      <c r="AP31" s="47">
        <v>0</v>
      </c>
      <c r="AQ31" s="64">
        <v>0</v>
      </c>
      <c r="AR31" s="46">
        <v>0</v>
      </c>
      <c r="AS31" s="40">
        <v>0</v>
      </c>
      <c r="AT31" s="40">
        <v>0</v>
      </c>
      <c r="AU31" s="47">
        <v>0</v>
      </c>
      <c r="AV31" s="64">
        <v>0.437166748</v>
      </c>
      <c r="AW31" s="40">
        <v>30.457363734</v>
      </c>
      <c r="AX31" s="40">
        <v>0</v>
      </c>
      <c r="AY31" s="40">
        <v>0</v>
      </c>
      <c r="AZ31" s="47">
        <v>18.635173375</v>
      </c>
      <c r="BA31" s="64">
        <v>0</v>
      </c>
      <c r="BB31" s="46">
        <v>0</v>
      </c>
      <c r="BC31" s="40">
        <v>0</v>
      </c>
      <c r="BD31" s="40">
        <v>0</v>
      </c>
      <c r="BE31" s="47">
        <v>0</v>
      </c>
      <c r="BF31" s="64">
        <v>0.077015271</v>
      </c>
      <c r="BG31" s="46">
        <v>0</v>
      </c>
      <c r="BH31" s="40">
        <v>0</v>
      </c>
      <c r="BI31" s="40">
        <v>0</v>
      </c>
      <c r="BJ31" s="49">
        <v>0.0606515</v>
      </c>
      <c r="BK31" s="110">
        <v>276.785247492</v>
      </c>
      <c r="BL31" s="87"/>
    </row>
    <row r="32" spans="1:64" ht="12.75">
      <c r="A32" s="10"/>
      <c r="B32" s="108" t="s">
        <v>144</v>
      </c>
      <c r="C32" s="48">
        <v>0</v>
      </c>
      <c r="D32" s="46">
        <v>0</v>
      </c>
      <c r="E32" s="40">
        <v>0</v>
      </c>
      <c r="F32" s="40">
        <v>0</v>
      </c>
      <c r="G32" s="47">
        <v>0</v>
      </c>
      <c r="H32" s="64">
        <v>0.127979468</v>
      </c>
      <c r="I32" s="40">
        <v>204.744092406</v>
      </c>
      <c r="J32" s="40">
        <v>0</v>
      </c>
      <c r="K32" s="40">
        <v>0</v>
      </c>
      <c r="L32" s="47">
        <v>32.423147526</v>
      </c>
      <c r="M32" s="64">
        <v>0</v>
      </c>
      <c r="N32" s="46">
        <v>0</v>
      </c>
      <c r="O32" s="40">
        <v>0</v>
      </c>
      <c r="P32" s="40">
        <v>0</v>
      </c>
      <c r="Q32" s="47">
        <v>0</v>
      </c>
      <c r="R32" s="64">
        <v>0.049176171</v>
      </c>
      <c r="S32" s="40">
        <v>12.14226452</v>
      </c>
      <c r="T32" s="40">
        <v>0</v>
      </c>
      <c r="U32" s="40">
        <v>0</v>
      </c>
      <c r="V32" s="47">
        <v>13.660047585</v>
      </c>
      <c r="W32" s="64">
        <v>0</v>
      </c>
      <c r="X32" s="40">
        <v>0</v>
      </c>
      <c r="Y32" s="40">
        <v>0</v>
      </c>
      <c r="Z32" s="40">
        <v>0</v>
      </c>
      <c r="AA32" s="47">
        <v>0</v>
      </c>
      <c r="AB32" s="64">
        <v>0</v>
      </c>
      <c r="AC32" s="40">
        <v>0</v>
      </c>
      <c r="AD32" s="40">
        <v>0</v>
      </c>
      <c r="AE32" s="40">
        <v>0</v>
      </c>
      <c r="AF32" s="47">
        <v>0</v>
      </c>
      <c r="AG32" s="64">
        <v>0</v>
      </c>
      <c r="AH32" s="40">
        <v>0</v>
      </c>
      <c r="AI32" s="40">
        <v>0</v>
      </c>
      <c r="AJ32" s="40">
        <v>0</v>
      </c>
      <c r="AK32" s="47">
        <v>0</v>
      </c>
      <c r="AL32" s="64">
        <v>0</v>
      </c>
      <c r="AM32" s="40">
        <v>0</v>
      </c>
      <c r="AN32" s="40">
        <v>0</v>
      </c>
      <c r="AO32" s="40">
        <v>0</v>
      </c>
      <c r="AP32" s="47">
        <v>0</v>
      </c>
      <c r="AQ32" s="64">
        <v>0</v>
      </c>
      <c r="AR32" s="46">
        <v>0</v>
      </c>
      <c r="AS32" s="40">
        <v>0</v>
      </c>
      <c r="AT32" s="40">
        <v>0</v>
      </c>
      <c r="AU32" s="47">
        <v>0</v>
      </c>
      <c r="AV32" s="64">
        <v>0.353918028</v>
      </c>
      <c r="AW32" s="40">
        <v>5.476011435</v>
      </c>
      <c r="AX32" s="40">
        <v>0</v>
      </c>
      <c r="AY32" s="40">
        <v>0</v>
      </c>
      <c r="AZ32" s="47">
        <v>22.074577329</v>
      </c>
      <c r="BA32" s="64">
        <v>0</v>
      </c>
      <c r="BB32" s="46">
        <v>0</v>
      </c>
      <c r="BC32" s="40">
        <v>0</v>
      </c>
      <c r="BD32" s="40">
        <v>0</v>
      </c>
      <c r="BE32" s="47">
        <v>0</v>
      </c>
      <c r="BF32" s="64">
        <v>0.257748315</v>
      </c>
      <c r="BG32" s="46">
        <v>36.268644706</v>
      </c>
      <c r="BH32" s="40">
        <v>0</v>
      </c>
      <c r="BI32" s="40">
        <v>0</v>
      </c>
      <c r="BJ32" s="49">
        <v>0.899924674</v>
      </c>
      <c r="BK32" s="110">
        <v>328.477532163</v>
      </c>
      <c r="BL32" s="87"/>
    </row>
    <row r="33" spans="1:64" ht="12.75">
      <c r="A33" s="10"/>
      <c r="B33" s="108" t="s">
        <v>145</v>
      </c>
      <c r="C33" s="48">
        <v>0</v>
      </c>
      <c r="D33" s="46">
        <v>0</v>
      </c>
      <c r="E33" s="40">
        <v>0</v>
      </c>
      <c r="F33" s="40">
        <v>0</v>
      </c>
      <c r="G33" s="47">
        <v>0</v>
      </c>
      <c r="H33" s="64">
        <v>0.108315462</v>
      </c>
      <c r="I33" s="40">
        <v>11.360034032</v>
      </c>
      <c r="J33" s="40">
        <v>0</v>
      </c>
      <c r="K33" s="40">
        <v>0</v>
      </c>
      <c r="L33" s="47">
        <v>26.795337734</v>
      </c>
      <c r="M33" s="64">
        <v>0</v>
      </c>
      <c r="N33" s="46">
        <v>0</v>
      </c>
      <c r="O33" s="40">
        <v>0</v>
      </c>
      <c r="P33" s="40">
        <v>0</v>
      </c>
      <c r="Q33" s="47">
        <v>0</v>
      </c>
      <c r="R33" s="64">
        <v>0.03358619</v>
      </c>
      <c r="S33" s="40">
        <v>0</v>
      </c>
      <c r="T33" s="40">
        <v>0</v>
      </c>
      <c r="U33" s="40">
        <v>0</v>
      </c>
      <c r="V33" s="47">
        <v>3.728930839</v>
      </c>
      <c r="W33" s="64">
        <v>0</v>
      </c>
      <c r="X33" s="40">
        <v>0</v>
      </c>
      <c r="Y33" s="40">
        <v>0</v>
      </c>
      <c r="Z33" s="40">
        <v>0</v>
      </c>
      <c r="AA33" s="47">
        <v>0</v>
      </c>
      <c r="AB33" s="64">
        <v>0</v>
      </c>
      <c r="AC33" s="40">
        <v>0</v>
      </c>
      <c r="AD33" s="40">
        <v>0</v>
      </c>
      <c r="AE33" s="40">
        <v>0</v>
      </c>
      <c r="AF33" s="47">
        <v>0</v>
      </c>
      <c r="AG33" s="64">
        <v>0</v>
      </c>
      <c r="AH33" s="40">
        <v>0</v>
      </c>
      <c r="AI33" s="40">
        <v>0</v>
      </c>
      <c r="AJ33" s="40">
        <v>0</v>
      </c>
      <c r="AK33" s="47">
        <v>0</v>
      </c>
      <c r="AL33" s="64">
        <v>0</v>
      </c>
      <c r="AM33" s="40">
        <v>0</v>
      </c>
      <c r="AN33" s="40">
        <v>0</v>
      </c>
      <c r="AO33" s="40">
        <v>0</v>
      </c>
      <c r="AP33" s="47">
        <v>0</v>
      </c>
      <c r="AQ33" s="64">
        <v>0</v>
      </c>
      <c r="AR33" s="46">
        <v>0</v>
      </c>
      <c r="AS33" s="40">
        <v>0</v>
      </c>
      <c r="AT33" s="40">
        <v>0</v>
      </c>
      <c r="AU33" s="47">
        <v>0</v>
      </c>
      <c r="AV33" s="64">
        <v>0.597327752</v>
      </c>
      <c r="AW33" s="40">
        <v>9.167734094</v>
      </c>
      <c r="AX33" s="40">
        <v>0</v>
      </c>
      <c r="AY33" s="40">
        <v>0</v>
      </c>
      <c r="AZ33" s="47">
        <v>58.044711122</v>
      </c>
      <c r="BA33" s="64">
        <v>0</v>
      </c>
      <c r="BB33" s="46">
        <v>0</v>
      </c>
      <c r="BC33" s="40">
        <v>0</v>
      </c>
      <c r="BD33" s="40">
        <v>0</v>
      </c>
      <c r="BE33" s="47">
        <v>0</v>
      </c>
      <c r="BF33" s="64">
        <v>0.152003882</v>
      </c>
      <c r="BG33" s="46">
        <v>0.546263949</v>
      </c>
      <c r="BH33" s="40">
        <v>0</v>
      </c>
      <c r="BI33" s="40">
        <v>0</v>
      </c>
      <c r="BJ33" s="49">
        <v>5.189507511</v>
      </c>
      <c r="BK33" s="110">
        <v>115.723752567</v>
      </c>
      <c r="BL33" s="87"/>
    </row>
    <row r="34" spans="1:64" ht="12.75">
      <c r="A34" s="10"/>
      <c r="B34" s="108" t="s">
        <v>139</v>
      </c>
      <c r="C34" s="48">
        <v>0</v>
      </c>
      <c r="D34" s="46">
        <v>0</v>
      </c>
      <c r="E34" s="40">
        <v>0</v>
      </c>
      <c r="F34" s="40">
        <v>0</v>
      </c>
      <c r="G34" s="47">
        <v>0</v>
      </c>
      <c r="H34" s="64">
        <v>0.163679909</v>
      </c>
      <c r="I34" s="40">
        <v>211.615787054</v>
      </c>
      <c r="J34" s="40">
        <v>0</v>
      </c>
      <c r="K34" s="40">
        <v>0</v>
      </c>
      <c r="L34" s="47">
        <v>11.050160411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0.00828302</v>
      </c>
      <c r="S34" s="40">
        <v>18.406708065</v>
      </c>
      <c r="T34" s="40">
        <v>0</v>
      </c>
      <c r="U34" s="40">
        <v>0</v>
      </c>
      <c r="V34" s="47">
        <v>0.134982526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0.130516081</v>
      </c>
      <c r="AW34" s="40">
        <v>7.590643354</v>
      </c>
      <c r="AX34" s="40">
        <v>0</v>
      </c>
      <c r="AY34" s="40">
        <v>0</v>
      </c>
      <c r="AZ34" s="47">
        <v>33.937838317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0.074406386</v>
      </c>
      <c r="BG34" s="46">
        <v>0</v>
      </c>
      <c r="BH34" s="40">
        <v>0</v>
      </c>
      <c r="BI34" s="40">
        <v>0</v>
      </c>
      <c r="BJ34" s="49">
        <v>0.426921759</v>
      </c>
      <c r="BK34" s="110">
        <v>283.539926882</v>
      </c>
      <c r="BL34" s="87"/>
    </row>
    <row r="35" spans="1:64" ht="12.75">
      <c r="A35" s="10"/>
      <c r="B35" s="108" t="s">
        <v>152</v>
      </c>
      <c r="C35" s="48">
        <v>0</v>
      </c>
      <c r="D35" s="46">
        <v>24.3454258</v>
      </c>
      <c r="E35" s="40">
        <v>0</v>
      </c>
      <c r="F35" s="40">
        <v>0</v>
      </c>
      <c r="G35" s="47">
        <v>0</v>
      </c>
      <c r="H35" s="64">
        <v>0.058307295</v>
      </c>
      <c r="I35" s="40">
        <v>239.619853437</v>
      </c>
      <c r="J35" s="40">
        <v>0</v>
      </c>
      <c r="K35" s="40">
        <v>0</v>
      </c>
      <c r="L35" s="47">
        <v>10.559219806</v>
      </c>
      <c r="M35" s="64">
        <v>0</v>
      </c>
      <c r="N35" s="46">
        <v>0</v>
      </c>
      <c r="O35" s="40">
        <v>0</v>
      </c>
      <c r="P35" s="40">
        <v>0</v>
      </c>
      <c r="Q35" s="47">
        <v>0</v>
      </c>
      <c r="R35" s="64">
        <v>0.012781278</v>
      </c>
      <c r="S35" s="40">
        <v>0</v>
      </c>
      <c r="T35" s="40">
        <v>0</v>
      </c>
      <c r="U35" s="40">
        <v>0</v>
      </c>
      <c r="V35" s="47">
        <v>0</v>
      </c>
      <c r="W35" s="64">
        <v>0</v>
      </c>
      <c r="X35" s="40">
        <v>0</v>
      </c>
      <c r="Y35" s="40">
        <v>0</v>
      </c>
      <c r="Z35" s="40">
        <v>0</v>
      </c>
      <c r="AA35" s="47">
        <v>0</v>
      </c>
      <c r="AB35" s="64">
        <v>0</v>
      </c>
      <c r="AC35" s="40">
        <v>0</v>
      </c>
      <c r="AD35" s="40">
        <v>0</v>
      </c>
      <c r="AE35" s="40">
        <v>0</v>
      </c>
      <c r="AF35" s="47">
        <v>0</v>
      </c>
      <c r="AG35" s="64">
        <v>0</v>
      </c>
      <c r="AH35" s="40">
        <v>0</v>
      </c>
      <c r="AI35" s="40">
        <v>0</v>
      </c>
      <c r="AJ35" s="40">
        <v>0</v>
      </c>
      <c r="AK35" s="47">
        <v>0</v>
      </c>
      <c r="AL35" s="64">
        <v>0</v>
      </c>
      <c r="AM35" s="40">
        <v>0</v>
      </c>
      <c r="AN35" s="40">
        <v>0</v>
      </c>
      <c r="AO35" s="40">
        <v>0</v>
      </c>
      <c r="AP35" s="47">
        <v>0</v>
      </c>
      <c r="AQ35" s="64">
        <v>0</v>
      </c>
      <c r="AR35" s="46">
        <v>0</v>
      </c>
      <c r="AS35" s="40">
        <v>0</v>
      </c>
      <c r="AT35" s="40">
        <v>0</v>
      </c>
      <c r="AU35" s="47">
        <v>0</v>
      </c>
      <c r="AV35" s="64">
        <v>0.125800771</v>
      </c>
      <c r="AW35" s="40">
        <v>16.684147166</v>
      </c>
      <c r="AX35" s="40">
        <v>0</v>
      </c>
      <c r="AY35" s="40">
        <v>0</v>
      </c>
      <c r="AZ35" s="47">
        <v>14.620225825</v>
      </c>
      <c r="BA35" s="64">
        <v>0</v>
      </c>
      <c r="BB35" s="46">
        <v>0</v>
      </c>
      <c r="BC35" s="40">
        <v>0</v>
      </c>
      <c r="BD35" s="40">
        <v>0</v>
      </c>
      <c r="BE35" s="47">
        <v>0</v>
      </c>
      <c r="BF35" s="64">
        <v>0.019847169</v>
      </c>
      <c r="BG35" s="46">
        <v>0</v>
      </c>
      <c r="BH35" s="40">
        <v>0</v>
      </c>
      <c r="BI35" s="40">
        <v>0</v>
      </c>
      <c r="BJ35" s="49">
        <v>0.065350434</v>
      </c>
      <c r="BK35" s="110">
        <v>306.110958981</v>
      </c>
      <c r="BL35" s="87"/>
    </row>
    <row r="36" spans="1:64" ht="12.75">
      <c r="A36" s="10"/>
      <c r="B36" s="108" t="s">
        <v>143</v>
      </c>
      <c r="C36" s="48">
        <v>0</v>
      </c>
      <c r="D36" s="46">
        <v>0</v>
      </c>
      <c r="E36" s="40">
        <v>0</v>
      </c>
      <c r="F36" s="40">
        <v>0</v>
      </c>
      <c r="G36" s="47">
        <v>0</v>
      </c>
      <c r="H36" s="64">
        <v>0.372510086</v>
      </c>
      <c r="I36" s="40">
        <v>65.588311721</v>
      </c>
      <c r="J36" s="40">
        <v>0</v>
      </c>
      <c r="K36" s="40">
        <v>0</v>
      </c>
      <c r="L36" s="47">
        <v>22.203254095</v>
      </c>
      <c r="M36" s="64">
        <v>0</v>
      </c>
      <c r="N36" s="46">
        <v>0</v>
      </c>
      <c r="O36" s="40">
        <v>0</v>
      </c>
      <c r="P36" s="40">
        <v>0</v>
      </c>
      <c r="Q36" s="47">
        <v>0</v>
      </c>
      <c r="R36" s="64">
        <v>0.347054787</v>
      </c>
      <c r="S36" s="40">
        <v>0</v>
      </c>
      <c r="T36" s="40">
        <v>1.167727097</v>
      </c>
      <c r="U36" s="40">
        <v>0</v>
      </c>
      <c r="V36" s="47">
        <v>61.959607605</v>
      </c>
      <c r="W36" s="64">
        <v>0</v>
      </c>
      <c r="X36" s="40">
        <v>0</v>
      </c>
      <c r="Y36" s="40">
        <v>0</v>
      </c>
      <c r="Z36" s="40">
        <v>0</v>
      </c>
      <c r="AA36" s="47">
        <v>0</v>
      </c>
      <c r="AB36" s="64">
        <v>0</v>
      </c>
      <c r="AC36" s="40">
        <v>0</v>
      </c>
      <c r="AD36" s="40">
        <v>0</v>
      </c>
      <c r="AE36" s="40">
        <v>0</v>
      </c>
      <c r="AF36" s="47">
        <v>0</v>
      </c>
      <c r="AG36" s="64">
        <v>0</v>
      </c>
      <c r="AH36" s="40">
        <v>0</v>
      </c>
      <c r="AI36" s="40">
        <v>0</v>
      </c>
      <c r="AJ36" s="40">
        <v>0</v>
      </c>
      <c r="AK36" s="47">
        <v>0</v>
      </c>
      <c r="AL36" s="64">
        <v>0</v>
      </c>
      <c r="AM36" s="40">
        <v>0</v>
      </c>
      <c r="AN36" s="40">
        <v>0</v>
      </c>
      <c r="AO36" s="40">
        <v>0</v>
      </c>
      <c r="AP36" s="47">
        <v>0</v>
      </c>
      <c r="AQ36" s="64">
        <v>0</v>
      </c>
      <c r="AR36" s="46">
        <v>0</v>
      </c>
      <c r="AS36" s="40">
        <v>0</v>
      </c>
      <c r="AT36" s="40">
        <v>0</v>
      </c>
      <c r="AU36" s="47">
        <v>0</v>
      </c>
      <c r="AV36" s="64">
        <v>1.245780614</v>
      </c>
      <c r="AW36" s="40">
        <v>24.145753667</v>
      </c>
      <c r="AX36" s="40">
        <v>0</v>
      </c>
      <c r="AY36" s="40">
        <v>0</v>
      </c>
      <c r="AZ36" s="47">
        <v>52.317633187</v>
      </c>
      <c r="BA36" s="64">
        <v>0</v>
      </c>
      <c r="BB36" s="46">
        <v>0</v>
      </c>
      <c r="BC36" s="40">
        <v>0</v>
      </c>
      <c r="BD36" s="40">
        <v>0</v>
      </c>
      <c r="BE36" s="47">
        <v>0</v>
      </c>
      <c r="BF36" s="64">
        <v>0.328206773</v>
      </c>
      <c r="BG36" s="46">
        <v>2.786684129</v>
      </c>
      <c r="BH36" s="40">
        <v>0</v>
      </c>
      <c r="BI36" s="40">
        <v>0</v>
      </c>
      <c r="BJ36" s="49">
        <v>7.623679371</v>
      </c>
      <c r="BK36" s="110">
        <v>240.086203132</v>
      </c>
      <c r="BL36" s="87"/>
    </row>
    <row r="37" spans="1:64" ht="12.75">
      <c r="A37" s="10"/>
      <c r="B37" s="108" t="s">
        <v>149</v>
      </c>
      <c r="C37" s="48">
        <v>0</v>
      </c>
      <c r="D37" s="46">
        <v>0</v>
      </c>
      <c r="E37" s="40">
        <v>0</v>
      </c>
      <c r="F37" s="40">
        <v>0</v>
      </c>
      <c r="G37" s="47">
        <v>0</v>
      </c>
      <c r="H37" s="64">
        <v>0.165543636</v>
      </c>
      <c r="I37" s="40">
        <v>307.77587621</v>
      </c>
      <c r="J37" s="40">
        <v>0</v>
      </c>
      <c r="K37" s="40">
        <v>0</v>
      </c>
      <c r="L37" s="47">
        <v>9.095328931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0.000797029</v>
      </c>
      <c r="S37" s="40">
        <v>6.13099355</v>
      </c>
      <c r="T37" s="40">
        <v>0</v>
      </c>
      <c r="U37" s="40">
        <v>0</v>
      </c>
      <c r="V37" s="47">
        <v>0.196191794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</v>
      </c>
      <c r="AC37" s="40">
        <v>0</v>
      </c>
      <c r="AD37" s="40">
        <v>0</v>
      </c>
      <c r="AE37" s="40">
        <v>0</v>
      </c>
      <c r="AF37" s="47">
        <v>0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0.118722556</v>
      </c>
      <c r="AW37" s="40">
        <v>10.751321014</v>
      </c>
      <c r="AX37" s="40">
        <v>0</v>
      </c>
      <c r="AY37" s="40">
        <v>0</v>
      </c>
      <c r="AZ37" s="47">
        <v>17.808355026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0.046811235</v>
      </c>
      <c r="BG37" s="46">
        <v>0</v>
      </c>
      <c r="BH37" s="40">
        <v>0</v>
      </c>
      <c r="BI37" s="40">
        <v>0</v>
      </c>
      <c r="BJ37" s="49">
        <v>0.006095213</v>
      </c>
      <c r="BK37" s="110">
        <v>352.096036194</v>
      </c>
      <c r="BL37" s="87"/>
    </row>
    <row r="38" spans="1:64" ht="12.75">
      <c r="A38" s="31"/>
      <c r="B38" s="32" t="s">
        <v>98</v>
      </c>
      <c r="C38" s="97">
        <f aca="true" t="shared" si="3" ref="C38:AH38">SUM(C17:C37)</f>
        <v>0</v>
      </c>
      <c r="D38" s="79">
        <f t="shared" si="3"/>
        <v>80.76429967600001</v>
      </c>
      <c r="E38" s="79">
        <f t="shared" si="3"/>
        <v>0</v>
      </c>
      <c r="F38" s="79">
        <f t="shared" si="3"/>
        <v>0</v>
      </c>
      <c r="G38" s="79">
        <f t="shared" si="3"/>
        <v>0</v>
      </c>
      <c r="H38" s="79">
        <f t="shared" si="3"/>
        <v>4.666124648</v>
      </c>
      <c r="I38" s="79">
        <f t="shared" si="3"/>
        <v>3089.754683555</v>
      </c>
      <c r="J38" s="79">
        <f t="shared" si="3"/>
        <v>0</v>
      </c>
      <c r="K38" s="79">
        <f t="shared" si="3"/>
        <v>0</v>
      </c>
      <c r="L38" s="79">
        <f t="shared" si="3"/>
        <v>473.898454708</v>
      </c>
      <c r="M38" s="79">
        <f t="shared" si="3"/>
        <v>0</v>
      </c>
      <c r="N38" s="79">
        <f t="shared" si="3"/>
        <v>0</v>
      </c>
      <c r="O38" s="79">
        <f t="shared" si="3"/>
        <v>0</v>
      </c>
      <c r="P38" s="79">
        <f t="shared" si="3"/>
        <v>0</v>
      </c>
      <c r="Q38" s="79">
        <f t="shared" si="3"/>
        <v>0</v>
      </c>
      <c r="R38" s="79">
        <f t="shared" si="3"/>
        <v>1.073457367</v>
      </c>
      <c r="S38" s="79">
        <f t="shared" si="3"/>
        <v>82.191073511</v>
      </c>
      <c r="T38" s="79">
        <f t="shared" si="3"/>
        <v>1.167727097</v>
      </c>
      <c r="U38" s="79">
        <f t="shared" si="3"/>
        <v>0</v>
      </c>
      <c r="V38" s="79">
        <f t="shared" si="3"/>
        <v>108.58281538600001</v>
      </c>
      <c r="W38" s="79">
        <f t="shared" si="3"/>
        <v>0</v>
      </c>
      <c r="X38" s="79">
        <f t="shared" si="3"/>
        <v>0</v>
      </c>
      <c r="Y38" s="79">
        <f t="shared" si="3"/>
        <v>0</v>
      </c>
      <c r="Z38" s="79">
        <f t="shared" si="3"/>
        <v>0</v>
      </c>
      <c r="AA38" s="79">
        <f t="shared" si="3"/>
        <v>0</v>
      </c>
      <c r="AB38" s="79">
        <f t="shared" si="3"/>
        <v>0</v>
      </c>
      <c r="AC38" s="79">
        <f t="shared" si="3"/>
        <v>0.047644697</v>
      </c>
      <c r="AD38" s="79">
        <f t="shared" si="3"/>
        <v>0</v>
      </c>
      <c r="AE38" s="79">
        <f t="shared" si="3"/>
        <v>0</v>
      </c>
      <c r="AF38" s="79">
        <f t="shared" si="3"/>
        <v>0</v>
      </c>
      <c r="AG38" s="79">
        <f t="shared" si="3"/>
        <v>0</v>
      </c>
      <c r="AH38" s="79">
        <f t="shared" si="3"/>
        <v>0</v>
      </c>
      <c r="AI38" s="79">
        <f aca="true" t="shared" si="4" ref="AI38:BN38">SUM(AI17:AI37)</f>
        <v>0</v>
      </c>
      <c r="AJ38" s="79">
        <f t="shared" si="4"/>
        <v>0</v>
      </c>
      <c r="AK38" s="79">
        <f t="shared" si="4"/>
        <v>0</v>
      </c>
      <c r="AL38" s="79">
        <f t="shared" si="4"/>
        <v>0</v>
      </c>
      <c r="AM38" s="79">
        <f t="shared" si="4"/>
        <v>0</v>
      </c>
      <c r="AN38" s="79">
        <f t="shared" si="4"/>
        <v>0</v>
      </c>
      <c r="AO38" s="79">
        <f t="shared" si="4"/>
        <v>0</v>
      </c>
      <c r="AP38" s="79">
        <f t="shared" si="4"/>
        <v>0</v>
      </c>
      <c r="AQ38" s="79">
        <f t="shared" si="4"/>
        <v>0</v>
      </c>
      <c r="AR38" s="79">
        <f t="shared" si="4"/>
        <v>0</v>
      </c>
      <c r="AS38" s="79">
        <f t="shared" si="4"/>
        <v>0</v>
      </c>
      <c r="AT38" s="79">
        <f t="shared" si="4"/>
        <v>0</v>
      </c>
      <c r="AU38" s="79">
        <f t="shared" si="4"/>
        <v>0</v>
      </c>
      <c r="AV38" s="79">
        <f t="shared" si="4"/>
        <v>13.866315972</v>
      </c>
      <c r="AW38" s="79">
        <f t="shared" si="4"/>
        <v>477.078746019</v>
      </c>
      <c r="AX38" s="79">
        <f t="shared" si="4"/>
        <v>0</v>
      </c>
      <c r="AY38" s="79">
        <f t="shared" si="4"/>
        <v>0</v>
      </c>
      <c r="AZ38" s="79">
        <f t="shared" si="4"/>
        <v>813.354765669</v>
      </c>
      <c r="BA38" s="79">
        <f t="shared" si="4"/>
        <v>0</v>
      </c>
      <c r="BB38" s="79">
        <f t="shared" si="4"/>
        <v>0</v>
      </c>
      <c r="BC38" s="79">
        <f t="shared" si="4"/>
        <v>0</v>
      </c>
      <c r="BD38" s="79">
        <f t="shared" si="4"/>
        <v>0</v>
      </c>
      <c r="BE38" s="79">
        <f t="shared" si="4"/>
        <v>0</v>
      </c>
      <c r="BF38" s="79">
        <f t="shared" si="4"/>
        <v>2.225482956</v>
      </c>
      <c r="BG38" s="79">
        <f t="shared" si="4"/>
        <v>62.43824625800001</v>
      </c>
      <c r="BH38" s="79">
        <f t="shared" si="4"/>
        <v>3.573352257</v>
      </c>
      <c r="BI38" s="79">
        <f t="shared" si="4"/>
        <v>0</v>
      </c>
      <c r="BJ38" s="79">
        <f t="shared" si="4"/>
        <v>61.04554554</v>
      </c>
      <c r="BK38" s="113">
        <f t="shared" si="4"/>
        <v>5275.728735316</v>
      </c>
      <c r="BL38" s="87"/>
    </row>
    <row r="39" spans="1:64" ht="12.75">
      <c r="A39" s="10" t="s">
        <v>70</v>
      </c>
      <c r="B39" s="17" t="s">
        <v>13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43"/>
      <c r="BL39" s="87"/>
    </row>
    <row r="40" spans="1:64" ht="12.75">
      <c r="A40" s="10"/>
      <c r="B40" s="18" t="s">
        <v>31</v>
      </c>
      <c r="C40" s="98"/>
      <c r="D40" s="51"/>
      <c r="E40" s="52"/>
      <c r="F40" s="52"/>
      <c r="G40" s="53"/>
      <c r="H40" s="50"/>
      <c r="I40" s="52"/>
      <c r="J40" s="52"/>
      <c r="K40" s="52"/>
      <c r="L40" s="53"/>
      <c r="M40" s="50"/>
      <c r="N40" s="51"/>
      <c r="O40" s="52"/>
      <c r="P40" s="52"/>
      <c r="Q40" s="53"/>
      <c r="R40" s="50"/>
      <c r="S40" s="52"/>
      <c r="T40" s="52"/>
      <c r="U40" s="52"/>
      <c r="V40" s="53"/>
      <c r="W40" s="50"/>
      <c r="X40" s="52"/>
      <c r="Y40" s="52"/>
      <c r="Z40" s="52"/>
      <c r="AA40" s="53"/>
      <c r="AB40" s="50"/>
      <c r="AC40" s="52"/>
      <c r="AD40" s="52"/>
      <c r="AE40" s="52"/>
      <c r="AF40" s="53"/>
      <c r="AG40" s="50"/>
      <c r="AH40" s="52"/>
      <c r="AI40" s="52"/>
      <c r="AJ40" s="52"/>
      <c r="AK40" s="53"/>
      <c r="AL40" s="50"/>
      <c r="AM40" s="52"/>
      <c r="AN40" s="52"/>
      <c r="AO40" s="52"/>
      <c r="AP40" s="53"/>
      <c r="AQ40" s="50"/>
      <c r="AR40" s="51"/>
      <c r="AS40" s="52"/>
      <c r="AT40" s="52"/>
      <c r="AU40" s="53"/>
      <c r="AV40" s="50"/>
      <c r="AW40" s="52"/>
      <c r="AX40" s="52"/>
      <c r="AY40" s="52"/>
      <c r="AZ40" s="53"/>
      <c r="BA40" s="50"/>
      <c r="BB40" s="51"/>
      <c r="BC40" s="52"/>
      <c r="BD40" s="52"/>
      <c r="BE40" s="53"/>
      <c r="BF40" s="50"/>
      <c r="BG40" s="51"/>
      <c r="BH40" s="52"/>
      <c r="BI40" s="52"/>
      <c r="BJ40" s="53"/>
      <c r="BK40" s="54"/>
      <c r="BL40" s="87"/>
    </row>
    <row r="41" spans="1:64" ht="12.75">
      <c r="A41" s="31"/>
      <c r="B41" s="32" t="s">
        <v>83</v>
      </c>
      <c r="C41" s="99"/>
      <c r="D41" s="56"/>
      <c r="E41" s="56"/>
      <c r="F41" s="56"/>
      <c r="G41" s="57"/>
      <c r="H41" s="55"/>
      <c r="I41" s="56"/>
      <c r="J41" s="56"/>
      <c r="K41" s="56"/>
      <c r="L41" s="57"/>
      <c r="M41" s="55"/>
      <c r="N41" s="56"/>
      <c r="O41" s="56"/>
      <c r="P41" s="56"/>
      <c r="Q41" s="57"/>
      <c r="R41" s="55"/>
      <c r="S41" s="56"/>
      <c r="T41" s="56"/>
      <c r="U41" s="56"/>
      <c r="V41" s="57"/>
      <c r="W41" s="55"/>
      <c r="X41" s="56"/>
      <c r="Y41" s="56"/>
      <c r="Z41" s="56"/>
      <c r="AA41" s="57"/>
      <c r="AB41" s="55"/>
      <c r="AC41" s="56"/>
      <c r="AD41" s="56"/>
      <c r="AE41" s="56"/>
      <c r="AF41" s="57"/>
      <c r="AG41" s="55"/>
      <c r="AH41" s="56"/>
      <c r="AI41" s="56"/>
      <c r="AJ41" s="56"/>
      <c r="AK41" s="57"/>
      <c r="AL41" s="55"/>
      <c r="AM41" s="56"/>
      <c r="AN41" s="56"/>
      <c r="AO41" s="56"/>
      <c r="AP41" s="57"/>
      <c r="AQ41" s="55"/>
      <c r="AR41" s="56"/>
      <c r="AS41" s="56"/>
      <c r="AT41" s="56"/>
      <c r="AU41" s="57"/>
      <c r="AV41" s="55"/>
      <c r="AW41" s="56"/>
      <c r="AX41" s="56"/>
      <c r="AY41" s="56"/>
      <c r="AZ41" s="57"/>
      <c r="BA41" s="55"/>
      <c r="BB41" s="56"/>
      <c r="BC41" s="56"/>
      <c r="BD41" s="56"/>
      <c r="BE41" s="57"/>
      <c r="BF41" s="55"/>
      <c r="BG41" s="56"/>
      <c r="BH41" s="56"/>
      <c r="BI41" s="56"/>
      <c r="BJ41" s="57"/>
      <c r="BK41" s="58"/>
      <c r="BL41" s="87"/>
    </row>
    <row r="42" spans="1:64" ht="12.75">
      <c r="A42" s="10" t="s">
        <v>72</v>
      </c>
      <c r="B42" s="21" t="s">
        <v>87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6"/>
      <c r="BL42" s="87"/>
    </row>
    <row r="43" spans="1:64" ht="12.75">
      <c r="A43" s="10"/>
      <c r="B43" s="18" t="s">
        <v>31</v>
      </c>
      <c r="C43" s="98"/>
      <c r="D43" s="51"/>
      <c r="E43" s="52"/>
      <c r="F43" s="52"/>
      <c r="G43" s="53"/>
      <c r="H43" s="50"/>
      <c r="I43" s="52"/>
      <c r="J43" s="52"/>
      <c r="K43" s="52"/>
      <c r="L43" s="53"/>
      <c r="M43" s="50"/>
      <c r="N43" s="51"/>
      <c r="O43" s="52"/>
      <c r="P43" s="52"/>
      <c r="Q43" s="53"/>
      <c r="R43" s="50"/>
      <c r="S43" s="52"/>
      <c r="T43" s="52"/>
      <c r="U43" s="52"/>
      <c r="V43" s="53"/>
      <c r="W43" s="50"/>
      <c r="X43" s="52"/>
      <c r="Y43" s="52"/>
      <c r="Z43" s="52"/>
      <c r="AA43" s="53"/>
      <c r="AB43" s="50"/>
      <c r="AC43" s="52"/>
      <c r="AD43" s="52"/>
      <c r="AE43" s="52"/>
      <c r="AF43" s="53"/>
      <c r="AG43" s="50"/>
      <c r="AH43" s="52"/>
      <c r="AI43" s="52"/>
      <c r="AJ43" s="52"/>
      <c r="AK43" s="53"/>
      <c r="AL43" s="50"/>
      <c r="AM43" s="52"/>
      <c r="AN43" s="52"/>
      <c r="AO43" s="52"/>
      <c r="AP43" s="53"/>
      <c r="AQ43" s="50"/>
      <c r="AR43" s="51"/>
      <c r="AS43" s="52"/>
      <c r="AT43" s="52"/>
      <c r="AU43" s="53"/>
      <c r="AV43" s="50"/>
      <c r="AW43" s="52"/>
      <c r="AX43" s="52"/>
      <c r="AY43" s="52"/>
      <c r="AZ43" s="53"/>
      <c r="BA43" s="50"/>
      <c r="BB43" s="51"/>
      <c r="BC43" s="52"/>
      <c r="BD43" s="52"/>
      <c r="BE43" s="53"/>
      <c r="BF43" s="50"/>
      <c r="BG43" s="51"/>
      <c r="BH43" s="52"/>
      <c r="BI43" s="52"/>
      <c r="BJ43" s="53"/>
      <c r="BK43" s="54"/>
      <c r="BL43" s="87"/>
    </row>
    <row r="44" spans="1:64" ht="12.75">
      <c r="A44" s="31"/>
      <c r="B44" s="32" t="s">
        <v>82</v>
      </c>
      <c r="C44" s="99"/>
      <c r="D44" s="56"/>
      <c r="E44" s="56"/>
      <c r="F44" s="56"/>
      <c r="G44" s="57"/>
      <c r="H44" s="55"/>
      <c r="I44" s="56"/>
      <c r="J44" s="56"/>
      <c r="K44" s="56"/>
      <c r="L44" s="57"/>
      <c r="M44" s="55"/>
      <c r="N44" s="56"/>
      <c r="O44" s="56"/>
      <c r="P44" s="56"/>
      <c r="Q44" s="57"/>
      <c r="R44" s="55"/>
      <c r="S44" s="56"/>
      <c r="T44" s="56"/>
      <c r="U44" s="56"/>
      <c r="V44" s="57"/>
      <c r="W44" s="55"/>
      <c r="X44" s="56"/>
      <c r="Y44" s="56"/>
      <c r="Z44" s="56"/>
      <c r="AA44" s="57"/>
      <c r="AB44" s="55"/>
      <c r="AC44" s="56"/>
      <c r="AD44" s="56"/>
      <c r="AE44" s="56"/>
      <c r="AF44" s="57"/>
      <c r="AG44" s="55"/>
      <c r="AH44" s="56"/>
      <c r="AI44" s="56"/>
      <c r="AJ44" s="56"/>
      <c r="AK44" s="57"/>
      <c r="AL44" s="55"/>
      <c r="AM44" s="56"/>
      <c r="AN44" s="56"/>
      <c r="AO44" s="56"/>
      <c r="AP44" s="57"/>
      <c r="AQ44" s="55"/>
      <c r="AR44" s="56"/>
      <c r="AS44" s="56"/>
      <c r="AT44" s="56"/>
      <c r="AU44" s="57"/>
      <c r="AV44" s="55"/>
      <c r="AW44" s="56"/>
      <c r="AX44" s="56"/>
      <c r="AY44" s="56"/>
      <c r="AZ44" s="57"/>
      <c r="BA44" s="55"/>
      <c r="BB44" s="56"/>
      <c r="BC44" s="56"/>
      <c r="BD44" s="56"/>
      <c r="BE44" s="57"/>
      <c r="BF44" s="55"/>
      <c r="BG44" s="56"/>
      <c r="BH44" s="56"/>
      <c r="BI44" s="56"/>
      <c r="BJ44" s="57"/>
      <c r="BK44" s="58"/>
      <c r="BL44" s="87"/>
    </row>
    <row r="45" spans="1:64" ht="12.75">
      <c r="A45" s="10" t="s">
        <v>73</v>
      </c>
      <c r="B45" s="17" t="s">
        <v>14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6"/>
      <c r="BL45" s="87"/>
    </row>
    <row r="46" spans="1:64" ht="12.75">
      <c r="A46" s="10"/>
      <c r="B46" s="21" t="s">
        <v>167</v>
      </c>
      <c r="C46" s="48">
        <v>0</v>
      </c>
      <c r="D46" s="46">
        <v>682.253533065</v>
      </c>
      <c r="E46" s="40">
        <v>0</v>
      </c>
      <c r="F46" s="40">
        <v>0</v>
      </c>
      <c r="G46" s="47">
        <v>0</v>
      </c>
      <c r="H46" s="64">
        <v>11.11955426</v>
      </c>
      <c r="I46" s="40">
        <v>65.252174651</v>
      </c>
      <c r="J46" s="40">
        <v>0</v>
      </c>
      <c r="K46" s="40">
        <v>0</v>
      </c>
      <c r="L46" s="47">
        <v>299.402072977</v>
      </c>
      <c r="M46" s="64">
        <v>0</v>
      </c>
      <c r="N46" s="46">
        <v>0</v>
      </c>
      <c r="O46" s="40">
        <v>0</v>
      </c>
      <c r="P46" s="40">
        <v>0</v>
      </c>
      <c r="Q46" s="47">
        <v>0</v>
      </c>
      <c r="R46" s="64">
        <v>4.67190778</v>
      </c>
      <c r="S46" s="40">
        <v>0</v>
      </c>
      <c r="T46" s="40">
        <v>0</v>
      </c>
      <c r="U46" s="40">
        <v>0</v>
      </c>
      <c r="V46" s="47">
        <v>5.373327608</v>
      </c>
      <c r="W46" s="64">
        <v>0</v>
      </c>
      <c r="X46" s="40">
        <v>0</v>
      </c>
      <c r="Y46" s="40">
        <v>0</v>
      </c>
      <c r="Z46" s="40">
        <v>0</v>
      </c>
      <c r="AA46" s="47">
        <v>0</v>
      </c>
      <c r="AB46" s="64">
        <v>0.000112099</v>
      </c>
      <c r="AC46" s="40">
        <v>0</v>
      </c>
      <c r="AD46" s="40">
        <v>0</v>
      </c>
      <c r="AE46" s="40">
        <v>0</v>
      </c>
      <c r="AF46" s="47">
        <v>0.09278528</v>
      </c>
      <c r="AG46" s="64">
        <v>0</v>
      </c>
      <c r="AH46" s="40">
        <v>0</v>
      </c>
      <c r="AI46" s="40">
        <v>0</v>
      </c>
      <c r="AJ46" s="40">
        <v>0</v>
      </c>
      <c r="AK46" s="47">
        <v>0</v>
      </c>
      <c r="AL46" s="64">
        <v>0</v>
      </c>
      <c r="AM46" s="40">
        <v>0</v>
      </c>
      <c r="AN46" s="40">
        <v>0</v>
      </c>
      <c r="AO46" s="40">
        <v>0</v>
      </c>
      <c r="AP46" s="47">
        <v>0</v>
      </c>
      <c r="AQ46" s="64">
        <v>0</v>
      </c>
      <c r="AR46" s="46">
        <v>0</v>
      </c>
      <c r="AS46" s="40">
        <v>0</v>
      </c>
      <c r="AT46" s="40">
        <v>0</v>
      </c>
      <c r="AU46" s="47">
        <v>0</v>
      </c>
      <c r="AV46" s="64">
        <v>7.923389385</v>
      </c>
      <c r="AW46" s="40">
        <v>48.052378437</v>
      </c>
      <c r="AX46" s="40">
        <v>8.910913157</v>
      </c>
      <c r="AY46" s="40">
        <v>0</v>
      </c>
      <c r="AZ46" s="47">
        <v>211.136659856</v>
      </c>
      <c r="BA46" s="64">
        <v>0</v>
      </c>
      <c r="BB46" s="46">
        <v>0</v>
      </c>
      <c r="BC46" s="40">
        <v>0</v>
      </c>
      <c r="BD46" s="40">
        <v>0</v>
      </c>
      <c r="BE46" s="47">
        <v>0</v>
      </c>
      <c r="BF46" s="64">
        <v>2.353777989</v>
      </c>
      <c r="BG46" s="46">
        <v>5.477825072</v>
      </c>
      <c r="BH46" s="40">
        <v>0</v>
      </c>
      <c r="BI46" s="40">
        <v>0</v>
      </c>
      <c r="BJ46" s="47">
        <v>11.748542789</v>
      </c>
      <c r="BK46" s="110">
        <v>1363.768954405</v>
      </c>
      <c r="BL46" s="87"/>
    </row>
    <row r="47" spans="1:64" ht="12.75">
      <c r="A47" s="10"/>
      <c r="B47" s="21" t="s">
        <v>163</v>
      </c>
      <c r="C47" s="48">
        <v>0</v>
      </c>
      <c r="D47" s="46">
        <v>0.720746696</v>
      </c>
      <c r="E47" s="40">
        <v>0</v>
      </c>
      <c r="F47" s="40">
        <v>0</v>
      </c>
      <c r="G47" s="47">
        <v>0</v>
      </c>
      <c r="H47" s="64">
        <v>1.82577671</v>
      </c>
      <c r="I47" s="40">
        <v>1.247199365</v>
      </c>
      <c r="J47" s="40">
        <v>0</v>
      </c>
      <c r="K47" s="40">
        <v>0</v>
      </c>
      <c r="L47" s="47">
        <v>2.550570189</v>
      </c>
      <c r="M47" s="64">
        <v>0</v>
      </c>
      <c r="N47" s="46">
        <v>0</v>
      </c>
      <c r="O47" s="40">
        <v>0</v>
      </c>
      <c r="P47" s="40">
        <v>0</v>
      </c>
      <c r="Q47" s="47">
        <v>0</v>
      </c>
      <c r="R47" s="64">
        <v>0.58905556</v>
      </c>
      <c r="S47" s="40">
        <v>0</v>
      </c>
      <c r="T47" s="40">
        <v>0</v>
      </c>
      <c r="U47" s="40">
        <v>0</v>
      </c>
      <c r="V47" s="47">
        <v>0.121535016</v>
      </c>
      <c r="W47" s="64">
        <v>0</v>
      </c>
      <c r="X47" s="40">
        <v>0</v>
      </c>
      <c r="Y47" s="40">
        <v>0</v>
      </c>
      <c r="Z47" s="40">
        <v>0</v>
      </c>
      <c r="AA47" s="47">
        <v>0</v>
      </c>
      <c r="AB47" s="64">
        <v>0</v>
      </c>
      <c r="AC47" s="40">
        <v>0</v>
      </c>
      <c r="AD47" s="40">
        <v>0</v>
      </c>
      <c r="AE47" s="40">
        <v>0</v>
      </c>
      <c r="AF47" s="47">
        <v>0</v>
      </c>
      <c r="AG47" s="64">
        <v>0</v>
      </c>
      <c r="AH47" s="40">
        <v>0</v>
      </c>
      <c r="AI47" s="40">
        <v>0</v>
      </c>
      <c r="AJ47" s="40">
        <v>0</v>
      </c>
      <c r="AK47" s="47">
        <v>0</v>
      </c>
      <c r="AL47" s="64">
        <v>0.001633669</v>
      </c>
      <c r="AM47" s="40">
        <v>0</v>
      </c>
      <c r="AN47" s="40">
        <v>0</v>
      </c>
      <c r="AO47" s="40">
        <v>0</v>
      </c>
      <c r="AP47" s="47">
        <v>0</v>
      </c>
      <c r="AQ47" s="64">
        <v>0</v>
      </c>
      <c r="AR47" s="46">
        <v>0</v>
      </c>
      <c r="AS47" s="40">
        <v>0</v>
      </c>
      <c r="AT47" s="40">
        <v>0</v>
      </c>
      <c r="AU47" s="47">
        <v>0</v>
      </c>
      <c r="AV47" s="64">
        <v>32.63228905</v>
      </c>
      <c r="AW47" s="40">
        <v>8.888891012</v>
      </c>
      <c r="AX47" s="40">
        <v>0</v>
      </c>
      <c r="AY47" s="40">
        <v>0</v>
      </c>
      <c r="AZ47" s="47">
        <v>122.656681325</v>
      </c>
      <c r="BA47" s="64">
        <v>0</v>
      </c>
      <c r="BB47" s="46">
        <v>0</v>
      </c>
      <c r="BC47" s="40">
        <v>0</v>
      </c>
      <c r="BD47" s="40">
        <v>0</v>
      </c>
      <c r="BE47" s="47">
        <v>0</v>
      </c>
      <c r="BF47" s="64">
        <v>7.620349461</v>
      </c>
      <c r="BG47" s="46">
        <v>0.320378605</v>
      </c>
      <c r="BH47" s="40">
        <v>0</v>
      </c>
      <c r="BI47" s="40">
        <v>0</v>
      </c>
      <c r="BJ47" s="47">
        <v>17.473714769</v>
      </c>
      <c r="BK47" s="110">
        <v>196.648821427</v>
      </c>
      <c r="BL47" s="87"/>
    </row>
    <row r="48" spans="1:64" ht="12.75">
      <c r="A48" s="10"/>
      <c r="B48" s="21" t="s">
        <v>161</v>
      </c>
      <c r="C48" s="48">
        <v>0</v>
      </c>
      <c r="D48" s="46">
        <v>327.969148119</v>
      </c>
      <c r="E48" s="40">
        <v>0</v>
      </c>
      <c r="F48" s="40">
        <v>0</v>
      </c>
      <c r="G48" s="47">
        <v>0</v>
      </c>
      <c r="H48" s="64">
        <v>13.70998894</v>
      </c>
      <c r="I48" s="40">
        <v>644.263374136</v>
      </c>
      <c r="J48" s="40">
        <v>179.491124625</v>
      </c>
      <c r="K48" s="40">
        <v>0</v>
      </c>
      <c r="L48" s="47">
        <v>658.495152535</v>
      </c>
      <c r="M48" s="64">
        <v>0</v>
      </c>
      <c r="N48" s="46">
        <v>0</v>
      </c>
      <c r="O48" s="40">
        <v>0</v>
      </c>
      <c r="P48" s="40">
        <v>0</v>
      </c>
      <c r="Q48" s="47">
        <v>0</v>
      </c>
      <c r="R48" s="64">
        <v>6.295146553</v>
      </c>
      <c r="S48" s="40">
        <v>11.304444166</v>
      </c>
      <c r="T48" s="40">
        <v>11.21113398</v>
      </c>
      <c r="U48" s="40">
        <v>0</v>
      </c>
      <c r="V48" s="47">
        <v>10.066193919</v>
      </c>
      <c r="W48" s="64">
        <v>0</v>
      </c>
      <c r="X48" s="40">
        <v>0</v>
      </c>
      <c r="Y48" s="40">
        <v>0</v>
      </c>
      <c r="Z48" s="40">
        <v>0</v>
      </c>
      <c r="AA48" s="47">
        <v>0</v>
      </c>
      <c r="AB48" s="64">
        <v>0</v>
      </c>
      <c r="AC48" s="40">
        <v>0</v>
      </c>
      <c r="AD48" s="40">
        <v>0</v>
      </c>
      <c r="AE48" s="40">
        <v>0</v>
      </c>
      <c r="AF48" s="47">
        <v>0.033940384</v>
      </c>
      <c r="AG48" s="64">
        <v>0</v>
      </c>
      <c r="AH48" s="40">
        <v>0</v>
      </c>
      <c r="AI48" s="40">
        <v>0</v>
      </c>
      <c r="AJ48" s="40">
        <v>0</v>
      </c>
      <c r="AK48" s="47">
        <v>0</v>
      </c>
      <c r="AL48" s="64">
        <v>0</v>
      </c>
      <c r="AM48" s="40">
        <v>0</v>
      </c>
      <c r="AN48" s="40">
        <v>0</v>
      </c>
      <c r="AO48" s="40">
        <v>0</v>
      </c>
      <c r="AP48" s="47">
        <v>0</v>
      </c>
      <c r="AQ48" s="64">
        <v>0</v>
      </c>
      <c r="AR48" s="46">
        <v>0</v>
      </c>
      <c r="AS48" s="40">
        <v>0</v>
      </c>
      <c r="AT48" s="40">
        <v>0</v>
      </c>
      <c r="AU48" s="47">
        <v>0</v>
      </c>
      <c r="AV48" s="64">
        <v>32.630905537</v>
      </c>
      <c r="AW48" s="40">
        <v>548.459808523</v>
      </c>
      <c r="AX48" s="40">
        <v>1.455675594</v>
      </c>
      <c r="AY48" s="40">
        <v>0</v>
      </c>
      <c r="AZ48" s="47">
        <v>287.800290902</v>
      </c>
      <c r="BA48" s="64">
        <v>0</v>
      </c>
      <c r="BB48" s="46">
        <v>0</v>
      </c>
      <c r="BC48" s="40">
        <v>0</v>
      </c>
      <c r="BD48" s="40">
        <v>0</v>
      </c>
      <c r="BE48" s="47">
        <v>0</v>
      </c>
      <c r="BF48" s="64">
        <v>16.14902231</v>
      </c>
      <c r="BG48" s="46">
        <v>125.220424438</v>
      </c>
      <c r="BH48" s="40">
        <v>14.235894937</v>
      </c>
      <c r="BI48" s="40">
        <v>0</v>
      </c>
      <c r="BJ48" s="47">
        <v>25.002803208</v>
      </c>
      <c r="BK48" s="110">
        <v>2913.794472806</v>
      </c>
      <c r="BL48" s="87"/>
    </row>
    <row r="49" spans="1:64" ht="12.75">
      <c r="A49" s="10"/>
      <c r="B49" s="21" t="s">
        <v>164</v>
      </c>
      <c r="C49" s="48">
        <v>0</v>
      </c>
      <c r="D49" s="46">
        <v>160.173899645</v>
      </c>
      <c r="E49" s="40">
        <v>0</v>
      </c>
      <c r="F49" s="40">
        <v>0</v>
      </c>
      <c r="G49" s="47">
        <v>0</v>
      </c>
      <c r="H49" s="64">
        <v>12.328538084</v>
      </c>
      <c r="I49" s="40">
        <v>1857.711735422</v>
      </c>
      <c r="J49" s="40">
        <v>72.785189066</v>
      </c>
      <c r="K49" s="40">
        <v>3.82084282</v>
      </c>
      <c r="L49" s="47">
        <v>536.637363652</v>
      </c>
      <c r="M49" s="64">
        <v>0</v>
      </c>
      <c r="N49" s="46">
        <v>0</v>
      </c>
      <c r="O49" s="40">
        <v>0</v>
      </c>
      <c r="P49" s="40">
        <v>0</v>
      </c>
      <c r="Q49" s="47">
        <v>0</v>
      </c>
      <c r="R49" s="64">
        <v>4.817761997</v>
      </c>
      <c r="S49" s="40">
        <v>206.475227901</v>
      </c>
      <c r="T49" s="40">
        <v>5.097981853</v>
      </c>
      <c r="U49" s="40">
        <v>0</v>
      </c>
      <c r="V49" s="47">
        <v>10.337173405</v>
      </c>
      <c r="W49" s="64">
        <v>0</v>
      </c>
      <c r="X49" s="40">
        <v>0</v>
      </c>
      <c r="Y49" s="40">
        <v>0</v>
      </c>
      <c r="Z49" s="40">
        <v>0</v>
      </c>
      <c r="AA49" s="47">
        <v>0</v>
      </c>
      <c r="AB49" s="64">
        <v>0</v>
      </c>
      <c r="AC49" s="40">
        <v>0</v>
      </c>
      <c r="AD49" s="40">
        <v>0</v>
      </c>
      <c r="AE49" s="40">
        <v>0</v>
      </c>
      <c r="AF49" s="47">
        <v>0</v>
      </c>
      <c r="AG49" s="64">
        <v>0</v>
      </c>
      <c r="AH49" s="40">
        <v>0</v>
      </c>
      <c r="AI49" s="40">
        <v>0</v>
      </c>
      <c r="AJ49" s="40">
        <v>0</v>
      </c>
      <c r="AK49" s="47">
        <v>0</v>
      </c>
      <c r="AL49" s="64">
        <v>3.2E-08</v>
      </c>
      <c r="AM49" s="40">
        <v>0</v>
      </c>
      <c r="AN49" s="40">
        <v>0</v>
      </c>
      <c r="AO49" s="40">
        <v>0</v>
      </c>
      <c r="AP49" s="47">
        <v>0.01681148</v>
      </c>
      <c r="AQ49" s="64">
        <v>0</v>
      </c>
      <c r="AR49" s="46">
        <v>0</v>
      </c>
      <c r="AS49" s="40">
        <v>0</v>
      </c>
      <c r="AT49" s="40">
        <v>0</v>
      </c>
      <c r="AU49" s="47">
        <v>0</v>
      </c>
      <c r="AV49" s="64">
        <v>29.128194648</v>
      </c>
      <c r="AW49" s="40">
        <v>203.569967935</v>
      </c>
      <c r="AX49" s="40">
        <v>15.311993037</v>
      </c>
      <c r="AY49" s="40">
        <v>0</v>
      </c>
      <c r="AZ49" s="47">
        <v>403.764012012</v>
      </c>
      <c r="BA49" s="64">
        <v>0</v>
      </c>
      <c r="BB49" s="46">
        <v>0</v>
      </c>
      <c r="BC49" s="40">
        <v>0</v>
      </c>
      <c r="BD49" s="40">
        <v>0</v>
      </c>
      <c r="BE49" s="47">
        <v>0</v>
      </c>
      <c r="BF49" s="64">
        <v>8.777382467</v>
      </c>
      <c r="BG49" s="46">
        <v>36.175263044</v>
      </c>
      <c r="BH49" s="40">
        <v>18.056516877</v>
      </c>
      <c r="BI49" s="40">
        <v>0</v>
      </c>
      <c r="BJ49" s="47">
        <v>52.041151129</v>
      </c>
      <c r="BK49" s="110">
        <v>3637.027006506</v>
      </c>
      <c r="BL49" s="87"/>
    </row>
    <row r="50" spans="1:64" ht="12.75">
      <c r="A50" s="10"/>
      <c r="B50" s="21" t="s">
        <v>159</v>
      </c>
      <c r="C50" s="48">
        <v>0</v>
      </c>
      <c r="D50" s="46">
        <v>36.214596034</v>
      </c>
      <c r="E50" s="40">
        <v>0</v>
      </c>
      <c r="F50" s="40">
        <v>0</v>
      </c>
      <c r="G50" s="47">
        <v>0</v>
      </c>
      <c r="H50" s="64">
        <v>1.664715453</v>
      </c>
      <c r="I50" s="40">
        <v>15.570233685</v>
      </c>
      <c r="J50" s="40">
        <v>0</v>
      </c>
      <c r="K50" s="40">
        <v>0</v>
      </c>
      <c r="L50" s="47">
        <v>36.308067121</v>
      </c>
      <c r="M50" s="64">
        <v>0</v>
      </c>
      <c r="N50" s="46">
        <v>0</v>
      </c>
      <c r="O50" s="40">
        <v>0</v>
      </c>
      <c r="P50" s="40">
        <v>0</v>
      </c>
      <c r="Q50" s="47">
        <v>0</v>
      </c>
      <c r="R50" s="64">
        <v>0.558265432</v>
      </c>
      <c r="S50" s="40">
        <v>0</v>
      </c>
      <c r="T50" s="40">
        <v>0</v>
      </c>
      <c r="U50" s="40">
        <v>0</v>
      </c>
      <c r="V50" s="47">
        <v>9.622060346</v>
      </c>
      <c r="W50" s="64">
        <v>0</v>
      </c>
      <c r="X50" s="40">
        <v>0</v>
      </c>
      <c r="Y50" s="40">
        <v>0</v>
      </c>
      <c r="Z50" s="40">
        <v>0</v>
      </c>
      <c r="AA50" s="47">
        <v>0</v>
      </c>
      <c r="AB50" s="64">
        <v>0</v>
      </c>
      <c r="AC50" s="40">
        <v>0</v>
      </c>
      <c r="AD50" s="40">
        <v>0</v>
      </c>
      <c r="AE50" s="40">
        <v>0</v>
      </c>
      <c r="AF50" s="47">
        <v>0</v>
      </c>
      <c r="AG50" s="64">
        <v>0</v>
      </c>
      <c r="AH50" s="40">
        <v>0</v>
      </c>
      <c r="AI50" s="40">
        <v>0</v>
      </c>
      <c r="AJ50" s="40">
        <v>0</v>
      </c>
      <c r="AK50" s="47">
        <v>0</v>
      </c>
      <c r="AL50" s="64">
        <v>0</v>
      </c>
      <c r="AM50" s="40">
        <v>0</v>
      </c>
      <c r="AN50" s="40">
        <v>0</v>
      </c>
      <c r="AO50" s="40">
        <v>0</v>
      </c>
      <c r="AP50" s="47">
        <v>0</v>
      </c>
      <c r="AQ50" s="64">
        <v>0</v>
      </c>
      <c r="AR50" s="46">
        <v>0</v>
      </c>
      <c r="AS50" s="40">
        <v>0</v>
      </c>
      <c r="AT50" s="40">
        <v>0</v>
      </c>
      <c r="AU50" s="47">
        <v>0</v>
      </c>
      <c r="AV50" s="64">
        <v>10.771320222</v>
      </c>
      <c r="AW50" s="40">
        <v>53.8860858</v>
      </c>
      <c r="AX50" s="40">
        <v>0</v>
      </c>
      <c r="AY50" s="40">
        <v>0</v>
      </c>
      <c r="AZ50" s="47">
        <v>96.715665666</v>
      </c>
      <c r="BA50" s="64">
        <v>0</v>
      </c>
      <c r="BB50" s="46">
        <v>0</v>
      </c>
      <c r="BC50" s="40">
        <v>0</v>
      </c>
      <c r="BD50" s="40">
        <v>0</v>
      </c>
      <c r="BE50" s="47">
        <v>0</v>
      </c>
      <c r="BF50" s="64">
        <v>1.834543318</v>
      </c>
      <c r="BG50" s="46">
        <v>0.403016003</v>
      </c>
      <c r="BH50" s="40">
        <v>1.68395811</v>
      </c>
      <c r="BI50" s="40">
        <v>0</v>
      </c>
      <c r="BJ50" s="47">
        <v>10.716511756</v>
      </c>
      <c r="BK50" s="110">
        <v>275.949038946</v>
      </c>
      <c r="BL50" s="87"/>
    </row>
    <row r="51" spans="1:64" ht="12.75">
      <c r="A51" s="10"/>
      <c r="B51" s="21" t="s">
        <v>160</v>
      </c>
      <c r="C51" s="48">
        <v>0</v>
      </c>
      <c r="D51" s="46">
        <v>1.154034463</v>
      </c>
      <c r="E51" s="40">
        <v>0</v>
      </c>
      <c r="F51" s="40">
        <v>0</v>
      </c>
      <c r="G51" s="47">
        <v>0</v>
      </c>
      <c r="H51" s="64">
        <v>15.708083409</v>
      </c>
      <c r="I51" s="40">
        <v>715.590183591</v>
      </c>
      <c r="J51" s="40">
        <v>53.611657213</v>
      </c>
      <c r="K51" s="40">
        <v>0</v>
      </c>
      <c r="L51" s="47">
        <v>124.980722754</v>
      </c>
      <c r="M51" s="64">
        <v>0</v>
      </c>
      <c r="N51" s="46">
        <v>0</v>
      </c>
      <c r="O51" s="40">
        <v>0</v>
      </c>
      <c r="P51" s="40">
        <v>0</v>
      </c>
      <c r="Q51" s="47">
        <v>0</v>
      </c>
      <c r="R51" s="64">
        <v>6.152991057</v>
      </c>
      <c r="S51" s="40">
        <v>189.697538299</v>
      </c>
      <c r="T51" s="40">
        <v>54.888990897</v>
      </c>
      <c r="U51" s="40">
        <v>0</v>
      </c>
      <c r="V51" s="47">
        <v>10.306984398</v>
      </c>
      <c r="W51" s="64">
        <v>0</v>
      </c>
      <c r="X51" s="40">
        <v>0</v>
      </c>
      <c r="Y51" s="40">
        <v>0</v>
      </c>
      <c r="Z51" s="40">
        <v>0</v>
      </c>
      <c r="AA51" s="47">
        <v>0</v>
      </c>
      <c r="AB51" s="64">
        <v>0.035305139</v>
      </c>
      <c r="AC51" s="40">
        <v>0.002242443</v>
      </c>
      <c r="AD51" s="40">
        <v>0</v>
      </c>
      <c r="AE51" s="40">
        <v>0</v>
      </c>
      <c r="AF51" s="47">
        <v>0.025304035</v>
      </c>
      <c r="AG51" s="64">
        <v>0</v>
      </c>
      <c r="AH51" s="40">
        <v>0</v>
      </c>
      <c r="AI51" s="40">
        <v>0</v>
      </c>
      <c r="AJ51" s="40">
        <v>0</v>
      </c>
      <c r="AK51" s="47">
        <v>0</v>
      </c>
      <c r="AL51" s="64">
        <v>0.009588462</v>
      </c>
      <c r="AM51" s="40">
        <v>0</v>
      </c>
      <c r="AN51" s="40">
        <v>0</v>
      </c>
      <c r="AO51" s="40">
        <v>0</v>
      </c>
      <c r="AP51" s="47">
        <v>0</v>
      </c>
      <c r="AQ51" s="64">
        <v>0</v>
      </c>
      <c r="AR51" s="46">
        <v>0</v>
      </c>
      <c r="AS51" s="40">
        <v>0</v>
      </c>
      <c r="AT51" s="40">
        <v>0</v>
      </c>
      <c r="AU51" s="47">
        <v>0</v>
      </c>
      <c r="AV51" s="64">
        <v>131.556294921</v>
      </c>
      <c r="AW51" s="40">
        <v>574.013276284</v>
      </c>
      <c r="AX51" s="40">
        <v>6.069360077</v>
      </c>
      <c r="AY51" s="40">
        <v>0</v>
      </c>
      <c r="AZ51" s="47">
        <v>771.890334269</v>
      </c>
      <c r="BA51" s="64">
        <v>0</v>
      </c>
      <c r="BB51" s="46">
        <v>0</v>
      </c>
      <c r="BC51" s="40">
        <v>0</v>
      </c>
      <c r="BD51" s="40">
        <v>0</v>
      </c>
      <c r="BE51" s="47">
        <v>0</v>
      </c>
      <c r="BF51" s="64">
        <v>52.368031994</v>
      </c>
      <c r="BG51" s="46">
        <v>53.171676965</v>
      </c>
      <c r="BH51" s="40">
        <v>9.723671837</v>
      </c>
      <c r="BI51" s="40">
        <v>0</v>
      </c>
      <c r="BJ51" s="47">
        <v>152.397320247</v>
      </c>
      <c r="BK51" s="110">
        <v>2923.353592754</v>
      </c>
      <c r="BL51" s="87"/>
    </row>
    <row r="52" spans="1:64" ht="12.75">
      <c r="A52" s="10"/>
      <c r="B52" s="21" t="s">
        <v>166</v>
      </c>
      <c r="C52" s="48">
        <v>0</v>
      </c>
      <c r="D52" s="46">
        <v>256.861570855</v>
      </c>
      <c r="E52" s="40">
        <v>0</v>
      </c>
      <c r="F52" s="40">
        <v>0</v>
      </c>
      <c r="G52" s="47">
        <v>0</v>
      </c>
      <c r="H52" s="64">
        <v>10.54491654</v>
      </c>
      <c r="I52" s="40">
        <v>1233.734939366</v>
      </c>
      <c r="J52" s="40">
        <v>42.952947867</v>
      </c>
      <c r="K52" s="40">
        <v>0</v>
      </c>
      <c r="L52" s="47">
        <v>529.615285905</v>
      </c>
      <c r="M52" s="64">
        <v>0</v>
      </c>
      <c r="N52" s="46">
        <v>0</v>
      </c>
      <c r="O52" s="40">
        <v>0</v>
      </c>
      <c r="P52" s="40">
        <v>0</v>
      </c>
      <c r="Q52" s="47">
        <v>0</v>
      </c>
      <c r="R52" s="64">
        <v>4.371807609</v>
      </c>
      <c r="S52" s="40">
        <v>87.538172353</v>
      </c>
      <c r="T52" s="40">
        <v>9.758144758</v>
      </c>
      <c r="U52" s="40">
        <v>0</v>
      </c>
      <c r="V52" s="47">
        <v>41.21205432</v>
      </c>
      <c r="W52" s="64">
        <v>0</v>
      </c>
      <c r="X52" s="40">
        <v>0</v>
      </c>
      <c r="Y52" s="40">
        <v>0</v>
      </c>
      <c r="Z52" s="40">
        <v>0</v>
      </c>
      <c r="AA52" s="47">
        <v>0</v>
      </c>
      <c r="AB52" s="64">
        <v>0</v>
      </c>
      <c r="AC52" s="40">
        <v>0</v>
      </c>
      <c r="AD52" s="40">
        <v>0</v>
      </c>
      <c r="AE52" s="40">
        <v>0</v>
      </c>
      <c r="AF52" s="47">
        <v>0</v>
      </c>
      <c r="AG52" s="64">
        <v>0</v>
      </c>
      <c r="AH52" s="40">
        <v>0</v>
      </c>
      <c r="AI52" s="40">
        <v>0</v>
      </c>
      <c r="AJ52" s="40">
        <v>0</v>
      </c>
      <c r="AK52" s="47">
        <v>0</v>
      </c>
      <c r="AL52" s="64">
        <v>0.010788492</v>
      </c>
      <c r="AM52" s="40">
        <v>0</v>
      </c>
      <c r="AN52" s="40">
        <v>0</v>
      </c>
      <c r="AO52" s="40">
        <v>0</v>
      </c>
      <c r="AP52" s="47">
        <v>0</v>
      </c>
      <c r="AQ52" s="64">
        <v>0</v>
      </c>
      <c r="AR52" s="46">
        <v>0</v>
      </c>
      <c r="AS52" s="40">
        <v>0</v>
      </c>
      <c r="AT52" s="40">
        <v>0</v>
      </c>
      <c r="AU52" s="47">
        <v>0</v>
      </c>
      <c r="AV52" s="64">
        <v>23.563508115</v>
      </c>
      <c r="AW52" s="40">
        <v>440.280802355</v>
      </c>
      <c r="AX52" s="40">
        <v>2.16026514</v>
      </c>
      <c r="AY52" s="40">
        <v>0</v>
      </c>
      <c r="AZ52" s="47">
        <v>620.464814517</v>
      </c>
      <c r="BA52" s="64">
        <v>0</v>
      </c>
      <c r="BB52" s="46">
        <v>0</v>
      </c>
      <c r="BC52" s="40">
        <v>0</v>
      </c>
      <c r="BD52" s="40">
        <v>0</v>
      </c>
      <c r="BE52" s="47">
        <v>0</v>
      </c>
      <c r="BF52" s="64">
        <v>5.970996664</v>
      </c>
      <c r="BG52" s="46">
        <v>115.974622372</v>
      </c>
      <c r="BH52" s="40">
        <v>2.20708111</v>
      </c>
      <c r="BI52" s="40">
        <v>0</v>
      </c>
      <c r="BJ52" s="47">
        <v>42.897986623</v>
      </c>
      <c r="BK52" s="110">
        <v>3470.120704961</v>
      </c>
      <c r="BL52" s="87"/>
    </row>
    <row r="53" spans="1:64" ht="12.75">
      <c r="A53" s="10"/>
      <c r="B53" s="21" t="s">
        <v>165</v>
      </c>
      <c r="C53" s="48">
        <v>0</v>
      </c>
      <c r="D53" s="46">
        <v>60.490903385</v>
      </c>
      <c r="E53" s="40">
        <v>0</v>
      </c>
      <c r="F53" s="40">
        <v>0</v>
      </c>
      <c r="G53" s="47">
        <v>0</v>
      </c>
      <c r="H53" s="64">
        <v>6.961770677</v>
      </c>
      <c r="I53" s="40">
        <v>196.464613093</v>
      </c>
      <c r="J53" s="40">
        <v>0</v>
      </c>
      <c r="K53" s="40">
        <v>0</v>
      </c>
      <c r="L53" s="47">
        <v>161.106851197</v>
      </c>
      <c r="M53" s="64">
        <v>0</v>
      </c>
      <c r="N53" s="46">
        <v>0</v>
      </c>
      <c r="O53" s="40">
        <v>0</v>
      </c>
      <c r="P53" s="40">
        <v>0</v>
      </c>
      <c r="Q53" s="47">
        <v>0</v>
      </c>
      <c r="R53" s="64">
        <v>2.953686959</v>
      </c>
      <c r="S53" s="40">
        <v>22.656212674</v>
      </c>
      <c r="T53" s="40">
        <v>0</v>
      </c>
      <c r="U53" s="40">
        <v>0</v>
      </c>
      <c r="V53" s="47">
        <v>68.069355684</v>
      </c>
      <c r="W53" s="64">
        <v>0</v>
      </c>
      <c r="X53" s="40">
        <v>0</v>
      </c>
      <c r="Y53" s="40">
        <v>0</v>
      </c>
      <c r="Z53" s="40">
        <v>0</v>
      </c>
      <c r="AA53" s="47">
        <v>0</v>
      </c>
      <c r="AB53" s="64">
        <v>0</v>
      </c>
      <c r="AC53" s="40">
        <v>0</v>
      </c>
      <c r="AD53" s="40">
        <v>0</v>
      </c>
      <c r="AE53" s="40">
        <v>0</v>
      </c>
      <c r="AF53" s="47">
        <v>0</v>
      </c>
      <c r="AG53" s="64">
        <v>0</v>
      </c>
      <c r="AH53" s="40">
        <v>0</v>
      </c>
      <c r="AI53" s="40">
        <v>0</v>
      </c>
      <c r="AJ53" s="40">
        <v>0</v>
      </c>
      <c r="AK53" s="47">
        <v>0</v>
      </c>
      <c r="AL53" s="64">
        <v>0</v>
      </c>
      <c r="AM53" s="40">
        <v>0</v>
      </c>
      <c r="AN53" s="40">
        <v>0</v>
      </c>
      <c r="AO53" s="40">
        <v>0</v>
      </c>
      <c r="AP53" s="47">
        <v>0</v>
      </c>
      <c r="AQ53" s="64">
        <v>0</v>
      </c>
      <c r="AR53" s="46">
        <v>0</v>
      </c>
      <c r="AS53" s="40">
        <v>0</v>
      </c>
      <c r="AT53" s="40">
        <v>0</v>
      </c>
      <c r="AU53" s="47">
        <v>0</v>
      </c>
      <c r="AV53" s="64">
        <v>7.519615654</v>
      </c>
      <c r="AW53" s="40">
        <v>163.492660889</v>
      </c>
      <c r="AX53" s="40">
        <v>3.739081784</v>
      </c>
      <c r="AY53" s="40">
        <v>0</v>
      </c>
      <c r="AZ53" s="47">
        <v>304.153277143</v>
      </c>
      <c r="BA53" s="64">
        <v>0</v>
      </c>
      <c r="BB53" s="46">
        <v>0</v>
      </c>
      <c r="BC53" s="40">
        <v>0</v>
      </c>
      <c r="BD53" s="40">
        <v>0</v>
      </c>
      <c r="BE53" s="47">
        <v>0</v>
      </c>
      <c r="BF53" s="64">
        <v>2.706732386</v>
      </c>
      <c r="BG53" s="46">
        <v>19.401556499</v>
      </c>
      <c r="BH53" s="40">
        <v>0</v>
      </c>
      <c r="BI53" s="40">
        <v>0</v>
      </c>
      <c r="BJ53" s="47">
        <v>22.600271973</v>
      </c>
      <c r="BK53" s="110">
        <v>1042.316589997</v>
      </c>
      <c r="BL53" s="87"/>
    </row>
    <row r="54" spans="1:64" ht="12.75">
      <c r="A54" s="10"/>
      <c r="B54" s="21" t="s">
        <v>162</v>
      </c>
      <c r="C54" s="48">
        <v>0</v>
      </c>
      <c r="D54" s="46">
        <v>1.865240852</v>
      </c>
      <c r="E54" s="40">
        <v>0</v>
      </c>
      <c r="F54" s="40">
        <v>0</v>
      </c>
      <c r="G54" s="47">
        <v>0</v>
      </c>
      <c r="H54" s="64">
        <v>4.397864057</v>
      </c>
      <c r="I54" s="40">
        <v>0.64000026</v>
      </c>
      <c r="J54" s="40">
        <v>0</v>
      </c>
      <c r="K54" s="40">
        <v>0</v>
      </c>
      <c r="L54" s="47">
        <v>69.58349148</v>
      </c>
      <c r="M54" s="64">
        <v>0</v>
      </c>
      <c r="N54" s="46">
        <v>0</v>
      </c>
      <c r="O54" s="40">
        <v>0</v>
      </c>
      <c r="P54" s="40">
        <v>0</v>
      </c>
      <c r="Q54" s="47">
        <v>0</v>
      </c>
      <c r="R54" s="64">
        <v>1.666104982</v>
      </c>
      <c r="S54" s="40">
        <v>0</v>
      </c>
      <c r="T54" s="40">
        <v>0</v>
      </c>
      <c r="U54" s="40">
        <v>0</v>
      </c>
      <c r="V54" s="47">
        <v>1.389838171</v>
      </c>
      <c r="W54" s="64">
        <v>0</v>
      </c>
      <c r="X54" s="40">
        <v>0</v>
      </c>
      <c r="Y54" s="40">
        <v>0</v>
      </c>
      <c r="Z54" s="40">
        <v>0</v>
      </c>
      <c r="AA54" s="47">
        <v>0</v>
      </c>
      <c r="AB54" s="64">
        <v>0.003261055</v>
      </c>
      <c r="AC54" s="40">
        <v>0</v>
      </c>
      <c r="AD54" s="40">
        <v>0</v>
      </c>
      <c r="AE54" s="40">
        <v>0</v>
      </c>
      <c r="AF54" s="47">
        <v>0</v>
      </c>
      <c r="AG54" s="64">
        <v>0</v>
      </c>
      <c r="AH54" s="40">
        <v>0</v>
      </c>
      <c r="AI54" s="40">
        <v>0</v>
      </c>
      <c r="AJ54" s="40">
        <v>0</v>
      </c>
      <c r="AK54" s="47">
        <v>0</v>
      </c>
      <c r="AL54" s="64">
        <v>0.00011185</v>
      </c>
      <c r="AM54" s="40">
        <v>0</v>
      </c>
      <c r="AN54" s="40">
        <v>0</v>
      </c>
      <c r="AO54" s="40">
        <v>0</v>
      </c>
      <c r="AP54" s="47">
        <v>0</v>
      </c>
      <c r="AQ54" s="64">
        <v>0</v>
      </c>
      <c r="AR54" s="46">
        <v>0</v>
      </c>
      <c r="AS54" s="40">
        <v>0</v>
      </c>
      <c r="AT54" s="40">
        <v>0</v>
      </c>
      <c r="AU54" s="47">
        <v>0</v>
      </c>
      <c r="AV54" s="64">
        <v>37.819090596</v>
      </c>
      <c r="AW54" s="40">
        <v>44.706260011</v>
      </c>
      <c r="AX54" s="40">
        <v>2.807E-06</v>
      </c>
      <c r="AY54" s="40">
        <v>0</v>
      </c>
      <c r="AZ54" s="47">
        <v>154.800530712</v>
      </c>
      <c r="BA54" s="64">
        <v>0</v>
      </c>
      <c r="BB54" s="46">
        <v>0</v>
      </c>
      <c r="BC54" s="40">
        <v>0</v>
      </c>
      <c r="BD54" s="40">
        <v>0</v>
      </c>
      <c r="BE54" s="47">
        <v>0</v>
      </c>
      <c r="BF54" s="64">
        <v>12.299336998</v>
      </c>
      <c r="BG54" s="46">
        <v>6.440537073</v>
      </c>
      <c r="BH54" s="40">
        <v>0</v>
      </c>
      <c r="BI54" s="40">
        <v>0</v>
      </c>
      <c r="BJ54" s="47">
        <v>22.41819930857466</v>
      </c>
      <c r="BK54" s="110">
        <v>358.0298702125746</v>
      </c>
      <c r="BL54" s="87"/>
    </row>
    <row r="55" spans="1:64" ht="12.75">
      <c r="A55" s="31"/>
      <c r="B55" s="32" t="s">
        <v>81</v>
      </c>
      <c r="C55" s="100">
        <f aca="true" t="shared" si="5" ref="C55:AH55">SUM(C46:C54)</f>
        <v>0</v>
      </c>
      <c r="D55" s="73">
        <f t="shared" si="5"/>
        <v>1527.703673114</v>
      </c>
      <c r="E55" s="73">
        <f t="shared" si="5"/>
        <v>0</v>
      </c>
      <c r="F55" s="73">
        <f t="shared" si="5"/>
        <v>0</v>
      </c>
      <c r="G55" s="73">
        <f t="shared" si="5"/>
        <v>0</v>
      </c>
      <c r="H55" s="73">
        <f t="shared" si="5"/>
        <v>78.26120813</v>
      </c>
      <c r="I55" s="73">
        <f t="shared" si="5"/>
        <v>4730.474453569</v>
      </c>
      <c r="J55" s="73">
        <f t="shared" si="5"/>
        <v>348.84091877099996</v>
      </c>
      <c r="K55" s="73">
        <f t="shared" si="5"/>
        <v>3.82084282</v>
      </c>
      <c r="L55" s="73">
        <f t="shared" si="5"/>
        <v>2418.67957781</v>
      </c>
      <c r="M55" s="73">
        <f t="shared" si="5"/>
        <v>0</v>
      </c>
      <c r="N55" s="73">
        <f t="shared" si="5"/>
        <v>0</v>
      </c>
      <c r="O55" s="73">
        <f t="shared" si="5"/>
        <v>0</v>
      </c>
      <c r="P55" s="73">
        <f t="shared" si="5"/>
        <v>0</v>
      </c>
      <c r="Q55" s="73">
        <f t="shared" si="5"/>
        <v>0</v>
      </c>
      <c r="R55" s="73">
        <f t="shared" si="5"/>
        <v>32.076727929</v>
      </c>
      <c r="S55" s="73">
        <f t="shared" si="5"/>
        <v>517.671595393</v>
      </c>
      <c r="T55" s="73">
        <f t="shared" si="5"/>
        <v>80.956251488</v>
      </c>
      <c r="U55" s="73">
        <f t="shared" si="5"/>
        <v>0</v>
      </c>
      <c r="V55" s="73">
        <f t="shared" si="5"/>
        <v>156.49852286700002</v>
      </c>
      <c r="W55" s="73">
        <f t="shared" si="5"/>
        <v>0</v>
      </c>
      <c r="X55" s="73">
        <f t="shared" si="5"/>
        <v>0</v>
      </c>
      <c r="Y55" s="73">
        <f t="shared" si="5"/>
        <v>0</v>
      </c>
      <c r="Z55" s="73">
        <f t="shared" si="5"/>
        <v>0</v>
      </c>
      <c r="AA55" s="73">
        <f t="shared" si="5"/>
        <v>0</v>
      </c>
      <c r="AB55" s="73">
        <f t="shared" si="5"/>
        <v>0.038678292999999996</v>
      </c>
      <c r="AC55" s="73">
        <f t="shared" si="5"/>
        <v>0.002242443</v>
      </c>
      <c r="AD55" s="73">
        <f t="shared" si="5"/>
        <v>0</v>
      </c>
      <c r="AE55" s="73">
        <f t="shared" si="5"/>
        <v>0</v>
      </c>
      <c r="AF55" s="73">
        <f t="shared" si="5"/>
        <v>0.152029699</v>
      </c>
      <c r="AG55" s="73">
        <f t="shared" si="5"/>
        <v>0</v>
      </c>
      <c r="AH55" s="73">
        <f t="shared" si="5"/>
        <v>0</v>
      </c>
      <c r="AI55" s="73">
        <f aca="true" t="shared" si="6" ref="AI55:BJ55">SUM(AI46:AI54)</f>
        <v>0</v>
      </c>
      <c r="AJ55" s="73">
        <f t="shared" si="6"/>
        <v>0</v>
      </c>
      <c r="AK55" s="73">
        <f t="shared" si="6"/>
        <v>0</v>
      </c>
      <c r="AL55" s="73">
        <f t="shared" si="6"/>
        <v>0.022122505</v>
      </c>
      <c r="AM55" s="73">
        <f t="shared" si="6"/>
        <v>0</v>
      </c>
      <c r="AN55" s="73">
        <f t="shared" si="6"/>
        <v>0</v>
      </c>
      <c r="AO55" s="73">
        <f t="shared" si="6"/>
        <v>0</v>
      </c>
      <c r="AP55" s="73">
        <f t="shared" si="6"/>
        <v>0.01681148</v>
      </c>
      <c r="AQ55" s="73">
        <f t="shared" si="6"/>
        <v>0</v>
      </c>
      <c r="AR55" s="73">
        <f t="shared" si="6"/>
        <v>0</v>
      </c>
      <c r="AS55" s="73">
        <f t="shared" si="6"/>
        <v>0</v>
      </c>
      <c r="AT55" s="73">
        <f t="shared" si="6"/>
        <v>0</v>
      </c>
      <c r="AU55" s="73">
        <f t="shared" si="6"/>
        <v>0</v>
      </c>
      <c r="AV55" s="73">
        <f t="shared" si="6"/>
        <v>313.544608128</v>
      </c>
      <c r="AW55" s="73">
        <f t="shared" si="6"/>
        <v>2085.350131246</v>
      </c>
      <c r="AX55" s="73">
        <f t="shared" si="6"/>
        <v>37.647291596</v>
      </c>
      <c r="AY55" s="73">
        <f t="shared" si="6"/>
        <v>0</v>
      </c>
      <c r="AZ55" s="73">
        <f t="shared" si="6"/>
        <v>2973.3822664020004</v>
      </c>
      <c r="BA55" s="73">
        <f t="shared" si="6"/>
        <v>0</v>
      </c>
      <c r="BB55" s="73">
        <f t="shared" si="6"/>
        <v>0</v>
      </c>
      <c r="BC55" s="73">
        <f t="shared" si="6"/>
        <v>0</v>
      </c>
      <c r="BD55" s="73">
        <f t="shared" si="6"/>
        <v>0</v>
      </c>
      <c r="BE55" s="73">
        <f t="shared" si="6"/>
        <v>0</v>
      </c>
      <c r="BF55" s="73">
        <f t="shared" si="6"/>
        <v>110.080173587</v>
      </c>
      <c r="BG55" s="73">
        <f t="shared" si="6"/>
        <v>362.58530007099995</v>
      </c>
      <c r="BH55" s="73">
        <f t="shared" si="6"/>
        <v>45.90712287099999</v>
      </c>
      <c r="BI55" s="73">
        <f t="shared" si="6"/>
        <v>0</v>
      </c>
      <c r="BJ55" s="73">
        <f t="shared" si="6"/>
        <v>357.2965018025747</v>
      </c>
      <c r="BK55" s="114">
        <f>SUM(BK46:BK54)</f>
        <v>16181.009052014577</v>
      </c>
      <c r="BL55" s="87"/>
    </row>
    <row r="56" spans="1:64" ht="12.75">
      <c r="A56" s="31"/>
      <c r="B56" s="33" t="s">
        <v>71</v>
      </c>
      <c r="C56" s="101">
        <f aca="true" t="shared" si="7" ref="C56:AH56">+C55+C38+C15+C11</f>
        <v>0</v>
      </c>
      <c r="D56" s="65">
        <f t="shared" si="7"/>
        <v>3184.828667027</v>
      </c>
      <c r="E56" s="65">
        <f t="shared" si="7"/>
        <v>0</v>
      </c>
      <c r="F56" s="65">
        <f t="shared" si="7"/>
        <v>0</v>
      </c>
      <c r="G56" s="66">
        <f t="shared" si="7"/>
        <v>0</v>
      </c>
      <c r="H56" s="59">
        <f t="shared" si="7"/>
        <v>206.64992321399998</v>
      </c>
      <c r="I56" s="65">
        <f t="shared" si="7"/>
        <v>15089.001816668</v>
      </c>
      <c r="J56" s="65">
        <f t="shared" si="7"/>
        <v>1592.552837644</v>
      </c>
      <c r="K56" s="65">
        <f t="shared" si="7"/>
        <v>3.82084282</v>
      </c>
      <c r="L56" s="66">
        <f t="shared" si="7"/>
        <v>4366.08921903</v>
      </c>
      <c r="M56" s="59">
        <f t="shared" si="7"/>
        <v>0</v>
      </c>
      <c r="N56" s="65">
        <f t="shared" si="7"/>
        <v>0</v>
      </c>
      <c r="O56" s="65">
        <f t="shared" si="7"/>
        <v>0</v>
      </c>
      <c r="P56" s="65">
        <f t="shared" si="7"/>
        <v>0</v>
      </c>
      <c r="Q56" s="66">
        <f t="shared" si="7"/>
        <v>0</v>
      </c>
      <c r="R56" s="59">
        <f t="shared" si="7"/>
        <v>84.87753878200002</v>
      </c>
      <c r="S56" s="65">
        <f t="shared" si="7"/>
        <v>1112.4183735679999</v>
      </c>
      <c r="T56" s="65">
        <f t="shared" si="7"/>
        <v>122.60551499</v>
      </c>
      <c r="U56" s="65">
        <f t="shared" si="7"/>
        <v>0</v>
      </c>
      <c r="V56" s="66">
        <f t="shared" si="7"/>
        <v>382.380577404</v>
      </c>
      <c r="W56" s="59">
        <f t="shared" si="7"/>
        <v>0</v>
      </c>
      <c r="X56" s="59">
        <f t="shared" si="7"/>
        <v>0</v>
      </c>
      <c r="Y56" s="59">
        <f t="shared" si="7"/>
        <v>0</v>
      </c>
      <c r="Z56" s="59">
        <f t="shared" si="7"/>
        <v>0</v>
      </c>
      <c r="AA56" s="59">
        <f t="shared" si="7"/>
        <v>0</v>
      </c>
      <c r="AB56" s="59">
        <f t="shared" si="7"/>
        <v>0.051058571999999997</v>
      </c>
      <c r="AC56" s="65">
        <f t="shared" si="7"/>
        <v>0.049887139999999996</v>
      </c>
      <c r="AD56" s="65">
        <f t="shared" si="7"/>
        <v>0</v>
      </c>
      <c r="AE56" s="65">
        <f t="shared" si="7"/>
        <v>0</v>
      </c>
      <c r="AF56" s="66">
        <f t="shared" si="7"/>
        <v>0.152029699</v>
      </c>
      <c r="AG56" s="59">
        <f t="shared" si="7"/>
        <v>0</v>
      </c>
      <c r="AH56" s="65">
        <f t="shared" si="7"/>
        <v>0</v>
      </c>
      <c r="AI56" s="65">
        <f aca="true" t="shared" si="8" ref="AI56:BN56">+AI55+AI38+AI15+AI11</f>
        <v>0</v>
      </c>
      <c r="AJ56" s="65">
        <f t="shared" si="8"/>
        <v>0</v>
      </c>
      <c r="AK56" s="66">
        <f t="shared" si="8"/>
        <v>0</v>
      </c>
      <c r="AL56" s="59">
        <f t="shared" si="8"/>
        <v>0.032421803</v>
      </c>
      <c r="AM56" s="65">
        <f t="shared" si="8"/>
        <v>0</v>
      </c>
      <c r="AN56" s="65">
        <f t="shared" si="8"/>
        <v>0</v>
      </c>
      <c r="AO56" s="65">
        <f t="shared" si="8"/>
        <v>0</v>
      </c>
      <c r="AP56" s="66">
        <f t="shared" si="8"/>
        <v>0.01681148</v>
      </c>
      <c r="AQ56" s="59">
        <f t="shared" si="8"/>
        <v>0</v>
      </c>
      <c r="AR56" s="65">
        <f t="shared" si="8"/>
        <v>0.226800842</v>
      </c>
      <c r="AS56" s="65">
        <f t="shared" si="8"/>
        <v>0</v>
      </c>
      <c r="AT56" s="65">
        <f t="shared" si="8"/>
        <v>0</v>
      </c>
      <c r="AU56" s="66">
        <f t="shared" si="8"/>
        <v>0</v>
      </c>
      <c r="AV56" s="59">
        <f t="shared" si="8"/>
        <v>464.857893224</v>
      </c>
      <c r="AW56" s="65">
        <f t="shared" si="8"/>
        <v>4765.758991969</v>
      </c>
      <c r="AX56" s="65">
        <f t="shared" si="8"/>
        <v>52.244924127000004</v>
      </c>
      <c r="AY56" s="65">
        <f t="shared" si="8"/>
        <v>0</v>
      </c>
      <c r="AZ56" s="66">
        <f t="shared" si="8"/>
        <v>4815.883995810001</v>
      </c>
      <c r="BA56" s="59">
        <f t="shared" si="8"/>
        <v>0</v>
      </c>
      <c r="BB56" s="65">
        <f t="shared" si="8"/>
        <v>0</v>
      </c>
      <c r="BC56" s="65">
        <f t="shared" si="8"/>
        <v>0</v>
      </c>
      <c r="BD56" s="65">
        <f t="shared" si="8"/>
        <v>0</v>
      </c>
      <c r="BE56" s="66">
        <f t="shared" si="8"/>
        <v>0</v>
      </c>
      <c r="BF56" s="59">
        <f t="shared" si="8"/>
        <v>164.15838386800002</v>
      </c>
      <c r="BG56" s="65">
        <f t="shared" si="8"/>
        <v>580.9856734159999</v>
      </c>
      <c r="BH56" s="65">
        <f t="shared" si="8"/>
        <v>64.459974934</v>
      </c>
      <c r="BI56" s="65">
        <f t="shared" si="8"/>
        <v>0</v>
      </c>
      <c r="BJ56" s="66">
        <f t="shared" si="8"/>
        <v>558.9007122415397</v>
      </c>
      <c r="BK56" s="114">
        <f t="shared" si="8"/>
        <v>37613.00487027254</v>
      </c>
      <c r="BL56" s="87"/>
    </row>
    <row r="57" spans="1:64" ht="3.75" customHeight="1">
      <c r="A57" s="10"/>
      <c r="B57" s="19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2"/>
      <c r="BL57" s="87"/>
    </row>
    <row r="58" spans="1:64" ht="3.75" customHeight="1">
      <c r="A58" s="10"/>
      <c r="B58" s="19"/>
      <c r="C58" s="22"/>
      <c r="D58" s="28"/>
      <c r="E58" s="22"/>
      <c r="F58" s="22"/>
      <c r="G58" s="22"/>
      <c r="H58" s="22"/>
      <c r="I58" s="22"/>
      <c r="J58" s="22"/>
      <c r="K58" s="22"/>
      <c r="L58" s="22"/>
      <c r="M58" s="22"/>
      <c r="N58" s="2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8"/>
      <c r="AS58" s="22"/>
      <c r="AT58" s="22"/>
      <c r="AU58" s="22"/>
      <c r="AV58" s="22"/>
      <c r="AW58" s="22"/>
      <c r="AX58" s="22"/>
      <c r="AY58" s="22"/>
      <c r="AZ58" s="22"/>
      <c r="BA58" s="22"/>
      <c r="BB58" s="28"/>
      <c r="BC58" s="22"/>
      <c r="BD58" s="22"/>
      <c r="BE58" s="22"/>
      <c r="BF58" s="22"/>
      <c r="BG58" s="28"/>
      <c r="BH58" s="22"/>
      <c r="BI58" s="22"/>
      <c r="BJ58" s="22"/>
      <c r="BK58" s="24"/>
      <c r="BL58" s="87"/>
    </row>
    <row r="59" spans="1:64" ht="12.75">
      <c r="A59" s="10" t="s">
        <v>1</v>
      </c>
      <c r="B59" s="16" t="s">
        <v>7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2"/>
      <c r="BL59" s="87"/>
    </row>
    <row r="60" spans="1:252" s="3" customFormat="1" ht="12.75">
      <c r="A60" s="10" t="s">
        <v>67</v>
      </c>
      <c r="B60" s="21" t="s">
        <v>2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30"/>
      <c r="BL60" s="87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s="3" customFormat="1" ht="12.75">
      <c r="A61" s="10"/>
      <c r="B61" s="21" t="s">
        <v>168</v>
      </c>
      <c r="C61" s="102">
        <v>0</v>
      </c>
      <c r="D61" s="46">
        <v>0.826522314</v>
      </c>
      <c r="E61" s="69">
        <v>0</v>
      </c>
      <c r="F61" s="69">
        <v>0</v>
      </c>
      <c r="G61" s="70">
        <v>0</v>
      </c>
      <c r="H61" s="68">
        <v>600.731202069</v>
      </c>
      <c r="I61" s="69">
        <v>0.332172957</v>
      </c>
      <c r="J61" s="69">
        <v>0</v>
      </c>
      <c r="K61" s="69">
        <v>0</v>
      </c>
      <c r="L61" s="70">
        <v>40.40144695</v>
      </c>
      <c r="M61" s="60">
        <v>0</v>
      </c>
      <c r="N61" s="61">
        <v>0</v>
      </c>
      <c r="O61" s="60">
        <v>0</v>
      </c>
      <c r="P61" s="60">
        <v>0</v>
      </c>
      <c r="Q61" s="60">
        <v>0</v>
      </c>
      <c r="R61" s="68">
        <v>356.706320874</v>
      </c>
      <c r="S61" s="69">
        <v>0.004276815</v>
      </c>
      <c r="T61" s="69">
        <v>0</v>
      </c>
      <c r="U61" s="69">
        <v>0</v>
      </c>
      <c r="V61" s="70">
        <v>10.179201075</v>
      </c>
      <c r="W61" s="68">
        <v>0</v>
      </c>
      <c r="X61" s="69">
        <v>0</v>
      </c>
      <c r="Y61" s="69">
        <v>0</v>
      </c>
      <c r="Z61" s="69">
        <v>0</v>
      </c>
      <c r="AA61" s="70">
        <v>0</v>
      </c>
      <c r="AB61" s="68">
        <v>2.101652913</v>
      </c>
      <c r="AC61" s="69">
        <v>0</v>
      </c>
      <c r="AD61" s="69">
        <v>0</v>
      </c>
      <c r="AE61" s="69">
        <v>0</v>
      </c>
      <c r="AF61" s="70">
        <v>0.035354724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8">
        <v>0.898282727</v>
      </c>
      <c r="AM61" s="69">
        <v>0</v>
      </c>
      <c r="AN61" s="69">
        <v>0</v>
      </c>
      <c r="AO61" s="69">
        <v>0</v>
      </c>
      <c r="AP61" s="70">
        <v>0</v>
      </c>
      <c r="AQ61" s="68">
        <v>0</v>
      </c>
      <c r="AR61" s="71">
        <v>0</v>
      </c>
      <c r="AS61" s="69">
        <v>0</v>
      </c>
      <c r="AT61" s="69">
        <v>0</v>
      </c>
      <c r="AU61" s="70">
        <v>0</v>
      </c>
      <c r="AV61" s="68">
        <v>3024.719309663</v>
      </c>
      <c r="AW61" s="69">
        <v>9.188583447</v>
      </c>
      <c r="AX61" s="69">
        <v>1.545117387</v>
      </c>
      <c r="AY61" s="69">
        <v>0</v>
      </c>
      <c r="AZ61" s="70">
        <v>551.266626097</v>
      </c>
      <c r="BA61" s="68">
        <v>0</v>
      </c>
      <c r="BB61" s="71">
        <v>0</v>
      </c>
      <c r="BC61" s="69">
        <v>0</v>
      </c>
      <c r="BD61" s="69">
        <v>0</v>
      </c>
      <c r="BE61" s="70">
        <v>0</v>
      </c>
      <c r="BF61" s="68">
        <v>1298.393128037</v>
      </c>
      <c r="BG61" s="71">
        <v>3.370489072</v>
      </c>
      <c r="BH61" s="69">
        <v>0</v>
      </c>
      <c r="BI61" s="69">
        <v>0</v>
      </c>
      <c r="BJ61" s="70">
        <v>134.8106400513702</v>
      </c>
      <c r="BK61" s="115">
        <v>6035.510327172369</v>
      </c>
      <c r="BL61" s="87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3" customFormat="1" ht="12.75">
      <c r="A62" s="31"/>
      <c r="B62" s="32" t="s">
        <v>76</v>
      </c>
      <c r="C62" s="44">
        <f>SUM(C61)</f>
        <v>0</v>
      </c>
      <c r="D62" s="63">
        <f>SUM(D61)</f>
        <v>0.826522314</v>
      </c>
      <c r="E62" s="63">
        <f aca="true" t="shared" si="9" ref="E62:BJ62">SUM(E61)</f>
        <v>0</v>
      </c>
      <c r="F62" s="63">
        <f t="shared" si="9"/>
        <v>0</v>
      </c>
      <c r="G62" s="62">
        <f t="shared" si="9"/>
        <v>0</v>
      </c>
      <c r="H62" s="43">
        <f t="shared" si="9"/>
        <v>600.731202069</v>
      </c>
      <c r="I62" s="63">
        <f t="shared" si="9"/>
        <v>0.332172957</v>
      </c>
      <c r="J62" s="63">
        <f t="shared" si="9"/>
        <v>0</v>
      </c>
      <c r="K62" s="63">
        <f t="shared" si="9"/>
        <v>0</v>
      </c>
      <c r="L62" s="62">
        <f t="shared" si="9"/>
        <v>40.40144695</v>
      </c>
      <c r="M62" s="44">
        <f t="shared" si="9"/>
        <v>0</v>
      </c>
      <c r="N62" s="44">
        <f t="shared" si="9"/>
        <v>0</v>
      </c>
      <c r="O62" s="44">
        <f t="shared" si="9"/>
        <v>0</v>
      </c>
      <c r="P62" s="44">
        <f t="shared" si="9"/>
        <v>0</v>
      </c>
      <c r="Q62" s="67">
        <f t="shared" si="9"/>
        <v>0</v>
      </c>
      <c r="R62" s="43">
        <f t="shared" si="9"/>
        <v>356.706320874</v>
      </c>
      <c r="S62" s="63">
        <f t="shared" si="9"/>
        <v>0.004276815</v>
      </c>
      <c r="T62" s="63">
        <f t="shared" si="9"/>
        <v>0</v>
      </c>
      <c r="U62" s="63">
        <f t="shared" si="9"/>
        <v>0</v>
      </c>
      <c r="V62" s="62">
        <f t="shared" si="9"/>
        <v>10.179201075</v>
      </c>
      <c r="W62" s="43">
        <f t="shared" si="9"/>
        <v>0</v>
      </c>
      <c r="X62" s="63">
        <f t="shared" si="9"/>
        <v>0</v>
      </c>
      <c r="Y62" s="63">
        <f t="shared" si="9"/>
        <v>0</v>
      </c>
      <c r="Z62" s="63">
        <f t="shared" si="9"/>
        <v>0</v>
      </c>
      <c r="AA62" s="62">
        <f t="shared" si="9"/>
        <v>0</v>
      </c>
      <c r="AB62" s="43">
        <f t="shared" si="9"/>
        <v>2.101652913</v>
      </c>
      <c r="AC62" s="63">
        <f t="shared" si="9"/>
        <v>0</v>
      </c>
      <c r="AD62" s="63">
        <f t="shared" si="9"/>
        <v>0</v>
      </c>
      <c r="AE62" s="63">
        <f t="shared" si="9"/>
        <v>0</v>
      </c>
      <c r="AF62" s="62">
        <f t="shared" si="9"/>
        <v>0.035354724</v>
      </c>
      <c r="AG62" s="44">
        <f t="shared" si="9"/>
        <v>0</v>
      </c>
      <c r="AH62" s="44">
        <f t="shared" si="9"/>
        <v>0</v>
      </c>
      <c r="AI62" s="44">
        <f t="shared" si="9"/>
        <v>0</v>
      </c>
      <c r="AJ62" s="44">
        <f t="shared" si="9"/>
        <v>0</v>
      </c>
      <c r="AK62" s="67">
        <f t="shared" si="9"/>
        <v>0</v>
      </c>
      <c r="AL62" s="43">
        <f t="shared" si="9"/>
        <v>0.898282727</v>
      </c>
      <c r="AM62" s="63">
        <f t="shared" si="9"/>
        <v>0</v>
      </c>
      <c r="AN62" s="63">
        <f t="shared" si="9"/>
        <v>0</v>
      </c>
      <c r="AO62" s="63">
        <f t="shared" si="9"/>
        <v>0</v>
      </c>
      <c r="AP62" s="62">
        <f t="shared" si="9"/>
        <v>0</v>
      </c>
      <c r="AQ62" s="43">
        <f t="shared" si="9"/>
        <v>0</v>
      </c>
      <c r="AR62" s="63">
        <f t="shared" si="9"/>
        <v>0</v>
      </c>
      <c r="AS62" s="63">
        <f t="shared" si="9"/>
        <v>0</v>
      </c>
      <c r="AT62" s="63">
        <f t="shared" si="9"/>
        <v>0</v>
      </c>
      <c r="AU62" s="62">
        <f t="shared" si="9"/>
        <v>0</v>
      </c>
      <c r="AV62" s="43">
        <f t="shared" si="9"/>
        <v>3024.719309663</v>
      </c>
      <c r="AW62" s="63">
        <f t="shared" si="9"/>
        <v>9.188583447</v>
      </c>
      <c r="AX62" s="63">
        <f t="shared" si="9"/>
        <v>1.545117387</v>
      </c>
      <c r="AY62" s="63">
        <f t="shared" si="9"/>
        <v>0</v>
      </c>
      <c r="AZ62" s="62">
        <f t="shared" si="9"/>
        <v>551.266626097</v>
      </c>
      <c r="BA62" s="43">
        <f t="shared" si="9"/>
        <v>0</v>
      </c>
      <c r="BB62" s="63">
        <f t="shared" si="9"/>
        <v>0</v>
      </c>
      <c r="BC62" s="63">
        <f t="shared" si="9"/>
        <v>0</v>
      </c>
      <c r="BD62" s="63">
        <f t="shared" si="9"/>
        <v>0</v>
      </c>
      <c r="BE62" s="62">
        <f t="shared" si="9"/>
        <v>0</v>
      </c>
      <c r="BF62" s="43">
        <f t="shared" si="9"/>
        <v>1298.393128037</v>
      </c>
      <c r="BG62" s="63">
        <f t="shared" si="9"/>
        <v>3.370489072</v>
      </c>
      <c r="BH62" s="63">
        <f t="shared" si="9"/>
        <v>0</v>
      </c>
      <c r="BI62" s="63">
        <f t="shared" si="9"/>
        <v>0</v>
      </c>
      <c r="BJ62" s="62">
        <f t="shared" si="9"/>
        <v>134.8106400513702</v>
      </c>
      <c r="BK62" s="116">
        <f>SUM(BK61:BK61)</f>
        <v>6035.510327172369</v>
      </c>
      <c r="BL62" s="87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64" ht="12.75">
      <c r="A63" s="10" t="s">
        <v>68</v>
      </c>
      <c r="B63" s="17" t="s">
        <v>15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6"/>
      <c r="BL63" s="87"/>
    </row>
    <row r="64" spans="1:64" ht="12.75">
      <c r="A64" s="10"/>
      <c r="B64" s="21" t="s">
        <v>106</v>
      </c>
      <c r="C64" s="48">
        <v>0</v>
      </c>
      <c r="D64" s="46">
        <v>0</v>
      </c>
      <c r="E64" s="40">
        <v>0</v>
      </c>
      <c r="F64" s="40">
        <v>0</v>
      </c>
      <c r="G64" s="47">
        <v>0</v>
      </c>
      <c r="H64" s="64">
        <v>0.119629317</v>
      </c>
      <c r="I64" s="40">
        <v>0</v>
      </c>
      <c r="J64" s="40">
        <v>0</v>
      </c>
      <c r="K64" s="40">
        <v>0</v>
      </c>
      <c r="L64" s="47">
        <v>0.414920444</v>
      </c>
      <c r="M64" s="64">
        <v>0</v>
      </c>
      <c r="N64" s="46">
        <v>0</v>
      </c>
      <c r="O64" s="40">
        <v>0</v>
      </c>
      <c r="P64" s="40">
        <v>0</v>
      </c>
      <c r="Q64" s="47">
        <v>0</v>
      </c>
      <c r="R64" s="64">
        <v>0.032081302</v>
      </c>
      <c r="S64" s="40">
        <v>0</v>
      </c>
      <c r="T64" s="40">
        <v>0</v>
      </c>
      <c r="U64" s="40">
        <v>0</v>
      </c>
      <c r="V64" s="47">
        <v>0</v>
      </c>
      <c r="W64" s="64">
        <v>0</v>
      </c>
      <c r="X64" s="40">
        <v>0</v>
      </c>
      <c r="Y64" s="40">
        <v>0</v>
      </c>
      <c r="Z64" s="40">
        <v>0</v>
      </c>
      <c r="AA64" s="47">
        <v>0</v>
      </c>
      <c r="AB64" s="64">
        <v>0</v>
      </c>
      <c r="AC64" s="40">
        <v>0</v>
      </c>
      <c r="AD64" s="40">
        <v>0</v>
      </c>
      <c r="AE64" s="40">
        <v>0</v>
      </c>
      <c r="AF64" s="47">
        <v>0</v>
      </c>
      <c r="AG64" s="64">
        <v>0</v>
      </c>
      <c r="AH64" s="40">
        <v>0</v>
      </c>
      <c r="AI64" s="40">
        <v>0</v>
      </c>
      <c r="AJ64" s="40">
        <v>0</v>
      </c>
      <c r="AK64" s="47">
        <v>0</v>
      </c>
      <c r="AL64" s="64">
        <v>0</v>
      </c>
      <c r="AM64" s="40">
        <v>0</v>
      </c>
      <c r="AN64" s="40">
        <v>0</v>
      </c>
      <c r="AO64" s="40">
        <v>0</v>
      </c>
      <c r="AP64" s="47">
        <v>0</v>
      </c>
      <c r="AQ64" s="64">
        <v>0</v>
      </c>
      <c r="AR64" s="46">
        <v>0</v>
      </c>
      <c r="AS64" s="40">
        <v>0</v>
      </c>
      <c r="AT64" s="40">
        <v>0</v>
      </c>
      <c r="AU64" s="47">
        <v>0</v>
      </c>
      <c r="AV64" s="64">
        <v>3.5006259</v>
      </c>
      <c r="AW64" s="40">
        <v>1.53857126</v>
      </c>
      <c r="AX64" s="40">
        <v>0</v>
      </c>
      <c r="AY64" s="40">
        <v>0</v>
      </c>
      <c r="AZ64" s="47">
        <v>25.488329666</v>
      </c>
      <c r="BA64" s="64">
        <v>0</v>
      </c>
      <c r="BB64" s="46">
        <v>0</v>
      </c>
      <c r="BC64" s="40">
        <v>0</v>
      </c>
      <c r="BD64" s="40">
        <v>0</v>
      </c>
      <c r="BE64" s="47">
        <v>0</v>
      </c>
      <c r="BF64" s="64">
        <v>0.537531273</v>
      </c>
      <c r="BG64" s="46">
        <v>0</v>
      </c>
      <c r="BH64" s="40">
        <v>0</v>
      </c>
      <c r="BI64" s="40">
        <v>0</v>
      </c>
      <c r="BJ64" s="47">
        <v>1.216585801</v>
      </c>
      <c r="BK64" s="42">
        <v>32.848274963</v>
      </c>
      <c r="BL64" s="87"/>
    </row>
    <row r="65" spans="1:64" ht="12.75">
      <c r="A65" s="10"/>
      <c r="B65" s="21" t="s">
        <v>117</v>
      </c>
      <c r="C65" s="48">
        <v>0</v>
      </c>
      <c r="D65" s="46">
        <v>0.764830223</v>
      </c>
      <c r="E65" s="40">
        <v>0</v>
      </c>
      <c r="F65" s="40">
        <v>0</v>
      </c>
      <c r="G65" s="47">
        <v>0</v>
      </c>
      <c r="H65" s="64">
        <v>56.707676865</v>
      </c>
      <c r="I65" s="40">
        <v>0.932470186</v>
      </c>
      <c r="J65" s="40">
        <v>0</v>
      </c>
      <c r="K65" s="40">
        <v>0</v>
      </c>
      <c r="L65" s="47">
        <v>36.253307493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26.377152705</v>
      </c>
      <c r="S65" s="40">
        <v>0.001646335</v>
      </c>
      <c r="T65" s="40">
        <v>0</v>
      </c>
      <c r="U65" s="40">
        <v>0</v>
      </c>
      <c r="V65" s="47">
        <v>2.798286683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0.082796424</v>
      </c>
      <c r="AC65" s="40">
        <v>0</v>
      </c>
      <c r="AD65" s="40">
        <v>0</v>
      </c>
      <c r="AE65" s="40">
        <v>0</v>
      </c>
      <c r="AF65" s="47">
        <v>0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0.041792567</v>
      </c>
      <c r="AM65" s="40">
        <v>0</v>
      </c>
      <c r="AN65" s="40">
        <v>0</v>
      </c>
      <c r="AO65" s="40">
        <v>0</v>
      </c>
      <c r="AP65" s="47">
        <v>0</v>
      </c>
      <c r="AQ65" s="64">
        <v>0</v>
      </c>
      <c r="AR65" s="46">
        <v>0</v>
      </c>
      <c r="AS65" s="40">
        <v>0</v>
      </c>
      <c r="AT65" s="40">
        <v>0</v>
      </c>
      <c r="AU65" s="47">
        <v>0</v>
      </c>
      <c r="AV65" s="64">
        <v>92.327915271</v>
      </c>
      <c r="AW65" s="40">
        <v>7.148789411</v>
      </c>
      <c r="AX65" s="40">
        <v>0</v>
      </c>
      <c r="AY65" s="40">
        <v>0</v>
      </c>
      <c r="AZ65" s="47">
        <v>32.68656108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37.441836512</v>
      </c>
      <c r="BG65" s="46">
        <v>0.82918582</v>
      </c>
      <c r="BH65" s="40">
        <v>0</v>
      </c>
      <c r="BI65" s="40">
        <v>0</v>
      </c>
      <c r="BJ65" s="47">
        <v>7.945369486</v>
      </c>
      <c r="BK65" s="42">
        <v>302.339617061</v>
      </c>
      <c r="BL65" s="87"/>
    </row>
    <row r="66" spans="1:64" ht="12.75">
      <c r="A66" s="10"/>
      <c r="B66" s="21" t="s">
        <v>133</v>
      </c>
      <c r="C66" s="48">
        <v>0</v>
      </c>
      <c r="D66" s="46">
        <v>6.155041948</v>
      </c>
      <c r="E66" s="40">
        <v>0</v>
      </c>
      <c r="F66" s="40">
        <v>0</v>
      </c>
      <c r="G66" s="47">
        <v>0</v>
      </c>
      <c r="H66" s="64">
        <v>7.736582908</v>
      </c>
      <c r="I66" s="40">
        <v>1.601306973</v>
      </c>
      <c r="J66" s="40">
        <v>0</v>
      </c>
      <c r="K66" s="40">
        <v>0</v>
      </c>
      <c r="L66" s="47">
        <v>22.447274199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2.830823193</v>
      </c>
      <c r="S66" s="40">
        <v>0.091788123</v>
      </c>
      <c r="T66" s="40">
        <v>0</v>
      </c>
      <c r="U66" s="40">
        <v>0</v>
      </c>
      <c r="V66" s="47">
        <v>1.840477784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0.000449422</v>
      </c>
      <c r="AC66" s="40">
        <v>0</v>
      </c>
      <c r="AD66" s="40">
        <v>0</v>
      </c>
      <c r="AE66" s="40">
        <v>0</v>
      </c>
      <c r="AF66" s="47">
        <v>0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0.000327637</v>
      </c>
      <c r="AM66" s="40">
        <v>0</v>
      </c>
      <c r="AN66" s="40">
        <v>0</v>
      </c>
      <c r="AO66" s="40">
        <v>0</v>
      </c>
      <c r="AP66" s="47">
        <v>0</v>
      </c>
      <c r="AQ66" s="64">
        <v>0</v>
      </c>
      <c r="AR66" s="46">
        <v>0</v>
      </c>
      <c r="AS66" s="40">
        <v>0</v>
      </c>
      <c r="AT66" s="40">
        <v>0</v>
      </c>
      <c r="AU66" s="47">
        <v>0</v>
      </c>
      <c r="AV66" s="64">
        <v>4.976822739</v>
      </c>
      <c r="AW66" s="40">
        <v>2.187540121</v>
      </c>
      <c r="AX66" s="40">
        <v>0</v>
      </c>
      <c r="AY66" s="40">
        <v>0</v>
      </c>
      <c r="AZ66" s="47">
        <v>10.863177659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1.795633541</v>
      </c>
      <c r="BG66" s="46">
        <v>0.222301115</v>
      </c>
      <c r="BH66" s="40">
        <v>0</v>
      </c>
      <c r="BI66" s="40">
        <v>0</v>
      </c>
      <c r="BJ66" s="47">
        <v>1.021110895</v>
      </c>
      <c r="BK66" s="42">
        <v>63.770658257</v>
      </c>
      <c r="BL66" s="87"/>
    </row>
    <row r="67" spans="1:64" ht="12.75">
      <c r="A67" s="10"/>
      <c r="B67" s="109" t="s">
        <v>134</v>
      </c>
      <c r="C67" s="48">
        <v>0</v>
      </c>
      <c r="D67" s="46">
        <v>0.731730645</v>
      </c>
      <c r="E67" s="40">
        <v>0</v>
      </c>
      <c r="F67" s="40">
        <v>0</v>
      </c>
      <c r="G67" s="47">
        <v>0</v>
      </c>
      <c r="H67" s="64">
        <v>19.030619183</v>
      </c>
      <c r="I67" s="40">
        <v>21.993250491</v>
      </c>
      <c r="J67" s="40">
        <v>0</v>
      </c>
      <c r="K67" s="40">
        <v>0</v>
      </c>
      <c r="L67" s="47">
        <v>53.316996835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7.363206067</v>
      </c>
      <c r="S67" s="40">
        <v>0.193060212</v>
      </c>
      <c r="T67" s="40">
        <v>0</v>
      </c>
      <c r="U67" s="40">
        <v>0</v>
      </c>
      <c r="V67" s="47">
        <v>16.636338148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0.015574517</v>
      </c>
      <c r="AC67" s="40">
        <v>0</v>
      </c>
      <c r="AD67" s="40">
        <v>0</v>
      </c>
      <c r="AE67" s="40">
        <v>0</v>
      </c>
      <c r="AF67" s="47">
        <v>0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0.024677923</v>
      </c>
      <c r="AM67" s="40">
        <v>0</v>
      </c>
      <c r="AN67" s="40">
        <v>0</v>
      </c>
      <c r="AO67" s="40">
        <v>0</v>
      </c>
      <c r="AP67" s="47">
        <v>0</v>
      </c>
      <c r="AQ67" s="64">
        <v>0</v>
      </c>
      <c r="AR67" s="46">
        <v>0</v>
      </c>
      <c r="AS67" s="40">
        <v>0</v>
      </c>
      <c r="AT67" s="40">
        <v>0</v>
      </c>
      <c r="AU67" s="47">
        <v>0</v>
      </c>
      <c r="AV67" s="64">
        <v>98.406263499</v>
      </c>
      <c r="AW67" s="40">
        <v>40.185347362</v>
      </c>
      <c r="AX67" s="40">
        <v>0.24161771</v>
      </c>
      <c r="AY67" s="40">
        <v>0</v>
      </c>
      <c r="AZ67" s="47">
        <v>169.586130373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43.484330016</v>
      </c>
      <c r="BG67" s="46">
        <v>2.252719219</v>
      </c>
      <c r="BH67" s="40">
        <v>0</v>
      </c>
      <c r="BI67" s="40">
        <v>0</v>
      </c>
      <c r="BJ67" s="47">
        <v>39.314669506</v>
      </c>
      <c r="BK67" s="42">
        <v>512.776531706</v>
      </c>
      <c r="BL67" s="87"/>
    </row>
    <row r="68" spans="1:64" ht="12.75">
      <c r="A68" s="10"/>
      <c r="B68" s="21" t="s">
        <v>132</v>
      </c>
      <c r="C68" s="48">
        <v>0</v>
      </c>
      <c r="D68" s="46">
        <v>0.508197258</v>
      </c>
      <c r="E68" s="40">
        <v>0</v>
      </c>
      <c r="F68" s="40">
        <v>0</v>
      </c>
      <c r="G68" s="47">
        <v>0</v>
      </c>
      <c r="H68" s="64">
        <v>8.818777025</v>
      </c>
      <c r="I68" s="40">
        <v>1.364293607</v>
      </c>
      <c r="J68" s="40">
        <v>0</v>
      </c>
      <c r="K68" s="40">
        <v>0</v>
      </c>
      <c r="L68" s="47">
        <v>11.607300535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3.733428797</v>
      </c>
      <c r="S68" s="40">
        <v>8.858851465</v>
      </c>
      <c r="T68" s="40">
        <v>0</v>
      </c>
      <c r="U68" s="40">
        <v>0</v>
      </c>
      <c r="V68" s="47">
        <v>1.495163338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</v>
      </c>
      <c r="AC68" s="40">
        <v>0</v>
      </c>
      <c r="AD68" s="40">
        <v>0</v>
      </c>
      <c r="AE68" s="40">
        <v>0</v>
      </c>
      <c r="AF68" s="47">
        <v>0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0</v>
      </c>
      <c r="AM68" s="40">
        <v>0</v>
      </c>
      <c r="AN68" s="40">
        <v>0</v>
      </c>
      <c r="AO68" s="40">
        <v>0</v>
      </c>
      <c r="AP68" s="47">
        <v>0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7.01338041</v>
      </c>
      <c r="AW68" s="40">
        <v>1.241742487</v>
      </c>
      <c r="AX68" s="40">
        <v>0</v>
      </c>
      <c r="AY68" s="40">
        <v>0</v>
      </c>
      <c r="AZ68" s="47">
        <v>10.470391243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2.942860462</v>
      </c>
      <c r="BG68" s="46">
        <v>0.136489039</v>
      </c>
      <c r="BH68" s="40">
        <v>0</v>
      </c>
      <c r="BI68" s="40">
        <v>0</v>
      </c>
      <c r="BJ68" s="47">
        <v>1.320649955</v>
      </c>
      <c r="BK68" s="42">
        <v>59.511525621</v>
      </c>
      <c r="BL68" s="87"/>
    </row>
    <row r="69" spans="1:64" ht="12.75">
      <c r="A69" s="10"/>
      <c r="B69" s="21" t="s">
        <v>116</v>
      </c>
      <c r="C69" s="48">
        <v>0</v>
      </c>
      <c r="D69" s="46">
        <v>0.912645661</v>
      </c>
      <c r="E69" s="40">
        <v>0</v>
      </c>
      <c r="F69" s="40">
        <v>0</v>
      </c>
      <c r="G69" s="47">
        <v>0</v>
      </c>
      <c r="H69" s="64">
        <v>363.195143635</v>
      </c>
      <c r="I69" s="40">
        <v>134.099828735</v>
      </c>
      <c r="J69" s="40">
        <v>0</v>
      </c>
      <c r="K69" s="40">
        <v>0</v>
      </c>
      <c r="L69" s="47">
        <v>435.568664866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141.364006035</v>
      </c>
      <c r="S69" s="40">
        <v>15.566874668</v>
      </c>
      <c r="T69" s="40">
        <v>0</v>
      </c>
      <c r="U69" s="40">
        <v>0</v>
      </c>
      <c r="V69" s="47">
        <v>58.378693375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1.886554459</v>
      </c>
      <c r="AC69" s="40">
        <v>0</v>
      </c>
      <c r="AD69" s="40">
        <v>0</v>
      </c>
      <c r="AE69" s="40">
        <v>0</v>
      </c>
      <c r="AF69" s="47">
        <v>0.115569259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1.374670674</v>
      </c>
      <c r="AM69" s="40">
        <v>0</v>
      </c>
      <c r="AN69" s="40">
        <v>0</v>
      </c>
      <c r="AO69" s="40">
        <v>0</v>
      </c>
      <c r="AP69" s="47">
        <v>0.017203721</v>
      </c>
      <c r="AQ69" s="64">
        <v>0</v>
      </c>
      <c r="AR69" s="46">
        <v>0</v>
      </c>
      <c r="AS69" s="40">
        <v>0</v>
      </c>
      <c r="AT69" s="40">
        <v>0</v>
      </c>
      <c r="AU69" s="47">
        <v>0</v>
      </c>
      <c r="AV69" s="64">
        <v>2710.509239976</v>
      </c>
      <c r="AW69" s="40">
        <v>248.996484755</v>
      </c>
      <c r="AX69" s="40">
        <v>0.449035963</v>
      </c>
      <c r="AY69" s="40">
        <v>0</v>
      </c>
      <c r="AZ69" s="47">
        <v>1856.377635047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946.416256653</v>
      </c>
      <c r="BG69" s="46">
        <v>44.437069656</v>
      </c>
      <c r="BH69" s="40">
        <v>0</v>
      </c>
      <c r="BI69" s="40">
        <v>0</v>
      </c>
      <c r="BJ69" s="47">
        <v>262.731345439</v>
      </c>
      <c r="BK69" s="42">
        <v>7222.396922577</v>
      </c>
      <c r="BL69" s="87"/>
    </row>
    <row r="70" spans="1:64" ht="12.75">
      <c r="A70" s="10"/>
      <c r="B70" s="21" t="s">
        <v>113</v>
      </c>
      <c r="C70" s="48">
        <v>0</v>
      </c>
      <c r="D70" s="46">
        <v>0.829961321</v>
      </c>
      <c r="E70" s="40">
        <v>0</v>
      </c>
      <c r="F70" s="40">
        <v>0</v>
      </c>
      <c r="G70" s="47">
        <v>0</v>
      </c>
      <c r="H70" s="64">
        <v>157.224141695</v>
      </c>
      <c r="I70" s="40">
        <v>103.806229874</v>
      </c>
      <c r="J70" s="40">
        <v>0</v>
      </c>
      <c r="K70" s="40">
        <v>0</v>
      </c>
      <c r="L70" s="47">
        <v>314.248190721</v>
      </c>
      <c r="M70" s="64">
        <v>0</v>
      </c>
      <c r="N70" s="46">
        <v>0</v>
      </c>
      <c r="O70" s="40">
        <v>0</v>
      </c>
      <c r="P70" s="40">
        <v>0</v>
      </c>
      <c r="Q70" s="47">
        <v>0</v>
      </c>
      <c r="R70" s="64">
        <v>51.470725605</v>
      </c>
      <c r="S70" s="40">
        <v>57.874833148</v>
      </c>
      <c r="T70" s="40">
        <v>0</v>
      </c>
      <c r="U70" s="40">
        <v>0</v>
      </c>
      <c r="V70" s="47">
        <v>30.132154541</v>
      </c>
      <c r="W70" s="64">
        <v>0</v>
      </c>
      <c r="X70" s="40">
        <v>0</v>
      </c>
      <c r="Y70" s="40">
        <v>0</v>
      </c>
      <c r="Z70" s="40">
        <v>0</v>
      </c>
      <c r="AA70" s="47">
        <v>0</v>
      </c>
      <c r="AB70" s="64">
        <v>0.448301766</v>
      </c>
      <c r="AC70" s="40">
        <v>0</v>
      </c>
      <c r="AD70" s="40">
        <v>0</v>
      </c>
      <c r="AE70" s="40">
        <v>0</v>
      </c>
      <c r="AF70" s="47">
        <v>0.035128633</v>
      </c>
      <c r="AG70" s="64">
        <v>0</v>
      </c>
      <c r="AH70" s="40">
        <v>0</v>
      </c>
      <c r="AI70" s="40">
        <v>0</v>
      </c>
      <c r="AJ70" s="40">
        <v>0</v>
      </c>
      <c r="AK70" s="47">
        <v>0</v>
      </c>
      <c r="AL70" s="64">
        <v>0.290690075</v>
      </c>
      <c r="AM70" s="40">
        <v>0</v>
      </c>
      <c r="AN70" s="40">
        <v>0</v>
      </c>
      <c r="AO70" s="40">
        <v>0</v>
      </c>
      <c r="AP70" s="47">
        <v>0.039126721</v>
      </c>
      <c r="AQ70" s="64">
        <v>0</v>
      </c>
      <c r="AR70" s="46">
        <v>0</v>
      </c>
      <c r="AS70" s="40">
        <v>0</v>
      </c>
      <c r="AT70" s="40">
        <v>0</v>
      </c>
      <c r="AU70" s="47">
        <v>0</v>
      </c>
      <c r="AV70" s="64">
        <v>1420.71968573</v>
      </c>
      <c r="AW70" s="40">
        <v>218.905864652</v>
      </c>
      <c r="AX70" s="40">
        <v>0.041072007</v>
      </c>
      <c r="AY70" s="40">
        <v>0</v>
      </c>
      <c r="AZ70" s="47">
        <v>1763.706975752</v>
      </c>
      <c r="BA70" s="64">
        <v>0</v>
      </c>
      <c r="BB70" s="46">
        <v>0</v>
      </c>
      <c r="BC70" s="40">
        <v>0</v>
      </c>
      <c r="BD70" s="40">
        <v>0</v>
      </c>
      <c r="BE70" s="47">
        <v>0</v>
      </c>
      <c r="BF70" s="64">
        <v>474.557877262</v>
      </c>
      <c r="BG70" s="46">
        <v>39.865561076</v>
      </c>
      <c r="BH70" s="40">
        <v>0</v>
      </c>
      <c r="BI70" s="40">
        <v>0</v>
      </c>
      <c r="BJ70" s="47">
        <v>245.085010657</v>
      </c>
      <c r="BK70" s="42">
        <v>4879.281531236</v>
      </c>
      <c r="BL70" s="87"/>
    </row>
    <row r="71" spans="1:64" ht="12.75">
      <c r="A71" s="10"/>
      <c r="B71" s="21" t="s">
        <v>120</v>
      </c>
      <c r="C71" s="48">
        <v>0</v>
      </c>
      <c r="D71" s="46">
        <v>0.652002325</v>
      </c>
      <c r="E71" s="40">
        <v>0</v>
      </c>
      <c r="F71" s="40">
        <v>0</v>
      </c>
      <c r="G71" s="47">
        <v>0</v>
      </c>
      <c r="H71" s="64">
        <v>97.594665993</v>
      </c>
      <c r="I71" s="40">
        <v>32.21655916</v>
      </c>
      <c r="J71" s="40">
        <v>0</v>
      </c>
      <c r="K71" s="40">
        <v>0</v>
      </c>
      <c r="L71" s="47">
        <v>60.51729389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30.795922121</v>
      </c>
      <c r="S71" s="40">
        <v>2.862601226</v>
      </c>
      <c r="T71" s="40">
        <v>0</v>
      </c>
      <c r="U71" s="40">
        <v>0</v>
      </c>
      <c r="V71" s="47">
        <v>5.291374874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0.704679098</v>
      </c>
      <c r="AC71" s="40">
        <v>0</v>
      </c>
      <c r="AD71" s="40">
        <v>0</v>
      </c>
      <c r="AE71" s="40">
        <v>0</v>
      </c>
      <c r="AF71" s="47">
        <v>1.2859E-05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0.236490892</v>
      </c>
      <c r="AM71" s="40">
        <v>0</v>
      </c>
      <c r="AN71" s="40">
        <v>0</v>
      </c>
      <c r="AO71" s="40">
        <v>0</v>
      </c>
      <c r="AP71" s="47">
        <v>0.021143299</v>
      </c>
      <c r="AQ71" s="64">
        <v>0</v>
      </c>
      <c r="AR71" s="46">
        <v>0</v>
      </c>
      <c r="AS71" s="40">
        <v>0</v>
      </c>
      <c r="AT71" s="40">
        <v>0</v>
      </c>
      <c r="AU71" s="47">
        <v>0</v>
      </c>
      <c r="AV71" s="64">
        <v>1120.611518053</v>
      </c>
      <c r="AW71" s="40">
        <v>68.085017714</v>
      </c>
      <c r="AX71" s="40">
        <v>0.081591085</v>
      </c>
      <c r="AY71" s="40">
        <v>0</v>
      </c>
      <c r="AZ71" s="47">
        <v>536.821774636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260.045025565</v>
      </c>
      <c r="BG71" s="46">
        <v>7.218629659</v>
      </c>
      <c r="BH71" s="40">
        <v>0</v>
      </c>
      <c r="BI71" s="40">
        <v>0</v>
      </c>
      <c r="BJ71" s="47">
        <v>53.197803148</v>
      </c>
      <c r="BK71" s="42">
        <v>2276.954105597</v>
      </c>
      <c r="BL71" s="87"/>
    </row>
    <row r="72" spans="1:64" ht="12.75">
      <c r="A72" s="10"/>
      <c r="B72" s="21" t="s">
        <v>118</v>
      </c>
      <c r="C72" s="48">
        <v>0</v>
      </c>
      <c r="D72" s="46">
        <v>0.694168361</v>
      </c>
      <c r="E72" s="40">
        <v>0</v>
      </c>
      <c r="F72" s="40">
        <v>0</v>
      </c>
      <c r="G72" s="47">
        <v>0</v>
      </c>
      <c r="H72" s="64">
        <v>436.690297025</v>
      </c>
      <c r="I72" s="40">
        <v>23.26006025</v>
      </c>
      <c r="J72" s="40">
        <v>0</v>
      </c>
      <c r="K72" s="40">
        <v>0</v>
      </c>
      <c r="L72" s="47">
        <v>159.413851884</v>
      </c>
      <c r="M72" s="64">
        <v>0</v>
      </c>
      <c r="N72" s="46">
        <v>0</v>
      </c>
      <c r="O72" s="40">
        <v>0</v>
      </c>
      <c r="P72" s="40">
        <v>0</v>
      </c>
      <c r="Q72" s="47">
        <v>0</v>
      </c>
      <c r="R72" s="64">
        <v>147.81080271</v>
      </c>
      <c r="S72" s="40">
        <v>0.342301344</v>
      </c>
      <c r="T72" s="40">
        <v>0</v>
      </c>
      <c r="U72" s="40">
        <v>0</v>
      </c>
      <c r="V72" s="47">
        <v>26.965458444</v>
      </c>
      <c r="W72" s="64">
        <v>0</v>
      </c>
      <c r="X72" s="40">
        <v>0</v>
      </c>
      <c r="Y72" s="40">
        <v>0</v>
      </c>
      <c r="Z72" s="40">
        <v>0</v>
      </c>
      <c r="AA72" s="47">
        <v>0</v>
      </c>
      <c r="AB72" s="64">
        <v>2.27505547</v>
      </c>
      <c r="AC72" s="40">
        <v>0</v>
      </c>
      <c r="AD72" s="40">
        <v>0</v>
      </c>
      <c r="AE72" s="40">
        <v>0</v>
      </c>
      <c r="AF72" s="47">
        <v>0.003174499</v>
      </c>
      <c r="AG72" s="64">
        <v>0</v>
      </c>
      <c r="AH72" s="40">
        <v>0</v>
      </c>
      <c r="AI72" s="40">
        <v>0</v>
      </c>
      <c r="AJ72" s="40">
        <v>0</v>
      </c>
      <c r="AK72" s="47">
        <v>0</v>
      </c>
      <c r="AL72" s="64">
        <v>1.600985512</v>
      </c>
      <c r="AM72" s="40">
        <v>0</v>
      </c>
      <c r="AN72" s="40">
        <v>0</v>
      </c>
      <c r="AO72" s="40">
        <v>0</v>
      </c>
      <c r="AP72" s="47">
        <v>0</v>
      </c>
      <c r="AQ72" s="64">
        <v>0.006028538</v>
      </c>
      <c r="AR72" s="46">
        <v>0</v>
      </c>
      <c r="AS72" s="40">
        <v>0</v>
      </c>
      <c r="AT72" s="40">
        <v>0</v>
      </c>
      <c r="AU72" s="47">
        <v>0</v>
      </c>
      <c r="AV72" s="64">
        <v>2215.555915976</v>
      </c>
      <c r="AW72" s="40">
        <v>63.455694466</v>
      </c>
      <c r="AX72" s="40">
        <v>0</v>
      </c>
      <c r="AY72" s="40">
        <v>0</v>
      </c>
      <c r="AZ72" s="47">
        <v>603.481916215</v>
      </c>
      <c r="BA72" s="64">
        <v>0</v>
      </c>
      <c r="BB72" s="46">
        <v>0</v>
      </c>
      <c r="BC72" s="40">
        <v>0</v>
      </c>
      <c r="BD72" s="40">
        <v>0</v>
      </c>
      <c r="BE72" s="47">
        <v>0</v>
      </c>
      <c r="BF72" s="64">
        <v>810.892412779</v>
      </c>
      <c r="BG72" s="46">
        <v>16.088208899</v>
      </c>
      <c r="BH72" s="40">
        <v>0</v>
      </c>
      <c r="BI72" s="40">
        <v>0</v>
      </c>
      <c r="BJ72" s="47">
        <v>85.166378221</v>
      </c>
      <c r="BK72" s="42">
        <v>4593.702710593</v>
      </c>
      <c r="BL72" s="87"/>
    </row>
    <row r="73" spans="1:64" ht="12.75">
      <c r="A73" s="10"/>
      <c r="B73" s="21" t="s">
        <v>119</v>
      </c>
      <c r="C73" s="48">
        <v>0</v>
      </c>
      <c r="D73" s="46">
        <v>0.605903975</v>
      </c>
      <c r="E73" s="40">
        <v>0</v>
      </c>
      <c r="F73" s="40">
        <v>0</v>
      </c>
      <c r="G73" s="47">
        <v>0</v>
      </c>
      <c r="H73" s="64">
        <v>24.058293857</v>
      </c>
      <c r="I73" s="40">
        <v>1.769007657</v>
      </c>
      <c r="J73" s="40">
        <v>0</v>
      </c>
      <c r="K73" s="40">
        <v>0</v>
      </c>
      <c r="L73" s="47">
        <v>14.330203543</v>
      </c>
      <c r="M73" s="64">
        <v>0</v>
      </c>
      <c r="N73" s="46">
        <v>0</v>
      </c>
      <c r="O73" s="40">
        <v>0</v>
      </c>
      <c r="P73" s="40">
        <v>0</v>
      </c>
      <c r="Q73" s="47">
        <v>0</v>
      </c>
      <c r="R73" s="64">
        <v>6.235466504</v>
      </c>
      <c r="S73" s="40">
        <v>0.852120396</v>
      </c>
      <c r="T73" s="40">
        <v>0</v>
      </c>
      <c r="U73" s="40">
        <v>0</v>
      </c>
      <c r="V73" s="47">
        <v>1.895994682</v>
      </c>
      <c r="W73" s="64">
        <v>0</v>
      </c>
      <c r="X73" s="40">
        <v>0</v>
      </c>
      <c r="Y73" s="40">
        <v>0</v>
      </c>
      <c r="Z73" s="40">
        <v>0</v>
      </c>
      <c r="AA73" s="47">
        <v>0</v>
      </c>
      <c r="AB73" s="64">
        <v>0.610030772</v>
      </c>
      <c r="AC73" s="40">
        <v>0</v>
      </c>
      <c r="AD73" s="40">
        <v>0</v>
      </c>
      <c r="AE73" s="40">
        <v>0</v>
      </c>
      <c r="AF73" s="47">
        <v>0.003029638</v>
      </c>
      <c r="AG73" s="64">
        <v>0</v>
      </c>
      <c r="AH73" s="40">
        <v>0</v>
      </c>
      <c r="AI73" s="40">
        <v>0</v>
      </c>
      <c r="AJ73" s="40">
        <v>0</v>
      </c>
      <c r="AK73" s="47">
        <v>0</v>
      </c>
      <c r="AL73" s="64">
        <v>0.21106935</v>
      </c>
      <c r="AM73" s="40">
        <v>0</v>
      </c>
      <c r="AN73" s="40">
        <v>0</v>
      </c>
      <c r="AO73" s="40">
        <v>0</v>
      </c>
      <c r="AP73" s="47">
        <v>0.003011263</v>
      </c>
      <c r="AQ73" s="64">
        <v>0</v>
      </c>
      <c r="AR73" s="46">
        <v>0</v>
      </c>
      <c r="AS73" s="40">
        <v>0</v>
      </c>
      <c r="AT73" s="40">
        <v>0</v>
      </c>
      <c r="AU73" s="47">
        <v>0</v>
      </c>
      <c r="AV73" s="64">
        <v>424.719286363</v>
      </c>
      <c r="AW73" s="40">
        <v>29.60027065</v>
      </c>
      <c r="AX73" s="40">
        <v>0.014772292</v>
      </c>
      <c r="AY73" s="40">
        <v>0</v>
      </c>
      <c r="AZ73" s="47">
        <v>165.704315333</v>
      </c>
      <c r="BA73" s="64">
        <v>0</v>
      </c>
      <c r="BB73" s="46">
        <v>0</v>
      </c>
      <c r="BC73" s="40">
        <v>0</v>
      </c>
      <c r="BD73" s="40">
        <v>0</v>
      </c>
      <c r="BE73" s="47">
        <v>0</v>
      </c>
      <c r="BF73" s="64">
        <v>86.20873481</v>
      </c>
      <c r="BG73" s="46">
        <v>2.91362609</v>
      </c>
      <c r="BH73" s="40">
        <v>0</v>
      </c>
      <c r="BI73" s="40">
        <v>0</v>
      </c>
      <c r="BJ73" s="47">
        <v>21.697330898</v>
      </c>
      <c r="BK73" s="42">
        <v>781.432468073</v>
      </c>
      <c r="BL73" s="87"/>
    </row>
    <row r="74" spans="1:64" ht="12.75">
      <c r="A74" s="10"/>
      <c r="B74" s="21" t="s">
        <v>114</v>
      </c>
      <c r="C74" s="48">
        <v>0</v>
      </c>
      <c r="D74" s="46">
        <v>0.668898387</v>
      </c>
      <c r="E74" s="40">
        <v>0</v>
      </c>
      <c r="F74" s="40">
        <v>0</v>
      </c>
      <c r="G74" s="47">
        <v>0</v>
      </c>
      <c r="H74" s="64">
        <v>4.4592804</v>
      </c>
      <c r="I74" s="40">
        <v>9.677480795</v>
      </c>
      <c r="J74" s="40">
        <v>0</v>
      </c>
      <c r="K74" s="40">
        <v>0</v>
      </c>
      <c r="L74" s="47">
        <v>13.304828636</v>
      </c>
      <c r="M74" s="64">
        <v>0</v>
      </c>
      <c r="N74" s="46">
        <v>0</v>
      </c>
      <c r="O74" s="40">
        <v>0</v>
      </c>
      <c r="P74" s="40">
        <v>0</v>
      </c>
      <c r="Q74" s="47">
        <v>0</v>
      </c>
      <c r="R74" s="64">
        <v>2.023719424</v>
      </c>
      <c r="S74" s="40">
        <v>1.991399338</v>
      </c>
      <c r="T74" s="40">
        <v>0</v>
      </c>
      <c r="U74" s="40">
        <v>0</v>
      </c>
      <c r="V74" s="47">
        <v>1.300497289</v>
      </c>
      <c r="W74" s="64">
        <v>0</v>
      </c>
      <c r="X74" s="40">
        <v>0</v>
      </c>
      <c r="Y74" s="40">
        <v>0</v>
      </c>
      <c r="Z74" s="40">
        <v>0</v>
      </c>
      <c r="AA74" s="47">
        <v>0</v>
      </c>
      <c r="AB74" s="64">
        <v>0.017272618</v>
      </c>
      <c r="AC74" s="40">
        <v>0</v>
      </c>
      <c r="AD74" s="40">
        <v>0</v>
      </c>
      <c r="AE74" s="40">
        <v>0</v>
      </c>
      <c r="AF74" s="47">
        <v>0</v>
      </c>
      <c r="AG74" s="64">
        <v>0</v>
      </c>
      <c r="AH74" s="40">
        <v>0</v>
      </c>
      <c r="AI74" s="40">
        <v>0</v>
      </c>
      <c r="AJ74" s="40">
        <v>0</v>
      </c>
      <c r="AK74" s="47">
        <v>0</v>
      </c>
      <c r="AL74" s="64">
        <v>0.003604171</v>
      </c>
      <c r="AM74" s="40">
        <v>0</v>
      </c>
      <c r="AN74" s="40">
        <v>0</v>
      </c>
      <c r="AO74" s="40">
        <v>0</v>
      </c>
      <c r="AP74" s="47">
        <v>0</v>
      </c>
      <c r="AQ74" s="64">
        <v>0</v>
      </c>
      <c r="AR74" s="46">
        <v>0</v>
      </c>
      <c r="AS74" s="40">
        <v>0</v>
      </c>
      <c r="AT74" s="40">
        <v>0</v>
      </c>
      <c r="AU74" s="47">
        <v>0</v>
      </c>
      <c r="AV74" s="64">
        <v>52.126410249</v>
      </c>
      <c r="AW74" s="40">
        <v>47.398236772</v>
      </c>
      <c r="AX74" s="40">
        <v>0</v>
      </c>
      <c r="AY74" s="40">
        <v>0</v>
      </c>
      <c r="AZ74" s="47">
        <v>238.70217233</v>
      </c>
      <c r="BA74" s="64">
        <v>0</v>
      </c>
      <c r="BB74" s="46">
        <v>0</v>
      </c>
      <c r="BC74" s="40">
        <v>0</v>
      </c>
      <c r="BD74" s="40">
        <v>0</v>
      </c>
      <c r="BE74" s="47">
        <v>0</v>
      </c>
      <c r="BF74" s="64">
        <v>16.405140402</v>
      </c>
      <c r="BG74" s="46">
        <v>6.005591747</v>
      </c>
      <c r="BH74" s="40">
        <v>0</v>
      </c>
      <c r="BI74" s="40">
        <v>0</v>
      </c>
      <c r="BJ74" s="47">
        <v>38.238034417</v>
      </c>
      <c r="BK74" s="42">
        <v>432.322566975</v>
      </c>
      <c r="BL74" s="87"/>
    </row>
    <row r="75" spans="1:64" ht="12.75">
      <c r="A75" s="10"/>
      <c r="B75" s="21" t="s">
        <v>109</v>
      </c>
      <c r="C75" s="48">
        <v>0</v>
      </c>
      <c r="D75" s="46">
        <v>29.407353302</v>
      </c>
      <c r="E75" s="40">
        <v>0</v>
      </c>
      <c r="F75" s="40">
        <v>0</v>
      </c>
      <c r="G75" s="47">
        <v>0</v>
      </c>
      <c r="H75" s="64">
        <v>9.24957689</v>
      </c>
      <c r="I75" s="40">
        <v>232.114362655</v>
      </c>
      <c r="J75" s="40">
        <v>9.355725027</v>
      </c>
      <c r="K75" s="40">
        <v>0</v>
      </c>
      <c r="L75" s="47">
        <v>246.018452384</v>
      </c>
      <c r="M75" s="64">
        <v>0</v>
      </c>
      <c r="N75" s="46">
        <v>0</v>
      </c>
      <c r="O75" s="40">
        <v>0</v>
      </c>
      <c r="P75" s="40">
        <v>0</v>
      </c>
      <c r="Q75" s="47">
        <v>0</v>
      </c>
      <c r="R75" s="64">
        <v>2.293880959</v>
      </c>
      <c r="S75" s="40">
        <v>0.040779609</v>
      </c>
      <c r="T75" s="40">
        <v>0</v>
      </c>
      <c r="U75" s="40">
        <v>0</v>
      </c>
      <c r="V75" s="47">
        <v>9.768835472</v>
      </c>
      <c r="W75" s="64">
        <v>0</v>
      </c>
      <c r="X75" s="40">
        <v>0</v>
      </c>
      <c r="Y75" s="40">
        <v>0</v>
      </c>
      <c r="Z75" s="40">
        <v>0</v>
      </c>
      <c r="AA75" s="47">
        <v>0</v>
      </c>
      <c r="AB75" s="64">
        <v>0</v>
      </c>
      <c r="AC75" s="40">
        <v>0</v>
      </c>
      <c r="AD75" s="40">
        <v>0</v>
      </c>
      <c r="AE75" s="40">
        <v>0</v>
      </c>
      <c r="AF75" s="47">
        <v>0</v>
      </c>
      <c r="AG75" s="64">
        <v>0</v>
      </c>
      <c r="AH75" s="40">
        <v>0</v>
      </c>
      <c r="AI75" s="40">
        <v>0</v>
      </c>
      <c r="AJ75" s="40">
        <v>0</v>
      </c>
      <c r="AK75" s="47">
        <v>0</v>
      </c>
      <c r="AL75" s="64">
        <v>0</v>
      </c>
      <c r="AM75" s="40">
        <v>0</v>
      </c>
      <c r="AN75" s="40">
        <v>0</v>
      </c>
      <c r="AO75" s="40">
        <v>0</v>
      </c>
      <c r="AP75" s="47">
        <v>0</v>
      </c>
      <c r="AQ75" s="64">
        <v>0</v>
      </c>
      <c r="AR75" s="46">
        <v>0</v>
      </c>
      <c r="AS75" s="40">
        <v>0</v>
      </c>
      <c r="AT75" s="40">
        <v>0</v>
      </c>
      <c r="AU75" s="47">
        <v>0</v>
      </c>
      <c r="AV75" s="64">
        <v>22.972399425</v>
      </c>
      <c r="AW75" s="40">
        <v>141.42917198</v>
      </c>
      <c r="AX75" s="40">
        <v>0</v>
      </c>
      <c r="AY75" s="40">
        <v>0</v>
      </c>
      <c r="AZ75" s="47">
        <v>290.998303854</v>
      </c>
      <c r="BA75" s="64">
        <v>0</v>
      </c>
      <c r="BB75" s="46">
        <v>0</v>
      </c>
      <c r="BC75" s="40">
        <v>0</v>
      </c>
      <c r="BD75" s="40">
        <v>0</v>
      </c>
      <c r="BE75" s="47">
        <v>0</v>
      </c>
      <c r="BF75" s="64">
        <v>5.149708713</v>
      </c>
      <c r="BG75" s="46">
        <v>52.113702192</v>
      </c>
      <c r="BH75" s="40">
        <v>0</v>
      </c>
      <c r="BI75" s="40">
        <v>0</v>
      </c>
      <c r="BJ75" s="47">
        <v>37.589938734</v>
      </c>
      <c r="BK75" s="42">
        <v>1088.502191196</v>
      </c>
      <c r="BL75" s="87"/>
    </row>
    <row r="76" spans="1:64" ht="12" customHeight="1">
      <c r="A76" s="10"/>
      <c r="B76" s="21" t="s">
        <v>107</v>
      </c>
      <c r="C76" s="48">
        <v>0</v>
      </c>
      <c r="D76" s="46">
        <v>21.43574194</v>
      </c>
      <c r="E76" s="40">
        <v>0</v>
      </c>
      <c r="F76" s="40">
        <v>0</v>
      </c>
      <c r="G76" s="47">
        <v>0</v>
      </c>
      <c r="H76" s="64">
        <v>8.109068281</v>
      </c>
      <c r="I76" s="40">
        <v>13.97532643</v>
      </c>
      <c r="J76" s="40">
        <v>0</v>
      </c>
      <c r="K76" s="40">
        <v>0</v>
      </c>
      <c r="L76" s="47">
        <v>18.635128319</v>
      </c>
      <c r="M76" s="64">
        <v>0</v>
      </c>
      <c r="N76" s="46">
        <v>0</v>
      </c>
      <c r="O76" s="40">
        <v>0</v>
      </c>
      <c r="P76" s="40">
        <v>0</v>
      </c>
      <c r="Q76" s="47">
        <v>0</v>
      </c>
      <c r="R76" s="64">
        <v>2.837125849</v>
      </c>
      <c r="S76" s="40">
        <v>21.62858243</v>
      </c>
      <c r="T76" s="40">
        <v>0</v>
      </c>
      <c r="U76" s="40">
        <v>0</v>
      </c>
      <c r="V76" s="47">
        <v>4.380098115</v>
      </c>
      <c r="W76" s="64">
        <v>0</v>
      </c>
      <c r="X76" s="40">
        <v>0</v>
      </c>
      <c r="Y76" s="40">
        <v>0</v>
      </c>
      <c r="Z76" s="40">
        <v>0</v>
      </c>
      <c r="AA76" s="47">
        <v>0</v>
      </c>
      <c r="AB76" s="64">
        <v>0</v>
      </c>
      <c r="AC76" s="40">
        <v>0</v>
      </c>
      <c r="AD76" s="40">
        <v>0</v>
      </c>
      <c r="AE76" s="40">
        <v>0</v>
      </c>
      <c r="AF76" s="47">
        <v>0</v>
      </c>
      <c r="AG76" s="64">
        <v>0</v>
      </c>
      <c r="AH76" s="40">
        <v>0</v>
      </c>
      <c r="AI76" s="40">
        <v>0</v>
      </c>
      <c r="AJ76" s="40">
        <v>0</v>
      </c>
      <c r="AK76" s="47">
        <v>0</v>
      </c>
      <c r="AL76" s="64">
        <v>0</v>
      </c>
      <c r="AM76" s="40">
        <v>0</v>
      </c>
      <c r="AN76" s="40">
        <v>0</v>
      </c>
      <c r="AO76" s="40">
        <v>0</v>
      </c>
      <c r="AP76" s="47">
        <v>0</v>
      </c>
      <c r="AQ76" s="64">
        <v>0</v>
      </c>
      <c r="AR76" s="46">
        <v>0</v>
      </c>
      <c r="AS76" s="40">
        <v>0</v>
      </c>
      <c r="AT76" s="40">
        <v>0</v>
      </c>
      <c r="AU76" s="47">
        <v>0</v>
      </c>
      <c r="AV76" s="64">
        <v>74.83092395</v>
      </c>
      <c r="AW76" s="40">
        <v>89.006179961</v>
      </c>
      <c r="AX76" s="40">
        <v>0</v>
      </c>
      <c r="AY76" s="40">
        <v>0</v>
      </c>
      <c r="AZ76" s="47">
        <v>255.973259893</v>
      </c>
      <c r="BA76" s="64">
        <v>0</v>
      </c>
      <c r="BB76" s="46">
        <v>0</v>
      </c>
      <c r="BC76" s="40">
        <v>0</v>
      </c>
      <c r="BD76" s="40">
        <v>0</v>
      </c>
      <c r="BE76" s="47">
        <v>0</v>
      </c>
      <c r="BF76" s="64">
        <v>34.39495072</v>
      </c>
      <c r="BG76" s="46">
        <v>3.76620504</v>
      </c>
      <c r="BH76" s="40">
        <v>0</v>
      </c>
      <c r="BI76" s="40">
        <v>0</v>
      </c>
      <c r="BJ76" s="47">
        <v>57.095355219</v>
      </c>
      <c r="BK76" s="42">
        <v>606.067946147</v>
      </c>
      <c r="BL76" s="87"/>
    </row>
    <row r="77" spans="1:64" ht="12" customHeight="1">
      <c r="A77" s="10"/>
      <c r="B77" s="21" t="s">
        <v>110</v>
      </c>
      <c r="C77" s="48">
        <v>0</v>
      </c>
      <c r="D77" s="46">
        <v>0.785366824</v>
      </c>
      <c r="E77" s="40">
        <v>0</v>
      </c>
      <c r="F77" s="40">
        <v>0</v>
      </c>
      <c r="G77" s="47">
        <v>0</v>
      </c>
      <c r="H77" s="64">
        <v>11.185960355</v>
      </c>
      <c r="I77" s="40">
        <v>22.961250852</v>
      </c>
      <c r="J77" s="40">
        <v>0</v>
      </c>
      <c r="K77" s="40">
        <v>0</v>
      </c>
      <c r="L77" s="47">
        <v>55.98793878</v>
      </c>
      <c r="M77" s="64">
        <v>0</v>
      </c>
      <c r="N77" s="46">
        <v>0</v>
      </c>
      <c r="O77" s="40">
        <v>0</v>
      </c>
      <c r="P77" s="40">
        <v>0</v>
      </c>
      <c r="Q77" s="47">
        <v>0</v>
      </c>
      <c r="R77" s="64">
        <v>3.324424054</v>
      </c>
      <c r="S77" s="40">
        <v>6.913169059</v>
      </c>
      <c r="T77" s="40">
        <v>0</v>
      </c>
      <c r="U77" s="40">
        <v>0</v>
      </c>
      <c r="V77" s="47">
        <v>11.925374034</v>
      </c>
      <c r="W77" s="64">
        <v>0</v>
      </c>
      <c r="X77" s="40">
        <v>0</v>
      </c>
      <c r="Y77" s="40">
        <v>0</v>
      </c>
      <c r="Z77" s="40">
        <v>0</v>
      </c>
      <c r="AA77" s="47">
        <v>0</v>
      </c>
      <c r="AB77" s="64">
        <v>0.001486105</v>
      </c>
      <c r="AC77" s="40">
        <v>0</v>
      </c>
      <c r="AD77" s="40">
        <v>0</v>
      </c>
      <c r="AE77" s="40">
        <v>0</v>
      </c>
      <c r="AF77" s="47">
        <v>0</v>
      </c>
      <c r="AG77" s="64">
        <v>0</v>
      </c>
      <c r="AH77" s="40">
        <v>0</v>
      </c>
      <c r="AI77" s="40">
        <v>0</v>
      </c>
      <c r="AJ77" s="40">
        <v>0</v>
      </c>
      <c r="AK77" s="47">
        <v>0</v>
      </c>
      <c r="AL77" s="64">
        <v>0.00308494</v>
      </c>
      <c r="AM77" s="40">
        <v>0</v>
      </c>
      <c r="AN77" s="40">
        <v>0</v>
      </c>
      <c r="AO77" s="40">
        <v>0</v>
      </c>
      <c r="AP77" s="47">
        <v>0</v>
      </c>
      <c r="AQ77" s="64">
        <v>0</v>
      </c>
      <c r="AR77" s="46">
        <v>0</v>
      </c>
      <c r="AS77" s="40">
        <v>0</v>
      </c>
      <c r="AT77" s="40">
        <v>0</v>
      </c>
      <c r="AU77" s="47">
        <v>0</v>
      </c>
      <c r="AV77" s="64">
        <v>155.263017598</v>
      </c>
      <c r="AW77" s="40">
        <v>172.868598016</v>
      </c>
      <c r="AX77" s="40">
        <v>0</v>
      </c>
      <c r="AY77" s="40">
        <v>0</v>
      </c>
      <c r="AZ77" s="47">
        <v>700.861010417</v>
      </c>
      <c r="BA77" s="64">
        <v>0</v>
      </c>
      <c r="BB77" s="46">
        <v>0</v>
      </c>
      <c r="BC77" s="40">
        <v>0</v>
      </c>
      <c r="BD77" s="40">
        <v>0</v>
      </c>
      <c r="BE77" s="47">
        <v>0</v>
      </c>
      <c r="BF77" s="64">
        <v>54.632679538</v>
      </c>
      <c r="BG77" s="46">
        <v>29.30275122</v>
      </c>
      <c r="BH77" s="40">
        <v>0</v>
      </c>
      <c r="BI77" s="40">
        <v>0</v>
      </c>
      <c r="BJ77" s="47">
        <v>159.301373421</v>
      </c>
      <c r="BK77" s="42">
        <v>1385.317485213</v>
      </c>
      <c r="BL77" s="87"/>
    </row>
    <row r="78" spans="1:64" ht="12" customHeight="1">
      <c r="A78" s="10"/>
      <c r="B78" s="21" t="s">
        <v>112</v>
      </c>
      <c r="C78" s="48">
        <v>0</v>
      </c>
      <c r="D78" s="46">
        <v>0.789294126</v>
      </c>
      <c r="E78" s="40">
        <v>0</v>
      </c>
      <c r="F78" s="40">
        <v>0</v>
      </c>
      <c r="G78" s="47">
        <v>0</v>
      </c>
      <c r="H78" s="64">
        <v>130.024402524</v>
      </c>
      <c r="I78" s="40">
        <v>67.642044433</v>
      </c>
      <c r="J78" s="40">
        <v>0</v>
      </c>
      <c r="K78" s="40">
        <v>0</v>
      </c>
      <c r="L78" s="47">
        <v>186.765279076</v>
      </c>
      <c r="M78" s="64">
        <v>0</v>
      </c>
      <c r="N78" s="46">
        <v>0</v>
      </c>
      <c r="O78" s="40">
        <v>0</v>
      </c>
      <c r="P78" s="40">
        <v>0</v>
      </c>
      <c r="Q78" s="47">
        <v>0</v>
      </c>
      <c r="R78" s="64">
        <v>40.61627208</v>
      </c>
      <c r="S78" s="40">
        <v>4.693428103</v>
      </c>
      <c r="T78" s="40">
        <v>0</v>
      </c>
      <c r="U78" s="40">
        <v>0</v>
      </c>
      <c r="V78" s="47">
        <v>18.988602932</v>
      </c>
      <c r="W78" s="64">
        <v>0</v>
      </c>
      <c r="X78" s="40">
        <v>0</v>
      </c>
      <c r="Y78" s="40">
        <v>0</v>
      </c>
      <c r="Z78" s="40">
        <v>0</v>
      </c>
      <c r="AA78" s="47">
        <v>0</v>
      </c>
      <c r="AB78" s="64">
        <v>0.339259807</v>
      </c>
      <c r="AC78" s="40">
        <v>0</v>
      </c>
      <c r="AD78" s="40">
        <v>0</v>
      </c>
      <c r="AE78" s="40">
        <v>0</v>
      </c>
      <c r="AF78" s="47">
        <v>0.055988152</v>
      </c>
      <c r="AG78" s="64">
        <v>0</v>
      </c>
      <c r="AH78" s="40">
        <v>0</v>
      </c>
      <c r="AI78" s="40">
        <v>0</v>
      </c>
      <c r="AJ78" s="40">
        <v>0</v>
      </c>
      <c r="AK78" s="47">
        <v>0</v>
      </c>
      <c r="AL78" s="64">
        <v>0.130365776</v>
      </c>
      <c r="AM78" s="40">
        <v>0</v>
      </c>
      <c r="AN78" s="40">
        <v>0</v>
      </c>
      <c r="AO78" s="40">
        <v>0</v>
      </c>
      <c r="AP78" s="47">
        <v>0.065932687</v>
      </c>
      <c r="AQ78" s="64">
        <v>0</v>
      </c>
      <c r="AR78" s="46">
        <v>0.192751774</v>
      </c>
      <c r="AS78" s="40">
        <v>0</v>
      </c>
      <c r="AT78" s="40">
        <v>0</v>
      </c>
      <c r="AU78" s="47">
        <v>0</v>
      </c>
      <c r="AV78" s="64">
        <v>1138.489980276</v>
      </c>
      <c r="AW78" s="40">
        <v>219.849303603</v>
      </c>
      <c r="AX78" s="40">
        <v>0.091998479</v>
      </c>
      <c r="AY78" s="40">
        <v>0.000404388</v>
      </c>
      <c r="AZ78" s="47">
        <v>1228.837923486</v>
      </c>
      <c r="BA78" s="64">
        <v>0</v>
      </c>
      <c r="BB78" s="46">
        <v>0</v>
      </c>
      <c r="BC78" s="40">
        <v>0</v>
      </c>
      <c r="BD78" s="40">
        <v>0</v>
      </c>
      <c r="BE78" s="47">
        <v>0</v>
      </c>
      <c r="BF78" s="64">
        <v>297.741456935</v>
      </c>
      <c r="BG78" s="46">
        <v>40.490264896</v>
      </c>
      <c r="BH78" s="40">
        <v>0</v>
      </c>
      <c r="BI78" s="40">
        <v>0</v>
      </c>
      <c r="BJ78" s="47">
        <v>159.104540869</v>
      </c>
      <c r="BK78" s="42">
        <v>3534.909494402</v>
      </c>
      <c r="BL78" s="87"/>
    </row>
    <row r="79" spans="1:64" ht="12" customHeight="1">
      <c r="A79" s="10"/>
      <c r="B79" s="21" t="s">
        <v>135</v>
      </c>
      <c r="C79" s="48">
        <v>0</v>
      </c>
      <c r="D79" s="46">
        <v>17.235835416</v>
      </c>
      <c r="E79" s="40">
        <v>0</v>
      </c>
      <c r="F79" s="40">
        <v>0</v>
      </c>
      <c r="G79" s="47">
        <v>0</v>
      </c>
      <c r="H79" s="64">
        <v>10.30236038</v>
      </c>
      <c r="I79" s="40">
        <v>63.607963501</v>
      </c>
      <c r="J79" s="40">
        <v>0</v>
      </c>
      <c r="K79" s="40">
        <v>0</v>
      </c>
      <c r="L79" s="47">
        <v>54.673861326</v>
      </c>
      <c r="M79" s="64">
        <v>0</v>
      </c>
      <c r="N79" s="46">
        <v>0</v>
      </c>
      <c r="O79" s="40">
        <v>0</v>
      </c>
      <c r="P79" s="40">
        <v>0</v>
      </c>
      <c r="Q79" s="47">
        <v>0</v>
      </c>
      <c r="R79" s="64">
        <v>2.566733779</v>
      </c>
      <c r="S79" s="40">
        <v>5.553042173</v>
      </c>
      <c r="T79" s="40">
        <v>0</v>
      </c>
      <c r="U79" s="40">
        <v>0</v>
      </c>
      <c r="V79" s="47">
        <v>7.844878067</v>
      </c>
      <c r="W79" s="64">
        <v>0</v>
      </c>
      <c r="X79" s="40">
        <v>0</v>
      </c>
      <c r="Y79" s="40">
        <v>0</v>
      </c>
      <c r="Z79" s="40">
        <v>0</v>
      </c>
      <c r="AA79" s="47">
        <v>0</v>
      </c>
      <c r="AB79" s="64">
        <v>0.000433124</v>
      </c>
      <c r="AC79" s="40">
        <v>0</v>
      </c>
      <c r="AD79" s="40">
        <v>0</v>
      </c>
      <c r="AE79" s="40">
        <v>0</v>
      </c>
      <c r="AF79" s="47">
        <v>0</v>
      </c>
      <c r="AG79" s="64">
        <v>0</v>
      </c>
      <c r="AH79" s="40">
        <v>0</v>
      </c>
      <c r="AI79" s="40">
        <v>0</v>
      </c>
      <c r="AJ79" s="40">
        <v>0</v>
      </c>
      <c r="AK79" s="47">
        <v>0</v>
      </c>
      <c r="AL79" s="64">
        <v>0</v>
      </c>
      <c r="AM79" s="40">
        <v>0</v>
      </c>
      <c r="AN79" s="40">
        <v>0</v>
      </c>
      <c r="AO79" s="40">
        <v>0</v>
      </c>
      <c r="AP79" s="47">
        <v>0</v>
      </c>
      <c r="AQ79" s="64">
        <v>0</v>
      </c>
      <c r="AR79" s="46">
        <v>0</v>
      </c>
      <c r="AS79" s="40">
        <v>0</v>
      </c>
      <c r="AT79" s="40">
        <v>0</v>
      </c>
      <c r="AU79" s="47">
        <v>0</v>
      </c>
      <c r="AV79" s="64">
        <v>18.796380579</v>
      </c>
      <c r="AW79" s="40">
        <v>4.079076941</v>
      </c>
      <c r="AX79" s="40">
        <v>0</v>
      </c>
      <c r="AY79" s="40">
        <v>0</v>
      </c>
      <c r="AZ79" s="47">
        <v>53.999004705</v>
      </c>
      <c r="BA79" s="64">
        <v>0</v>
      </c>
      <c r="BB79" s="46">
        <v>0</v>
      </c>
      <c r="BC79" s="40">
        <v>0</v>
      </c>
      <c r="BD79" s="40">
        <v>0</v>
      </c>
      <c r="BE79" s="47">
        <v>0</v>
      </c>
      <c r="BF79" s="64">
        <v>6.300144109</v>
      </c>
      <c r="BG79" s="46">
        <v>0.4766592</v>
      </c>
      <c r="BH79" s="40">
        <v>0</v>
      </c>
      <c r="BI79" s="40">
        <v>0</v>
      </c>
      <c r="BJ79" s="47">
        <v>6.932421616</v>
      </c>
      <c r="BK79" s="42">
        <v>252.368794916</v>
      </c>
      <c r="BL79" s="87"/>
    </row>
    <row r="80" spans="1:64" ht="12.75">
      <c r="A80" s="10"/>
      <c r="B80" s="21" t="s">
        <v>108</v>
      </c>
      <c r="C80" s="48">
        <v>0</v>
      </c>
      <c r="D80" s="46">
        <v>0</v>
      </c>
      <c r="E80" s="40">
        <v>0</v>
      </c>
      <c r="F80" s="40">
        <v>0</v>
      </c>
      <c r="G80" s="47">
        <v>0</v>
      </c>
      <c r="H80" s="64">
        <v>1.89483584</v>
      </c>
      <c r="I80" s="40">
        <v>0.047767604</v>
      </c>
      <c r="J80" s="40">
        <v>0</v>
      </c>
      <c r="K80" s="40">
        <v>0</v>
      </c>
      <c r="L80" s="47">
        <v>2.645896269</v>
      </c>
      <c r="M80" s="64">
        <v>0</v>
      </c>
      <c r="N80" s="46">
        <v>0</v>
      </c>
      <c r="O80" s="40">
        <v>0</v>
      </c>
      <c r="P80" s="40">
        <v>0</v>
      </c>
      <c r="Q80" s="47">
        <v>0</v>
      </c>
      <c r="R80" s="64">
        <v>0.459454089</v>
      </c>
      <c r="S80" s="40">
        <v>0</v>
      </c>
      <c r="T80" s="40">
        <v>0</v>
      </c>
      <c r="U80" s="40">
        <v>0</v>
      </c>
      <c r="V80" s="47">
        <v>0.647953075</v>
      </c>
      <c r="W80" s="64">
        <v>0</v>
      </c>
      <c r="X80" s="40">
        <v>0</v>
      </c>
      <c r="Y80" s="40">
        <v>0</v>
      </c>
      <c r="Z80" s="40">
        <v>0</v>
      </c>
      <c r="AA80" s="47">
        <v>0</v>
      </c>
      <c r="AB80" s="64">
        <v>0</v>
      </c>
      <c r="AC80" s="40">
        <v>0</v>
      </c>
      <c r="AD80" s="40">
        <v>0</v>
      </c>
      <c r="AE80" s="40">
        <v>0</v>
      </c>
      <c r="AF80" s="47">
        <v>0</v>
      </c>
      <c r="AG80" s="64">
        <v>0</v>
      </c>
      <c r="AH80" s="40">
        <v>0</v>
      </c>
      <c r="AI80" s="40">
        <v>0</v>
      </c>
      <c r="AJ80" s="40">
        <v>0</v>
      </c>
      <c r="AK80" s="47">
        <v>0</v>
      </c>
      <c r="AL80" s="64">
        <v>0.001070594</v>
      </c>
      <c r="AM80" s="40">
        <v>0</v>
      </c>
      <c r="AN80" s="40">
        <v>0</v>
      </c>
      <c r="AO80" s="40">
        <v>0</v>
      </c>
      <c r="AP80" s="47">
        <v>0</v>
      </c>
      <c r="AQ80" s="64">
        <v>0</v>
      </c>
      <c r="AR80" s="46">
        <v>0</v>
      </c>
      <c r="AS80" s="40">
        <v>0</v>
      </c>
      <c r="AT80" s="40">
        <v>0</v>
      </c>
      <c r="AU80" s="47">
        <v>0</v>
      </c>
      <c r="AV80" s="64">
        <v>11.393405169</v>
      </c>
      <c r="AW80" s="40">
        <v>7.749552397</v>
      </c>
      <c r="AX80" s="40">
        <v>0</v>
      </c>
      <c r="AY80" s="40">
        <v>0</v>
      </c>
      <c r="AZ80" s="47">
        <v>49.059618944</v>
      </c>
      <c r="BA80" s="64">
        <v>0</v>
      </c>
      <c r="BB80" s="46">
        <v>0</v>
      </c>
      <c r="BC80" s="40">
        <v>0</v>
      </c>
      <c r="BD80" s="40">
        <v>0</v>
      </c>
      <c r="BE80" s="47">
        <v>0</v>
      </c>
      <c r="BF80" s="64">
        <v>3.366235653</v>
      </c>
      <c r="BG80" s="46">
        <v>1.09747745</v>
      </c>
      <c r="BH80" s="40">
        <v>0</v>
      </c>
      <c r="BI80" s="40">
        <v>0</v>
      </c>
      <c r="BJ80" s="47">
        <v>6.212609013</v>
      </c>
      <c r="BK80" s="42">
        <v>84.575876097</v>
      </c>
      <c r="BL80" s="87"/>
    </row>
    <row r="81" spans="1:64" ht="12.75">
      <c r="A81" s="10"/>
      <c r="B81" s="21" t="s">
        <v>115</v>
      </c>
      <c r="C81" s="48">
        <v>0</v>
      </c>
      <c r="D81" s="46">
        <v>0.738598025</v>
      </c>
      <c r="E81" s="40">
        <v>0</v>
      </c>
      <c r="F81" s="40">
        <v>0</v>
      </c>
      <c r="G81" s="47">
        <v>0</v>
      </c>
      <c r="H81" s="64">
        <v>58.748433045</v>
      </c>
      <c r="I81" s="40">
        <v>44.847151327</v>
      </c>
      <c r="J81" s="40">
        <v>0</v>
      </c>
      <c r="K81" s="40">
        <v>0</v>
      </c>
      <c r="L81" s="47">
        <v>123.785262509</v>
      </c>
      <c r="M81" s="64">
        <v>0</v>
      </c>
      <c r="N81" s="46">
        <v>0</v>
      </c>
      <c r="O81" s="40">
        <v>0</v>
      </c>
      <c r="P81" s="40">
        <v>0</v>
      </c>
      <c r="Q81" s="47">
        <v>0</v>
      </c>
      <c r="R81" s="64">
        <v>18.127314488</v>
      </c>
      <c r="S81" s="40">
        <v>0.698105022</v>
      </c>
      <c r="T81" s="40">
        <v>0</v>
      </c>
      <c r="U81" s="40">
        <v>0</v>
      </c>
      <c r="V81" s="47">
        <v>9.314057513</v>
      </c>
      <c r="W81" s="64">
        <v>0</v>
      </c>
      <c r="X81" s="40">
        <v>0</v>
      </c>
      <c r="Y81" s="40">
        <v>0</v>
      </c>
      <c r="Z81" s="40">
        <v>0</v>
      </c>
      <c r="AA81" s="47">
        <v>0</v>
      </c>
      <c r="AB81" s="64">
        <v>0.119855633</v>
      </c>
      <c r="AC81" s="40">
        <v>0</v>
      </c>
      <c r="AD81" s="40">
        <v>0</v>
      </c>
      <c r="AE81" s="40">
        <v>0</v>
      </c>
      <c r="AF81" s="47">
        <v>0.009996088</v>
      </c>
      <c r="AG81" s="64">
        <v>0</v>
      </c>
      <c r="AH81" s="40">
        <v>0</v>
      </c>
      <c r="AI81" s="40">
        <v>0</v>
      </c>
      <c r="AJ81" s="40">
        <v>0</v>
      </c>
      <c r="AK81" s="47">
        <v>0</v>
      </c>
      <c r="AL81" s="64">
        <v>0.143261498</v>
      </c>
      <c r="AM81" s="40">
        <v>0</v>
      </c>
      <c r="AN81" s="40">
        <v>0</v>
      </c>
      <c r="AO81" s="40">
        <v>0</v>
      </c>
      <c r="AP81" s="47">
        <v>0</v>
      </c>
      <c r="AQ81" s="64">
        <v>0</v>
      </c>
      <c r="AR81" s="46">
        <v>0</v>
      </c>
      <c r="AS81" s="40">
        <v>0</v>
      </c>
      <c r="AT81" s="40">
        <v>0</v>
      </c>
      <c r="AU81" s="47">
        <v>0</v>
      </c>
      <c r="AV81" s="64">
        <v>521.967597709</v>
      </c>
      <c r="AW81" s="40">
        <v>105.328542085</v>
      </c>
      <c r="AX81" s="40">
        <v>0.090957093</v>
      </c>
      <c r="AY81" s="40">
        <v>0</v>
      </c>
      <c r="AZ81" s="47">
        <v>651.078359483</v>
      </c>
      <c r="BA81" s="64">
        <v>0</v>
      </c>
      <c r="BB81" s="46">
        <v>0</v>
      </c>
      <c r="BC81" s="40">
        <v>0</v>
      </c>
      <c r="BD81" s="40">
        <v>0</v>
      </c>
      <c r="BE81" s="47">
        <v>0</v>
      </c>
      <c r="BF81" s="64">
        <v>127.522044852</v>
      </c>
      <c r="BG81" s="46">
        <v>12.26400596</v>
      </c>
      <c r="BH81" s="40">
        <v>0</v>
      </c>
      <c r="BI81" s="40">
        <v>0</v>
      </c>
      <c r="BJ81" s="47">
        <v>85.532323037</v>
      </c>
      <c r="BK81" s="42">
        <v>1760.315865367</v>
      </c>
      <c r="BL81" s="87"/>
    </row>
    <row r="82" spans="1:64" ht="12.75">
      <c r="A82" s="10"/>
      <c r="B82" s="21" t="s">
        <v>111</v>
      </c>
      <c r="C82" s="48">
        <v>0</v>
      </c>
      <c r="D82" s="46">
        <v>2.643592257</v>
      </c>
      <c r="E82" s="40">
        <v>0</v>
      </c>
      <c r="F82" s="40">
        <v>0</v>
      </c>
      <c r="G82" s="47">
        <v>0</v>
      </c>
      <c r="H82" s="64">
        <v>20.324939703</v>
      </c>
      <c r="I82" s="40">
        <v>5.597569358</v>
      </c>
      <c r="J82" s="40">
        <v>0</v>
      </c>
      <c r="K82" s="40">
        <v>0</v>
      </c>
      <c r="L82" s="47">
        <v>12.994202772</v>
      </c>
      <c r="M82" s="64">
        <v>0</v>
      </c>
      <c r="N82" s="46">
        <v>0</v>
      </c>
      <c r="O82" s="40">
        <v>0</v>
      </c>
      <c r="P82" s="40">
        <v>0</v>
      </c>
      <c r="Q82" s="47">
        <v>0</v>
      </c>
      <c r="R82" s="64">
        <v>7.791939621</v>
      </c>
      <c r="S82" s="40">
        <v>0</v>
      </c>
      <c r="T82" s="40">
        <v>0</v>
      </c>
      <c r="U82" s="40">
        <v>0</v>
      </c>
      <c r="V82" s="47">
        <v>1.811912552</v>
      </c>
      <c r="W82" s="64">
        <v>0</v>
      </c>
      <c r="X82" s="40">
        <v>0</v>
      </c>
      <c r="Y82" s="40">
        <v>0</v>
      </c>
      <c r="Z82" s="40">
        <v>0</v>
      </c>
      <c r="AA82" s="47">
        <v>0</v>
      </c>
      <c r="AB82" s="64">
        <v>0.005406894</v>
      </c>
      <c r="AC82" s="40">
        <v>0</v>
      </c>
      <c r="AD82" s="40">
        <v>0</v>
      </c>
      <c r="AE82" s="40">
        <v>0</v>
      </c>
      <c r="AF82" s="47">
        <v>0</v>
      </c>
      <c r="AG82" s="64">
        <v>0</v>
      </c>
      <c r="AH82" s="40">
        <v>0</v>
      </c>
      <c r="AI82" s="40">
        <v>0</v>
      </c>
      <c r="AJ82" s="40">
        <v>0</v>
      </c>
      <c r="AK82" s="47">
        <v>0</v>
      </c>
      <c r="AL82" s="64">
        <v>0.039057796</v>
      </c>
      <c r="AM82" s="40">
        <v>0</v>
      </c>
      <c r="AN82" s="40">
        <v>0</v>
      </c>
      <c r="AO82" s="40">
        <v>0</v>
      </c>
      <c r="AP82" s="47">
        <v>0</v>
      </c>
      <c r="AQ82" s="64">
        <v>0</v>
      </c>
      <c r="AR82" s="46">
        <v>0</v>
      </c>
      <c r="AS82" s="40">
        <v>0</v>
      </c>
      <c r="AT82" s="40">
        <v>0</v>
      </c>
      <c r="AU82" s="47">
        <v>0</v>
      </c>
      <c r="AV82" s="64">
        <v>21.862770238</v>
      </c>
      <c r="AW82" s="40">
        <v>4.681955451</v>
      </c>
      <c r="AX82" s="40">
        <v>0</v>
      </c>
      <c r="AY82" s="40">
        <v>0</v>
      </c>
      <c r="AZ82" s="47">
        <v>12.943399701</v>
      </c>
      <c r="BA82" s="64">
        <v>0</v>
      </c>
      <c r="BB82" s="46">
        <v>0</v>
      </c>
      <c r="BC82" s="40">
        <v>0</v>
      </c>
      <c r="BD82" s="40">
        <v>0</v>
      </c>
      <c r="BE82" s="47">
        <v>0</v>
      </c>
      <c r="BF82" s="64">
        <v>8.87850669</v>
      </c>
      <c r="BG82" s="46">
        <v>0.085994427</v>
      </c>
      <c r="BH82" s="40">
        <v>0</v>
      </c>
      <c r="BI82" s="40">
        <v>0</v>
      </c>
      <c r="BJ82" s="47">
        <v>2.9451873220804425</v>
      </c>
      <c r="BK82" s="42">
        <v>102.60643478208044</v>
      </c>
      <c r="BL82" s="87"/>
    </row>
    <row r="83" spans="1:64" ht="12.75">
      <c r="A83" s="31"/>
      <c r="B83" s="32" t="s">
        <v>77</v>
      </c>
      <c r="C83" s="103">
        <f>SUM(C64:C82)</f>
        <v>0</v>
      </c>
      <c r="D83" s="72">
        <f>SUM(D64:D82)</f>
        <v>85.559161994</v>
      </c>
      <c r="E83" s="72">
        <f aca="true" t="shared" si="10" ref="E83:BJ83">SUM(E64:E82)</f>
        <v>0</v>
      </c>
      <c r="F83" s="72">
        <f t="shared" si="10"/>
        <v>0</v>
      </c>
      <c r="G83" s="72">
        <f t="shared" si="10"/>
        <v>0</v>
      </c>
      <c r="H83" s="72">
        <f t="shared" si="10"/>
        <v>1425.4746849209998</v>
      </c>
      <c r="I83" s="72">
        <f t="shared" si="10"/>
        <v>781.513923888</v>
      </c>
      <c r="J83" s="72">
        <f t="shared" si="10"/>
        <v>9.355725027</v>
      </c>
      <c r="K83" s="72">
        <f t="shared" si="10"/>
        <v>0</v>
      </c>
      <c r="L83" s="72">
        <f t="shared" si="10"/>
        <v>1822.928854481</v>
      </c>
      <c r="M83" s="72">
        <f t="shared" si="10"/>
        <v>0</v>
      </c>
      <c r="N83" s="72">
        <f t="shared" si="10"/>
        <v>0</v>
      </c>
      <c r="O83" s="72">
        <f t="shared" si="10"/>
        <v>0</v>
      </c>
      <c r="P83" s="72">
        <f t="shared" si="10"/>
        <v>0</v>
      </c>
      <c r="Q83" s="72">
        <f t="shared" si="10"/>
        <v>0</v>
      </c>
      <c r="R83" s="72">
        <f t="shared" si="10"/>
        <v>498.054479382</v>
      </c>
      <c r="S83" s="72">
        <f t="shared" si="10"/>
        <v>128.162582651</v>
      </c>
      <c r="T83" s="72">
        <f t="shared" si="10"/>
        <v>0</v>
      </c>
      <c r="U83" s="72">
        <f t="shared" si="10"/>
        <v>0</v>
      </c>
      <c r="V83" s="72">
        <f t="shared" si="10"/>
        <v>211.41615091799997</v>
      </c>
      <c r="W83" s="72">
        <f t="shared" si="10"/>
        <v>0</v>
      </c>
      <c r="X83" s="72">
        <f t="shared" si="10"/>
        <v>0</v>
      </c>
      <c r="Y83" s="72">
        <f t="shared" si="10"/>
        <v>0</v>
      </c>
      <c r="Z83" s="72">
        <f t="shared" si="10"/>
        <v>0</v>
      </c>
      <c r="AA83" s="72">
        <f t="shared" si="10"/>
        <v>0</v>
      </c>
      <c r="AB83" s="72">
        <f t="shared" si="10"/>
        <v>6.507156108999999</v>
      </c>
      <c r="AC83" s="72">
        <f t="shared" si="10"/>
        <v>0</v>
      </c>
      <c r="AD83" s="72">
        <f t="shared" si="10"/>
        <v>0</v>
      </c>
      <c r="AE83" s="72">
        <f t="shared" si="10"/>
        <v>0</v>
      </c>
      <c r="AF83" s="72">
        <f t="shared" si="10"/>
        <v>0.222899128</v>
      </c>
      <c r="AG83" s="72">
        <f t="shared" si="10"/>
        <v>0</v>
      </c>
      <c r="AH83" s="72">
        <f t="shared" si="10"/>
        <v>0</v>
      </c>
      <c r="AI83" s="72">
        <f t="shared" si="10"/>
        <v>0</v>
      </c>
      <c r="AJ83" s="72">
        <f t="shared" si="10"/>
        <v>0</v>
      </c>
      <c r="AK83" s="72">
        <f t="shared" si="10"/>
        <v>0</v>
      </c>
      <c r="AL83" s="72">
        <f t="shared" si="10"/>
        <v>4.101149405</v>
      </c>
      <c r="AM83" s="72">
        <f t="shared" si="10"/>
        <v>0</v>
      </c>
      <c r="AN83" s="72">
        <f t="shared" si="10"/>
        <v>0</v>
      </c>
      <c r="AO83" s="72">
        <f t="shared" si="10"/>
        <v>0</v>
      </c>
      <c r="AP83" s="72">
        <f t="shared" si="10"/>
        <v>0.14641769100000002</v>
      </c>
      <c r="AQ83" s="72">
        <f t="shared" si="10"/>
        <v>0.006028538</v>
      </c>
      <c r="AR83" s="72">
        <f t="shared" si="10"/>
        <v>0.192751774</v>
      </c>
      <c r="AS83" s="72">
        <f t="shared" si="10"/>
        <v>0</v>
      </c>
      <c r="AT83" s="72">
        <f t="shared" si="10"/>
        <v>0</v>
      </c>
      <c r="AU83" s="72">
        <f t="shared" si="10"/>
        <v>0</v>
      </c>
      <c r="AV83" s="72">
        <f t="shared" si="10"/>
        <v>10116.043539109998</v>
      </c>
      <c r="AW83" s="72">
        <f t="shared" si="10"/>
        <v>1473.7359400839998</v>
      </c>
      <c r="AX83" s="72">
        <f t="shared" si="10"/>
        <v>1.0110446290000001</v>
      </c>
      <c r="AY83" s="72">
        <f t="shared" si="10"/>
        <v>0.000404388</v>
      </c>
      <c r="AZ83" s="72">
        <f t="shared" si="10"/>
        <v>8657.640259817</v>
      </c>
      <c r="BA83" s="72">
        <f t="shared" si="10"/>
        <v>0</v>
      </c>
      <c r="BB83" s="72">
        <f t="shared" si="10"/>
        <v>0</v>
      </c>
      <c r="BC83" s="72">
        <f t="shared" si="10"/>
        <v>0</v>
      </c>
      <c r="BD83" s="72">
        <f t="shared" si="10"/>
        <v>0</v>
      </c>
      <c r="BE83" s="72">
        <f t="shared" si="10"/>
        <v>0</v>
      </c>
      <c r="BF83" s="72">
        <f t="shared" si="10"/>
        <v>3218.713366485</v>
      </c>
      <c r="BG83" s="72">
        <f t="shared" si="10"/>
        <v>259.56644270500004</v>
      </c>
      <c r="BH83" s="72">
        <f t="shared" si="10"/>
        <v>0</v>
      </c>
      <c r="BI83" s="72">
        <f t="shared" si="10"/>
        <v>0</v>
      </c>
      <c r="BJ83" s="72">
        <f t="shared" si="10"/>
        <v>1271.6480376540808</v>
      </c>
      <c r="BK83" s="84">
        <f>SUM(C83:BJ83)</f>
        <v>29972.001000779077</v>
      </c>
      <c r="BL83" s="87"/>
    </row>
    <row r="84" spans="1:64" ht="12.75">
      <c r="A84" s="31"/>
      <c r="B84" s="33" t="s">
        <v>75</v>
      </c>
      <c r="C84" s="44">
        <f aca="true" t="shared" si="11" ref="C84:AH84">+C83+C62</f>
        <v>0</v>
      </c>
      <c r="D84" s="63">
        <f t="shared" si="11"/>
        <v>86.385684308</v>
      </c>
      <c r="E84" s="63">
        <f t="shared" si="11"/>
        <v>0</v>
      </c>
      <c r="F84" s="63">
        <f t="shared" si="11"/>
        <v>0</v>
      </c>
      <c r="G84" s="62">
        <f t="shared" si="11"/>
        <v>0</v>
      </c>
      <c r="H84" s="43">
        <f t="shared" si="11"/>
        <v>2026.2058869899997</v>
      </c>
      <c r="I84" s="63">
        <f t="shared" si="11"/>
        <v>781.846096845</v>
      </c>
      <c r="J84" s="63">
        <f t="shared" si="11"/>
        <v>9.355725027</v>
      </c>
      <c r="K84" s="63">
        <f t="shared" si="11"/>
        <v>0</v>
      </c>
      <c r="L84" s="62">
        <f t="shared" si="11"/>
        <v>1863.330301431</v>
      </c>
      <c r="M84" s="43">
        <f t="shared" si="11"/>
        <v>0</v>
      </c>
      <c r="N84" s="63">
        <f t="shared" si="11"/>
        <v>0</v>
      </c>
      <c r="O84" s="63">
        <f t="shared" si="11"/>
        <v>0</v>
      </c>
      <c r="P84" s="63">
        <f t="shared" si="11"/>
        <v>0</v>
      </c>
      <c r="Q84" s="62">
        <f t="shared" si="11"/>
        <v>0</v>
      </c>
      <c r="R84" s="43">
        <f t="shared" si="11"/>
        <v>854.760800256</v>
      </c>
      <c r="S84" s="63">
        <f t="shared" si="11"/>
        <v>128.166859466</v>
      </c>
      <c r="T84" s="63">
        <f t="shared" si="11"/>
        <v>0</v>
      </c>
      <c r="U84" s="63">
        <f t="shared" si="11"/>
        <v>0</v>
      </c>
      <c r="V84" s="62">
        <f t="shared" si="11"/>
        <v>221.59535199299998</v>
      </c>
      <c r="W84" s="43">
        <f t="shared" si="11"/>
        <v>0</v>
      </c>
      <c r="X84" s="63">
        <f t="shared" si="11"/>
        <v>0</v>
      </c>
      <c r="Y84" s="63">
        <f t="shared" si="11"/>
        <v>0</v>
      </c>
      <c r="Z84" s="63">
        <f t="shared" si="11"/>
        <v>0</v>
      </c>
      <c r="AA84" s="62">
        <f t="shared" si="11"/>
        <v>0</v>
      </c>
      <c r="AB84" s="43">
        <f t="shared" si="11"/>
        <v>8.608809021999999</v>
      </c>
      <c r="AC84" s="63">
        <f t="shared" si="11"/>
        <v>0</v>
      </c>
      <c r="AD84" s="63">
        <f t="shared" si="11"/>
        <v>0</v>
      </c>
      <c r="AE84" s="63">
        <f t="shared" si="11"/>
        <v>0</v>
      </c>
      <c r="AF84" s="62">
        <f t="shared" si="11"/>
        <v>0.258253852</v>
      </c>
      <c r="AG84" s="43">
        <f t="shared" si="11"/>
        <v>0</v>
      </c>
      <c r="AH84" s="63">
        <f t="shared" si="11"/>
        <v>0</v>
      </c>
      <c r="AI84" s="63">
        <f aca="true" t="shared" si="12" ref="AI84:BK84">+AI83+AI62</f>
        <v>0</v>
      </c>
      <c r="AJ84" s="63">
        <f t="shared" si="12"/>
        <v>0</v>
      </c>
      <c r="AK84" s="62">
        <f t="shared" si="12"/>
        <v>0</v>
      </c>
      <c r="AL84" s="43">
        <f t="shared" si="12"/>
        <v>4.999432132</v>
      </c>
      <c r="AM84" s="63">
        <f t="shared" si="12"/>
        <v>0</v>
      </c>
      <c r="AN84" s="63">
        <f t="shared" si="12"/>
        <v>0</v>
      </c>
      <c r="AO84" s="63">
        <f t="shared" si="12"/>
        <v>0</v>
      </c>
      <c r="AP84" s="62">
        <f t="shared" si="12"/>
        <v>0.14641769100000002</v>
      </c>
      <c r="AQ84" s="43">
        <f t="shared" si="12"/>
        <v>0.006028538</v>
      </c>
      <c r="AR84" s="63">
        <f t="shared" si="12"/>
        <v>0.192751774</v>
      </c>
      <c r="AS84" s="63">
        <f t="shared" si="12"/>
        <v>0</v>
      </c>
      <c r="AT84" s="63">
        <f t="shared" si="12"/>
        <v>0</v>
      </c>
      <c r="AU84" s="62">
        <f t="shared" si="12"/>
        <v>0</v>
      </c>
      <c r="AV84" s="43">
        <f t="shared" si="12"/>
        <v>13140.762848772998</v>
      </c>
      <c r="AW84" s="63">
        <f t="shared" si="12"/>
        <v>1482.9245235309997</v>
      </c>
      <c r="AX84" s="63">
        <f t="shared" si="12"/>
        <v>2.556162016</v>
      </c>
      <c r="AY84" s="63">
        <f t="shared" si="12"/>
        <v>0.000404388</v>
      </c>
      <c r="AZ84" s="62">
        <f t="shared" si="12"/>
        <v>9208.906885914</v>
      </c>
      <c r="BA84" s="43">
        <f t="shared" si="12"/>
        <v>0</v>
      </c>
      <c r="BB84" s="63">
        <f t="shared" si="12"/>
        <v>0</v>
      </c>
      <c r="BC84" s="63">
        <f t="shared" si="12"/>
        <v>0</v>
      </c>
      <c r="BD84" s="63">
        <f t="shared" si="12"/>
        <v>0</v>
      </c>
      <c r="BE84" s="62">
        <f t="shared" si="12"/>
        <v>0</v>
      </c>
      <c r="BF84" s="43">
        <f t="shared" si="12"/>
        <v>4517.106494522</v>
      </c>
      <c r="BG84" s="63">
        <f t="shared" si="12"/>
        <v>262.93693177700004</v>
      </c>
      <c r="BH84" s="63">
        <f t="shared" si="12"/>
        <v>0</v>
      </c>
      <c r="BI84" s="63">
        <f t="shared" si="12"/>
        <v>0</v>
      </c>
      <c r="BJ84" s="62">
        <f t="shared" si="12"/>
        <v>1406.458677705451</v>
      </c>
      <c r="BK84" s="116">
        <f t="shared" si="12"/>
        <v>36007.51132795145</v>
      </c>
      <c r="BL84" s="87"/>
    </row>
    <row r="85" spans="1:64" ht="3" customHeight="1">
      <c r="A85" s="10"/>
      <c r="B85" s="17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6"/>
      <c r="BL85" s="87"/>
    </row>
    <row r="86" spans="1:64" ht="12.75">
      <c r="A86" s="10" t="s">
        <v>16</v>
      </c>
      <c r="B86" s="16" t="s">
        <v>8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6"/>
      <c r="BL86" s="87"/>
    </row>
    <row r="87" spans="1:64" ht="12.75">
      <c r="A87" s="10" t="s">
        <v>67</v>
      </c>
      <c r="B87" s="17" t="s">
        <v>17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6"/>
      <c r="BL87" s="87"/>
    </row>
    <row r="88" spans="1:64" ht="12.75">
      <c r="A88" s="10"/>
      <c r="B88" s="21" t="s">
        <v>128</v>
      </c>
      <c r="C88" s="48">
        <v>0</v>
      </c>
      <c r="D88" s="46">
        <v>88.551632312</v>
      </c>
      <c r="E88" s="40">
        <v>0</v>
      </c>
      <c r="F88" s="40">
        <v>0</v>
      </c>
      <c r="G88" s="47">
        <v>0</v>
      </c>
      <c r="H88" s="64">
        <v>68.035025723</v>
      </c>
      <c r="I88" s="40">
        <v>70.988243725</v>
      </c>
      <c r="J88" s="40">
        <v>0.022636722</v>
      </c>
      <c r="K88" s="40">
        <v>0</v>
      </c>
      <c r="L88" s="47">
        <v>231.653511745</v>
      </c>
      <c r="M88" s="64">
        <v>0</v>
      </c>
      <c r="N88" s="46">
        <v>0</v>
      </c>
      <c r="O88" s="40">
        <v>0</v>
      </c>
      <c r="P88" s="40">
        <v>0</v>
      </c>
      <c r="Q88" s="47">
        <v>0</v>
      </c>
      <c r="R88" s="64">
        <v>21.59443608</v>
      </c>
      <c r="S88" s="40">
        <v>1.610572259</v>
      </c>
      <c r="T88" s="40">
        <v>0</v>
      </c>
      <c r="U88" s="40">
        <v>0</v>
      </c>
      <c r="V88" s="47">
        <v>21.604716124</v>
      </c>
      <c r="W88" s="64">
        <v>0</v>
      </c>
      <c r="X88" s="40">
        <v>0</v>
      </c>
      <c r="Y88" s="40">
        <v>0</v>
      </c>
      <c r="Z88" s="40">
        <v>0</v>
      </c>
      <c r="AA88" s="47">
        <v>0</v>
      </c>
      <c r="AB88" s="64">
        <v>0.191863912</v>
      </c>
      <c r="AC88" s="40">
        <v>0</v>
      </c>
      <c r="AD88" s="40">
        <v>0</v>
      </c>
      <c r="AE88" s="40">
        <v>0</v>
      </c>
      <c r="AF88" s="47">
        <v>0.856779799</v>
      </c>
      <c r="AG88" s="64">
        <v>0</v>
      </c>
      <c r="AH88" s="40">
        <v>0</v>
      </c>
      <c r="AI88" s="40">
        <v>0</v>
      </c>
      <c r="AJ88" s="40">
        <v>0</v>
      </c>
      <c r="AK88" s="47">
        <v>0</v>
      </c>
      <c r="AL88" s="64">
        <v>0.039590054</v>
      </c>
      <c r="AM88" s="40">
        <v>0</v>
      </c>
      <c r="AN88" s="40">
        <v>0</v>
      </c>
      <c r="AO88" s="40">
        <v>0</v>
      </c>
      <c r="AP88" s="47">
        <v>0.062449339</v>
      </c>
      <c r="AQ88" s="64">
        <v>0</v>
      </c>
      <c r="AR88" s="46">
        <v>0</v>
      </c>
      <c r="AS88" s="40">
        <v>0</v>
      </c>
      <c r="AT88" s="40">
        <v>0</v>
      </c>
      <c r="AU88" s="47">
        <v>0</v>
      </c>
      <c r="AV88" s="64">
        <v>970.01089588</v>
      </c>
      <c r="AW88" s="40">
        <v>314.344883768</v>
      </c>
      <c r="AX88" s="40">
        <v>0</v>
      </c>
      <c r="AY88" s="40">
        <v>0</v>
      </c>
      <c r="AZ88" s="47">
        <v>3035.873497593</v>
      </c>
      <c r="BA88" s="64">
        <v>0</v>
      </c>
      <c r="BB88" s="46">
        <v>0</v>
      </c>
      <c r="BC88" s="40">
        <v>0</v>
      </c>
      <c r="BD88" s="40">
        <v>0</v>
      </c>
      <c r="BE88" s="47">
        <v>0</v>
      </c>
      <c r="BF88" s="64">
        <v>342.907019646</v>
      </c>
      <c r="BG88" s="46">
        <v>26.330175133</v>
      </c>
      <c r="BH88" s="40">
        <v>4.607405379</v>
      </c>
      <c r="BI88" s="40">
        <v>0</v>
      </c>
      <c r="BJ88" s="47">
        <v>562.1297617833715</v>
      </c>
      <c r="BK88" s="54">
        <v>5761.415096976371</v>
      </c>
      <c r="BL88" s="87"/>
    </row>
    <row r="89" spans="1:64" ht="12.75">
      <c r="A89" s="31"/>
      <c r="B89" s="33" t="s">
        <v>74</v>
      </c>
      <c r="C89" s="44">
        <f aca="true" t="shared" si="13" ref="C89:AH89">SUM(C88:C88)</f>
        <v>0</v>
      </c>
      <c r="D89" s="63">
        <f t="shared" si="13"/>
        <v>88.551632312</v>
      </c>
      <c r="E89" s="63">
        <f t="shared" si="13"/>
        <v>0</v>
      </c>
      <c r="F89" s="63">
        <f t="shared" si="13"/>
        <v>0</v>
      </c>
      <c r="G89" s="62">
        <f t="shared" si="13"/>
        <v>0</v>
      </c>
      <c r="H89" s="43">
        <f t="shared" si="13"/>
        <v>68.035025723</v>
      </c>
      <c r="I89" s="63">
        <f t="shared" si="13"/>
        <v>70.988243725</v>
      </c>
      <c r="J89" s="63">
        <f t="shared" si="13"/>
        <v>0.022636722</v>
      </c>
      <c r="K89" s="63">
        <f t="shared" si="13"/>
        <v>0</v>
      </c>
      <c r="L89" s="62">
        <f t="shared" si="13"/>
        <v>231.653511745</v>
      </c>
      <c r="M89" s="43">
        <f t="shared" si="13"/>
        <v>0</v>
      </c>
      <c r="N89" s="63">
        <f t="shared" si="13"/>
        <v>0</v>
      </c>
      <c r="O89" s="63">
        <f t="shared" si="13"/>
        <v>0</v>
      </c>
      <c r="P89" s="63">
        <f t="shared" si="13"/>
        <v>0</v>
      </c>
      <c r="Q89" s="62">
        <f t="shared" si="13"/>
        <v>0</v>
      </c>
      <c r="R89" s="43">
        <f t="shared" si="13"/>
        <v>21.59443608</v>
      </c>
      <c r="S89" s="63">
        <f t="shared" si="13"/>
        <v>1.610572259</v>
      </c>
      <c r="T89" s="63">
        <f t="shared" si="13"/>
        <v>0</v>
      </c>
      <c r="U89" s="63">
        <f t="shared" si="13"/>
        <v>0</v>
      </c>
      <c r="V89" s="62">
        <f t="shared" si="13"/>
        <v>21.604716124</v>
      </c>
      <c r="W89" s="43">
        <f t="shared" si="13"/>
        <v>0</v>
      </c>
      <c r="X89" s="63">
        <f t="shared" si="13"/>
        <v>0</v>
      </c>
      <c r="Y89" s="63">
        <f t="shared" si="13"/>
        <v>0</v>
      </c>
      <c r="Z89" s="63">
        <f t="shared" si="13"/>
        <v>0</v>
      </c>
      <c r="AA89" s="62">
        <f t="shared" si="13"/>
        <v>0</v>
      </c>
      <c r="AB89" s="43">
        <f t="shared" si="13"/>
        <v>0.191863912</v>
      </c>
      <c r="AC89" s="63">
        <f t="shared" si="13"/>
        <v>0</v>
      </c>
      <c r="AD89" s="63">
        <f t="shared" si="13"/>
        <v>0</v>
      </c>
      <c r="AE89" s="63">
        <f t="shared" si="13"/>
        <v>0</v>
      </c>
      <c r="AF89" s="62">
        <f t="shared" si="13"/>
        <v>0.856779799</v>
      </c>
      <c r="AG89" s="43">
        <f t="shared" si="13"/>
        <v>0</v>
      </c>
      <c r="AH89" s="63">
        <f t="shared" si="13"/>
        <v>0</v>
      </c>
      <c r="AI89" s="63">
        <f aca="true" t="shared" si="14" ref="AI89:BJ89">SUM(AI88:AI88)</f>
        <v>0</v>
      </c>
      <c r="AJ89" s="63">
        <f t="shared" si="14"/>
        <v>0</v>
      </c>
      <c r="AK89" s="62">
        <f t="shared" si="14"/>
        <v>0</v>
      </c>
      <c r="AL89" s="43">
        <f t="shared" si="14"/>
        <v>0.039590054</v>
      </c>
      <c r="AM89" s="63">
        <f t="shared" si="14"/>
        <v>0</v>
      </c>
      <c r="AN89" s="63">
        <f t="shared" si="14"/>
        <v>0</v>
      </c>
      <c r="AO89" s="63">
        <f t="shared" si="14"/>
        <v>0</v>
      </c>
      <c r="AP89" s="62">
        <f t="shared" si="14"/>
        <v>0.062449339</v>
      </c>
      <c r="AQ89" s="43">
        <f t="shared" si="14"/>
        <v>0</v>
      </c>
      <c r="AR89" s="63">
        <f>SUM(AR88:AR88)</f>
        <v>0</v>
      </c>
      <c r="AS89" s="63">
        <f t="shared" si="14"/>
        <v>0</v>
      </c>
      <c r="AT89" s="63">
        <f t="shared" si="14"/>
        <v>0</v>
      </c>
      <c r="AU89" s="62">
        <f t="shared" si="14"/>
        <v>0</v>
      </c>
      <c r="AV89" s="43">
        <f t="shared" si="14"/>
        <v>970.01089588</v>
      </c>
      <c r="AW89" s="63">
        <f t="shared" si="14"/>
        <v>314.344883768</v>
      </c>
      <c r="AX89" s="63">
        <f t="shared" si="14"/>
        <v>0</v>
      </c>
      <c r="AY89" s="63">
        <f t="shared" si="14"/>
        <v>0</v>
      </c>
      <c r="AZ89" s="62">
        <f t="shared" si="14"/>
        <v>3035.873497593</v>
      </c>
      <c r="BA89" s="43">
        <f t="shared" si="14"/>
        <v>0</v>
      </c>
      <c r="BB89" s="63">
        <f t="shared" si="14"/>
        <v>0</v>
      </c>
      <c r="BC89" s="63">
        <f t="shared" si="14"/>
        <v>0</v>
      </c>
      <c r="BD89" s="63">
        <f t="shared" si="14"/>
        <v>0</v>
      </c>
      <c r="BE89" s="62">
        <f t="shared" si="14"/>
        <v>0</v>
      </c>
      <c r="BF89" s="43">
        <f t="shared" si="14"/>
        <v>342.907019646</v>
      </c>
      <c r="BG89" s="63">
        <f t="shared" si="14"/>
        <v>26.330175133</v>
      </c>
      <c r="BH89" s="63">
        <f t="shared" si="14"/>
        <v>4.607405379</v>
      </c>
      <c r="BI89" s="63">
        <f t="shared" si="14"/>
        <v>0</v>
      </c>
      <c r="BJ89" s="62">
        <f t="shared" si="14"/>
        <v>562.1297617833715</v>
      </c>
      <c r="BK89" s="82">
        <f>SUM(BK88:BK88)</f>
        <v>5761.415096976371</v>
      </c>
      <c r="BL89" s="87"/>
    </row>
    <row r="90" spans="1:64" ht="2.25" customHeight="1">
      <c r="A90" s="10"/>
      <c r="B90" s="17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6"/>
      <c r="BL90" s="87"/>
    </row>
    <row r="91" spans="1:64" ht="12.75">
      <c r="A91" s="10" t="s">
        <v>4</v>
      </c>
      <c r="B91" s="16" t="s">
        <v>9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6"/>
      <c r="BL91" s="87"/>
    </row>
    <row r="92" spans="1:64" ht="12.75">
      <c r="A92" s="10" t="s">
        <v>67</v>
      </c>
      <c r="B92" s="17" t="s">
        <v>18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6"/>
      <c r="BL92" s="87"/>
    </row>
    <row r="93" spans="1:64" ht="12.75">
      <c r="A93" s="10"/>
      <c r="B93" s="18" t="s">
        <v>31</v>
      </c>
      <c r="C93" s="98"/>
      <c r="D93" s="51"/>
      <c r="E93" s="52"/>
      <c r="F93" s="52"/>
      <c r="G93" s="53"/>
      <c r="H93" s="50"/>
      <c r="I93" s="52"/>
      <c r="J93" s="52"/>
      <c r="K93" s="52"/>
      <c r="L93" s="53"/>
      <c r="M93" s="50"/>
      <c r="N93" s="51"/>
      <c r="O93" s="52"/>
      <c r="P93" s="52"/>
      <c r="Q93" s="53"/>
      <c r="R93" s="50"/>
      <c r="S93" s="52"/>
      <c r="T93" s="52"/>
      <c r="U93" s="52"/>
      <c r="V93" s="53"/>
      <c r="W93" s="50"/>
      <c r="X93" s="52"/>
      <c r="Y93" s="52"/>
      <c r="Z93" s="52"/>
      <c r="AA93" s="53"/>
      <c r="AB93" s="50"/>
      <c r="AC93" s="52"/>
      <c r="AD93" s="52"/>
      <c r="AE93" s="52"/>
      <c r="AF93" s="53"/>
      <c r="AG93" s="50"/>
      <c r="AH93" s="52"/>
      <c r="AI93" s="52"/>
      <c r="AJ93" s="52"/>
      <c r="AK93" s="53"/>
      <c r="AL93" s="50"/>
      <c r="AM93" s="52"/>
      <c r="AN93" s="52"/>
      <c r="AO93" s="52"/>
      <c r="AP93" s="53"/>
      <c r="AQ93" s="50"/>
      <c r="AR93" s="51"/>
      <c r="AS93" s="52"/>
      <c r="AT93" s="52"/>
      <c r="AU93" s="53"/>
      <c r="AV93" s="50"/>
      <c r="AW93" s="52"/>
      <c r="AX93" s="52"/>
      <c r="AY93" s="52"/>
      <c r="AZ93" s="53"/>
      <c r="BA93" s="50"/>
      <c r="BB93" s="51"/>
      <c r="BC93" s="52"/>
      <c r="BD93" s="52"/>
      <c r="BE93" s="53"/>
      <c r="BF93" s="50"/>
      <c r="BG93" s="51"/>
      <c r="BH93" s="52"/>
      <c r="BI93" s="52"/>
      <c r="BJ93" s="53"/>
      <c r="BK93" s="54"/>
      <c r="BL93" s="87"/>
    </row>
    <row r="94" spans="1:252" s="34" customFormat="1" ht="12.75">
      <c r="A94" s="31"/>
      <c r="B94" s="32" t="s">
        <v>76</v>
      </c>
      <c r="C94" s="99"/>
      <c r="D94" s="56"/>
      <c r="E94" s="56"/>
      <c r="F94" s="56"/>
      <c r="G94" s="57"/>
      <c r="H94" s="55"/>
      <c r="I94" s="56"/>
      <c r="J94" s="56"/>
      <c r="K94" s="56"/>
      <c r="L94" s="57"/>
      <c r="M94" s="55"/>
      <c r="N94" s="56"/>
      <c r="O94" s="56"/>
      <c r="P94" s="56"/>
      <c r="Q94" s="57"/>
      <c r="R94" s="55"/>
      <c r="S94" s="56"/>
      <c r="T94" s="56"/>
      <c r="U94" s="56"/>
      <c r="V94" s="57"/>
      <c r="W94" s="55"/>
      <c r="X94" s="56"/>
      <c r="Y94" s="56"/>
      <c r="Z94" s="56"/>
      <c r="AA94" s="57"/>
      <c r="AB94" s="55"/>
      <c r="AC94" s="56"/>
      <c r="AD94" s="56"/>
      <c r="AE94" s="56"/>
      <c r="AF94" s="57"/>
      <c r="AG94" s="55"/>
      <c r="AH94" s="56"/>
      <c r="AI94" s="56"/>
      <c r="AJ94" s="56"/>
      <c r="AK94" s="57"/>
      <c r="AL94" s="55"/>
      <c r="AM94" s="56"/>
      <c r="AN94" s="56"/>
      <c r="AO94" s="56"/>
      <c r="AP94" s="57"/>
      <c r="AQ94" s="55"/>
      <c r="AR94" s="56"/>
      <c r="AS94" s="56"/>
      <c r="AT94" s="56"/>
      <c r="AU94" s="57"/>
      <c r="AV94" s="55"/>
      <c r="AW94" s="56"/>
      <c r="AX94" s="56"/>
      <c r="AY94" s="56"/>
      <c r="AZ94" s="57"/>
      <c r="BA94" s="55"/>
      <c r="BB94" s="56"/>
      <c r="BC94" s="56"/>
      <c r="BD94" s="56"/>
      <c r="BE94" s="57"/>
      <c r="BF94" s="55"/>
      <c r="BG94" s="56"/>
      <c r="BH94" s="56"/>
      <c r="BI94" s="56"/>
      <c r="BJ94" s="57"/>
      <c r="BK94" s="58"/>
      <c r="BL94" s="87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64" ht="12.75">
      <c r="A95" s="10" t="s">
        <v>68</v>
      </c>
      <c r="B95" s="17" t="s">
        <v>19</v>
      </c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6"/>
      <c r="BL95" s="87"/>
    </row>
    <row r="96" spans="1:64" ht="12.75">
      <c r="A96" s="10"/>
      <c r="B96" s="92" t="s">
        <v>129</v>
      </c>
      <c r="C96" s="98">
        <v>0</v>
      </c>
      <c r="D96" s="51">
        <v>0</v>
      </c>
      <c r="E96" s="52">
        <v>0</v>
      </c>
      <c r="F96" s="52">
        <v>0</v>
      </c>
      <c r="G96" s="53">
        <v>0</v>
      </c>
      <c r="H96" s="50">
        <v>0</v>
      </c>
      <c r="I96" s="52">
        <v>30.958404952</v>
      </c>
      <c r="J96" s="52">
        <v>0</v>
      </c>
      <c r="K96" s="52">
        <v>0</v>
      </c>
      <c r="L96" s="53">
        <v>81.925906156</v>
      </c>
      <c r="M96" s="50">
        <v>0</v>
      </c>
      <c r="N96" s="51">
        <v>0</v>
      </c>
      <c r="O96" s="52">
        <v>0</v>
      </c>
      <c r="P96" s="52">
        <v>0</v>
      </c>
      <c r="Q96" s="53">
        <v>0</v>
      </c>
      <c r="R96" s="50">
        <v>0</v>
      </c>
      <c r="S96" s="52">
        <v>0</v>
      </c>
      <c r="T96" s="52">
        <v>0</v>
      </c>
      <c r="U96" s="52">
        <v>0</v>
      </c>
      <c r="V96" s="53">
        <v>6.177E-06</v>
      </c>
      <c r="W96" s="50">
        <v>0</v>
      </c>
      <c r="X96" s="52">
        <v>0</v>
      </c>
      <c r="Y96" s="52">
        <v>0</v>
      </c>
      <c r="Z96" s="52">
        <v>0</v>
      </c>
      <c r="AA96" s="53">
        <v>0</v>
      </c>
      <c r="AB96" s="50">
        <v>0</v>
      </c>
      <c r="AC96" s="52">
        <v>0</v>
      </c>
      <c r="AD96" s="52">
        <v>0</v>
      </c>
      <c r="AE96" s="52">
        <v>0</v>
      </c>
      <c r="AF96" s="53">
        <v>0</v>
      </c>
      <c r="AG96" s="50">
        <v>0</v>
      </c>
      <c r="AH96" s="52">
        <v>0</v>
      </c>
      <c r="AI96" s="52">
        <v>0</v>
      </c>
      <c r="AJ96" s="52">
        <v>0</v>
      </c>
      <c r="AK96" s="53">
        <v>0</v>
      </c>
      <c r="AL96" s="50">
        <v>0</v>
      </c>
      <c r="AM96" s="52">
        <v>0</v>
      </c>
      <c r="AN96" s="52">
        <v>0</v>
      </c>
      <c r="AO96" s="52">
        <v>0</v>
      </c>
      <c r="AP96" s="53">
        <v>0</v>
      </c>
      <c r="AQ96" s="50">
        <v>0</v>
      </c>
      <c r="AR96" s="51">
        <v>0</v>
      </c>
      <c r="AS96" s="52">
        <v>0</v>
      </c>
      <c r="AT96" s="52">
        <v>0</v>
      </c>
      <c r="AU96" s="53">
        <v>0</v>
      </c>
      <c r="AV96" s="50">
        <v>0</v>
      </c>
      <c r="AW96" s="52">
        <v>0</v>
      </c>
      <c r="AX96" s="52">
        <v>0</v>
      </c>
      <c r="AY96" s="52">
        <v>0</v>
      </c>
      <c r="AZ96" s="53">
        <v>0</v>
      </c>
      <c r="BA96" s="50">
        <v>0</v>
      </c>
      <c r="BB96" s="51">
        <v>0</v>
      </c>
      <c r="BC96" s="52">
        <v>0</v>
      </c>
      <c r="BD96" s="52">
        <v>0</v>
      </c>
      <c r="BE96" s="53">
        <v>0</v>
      </c>
      <c r="BF96" s="50">
        <v>0</v>
      </c>
      <c r="BG96" s="51">
        <v>0</v>
      </c>
      <c r="BH96" s="52">
        <v>0</v>
      </c>
      <c r="BI96" s="52">
        <v>0</v>
      </c>
      <c r="BJ96" s="53">
        <v>0</v>
      </c>
      <c r="BK96" s="54">
        <v>112.884317285</v>
      </c>
      <c r="BL96" s="87"/>
    </row>
    <row r="97" spans="1:252" s="34" customFormat="1" ht="12.75">
      <c r="A97" s="31"/>
      <c r="B97" s="33" t="s">
        <v>77</v>
      </c>
      <c r="C97" s="44">
        <f aca="true" t="shared" si="15" ref="C97:BJ97">SUM(C96:C96)</f>
        <v>0</v>
      </c>
      <c r="D97" s="63">
        <f t="shared" si="15"/>
        <v>0</v>
      </c>
      <c r="E97" s="63">
        <f t="shared" si="15"/>
        <v>0</v>
      </c>
      <c r="F97" s="63">
        <f t="shared" si="15"/>
        <v>0</v>
      </c>
      <c r="G97" s="62">
        <f t="shared" si="15"/>
        <v>0</v>
      </c>
      <c r="H97" s="43">
        <f t="shared" si="15"/>
        <v>0</v>
      </c>
      <c r="I97" s="63">
        <f t="shared" si="15"/>
        <v>30.958404952</v>
      </c>
      <c r="J97" s="63">
        <f t="shared" si="15"/>
        <v>0</v>
      </c>
      <c r="K97" s="63">
        <f t="shared" si="15"/>
        <v>0</v>
      </c>
      <c r="L97" s="62">
        <f t="shared" si="15"/>
        <v>81.925906156</v>
      </c>
      <c r="M97" s="43">
        <f t="shared" si="15"/>
        <v>0</v>
      </c>
      <c r="N97" s="63">
        <f t="shared" si="15"/>
        <v>0</v>
      </c>
      <c r="O97" s="63">
        <f t="shared" si="15"/>
        <v>0</v>
      </c>
      <c r="P97" s="63">
        <f t="shared" si="15"/>
        <v>0</v>
      </c>
      <c r="Q97" s="62">
        <f t="shared" si="15"/>
        <v>0</v>
      </c>
      <c r="R97" s="43">
        <f t="shared" si="15"/>
        <v>0</v>
      </c>
      <c r="S97" s="63">
        <f t="shared" si="15"/>
        <v>0</v>
      </c>
      <c r="T97" s="63">
        <f t="shared" si="15"/>
        <v>0</v>
      </c>
      <c r="U97" s="63">
        <f t="shared" si="15"/>
        <v>0</v>
      </c>
      <c r="V97" s="62">
        <f t="shared" si="15"/>
        <v>6.177E-06</v>
      </c>
      <c r="W97" s="43">
        <f t="shared" si="15"/>
        <v>0</v>
      </c>
      <c r="X97" s="63">
        <f t="shared" si="15"/>
        <v>0</v>
      </c>
      <c r="Y97" s="63">
        <f t="shared" si="15"/>
        <v>0</v>
      </c>
      <c r="Z97" s="63">
        <f t="shared" si="15"/>
        <v>0</v>
      </c>
      <c r="AA97" s="62">
        <f t="shared" si="15"/>
        <v>0</v>
      </c>
      <c r="AB97" s="43">
        <f t="shared" si="15"/>
        <v>0</v>
      </c>
      <c r="AC97" s="63">
        <f t="shared" si="15"/>
        <v>0</v>
      </c>
      <c r="AD97" s="63">
        <f t="shared" si="15"/>
        <v>0</v>
      </c>
      <c r="AE97" s="63">
        <f t="shared" si="15"/>
        <v>0</v>
      </c>
      <c r="AF97" s="62">
        <f t="shared" si="15"/>
        <v>0</v>
      </c>
      <c r="AG97" s="43">
        <f t="shared" si="15"/>
        <v>0</v>
      </c>
      <c r="AH97" s="63">
        <f t="shared" si="15"/>
        <v>0</v>
      </c>
      <c r="AI97" s="63">
        <f t="shared" si="15"/>
        <v>0</v>
      </c>
      <c r="AJ97" s="63">
        <f t="shared" si="15"/>
        <v>0</v>
      </c>
      <c r="AK97" s="62">
        <f t="shared" si="15"/>
        <v>0</v>
      </c>
      <c r="AL97" s="43">
        <f t="shared" si="15"/>
        <v>0</v>
      </c>
      <c r="AM97" s="63">
        <f t="shared" si="15"/>
        <v>0</v>
      </c>
      <c r="AN97" s="63">
        <f t="shared" si="15"/>
        <v>0</v>
      </c>
      <c r="AO97" s="63">
        <f t="shared" si="15"/>
        <v>0</v>
      </c>
      <c r="AP97" s="62">
        <f t="shared" si="15"/>
        <v>0</v>
      </c>
      <c r="AQ97" s="43">
        <f t="shared" si="15"/>
        <v>0</v>
      </c>
      <c r="AR97" s="63">
        <f>SUM(AR96:AR96)</f>
        <v>0</v>
      </c>
      <c r="AS97" s="63">
        <f t="shared" si="15"/>
        <v>0</v>
      </c>
      <c r="AT97" s="63">
        <f t="shared" si="15"/>
        <v>0</v>
      </c>
      <c r="AU97" s="62">
        <f t="shared" si="15"/>
        <v>0</v>
      </c>
      <c r="AV97" s="43">
        <f t="shared" si="15"/>
        <v>0</v>
      </c>
      <c r="AW97" s="63">
        <f t="shared" si="15"/>
        <v>0</v>
      </c>
      <c r="AX97" s="63">
        <f t="shared" si="15"/>
        <v>0</v>
      </c>
      <c r="AY97" s="63">
        <f t="shared" si="15"/>
        <v>0</v>
      </c>
      <c r="AZ97" s="62">
        <f t="shared" si="15"/>
        <v>0</v>
      </c>
      <c r="BA97" s="43">
        <f t="shared" si="15"/>
        <v>0</v>
      </c>
      <c r="BB97" s="63">
        <f t="shared" si="15"/>
        <v>0</v>
      </c>
      <c r="BC97" s="63">
        <f t="shared" si="15"/>
        <v>0</v>
      </c>
      <c r="BD97" s="63">
        <f t="shared" si="15"/>
        <v>0</v>
      </c>
      <c r="BE97" s="62">
        <f t="shared" si="15"/>
        <v>0</v>
      </c>
      <c r="BF97" s="43">
        <f t="shared" si="15"/>
        <v>0</v>
      </c>
      <c r="BG97" s="63">
        <f t="shared" si="15"/>
        <v>0</v>
      </c>
      <c r="BH97" s="63">
        <f t="shared" si="15"/>
        <v>0</v>
      </c>
      <c r="BI97" s="63">
        <f t="shared" si="15"/>
        <v>0</v>
      </c>
      <c r="BJ97" s="62">
        <f t="shared" si="15"/>
        <v>0</v>
      </c>
      <c r="BK97" s="82">
        <f>SUM(BK96:BK96)</f>
        <v>112.884317285</v>
      </c>
      <c r="BL97" s="87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s="34" customFormat="1" ht="12.75">
      <c r="A98" s="31"/>
      <c r="B98" s="33" t="s">
        <v>75</v>
      </c>
      <c r="C98" s="44">
        <f aca="true" t="shared" si="16" ref="C98:AR98">SUM(C97,C94)</f>
        <v>0</v>
      </c>
      <c r="D98" s="63">
        <f t="shared" si="16"/>
        <v>0</v>
      </c>
      <c r="E98" s="63">
        <f t="shared" si="16"/>
        <v>0</v>
      </c>
      <c r="F98" s="63">
        <f t="shared" si="16"/>
        <v>0</v>
      </c>
      <c r="G98" s="62">
        <f t="shared" si="16"/>
        <v>0</v>
      </c>
      <c r="H98" s="43">
        <f t="shared" si="16"/>
        <v>0</v>
      </c>
      <c r="I98" s="63">
        <f t="shared" si="16"/>
        <v>30.958404952</v>
      </c>
      <c r="J98" s="63">
        <f t="shared" si="16"/>
        <v>0</v>
      </c>
      <c r="K98" s="63">
        <f t="shared" si="16"/>
        <v>0</v>
      </c>
      <c r="L98" s="62">
        <f t="shared" si="16"/>
        <v>81.925906156</v>
      </c>
      <c r="M98" s="43">
        <f t="shared" si="16"/>
        <v>0</v>
      </c>
      <c r="N98" s="63">
        <f t="shared" si="16"/>
        <v>0</v>
      </c>
      <c r="O98" s="63">
        <f t="shared" si="16"/>
        <v>0</v>
      </c>
      <c r="P98" s="63">
        <f t="shared" si="16"/>
        <v>0</v>
      </c>
      <c r="Q98" s="62">
        <f t="shared" si="16"/>
        <v>0</v>
      </c>
      <c r="R98" s="43">
        <f t="shared" si="16"/>
        <v>0</v>
      </c>
      <c r="S98" s="63">
        <f t="shared" si="16"/>
        <v>0</v>
      </c>
      <c r="T98" s="63">
        <f t="shared" si="16"/>
        <v>0</v>
      </c>
      <c r="U98" s="63">
        <f t="shared" si="16"/>
        <v>0</v>
      </c>
      <c r="V98" s="62">
        <f t="shared" si="16"/>
        <v>6.177E-06</v>
      </c>
      <c r="W98" s="43">
        <f t="shared" si="16"/>
        <v>0</v>
      </c>
      <c r="X98" s="63">
        <f t="shared" si="16"/>
        <v>0</v>
      </c>
      <c r="Y98" s="63">
        <f t="shared" si="16"/>
        <v>0</v>
      </c>
      <c r="Z98" s="63">
        <f t="shared" si="16"/>
        <v>0</v>
      </c>
      <c r="AA98" s="62">
        <f t="shared" si="16"/>
        <v>0</v>
      </c>
      <c r="AB98" s="43">
        <f t="shared" si="16"/>
        <v>0</v>
      </c>
      <c r="AC98" s="63">
        <f t="shared" si="16"/>
        <v>0</v>
      </c>
      <c r="AD98" s="63">
        <f t="shared" si="16"/>
        <v>0</v>
      </c>
      <c r="AE98" s="63">
        <f t="shared" si="16"/>
        <v>0</v>
      </c>
      <c r="AF98" s="62">
        <f t="shared" si="16"/>
        <v>0</v>
      </c>
      <c r="AG98" s="43">
        <f t="shared" si="16"/>
        <v>0</v>
      </c>
      <c r="AH98" s="63">
        <f t="shared" si="16"/>
        <v>0</v>
      </c>
      <c r="AI98" s="63">
        <f t="shared" si="16"/>
        <v>0</v>
      </c>
      <c r="AJ98" s="63">
        <f t="shared" si="16"/>
        <v>0</v>
      </c>
      <c r="AK98" s="62">
        <f t="shared" si="16"/>
        <v>0</v>
      </c>
      <c r="AL98" s="43">
        <f t="shared" si="16"/>
        <v>0</v>
      </c>
      <c r="AM98" s="63">
        <f t="shared" si="16"/>
        <v>0</v>
      </c>
      <c r="AN98" s="63">
        <f t="shared" si="16"/>
        <v>0</v>
      </c>
      <c r="AO98" s="63">
        <f t="shared" si="16"/>
        <v>0</v>
      </c>
      <c r="AP98" s="62">
        <f t="shared" si="16"/>
        <v>0</v>
      </c>
      <c r="AQ98" s="43">
        <f t="shared" si="16"/>
        <v>0</v>
      </c>
      <c r="AR98" s="63">
        <f t="shared" si="16"/>
        <v>0</v>
      </c>
      <c r="AS98" s="63">
        <f aca="true" t="shared" si="17" ref="AS98:BK98">SUM(AS97,AS94)</f>
        <v>0</v>
      </c>
      <c r="AT98" s="63">
        <f t="shared" si="17"/>
        <v>0</v>
      </c>
      <c r="AU98" s="62">
        <f t="shared" si="17"/>
        <v>0</v>
      </c>
      <c r="AV98" s="43">
        <f t="shared" si="17"/>
        <v>0</v>
      </c>
      <c r="AW98" s="63">
        <f t="shared" si="17"/>
        <v>0</v>
      </c>
      <c r="AX98" s="63">
        <f t="shared" si="17"/>
        <v>0</v>
      </c>
      <c r="AY98" s="63">
        <f t="shared" si="17"/>
        <v>0</v>
      </c>
      <c r="AZ98" s="62">
        <f t="shared" si="17"/>
        <v>0</v>
      </c>
      <c r="BA98" s="43">
        <f t="shared" si="17"/>
        <v>0</v>
      </c>
      <c r="BB98" s="63">
        <f t="shared" si="17"/>
        <v>0</v>
      </c>
      <c r="BC98" s="63">
        <f t="shared" si="17"/>
        <v>0</v>
      </c>
      <c r="BD98" s="63">
        <f t="shared" si="17"/>
        <v>0</v>
      </c>
      <c r="BE98" s="62">
        <f t="shared" si="17"/>
        <v>0</v>
      </c>
      <c r="BF98" s="43">
        <f t="shared" si="17"/>
        <v>0</v>
      </c>
      <c r="BG98" s="63">
        <f t="shared" si="17"/>
        <v>0</v>
      </c>
      <c r="BH98" s="63">
        <f t="shared" si="17"/>
        <v>0</v>
      </c>
      <c r="BI98" s="63">
        <f t="shared" si="17"/>
        <v>0</v>
      </c>
      <c r="BJ98" s="62">
        <f t="shared" si="17"/>
        <v>0</v>
      </c>
      <c r="BK98" s="82">
        <f t="shared" si="17"/>
        <v>112.884317285</v>
      </c>
      <c r="BL98" s="87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64" ht="4.5" customHeight="1">
      <c r="A99" s="10"/>
      <c r="B99" s="17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6"/>
      <c r="BL99" s="87"/>
    </row>
    <row r="100" spans="1:64" ht="12.75">
      <c r="A100" s="10" t="s">
        <v>20</v>
      </c>
      <c r="B100" s="16" t="s">
        <v>21</v>
      </c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6"/>
      <c r="BL100" s="87"/>
    </row>
    <row r="101" spans="1:64" ht="12.75">
      <c r="A101" s="10" t="s">
        <v>67</v>
      </c>
      <c r="B101" s="17" t="s">
        <v>22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6"/>
      <c r="BL101" s="87"/>
    </row>
    <row r="102" spans="1:64" ht="12.75">
      <c r="A102" s="10"/>
      <c r="B102" s="21" t="s">
        <v>123</v>
      </c>
      <c r="C102" s="48">
        <v>0</v>
      </c>
      <c r="D102" s="46">
        <v>0.440157494</v>
      </c>
      <c r="E102" s="40">
        <v>0</v>
      </c>
      <c r="F102" s="40">
        <v>0</v>
      </c>
      <c r="G102" s="47">
        <v>0</v>
      </c>
      <c r="H102" s="64">
        <v>1.965999253</v>
      </c>
      <c r="I102" s="40">
        <v>0.009296599</v>
      </c>
      <c r="J102" s="40">
        <v>0</v>
      </c>
      <c r="K102" s="40">
        <v>0</v>
      </c>
      <c r="L102" s="47">
        <v>5.305892901</v>
      </c>
      <c r="M102" s="64">
        <v>0</v>
      </c>
      <c r="N102" s="46">
        <v>0</v>
      </c>
      <c r="O102" s="40">
        <v>0</v>
      </c>
      <c r="P102" s="40">
        <v>0</v>
      </c>
      <c r="Q102" s="47">
        <v>0</v>
      </c>
      <c r="R102" s="64">
        <v>0.516120563</v>
      </c>
      <c r="S102" s="40">
        <v>0</v>
      </c>
      <c r="T102" s="40">
        <v>0</v>
      </c>
      <c r="U102" s="40">
        <v>0</v>
      </c>
      <c r="V102" s="47">
        <v>0.212709809</v>
      </c>
      <c r="W102" s="64">
        <v>0</v>
      </c>
      <c r="X102" s="40">
        <v>0</v>
      </c>
      <c r="Y102" s="40">
        <v>0</v>
      </c>
      <c r="Z102" s="40">
        <v>0</v>
      </c>
      <c r="AA102" s="47">
        <v>0</v>
      </c>
      <c r="AB102" s="64">
        <v>0</v>
      </c>
      <c r="AC102" s="40">
        <v>0</v>
      </c>
      <c r="AD102" s="40">
        <v>0</v>
      </c>
      <c r="AE102" s="40">
        <v>0</v>
      </c>
      <c r="AF102" s="47">
        <v>0</v>
      </c>
      <c r="AG102" s="64">
        <v>0</v>
      </c>
      <c r="AH102" s="40">
        <v>0</v>
      </c>
      <c r="AI102" s="40">
        <v>0</v>
      </c>
      <c r="AJ102" s="40">
        <v>0</v>
      </c>
      <c r="AK102" s="47">
        <v>0</v>
      </c>
      <c r="AL102" s="64">
        <v>0.000574152</v>
      </c>
      <c r="AM102" s="40">
        <v>0</v>
      </c>
      <c r="AN102" s="40">
        <v>0</v>
      </c>
      <c r="AO102" s="40">
        <v>0</v>
      </c>
      <c r="AP102" s="47">
        <v>0</v>
      </c>
      <c r="AQ102" s="64">
        <v>0</v>
      </c>
      <c r="AR102" s="46">
        <v>0</v>
      </c>
      <c r="AS102" s="40">
        <v>0</v>
      </c>
      <c r="AT102" s="40">
        <v>0</v>
      </c>
      <c r="AU102" s="47">
        <v>0</v>
      </c>
      <c r="AV102" s="64">
        <v>5.023470389</v>
      </c>
      <c r="AW102" s="40">
        <v>5.26314609</v>
      </c>
      <c r="AX102" s="40">
        <v>0</v>
      </c>
      <c r="AY102" s="40">
        <v>0</v>
      </c>
      <c r="AZ102" s="47">
        <v>11.129454836</v>
      </c>
      <c r="BA102" s="64">
        <v>0</v>
      </c>
      <c r="BB102" s="46">
        <v>0</v>
      </c>
      <c r="BC102" s="40">
        <v>0</v>
      </c>
      <c r="BD102" s="40">
        <v>0</v>
      </c>
      <c r="BE102" s="47">
        <v>0</v>
      </c>
      <c r="BF102" s="64">
        <v>1.327451274</v>
      </c>
      <c r="BG102" s="46">
        <v>0.011471138</v>
      </c>
      <c r="BH102" s="40">
        <v>0</v>
      </c>
      <c r="BI102" s="40">
        <v>0</v>
      </c>
      <c r="BJ102" s="47">
        <v>3.59645832</v>
      </c>
      <c r="BK102" s="54">
        <v>34.802202818</v>
      </c>
      <c r="BL102" s="87"/>
    </row>
    <row r="103" spans="1:64" ht="12.75">
      <c r="A103" s="10"/>
      <c r="B103" s="21" t="s">
        <v>122</v>
      </c>
      <c r="C103" s="48">
        <v>0</v>
      </c>
      <c r="D103" s="46">
        <v>0.475129648</v>
      </c>
      <c r="E103" s="40">
        <v>0</v>
      </c>
      <c r="F103" s="40">
        <v>0</v>
      </c>
      <c r="G103" s="47">
        <v>0</v>
      </c>
      <c r="H103" s="64">
        <v>0.445073174</v>
      </c>
      <c r="I103" s="40">
        <v>1.38185977</v>
      </c>
      <c r="J103" s="40">
        <v>0</v>
      </c>
      <c r="K103" s="40">
        <v>0</v>
      </c>
      <c r="L103" s="47">
        <v>0.64903589</v>
      </c>
      <c r="M103" s="64">
        <v>0</v>
      </c>
      <c r="N103" s="46">
        <v>0</v>
      </c>
      <c r="O103" s="40">
        <v>0</v>
      </c>
      <c r="P103" s="40">
        <v>0</v>
      </c>
      <c r="Q103" s="47">
        <v>0</v>
      </c>
      <c r="R103" s="64">
        <v>0.199494418</v>
      </c>
      <c r="S103" s="40">
        <v>0</v>
      </c>
      <c r="T103" s="40">
        <v>0</v>
      </c>
      <c r="U103" s="40">
        <v>0</v>
      </c>
      <c r="V103" s="47">
        <v>0.015004588</v>
      </c>
      <c r="W103" s="64">
        <v>0</v>
      </c>
      <c r="X103" s="40">
        <v>0</v>
      </c>
      <c r="Y103" s="40">
        <v>0</v>
      </c>
      <c r="Z103" s="40">
        <v>0</v>
      </c>
      <c r="AA103" s="47">
        <v>0</v>
      </c>
      <c r="AB103" s="64">
        <v>0</v>
      </c>
      <c r="AC103" s="40">
        <v>0</v>
      </c>
      <c r="AD103" s="40">
        <v>0</v>
      </c>
      <c r="AE103" s="40">
        <v>0</v>
      </c>
      <c r="AF103" s="47">
        <v>0</v>
      </c>
      <c r="AG103" s="64">
        <v>0</v>
      </c>
      <c r="AH103" s="40">
        <v>0</v>
      </c>
      <c r="AI103" s="40">
        <v>0</v>
      </c>
      <c r="AJ103" s="40">
        <v>0</v>
      </c>
      <c r="AK103" s="47">
        <v>0</v>
      </c>
      <c r="AL103" s="64">
        <v>0</v>
      </c>
      <c r="AM103" s="40">
        <v>0</v>
      </c>
      <c r="AN103" s="40">
        <v>0</v>
      </c>
      <c r="AO103" s="40">
        <v>0</v>
      </c>
      <c r="AP103" s="47">
        <v>0</v>
      </c>
      <c r="AQ103" s="64">
        <v>0</v>
      </c>
      <c r="AR103" s="46">
        <v>13.625271773</v>
      </c>
      <c r="AS103" s="40">
        <v>0</v>
      </c>
      <c r="AT103" s="40">
        <v>0</v>
      </c>
      <c r="AU103" s="47">
        <v>0</v>
      </c>
      <c r="AV103" s="64">
        <v>1.424675173</v>
      </c>
      <c r="AW103" s="40">
        <v>0.230109658</v>
      </c>
      <c r="AX103" s="40">
        <v>0</v>
      </c>
      <c r="AY103" s="40">
        <v>0</v>
      </c>
      <c r="AZ103" s="47">
        <v>11.424000816</v>
      </c>
      <c r="BA103" s="64">
        <v>0</v>
      </c>
      <c r="BB103" s="46">
        <v>0</v>
      </c>
      <c r="BC103" s="40">
        <v>0</v>
      </c>
      <c r="BD103" s="40">
        <v>0</v>
      </c>
      <c r="BE103" s="47">
        <v>0</v>
      </c>
      <c r="BF103" s="64">
        <v>0.480109334</v>
      </c>
      <c r="BG103" s="46">
        <v>0.094860494</v>
      </c>
      <c r="BH103" s="40">
        <v>0</v>
      </c>
      <c r="BI103" s="40">
        <v>0</v>
      </c>
      <c r="BJ103" s="47">
        <v>0.03121046</v>
      </c>
      <c r="BK103" s="54">
        <v>30.475835196</v>
      </c>
      <c r="BL103" s="87"/>
    </row>
    <row r="104" spans="1:64" ht="12.75">
      <c r="A104" s="10"/>
      <c r="B104" s="21" t="s">
        <v>124</v>
      </c>
      <c r="C104" s="48">
        <v>0</v>
      </c>
      <c r="D104" s="46">
        <v>65.663711159</v>
      </c>
      <c r="E104" s="40">
        <v>0</v>
      </c>
      <c r="F104" s="40">
        <v>0</v>
      </c>
      <c r="G104" s="47">
        <v>0</v>
      </c>
      <c r="H104" s="64">
        <v>24.760418925</v>
      </c>
      <c r="I104" s="40">
        <v>21.282568348</v>
      </c>
      <c r="J104" s="40">
        <v>0</v>
      </c>
      <c r="K104" s="40">
        <v>0</v>
      </c>
      <c r="L104" s="47">
        <v>166.879426387</v>
      </c>
      <c r="M104" s="64">
        <v>0</v>
      </c>
      <c r="N104" s="46">
        <v>0</v>
      </c>
      <c r="O104" s="40">
        <v>0</v>
      </c>
      <c r="P104" s="40">
        <v>0</v>
      </c>
      <c r="Q104" s="47">
        <v>0</v>
      </c>
      <c r="R104" s="64">
        <v>12.640442776</v>
      </c>
      <c r="S104" s="40">
        <v>0.15612573</v>
      </c>
      <c r="T104" s="40">
        <v>0</v>
      </c>
      <c r="U104" s="40">
        <v>0</v>
      </c>
      <c r="V104" s="47">
        <v>7.004741152</v>
      </c>
      <c r="W104" s="64">
        <v>0</v>
      </c>
      <c r="X104" s="40">
        <v>0</v>
      </c>
      <c r="Y104" s="40">
        <v>0</v>
      </c>
      <c r="Z104" s="40">
        <v>0</v>
      </c>
      <c r="AA104" s="47">
        <v>0</v>
      </c>
      <c r="AB104" s="64">
        <v>0.108103288</v>
      </c>
      <c r="AC104" s="40">
        <v>0</v>
      </c>
      <c r="AD104" s="40">
        <v>0</v>
      </c>
      <c r="AE104" s="40">
        <v>0</v>
      </c>
      <c r="AF104" s="47">
        <v>0</v>
      </c>
      <c r="AG104" s="64">
        <v>0</v>
      </c>
      <c r="AH104" s="40">
        <v>0</v>
      </c>
      <c r="AI104" s="40">
        <v>0</v>
      </c>
      <c r="AJ104" s="40">
        <v>0</v>
      </c>
      <c r="AK104" s="47">
        <v>0</v>
      </c>
      <c r="AL104" s="64">
        <v>0.0668585</v>
      </c>
      <c r="AM104" s="40">
        <v>0</v>
      </c>
      <c r="AN104" s="40">
        <v>0</v>
      </c>
      <c r="AO104" s="40">
        <v>0</v>
      </c>
      <c r="AP104" s="47">
        <v>0</v>
      </c>
      <c r="AQ104" s="64">
        <v>0</v>
      </c>
      <c r="AR104" s="46">
        <v>0</v>
      </c>
      <c r="AS104" s="40">
        <v>0</v>
      </c>
      <c r="AT104" s="40">
        <v>0</v>
      </c>
      <c r="AU104" s="47">
        <v>0</v>
      </c>
      <c r="AV104" s="64">
        <v>89.773751493</v>
      </c>
      <c r="AW104" s="40">
        <v>9.636806341</v>
      </c>
      <c r="AX104" s="40">
        <v>0</v>
      </c>
      <c r="AY104" s="40">
        <v>0</v>
      </c>
      <c r="AZ104" s="47">
        <v>195.699230904</v>
      </c>
      <c r="BA104" s="64">
        <v>0</v>
      </c>
      <c r="BB104" s="46">
        <v>0</v>
      </c>
      <c r="BC104" s="40">
        <v>0</v>
      </c>
      <c r="BD104" s="40">
        <v>0</v>
      </c>
      <c r="BE104" s="47">
        <v>0</v>
      </c>
      <c r="BF104" s="64">
        <v>20.049073332</v>
      </c>
      <c r="BG104" s="46">
        <v>0.765577877</v>
      </c>
      <c r="BH104" s="40">
        <v>0</v>
      </c>
      <c r="BI104" s="40">
        <v>0</v>
      </c>
      <c r="BJ104" s="47">
        <v>10.751931625</v>
      </c>
      <c r="BK104" s="54">
        <v>625.238767837</v>
      </c>
      <c r="BL104" s="87"/>
    </row>
    <row r="105" spans="1:64" ht="12.75">
      <c r="A105" s="10"/>
      <c r="B105" s="21" t="s">
        <v>125</v>
      </c>
      <c r="C105" s="48">
        <v>0</v>
      </c>
      <c r="D105" s="46">
        <v>10.196247235</v>
      </c>
      <c r="E105" s="40">
        <v>0</v>
      </c>
      <c r="F105" s="40">
        <v>0</v>
      </c>
      <c r="G105" s="47">
        <v>0</v>
      </c>
      <c r="H105" s="64">
        <v>2.125167869</v>
      </c>
      <c r="I105" s="40">
        <v>0.019407532</v>
      </c>
      <c r="J105" s="40">
        <v>0</v>
      </c>
      <c r="K105" s="40">
        <v>0</v>
      </c>
      <c r="L105" s="47">
        <v>10.128178044</v>
      </c>
      <c r="M105" s="64">
        <v>0</v>
      </c>
      <c r="N105" s="46">
        <v>0</v>
      </c>
      <c r="O105" s="40">
        <v>0</v>
      </c>
      <c r="P105" s="40">
        <v>0</v>
      </c>
      <c r="Q105" s="47">
        <v>0</v>
      </c>
      <c r="R105" s="64">
        <v>1.043159936</v>
      </c>
      <c r="S105" s="40">
        <v>0</v>
      </c>
      <c r="T105" s="40">
        <v>0</v>
      </c>
      <c r="U105" s="40">
        <v>0</v>
      </c>
      <c r="V105" s="47">
        <v>0.11523685</v>
      </c>
      <c r="W105" s="64">
        <v>0</v>
      </c>
      <c r="X105" s="40">
        <v>0</v>
      </c>
      <c r="Y105" s="40">
        <v>0</v>
      </c>
      <c r="Z105" s="40">
        <v>0</v>
      </c>
      <c r="AA105" s="47">
        <v>0</v>
      </c>
      <c r="AB105" s="64">
        <v>0</v>
      </c>
      <c r="AC105" s="40">
        <v>0</v>
      </c>
      <c r="AD105" s="40">
        <v>0</v>
      </c>
      <c r="AE105" s="40">
        <v>0</v>
      </c>
      <c r="AF105" s="47">
        <v>0</v>
      </c>
      <c r="AG105" s="64">
        <v>0</v>
      </c>
      <c r="AH105" s="40">
        <v>0</v>
      </c>
      <c r="AI105" s="40">
        <v>0</v>
      </c>
      <c r="AJ105" s="40">
        <v>0</v>
      </c>
      <c r="AK105" s="47">
        <v>0</v>
      </c>
      <c r="AL105" s="64">
        <v>0</v>
      </c>
      <c r="AM105" s="40">
        <v>0</v>
      </c>
      <c r="AN105" s="40">
        <v>0</v>
      </c>
      <c r="AO105" s="40">
        <v>0</v>
      </c>
      <c r="AP105" s="47">
        <v>0</v>
      </c>
      <c r="AQ105" s="64">
        <v>0</v>
      </c>
      <c r="AR105" s="46">
        <v>0</v>
      </c>
      <c r="AS105" s="40">
        <v>0</v>
      </c>
      <c r="AT105" s="40">
        <v>0</v>
      </c>
      <c r="AU105" s="47">
        <v>0</v>
      </c>
      <c r="AV105" s="64">
        <v>5.325968588</v>
      </c>
      <c r="AW105" s="40">
        <v>0.044320625</v>
      </c>
      <c r="AX105" s="40">
        <v>0</v>
      </c>
      <c r="AY105" s="40">
        <v>0</v>
      </c>
      <c r="AZ105" s="47">
        <v>8.221693663</v>
      </c>
      <c r="BA105" s="64">
        <v>0</v>
      </c>
      <c r="BB105" s="46">
        <v>0</v>
      </c>
      <c r="BC105" s="40">
        <v>0</v>
      </c>
      <c r="BD105" s="40">
        <v>0</v>
      </c>
      <c r="BE105" s="47">
        <v>0</v>
      </c>
      <c r="BF105" s="64">
        <v>1.600003797</v>
      </c>
      <c r="BG105" s="46">
        <v>0.000996704</v>
      </c>
      <c r="BH105" s="40">
        <v>0</v>
      </c>
      <c r="BI105" s="40">
        <v>0</v>
      </c>
      <c r="BJ105" s="47">
        <v>0.246068387</v>
      </c>
      <c r="BK105" s="54">
        <v>39.06644923</v>
      </c>
      <c r="BL105" s="87"/>
    </row>
    <row r="106" spans="1:64" ht="12.75">
      <c r="A106" s="10"/>
      <c r="B106" s="21" t="s">
        <v>121</v>
      </c>
      <c r="C106" s="48">
        <v>0</v>
      </c>
      <c r="D106" s="46">
        <v>0.959042519</v>
      </c>
      <c r="E106" s="40">
        <v>0</v>
      </c>
      <c r="F106" s="40">
        <v>0</v>
      </c>
      <c r="G106" s="47">
        <v>0</v>
      </c>
      <c r="H106" s="64">
        <v>17.065676567</v>
      </c>
      <c r="I106" s="40">
        <v>6.455065342</v>
      </c>
      <c r="J106" s="40">
        <v>0</v>
      </c>
      <c r="K106" s="40">
        <v>0</v>
      </c>
      <c r="L106" s="47">
        <v>31.18199181</v>
      </c>
      <c r="M106" s="64">
        <v>0</v>
      </c>
      <c r="N106" s="46">
        <v>0</v>
      </c>
      <c r="O106" s="40">
        <v>0</v>
      </c>
      <c r="P106" s="40">
        <v>0</v>
      </c>
      <c r="Q106" s="47">
        <v>0</v>
      </c>
      <c r="R106" s="64">
        <v>5.524529702</v>
      </c>
      <c r="S106" s="40">
        <v>0</v>
      </c>
      <c r="T106" s="40">
        <v>0</v>
      </c>
      <c r="U106" s="40">
        <v>0</v>
      </c>
      <c r="V106" s="47">
        <v>2.092426055</v>
      </c>
      <c r="W106" s="64">
        <v>0</v>
      </c>
      <c r="X106" s="40">
        <v>0</v>
      </c>
      <c r="Y106" s="40">
        <v>0</v>
      </c>
      <c r="Z106" s="40">
        <v>0</v>
      </c>
      <c r="AA106" s="47">
        <v>0</v>
      </c>
      <c r="AB106" s="64">
        <v>0</v>
      </c>
      <c r="AC106" s="40">
        <v>0</v>
      </c>
      <c r="AD106" s="40">
        <v>0</v>
      </c>
      <c r="AE106" s="40">
        <v>0</v>
      </c>
      <c r="AF106" s="47">
        <v>0</v>
      </c>
      <c r="AG106" s="64">
        <v>0</v>
      </c>
      <c r="AH106" s="40">
        <v>0</v>
      </c>
      <c r="AI106" s="40">
        <v>0</v>
      </c>
      <c r="AJ106" s="40">
        <v>0</v>
      </c>
      <c r="AK106" s="47">
        <v>0</v>
      </c>
      <c r="AL106" s="64">
        <v>0.000198273</v>
      </c>
      <c r="AM106" s="40">
        <v>0</v>
      </c>
      <c r="AN106" s="40">
        <v>0</v>
      </c>
      <c r="AO106" s="40">
        <v>0</v>
      </c>
      <c r="AP106" s="47">
        <v>0</v>
      </c>
      <c r="AQ106" s="64">
        <v>0</v>
      </c>
      <c r="AR106" s="46">
        <v>0</v>
      </c>
      <c r="AS106" s="40">
        <v>0</v>
      </c>
      <c r="AT106" s="40">
        <v>0</v>
      </c>
      <c r="AU106" s="47">
        <v>0</v>
      </c>
      <c r="AV106" s="64">
        <v>24.645907794</v>
      </c>
      <c r="AW106" s="40">
        <v>35.808699575</v>
      </c>
      <c r="AX106" s="40">
        <v>0</v>
      </c>
      <c r="AY106" s="40">
        <v>0</v>
      </c>
      <c r="AZ106" s="47">
        <v>55.04447525</v>
      </c>
      <c r="BA106" s="64">
        <v>0</v>
      </c>
      <c r="BB106" s="46">
        <v>0</v>
      </c>
      <c r="BC106" s="40">
        <v>0</v>
      </c>
      <c r="BD106" s="40">
        <v>0</v>
      </c>
      <c r="BE106" s="47">
        <v>0</v>
      </c>
      <c r="BF106" s="64">
        <v>4.745943245</v>
      </c>
      <c r="BG106" s="46">
        <v>1.433093779</v>
      </c>
      <c r="BH106" s="40">
        <v>0</v>
      </c>
      <c r="BI106" s="40">
        <v>0</v>
      </c>
      <c r="BJ106" s="47">
        <v>2.988693587</v>
      </c>
      <c r="BK106" s="54">
        <v>187.945743498</v>
      </c>
      <c r="BL106" s="87"/>
    </row>
    <row r="107" spans="1:64" ht="12.75">
      <c r="A107" s="10"/>
      <c r="B107" s="21" t="s">
        <v>126</v>
      </c>
      <c r="C107" s="48">
        <v>0</v>
      </c>
      <c r="D107" s="46">
        <v>8.197471453</v>
      </c>
      <c r="E107" s="40">
        <v>0</v>
      </c>
      <c r="F107" s="40">
        <v>0</v>
      </c>
      <c r="G107" s="47">
        <v>0</v>
      </c>
      <c r="H107" s="64">
        <v>1.119255327</v>
      </c>
      <c r="I107" s="40">
        <v>1.112200733</v>
      </c>
      <c r="J107" s="40">
        <v>0</v>
      </c>
      <c r="K107" s="40">
        <v>0</v>
      </c>
      <c r="L107" s="47">
        <v>3.372318689</v>
      </c>
      <c r="M107" s="64">
        <v>0</v>
      </c>
      <c r="N107" s="46">
        <v>0</v>
      </c>
      <c r="O107" s="40">
        <v>0</v>
      </c>
      <c r="P107" s="40">
        <v>0</v>
      </c>
      <c r="Q107" s="47">
        <v>0</v>
      </c>
      <c r="R107" s="64">
        <v>0.339830187</v>
      </c>
      <c r="S107" s="40">
        <v>0</v>
      </c>
      <c r="T107" s="40">
        <v>0</v>
      </c>
      <c r="U107" s="40">
        <v>0</v>
      </c>
      <c r="V107" s="47">
        <v>0.332559714</v>
      </c>
      <c r="W107" s="64">
        <v>0</v>
      </c>
      <c r="X107" s="40">
        <v>0</v>
      </c>
      <c r="Y107" s="40">
        <v>0</v>
      </c>
      <c r="Z107" s="40">
        <v>0</v>
      </c>
      <c r="AA107" s="47">
        <v>0</v>
      </c>
      <c r="AB107" s="64">
        <v>0</v>
      </c>
      <c r="AC107" s="40">
        <v>0</v>
      </c>
      <c r="AD107" s="40">
        <v>0</v>
      </c>
      <c r="AE107" s="40">
        <v>0</v>
      </c>
      <c r="AF107" s="47">
        <v>0</v>
      </c>
      <c r="AG107" s="64">
        <v>0</v>
      </c>
      <c r="AH107" s="40">
        <v>0</v>
      </c>
      <c r="AI107" s="40">
        <v>0</v>
      </c>
      <c r="AJ107" s="40">
        <v>0</v>
      </c>
      <c r="AK107" s="47">
        <v>0</v>
      </c>
      <c r="AL107" s="64">
        <v>0</v>
      </c>
      <c r="AM107" s="40">
        <v>0</v>
      </c>
      <c r="AN107" s="40">
        <v>0</v>
      </c>
      <c r="AO107" s="40">
        <v>0</v>
      </c>
      <c r="AP107" s="47">
        <v>0</v>
      </c>
      <c r="AQ107" s="64">
        <v>0</v>
      </c>
      <c r="AR107" s="46">
        <v>0</v>
      </c>
      <c r="AS107" s="40">
        <v>0</v>
      </c>
      <c r="AT107" s="40">
        <v>0</v>
      </c>
      <c r="AU107" s="47">
        <v>0</v>
      </c>
      <c r="AV107" s="64">
        <v>2.974673727</v>
      </c>
      <c r="AW107" s="40">
        <v>0.208090602</v>
      </c>
      <c r="AX107" s="40">
        <v>0</v>
      </c>
      <c r="AY107" s="40">
        <v>0</v>
      </c>
      <c r="AZ107" s="47">
        <v>11.433167128</v>
      </c>
      <c r="BA107" s="64">
        <v>0</v>
      </c>
      <c r="BB107" s="46">
        <v>0</v>
      </c>
      <c r="BC107" s="40">
        <v>0</v>
      </c>
      <c r="BD107" s="40">
        <v>0</v>
      </c>
      <c r="BE107" s="47">
        <v>0</v>
      </c>
      <c r="BF107" s="64">
        <v>0.367196265</v>
      </c>
      <c r="BG107" s="46">
        <v>0</v>
      </c>
      <c r="BH107" s="40">
        <v>0</v>
      </c>
      <c r="BI107" s="40">
        <v>0</v>
      </c>
      <c r="BJ107" s="47">
        <v>0.270783084</v>
      </c>
      <c r="BK107" s="54">
        <v>29.727546909</v>
      </c>
      <c r="BL107" s="87"/>
    </row>
    <row r="108" spans="1:64" ht="12.75">
      <c r="A108" s="31"/>
      <c r="B108" s="33" t="s">
        <v>74</v>
      </c>
      <c r="C108" s="103">
        <f aca="true" t="shared" si="18" ref="C108:AH108">SUM(C102:C107)</f>
        <v>0</v>
      </c>
      <c r="D108" s="72">
        <f t="shared" si="18"/>
        <v>85.931759508</v>
      </c>
      <c r="E108" s="72">
        <f t="shared" si="18"/>
        <v>0</v>
      </c>
      <c r="F108" s="72">
        <f t="shared" si="18"/>
        <v>0</v>
      </c>
      <c r="G108" s="72">
        <f t="shared" si="18"/>
        <v>0</v>
      </c>
      <c r="H108" s="72">
        <f t="shared" si="18"/>
        <v>47.48159111499999</v>
      </c>
      <c r="I108" s="72">
        <f t="shared" si="18"/>
        <v>30.260398324000004</v>
      </c>
      <c r="J108" s="72">
        <f t="shared" si="18"/>
        <v>0</v>
      </c>
      <c r="K108" s="72">
        <f t="shared" si="18"/>
        <v>0</v>
      </c>
      <c r="L108" s="72">
        <f t="shared" si="18"/>
        <v>217.51684372100001</v>
      </c>
      <c r="M108" s="72">
        <f t="shared" si="18"/>
        <v>0</v>
      </c>
      <c r="N108" s="72">
        <f t="shared" si="18"/>
        <v>0</v>
      </c>
      <c r="O108" s="72">
        <f t="shared" si="18"/>
        <v>0</v>
      </c>
      <c r="P108" s="72">
        <f t="shared" si="18"/>
        <v>0</v>
      </c>
      <c r="Q108" s="72">
        <f t="shared" si="18"/>
        <v>0</v>
      </c>
      <c r="R108" s="72">
        <f t="shared" si="18"/>
        <v>20.263577582</v>
      </c>
      <c r="S108" s="72">
        <f t="shared" si="18"/>
        <v>0.15612573</v>
      </c>
      <c r="T108" s="72">
        <f t="shared" si="18"/>
        <v>0</v>
      </c>
      <c r="U108" s="72">
        <f t="shared" si="18"/>
        <v>0</v>
      </c>
      <c r="V108" s="72">
        <f t="shared" si="18"/>
        <v>9.772678168</v>
      </c>
      <c r="W108" s="72">
        <f t="shared" si="18"/>
        <v>0</v>
      </c>
      <c r="X108" s="72">
        <f t="shared" si="18"/>
        <v>0</v>
      </c>
      <c r="Y108" s="72">
        <f t="shared" si="18"/>
        <v>0</v>
      </c>
      <c r="Z108" s="72">
        <f t="shared" si="18"/>
        <v>0</v>
      </c>
      <c r="AA108" s="72">
        <f t="shared" si="18"/>
        <v>0</v>
      </c>
      <c r="AB108" s="72">
        <f t="shared" si="18"/>
        <v>0.108103288</v>
      </c>
      <c r="AC108" s="72">
        <f t="shared" si="18"/>
        <v>0</v>
      </c>
      <c r="AD108" s="72">
        <f t="shared" si="18"/>
        <v>0</v>
      </c>
      <c r="AE108" s="72">
        <f t="shared" si="18"/>
        <v>0</v>
      </c>
      <c r="AF108" s="72">
        <f t="shared" si="18"/>
        <v>0</v>
      </c>
      <c r="AG108" s="72">
        <f t="shared" si="18"/>
        <v>0</v>
      </c>
      <c r="AH108" s="72">
        <f t="shared" si="18"/>
        <v>0</v>
      </c>
      <c r="AI108" s="72">
        <f aca="true" t="shared" si="19" ref="AI108:BK108">SUM(AI102:AI107)</f>
        <v>0</v>
      </c>
      <c r="AJ108" s="72">
        <f t="shared" si="19"/>
        <v>0</v>
      </c>
      <c r="AK108" s="72">
        <f t="shared" si="19"/>
        <v>0</v>
      </c>
      <c r="AL108" s="72">
        <f t="shared" si="19"/>
        <v>0.067630925</v>
      </c>
      <c r="AM108" s="72">
        <f t="shared" si="19"/>
        <v>0</v>
      </c>
      <c r="AN108" s="72">
        <f t="shared" si="19"/>
        <v>0</v>
      </c>
      <c r="AO108" s="72">
        <f t="shared" si="19"/>
        <v>0</v>
      </c>
      <c r="AP108" s="72">
        <f t="shared" si="19"/>
        <v>0</v>
      </c>
      <c r="AQ108" s="72">
        <f t="shared" si="19"/>
        <v>0</v>
      </c>
      <c r="AR108" s="72">
        <f t="shared" si="19"/>
        <v>13.625271773</v>
      </c>
      <c r="AS108" s="72">
        <f t="shared" si="19"/>
        <v>0</v>
      </c>
      <c r="AT108" s="72">
        <f t="shared" si="19"/>
        <v>0</v>
      </c>
      <c r="AU108" s="72">
        <f t="shared" si="19"/>
        <v>0</v>
      </c>
      <c r="AV108" s="72">
        <f t="shared" si="19"/>
        <v>129.16844716399999</v>
      </c>
      <c r="AW108" s="72">
        <f t="shared" si="19"/>
        <v>51.191172890999994</v>
      </c>
      <c r="AX108" s="72">
        <f t="shared" si="19"/>
        <v>0</v>
      </c>
      <c r="AY108" s="72">
        <f t="shared" si="19"/>
        <v>0</v>
      </c>
      <c r="AZ108" s="72">
        <f t="shared" si="19"/>
        <v>292.95202259699994</v>
      </c>
      <c r="BA108" s="72">
        <f t="shared" si="19"/>
        <v>0</v>
      </c>
      <c r="BB108" s="72">
        <f t="shared" si="19"/>
        <v>0</v>
      </c>
      <c r="BC108" s="72">
        <f t="shared" si="19"/>
        <v>0</v>
      </c>
      <c r="BD108" s="72">
        <f t="shared" si="19"/>
        <v>0</v>
      </c>
      <c r="BE108" s="72">
        <f t="shared" si="19"/>
        <v>0</v>
      </c>
      <c r="BF108" s="72">
        <f t="shared" si="19"/>
        <v>28.569777246999998</v>
      </c>
      <c r="BG108" s="72">
        <f t="shared" si="19"/>
        <v>2.305999992</v>
      </c>
      <c r="BH108" s="72">
        <f t="shared" si="19"/>
        <v>0</v>
      </c>
      <c r="BI108" s="72">
        <f t="shared" si="19"/>
        <v>0</v>
      </c>
      <c r="BJ108" s="72">
        <f t="shared" si="19"/>
        <v>17.885145463</v>
      </c>
      <c r="BK108" s="117">
        <f t="shared" si="19"/>
        <v>947.256545488</v>
      </c>
      <c r="BL108" s="87"/>
    </row>
    <row r="109" spans="1:64" ht="4.5" customHeight="1">
      <c r="A109" s="10"/>
      <c r="B109" s="20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6"/>
      <c r="BL109" s="87"/>
    </row>
    <row r="110" spans="1:64" ht="12.75">
      <c r="A110" s="31"/>
      <c r="B110" s="104" t="s">
        <v>88</v>
      </c>
      <c r="C110" s="45">
        <f aca="true" t="shared" si="20" ref="C110:AH110">+C108++C89+C84+C56+C98</f>
        <v>0</v>
      </c>
      <c r="D110" s="74">
        <f t="shared" si="20"/>
        <v>3445.697743155</v>
      </c>
      <c r="E110" s="74">
        <f t="shared" si="20"/>
        <v>0</v>
      </c>
      <c r="F110" s="74">
        <f t="shared" si="20"/>
        <v>0</v>
      </c>
      <c r="G110" s="74">
        <f t="shared" si="20"/>
        <v>0</v>
      </c>
      <c r="H110" s="74">
        <f t="shared" si="20"/>
        <v>2348.372427042</v>
      </c>
      <c r="I110" s="74">
        <f t="shared" si="20"/>
        <v>16003.054960514</v>
      </c>
      <c r="J110" s="74">
        <f t="shared" si="20"/>
        <v>1601.931199393</v>
      </c>
      <c r="K110" s="74">
        <f t="shared" si="20"/>
        <v>3.82084282</v>
      </c>
      <c r="L110" s="74">
        <f t="shared" si="20"/>
        <v>6760.515782083</v>
      </c>
      <c r="M110" s="74">
        <f t="shared" si="20"/>
        <v>0</v>
      </c>
      <c r="N110" s="74">
        <f t="shared" si="20"/>
        <v>0</v>
      </c>
      <c r="O110" s="74">
        <f t="shared" si="20"/>
        <v>0</v>
      </c>
      <c r="P110" s="74">
        <f t="shared" si="20"/>
        <v>0</v>
      </c>
      <c r="Q110" s="74">
        <f t="shared" si="20"/>
        <v>0</v>
      </c>
      <c r="R110" s="74">
        <f t="shared" si="20"/>
        <v>981.4963527</v>
      </c>
      <c r="S110" s="74">
        <f t="shared" si="20"/>
        <v>1242.351931023</v>
      </c>
      <c r="T110" s="74">
        <f t="shared" si="20"/>
        <v>122.60551499</v>
      </c>
      <c r="U110" s="74">
        <f t="shared" si="20"/>
        <v>0</v>
      </c>
      <c r="V110" s="74">
        <f t="shared" si="20"/>
        <v>635.3533298660001</v>
      </c>
      <c r="W110" s="74">
        <f t="shared" si="20"/>
        <v>0</v>
      </c>
      <c r="X110" s="74">
        <f t="shared" si="20"/>
        <v>0</v>
      </c>
      <c r="Y110" s="74">
        <f t="shared" si="20"/>
        <v>0</v>
      </c>
      <c r="Z110" s="74">
        <f t="shared" si="20"/>
        <v>0</v>
      </c>
      <c r="AA110" s="74">
        <f t="shared" si="20"/>
        <v>0</v>
      </c>
      <c r="AB110" s="74">
        <f t="shared" si="20"/>
        <v>8.959834793999999</v>
      </c>
      <c r="AC110" s="74">
        <f t="shared" si="20"/>
        <v>0.049887139999999996</v>
      </c>
      <c r="AD110" s="74">
        <f t="shared" si="20"/>
        <v>0</v>
      </c>
      <c r="AE110" s="74">
        <f t="shared" si="20"/>
        <v>0</v>
      </c>
      <c r="AF110" s="74">
        <f t="shared" si="20"/>
        <v>1.2670633500000001</v>
      </c>
      <c r="AG110" s="74">
        <f t="shared" si="20"/>
        <v>0</v>
      </c>
      <c r="AH110" s="74">
        <f t="shared" si="20"/>
        <v>0</v>
      </c>
      <c r="AI110" s="74">
        <f aca="true" t="shared" si="21" ref="AI110:BK110">+AI108++AI89+AI84+AI56+AI98</f>
        <v>0</v>
      </c>
      <c r="AJ110" s="74">
        <f t="shared" si="21"/>
        <v>0</v>
      </c>
      <c r="AK110" s="74">
        <f t="shared" si="21"/>
        <v>0</v>
      </c>
      <c r="AL110" s="74">
        <f t="shared" si="21"/>
        <v>5.139074914</v>
      </c>
      <c r="AM110" s="74">
        <f t="shared" si="21"/>
        <v>0</v>
      </c>
      <c r="AN110" s="74">
        <f t="shared" si="21"/>
        <v>0</v>
      </c>
      <c r="AO110" s="74">
        <f t="shared" si="21"/>
        <v>0</v>
      </c>
      <c r="AP110" s="74">
        <f t="shared" si="21"/>
        <v>0.22567851</v>
      </c>
      <c r="AQ110" s="74">
        <f t="shared" si="21"/>
        <v>0.006028538</v>
      </c>
      <c r="AR110" s="74">
        <f t="shared" si="21"/>
        <v>14.044824388999999</v>
      </c>
      <c r="AS110" s="74">
        <f t="shared" si="21"/>
        <v>0</v>
      </c>
      <c r="AT110" s="74">
        <f t="shared" si="21"/>
        <v>0</v>
      </c>
      <c r="AU110" s="74">
        <f t="shared" si="21"/>
        <v>0</v>
      </c>
      <c r="AV110" s="74">
        <f t="shared" si="21"/>
        <v>14704.800085040997</v>
      </c>
      <c r="AW110" s="74">
        <f t="shared" si="21"/>
        <v>6614.219572159</v>
      </c>
      <c r="AX110" s="74">
        <f t="shared" si="21"/>
        <v>54.801086143000006</v>
      </c>
      <c r="AY110" s="74">
        <f t="shared" si="21"/>
        <v>0.000404388</v>
      </c>
      <c r="AZ110" s="74">
        <f t="shared" si="21"/>
        <v>17353.616401914</v>
      </c>
      <c r="BA110" s="74">
        <f t="shared" si="21"/>
        <v>0</v>
      </c>
      <c r="BB110" s="74">
        <f t="shared" si="21"/>
        <v>0</v>
      </c>
      <c r="BC110" s="74">
        <f t="shared" si="21"/>
        <v>0</v>
      </c>
      <c r="BD110" s="74">
        <f t="shared" si="21"/>
        <v>0</v>
      </c>
      <c r="BE110" s="74">
        <f t="shared" si="21"/>
        <v>0</v>
      </c>
      <c r="BF110" s="74">
        <f t="shared" si="21"/>
        <v>5052.7416752829995</v>
      </c>
      <c r="BG110" s="74">
        <f t="shared" si="21"/>
        <v>872.558780318</v>
      </c>
      <c r="BH110" s="74">
        <f t="shared" si="21"/>
        <v>69.067380313</v>
      </c>
      <c r="BI110" s="74">
        <f t="shared" si="21"/>
        <v>0</v>
      </c>
      <c r="BJ110" s="74">
        <f t="shared" si="21"/>
        <v>2545.374297193362</v>
      </c>
      <c r="BK110" s="118">
        <f t="shared" si="21"/>
        <v>80442.07215797337</v>
      </c>
      <c r="BL110" s="87"/>
    </row>
    <row r="111" spans="1:63" ht="4.5" customHeight="1">
      <c r="A111" s="10"/>
      <c r="B111" s="10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6"/>
    </row>
    <row r="112" spans="1:63" ht="14.25" customHeight="1">
      <c r="A112" s="10" t="s">
        <v>5</v>
      </c>
      <c r="B112" s="106" t="s">
        <v>24</v>
      </c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6"/>
    </row>
    <row r="113" spans="1:63" ht="14.25" customHeight="1">
      <c r="A113" s="27"/>
      <c r="B113" s="106"/>
      <c r="C113" s="48">
        <v>0</v>
      </c>
      <c r="D113" s="46">
        <v>0</v>
      </c>
      <c r="E113" s="40">
        <v>0</v>
      </c>
      <c r="F113" s="40">
        <v>0</v>
      </c>
      <c r="G113" s="47">
        <v>0</v>
      </c>
      <c r="H113" s="64">
        <v>0</v>
      </c>
      <c r="I113" s="40">
        <v>0</v>
      </c>
      <c r="J113" s="40">
        <v>0</v>
      </c>
      <c r="K113" s="40">
        <v>0</v>
      </c>
      <c r="L113" s="47">
        <v>0</v>
      </c>
      <c r="M113" s="64">
        <v>0</v>
      </c>
      <c r="N113" s="46">
        <v>0</v>
      </c>
      <c r="O113" s="40">
        <v>0</v>
      </c>
      <c r="P113" s="40">
        <v>0</v>
      </c>
      <c r="Q113" s="47">
        <v>0</v>
      </c>
      <c r="R113" s="64">
        <v>0</v>
      </c>
      <c r="S113" s="40">
        <v>0</v>
      </c>
      <c r="T113" s="40">
        <v>0</v>
      </c>
      <c r="U113" s="40">
        <v>0</v>
      </c>
      <c r="V113" s="47">
        <v>0</v>
      </c>
      <c r="W113" s="64">
        <v>0</v>
      </c>
      <c r="X113" s="40">
        <v>0</v>
      </c>
      <c r="Y113" s="40">
        <v>0</v>
      </c>
      <c r="Z113" s="40">
        <v>0</v>
      </c>
      <c r="AA113" s="47">
        <v>0</v>
      </c>
      <c r="AB113" s="64">
        <v>0</v>
      </c>
      <c r="AC113" s="40">
        <v>0</v>
      </c>
      <c r="AD113" s="40">
        <v>0</v>
      </c>
      <c r="AE113" s="40">
        <v>0</v>
      </c>
      <c r="AF113" s="47">
        <v>0</v>
      </c>
      <c r="AG113" s="64">
        <v>0</v>
      </c>
      <c r="AH113" s="40">
        <v>0</v>
      </c>
      <c r="AI113" s="40">
        <v>0</v>
      </c>
      <c r="AJ113" s="40">
        <v>0</v>
      </c>
      <c r="AK113" s="47">
        <v>0</v>
      </c>
      <c r="AL113" s="64">
        <v>0</v>
      </c>
      <c r="AM113" s="40">
        <v>0</v>
      </c>
      <c r="AN113" s="40">
        <v>0</v>
      </c>
      <c r="AO113" s="40">
        <v>0</v>
      </c>
      <c r="AP113" s="47">
        <v>0</v>
      </c>
      <c r="AQ113" s="64">
        <v>0</v>
      </c>
      <c r="AR113" s="46">
        <v>0</v>
      </c>
      <c r="AS113" s="40">
        <v>0</v>
      </c>
      <c r="AT113" s="40">
        <v>0</v>
      </c>
      <c r="AU113" s="47">
        <v>0</v>
      </c>
      <c r="AV113" s="64">
        <v>0</v>
      </c>
      <c r="AW113" s="40">
        <v>0</v>
      </c>
      <c r="AX113" s="40">
        <v>0</v>
      </c>
      <c r="AY113" s="40">
        <v>0</v>
      </c>
      <c r="AZ113" s="47">
        <v>0</v>
      </c>
      <c r="BA113" s="38">
        <v>0</v>
      </c>
      <c r="BB113" s="39">
        <v>0</v>
      </c>
      <c r="BC113" s="38">
        <v>0</v>
      </c>
      <c r="BD113" s="38">
        <v>0</v>
      </c>
      <c r="BE113" s="41">
        <v>0</v>
      </c>
      <c r="BF113" s="38">
        <v>0</v>
      </c>
      <c r="BG113" s="39">
        <v>0</v>
      </c>
      <c r="BH113" s="38">
        <v>0</v>
      </c>
      <c r="BI113" s="38">
        <v>0</v>
      </c>
      <c r="BJ113" s="41">
        <v>0</v>
      </c>
      <c r="BK113" s="81">
        <f>SUM(C113:BJ113)</f>
        <v>0</v>
      </c>
    </row>
    <row r="114" spans="1:63" ht="13.5" thickBot="1">
      <c r="A114" s="35"/>
      <c r="B114" s="107" t="s">
        <v>74</v>
      </c>
      <c r="C114" s="119">
        <f>SUM(C113)</f>
        <v>0</v>
      </c>
      <c r="D114" s="120">
        <f aca="true" t="shared" si="22" ref="D114:BK114">SUM(D113)</f>
        <v>0</v>
      </c>
      <c r="E114" s="120">
        <f t="shared" si="22"/>
        <v>0</v>
      </c>
      <c r="F114" s="120">
        <f t="shared" si="22"/>
        <v>0</v>
      </c>
      <c r="G114" s="121">
        <f t="shared" si="22"/>
        <v>0</v>
      </c>
      <c r="H114" s="122">
        <f t="shared" si="22"/>
        <v>0</v>
      </c>
      <c r="I114" s="120">
        <f t="shared" si="22"/>
        <v>0</v>
      </c>
      <c r="J114" s="120">
        <f t="shared" si="22"/>
        <v>0</v>
      </c>
      <c r="K114" s="120">
        <f t="shared" si="22"/>
        <v>0</v>
      </c>
      <c r="L114" s="121">
        <f t="shared" si="22"/>
        <v>0</v>
      </c>
      <c r="M114" s="122">
        <f t="shared" si="22"/>
        <v>0</v>
      </c>
      <c r="N114" s="120">
        <f t="shared" si="22"/>
        <v>0</v>
      </c>
      <c r="O114" s="120">
        <f t="shared" si="22"/>
        <v>0</v>
      </c>
      <c r="P114" s="120">
        <f t="shared" si="22"/>
        <v>0</v>
      </c>
      <c r="Q114" s="121">
        <f t="shared" si="22"/>
        <v>0</v>
      </c>
      <c r="R114" s="122">
        <f t="shared" si="22"/>
        <v>0</v>
      </c>
      <c r="S114" s="120">
        <f t="shared" si="22"/>
        <v>0</v>
      </c>
      <c r="T114" s="120">
        <f t="shared" si="22"/>
        <v>0</v>
      </c>
      <c r="U114" s="120">
        <f t="shared" si="22"/>
        <v>0</v>
      </c>
      <c r="V114" s="121">
        <f t="shared" si="22"/>
        <v>0</v>
      </c>
      <c r="W114" s="122">
        <f t="shared" si="22"/>
        <v>0</v>
      </c>
      <c r="X114" s="120">
        <f t="shared" si="22"/>
        <v>0</v>
      </c>
      <c r="Y114" s="120">
        <f t="shared" si="22"/>
        <v>0</v>
      </c>
      <c r="Z114" s="120">
        <f t="shared" si="22"/>
        <v>0</v>
      </c>
      <c r="AA114" s="121">
        <f t="shared" si="22"/>
        <v>0</v>
      </c>
      <c r="AB114" s="122">
        <f t="shared" si="22"/>
        <v>0</v>
      </c>
      <c r="AC114" s="120">
        <f t="shared" si="22"/>
        <v>0</v>
      </c>
      <c r="AD114" s="120">
        <f t="shared" si="22"/>
        <v>0</v>
      </c>
      <c r="AE114" s="120">
        <f t="shared" si="22"/>
        <v>0</v>
      </c>
      <c r="AF114" s="121">
        <f t="shared" si="22"/>
        <v>0</v>
      </c>
      <c r="AG114" s="122">
        <f t="shared" si="22"/>
        <v>0</v>
      </c>
      <c r="AH114" s="120">
        <f t="shared" si="22"/>
        <v>0</v>
      </c>
      <c r="AI114" s="120">
        <f t="shared" si="22"/>
        <v>0</v>
      </c>
      <c r="AJ114" s="120">
        <f t="shared" si="22"/>
        <v>0</v>
      </c>
      <c r="AK114" s="121">
        <f t="shared" si="22"/>
        <v>0</v>
      </c>
      <c r="AL114" s="122">
        <f t="shared" si="22"/>
        <v>0</v>
      </c>
      <c r="AM114" s="120">
        <f t="shared" si="22"/>
        <v>0</v>
      </c>
      <c r="AN114" s="120">
        <f t="shared" si="22"/>
        <v>0</v>
      </c>
      <c r="AO114" s="120">
        <f t="shared" si="22"/>
        <v>0</v>
      </c>
      <c r="AP114" s="121">
        <f t="shared" si="22"/>
        <v>0</v>
      </c>
      <c r="AQ114" s="122">
        <f t="shared" si="22"/>
        <v>0</v>
      </c>
      <c r="AR114" s="120">
        <f t="shared" si="22"/>
        <v>0</v>
      </c>
      <c r="AS114" s="120">
        <f t="shared" si="22"/>
        <v>0</v>
      </c>
      <c r="AT114" s="120">
        <f t="shared" si="22"/>
        <v>0</v>
      </c>
      <c r="AU114" s="121">
        <f t="shared" si="22"/>
        <v>0</v>
      </c>
      <c r="AV114" s="122">
        <f t="shared" si="22"/>
        <v>0</v>
      </c>
      <c r="AW114" s="120">
        <f t="shared" si="22"/>
        <v>0</v>
      </c>
      <c r="AX114" s="120">
        <f t="shared" si="22"/>
        <v>0</v>
      </c>
      <c r="AY114" s="120">
        <f t="shared" si="22"/>
        <v>0</v>
      </c>
      <c r="AZ114" s="121">
        <f t="shared" si="22"/>
        <v>0</v>
      </c>
      <c r="BA114" s="119">
        <f t="shared" si="22"/>
        <v>0</v>
      </c>
      <c r="BB114" s="120">
        <f t="shared" si="22"/>
        <v>0</v>
      </c>
      <c r="BC114" s="120">
        <f t="shared" si="22"/>
        <v>0</v>
      </c>
      <c r="BD114" s="120">
        <f t="shared" si="22"/>
        <v>0</v>
      </c>
      <c r="BE114" s="123">
        <f t="shared" si="22"/>
        <v>0</v>
      </c>
      <c r="BF114" s="122">
        <f t="shared" si="22"/>
        <v>0</v>
      </c>
      <c r="BG114" s="120">
        <f t="shared" si="22"/>
        <v>0</v>
      </c>
      <c r="BH114" s="120">
        <f t="shared" si="22"/>
        <v>0</v>
      </c>
      <c r="BI114" s="120">
        <f t="shared" si="22"/>
        <v>0</v>
      </c>
      <c r="BJ114" s="121">
        <f t="shared" si="22"/>
        <v>0</v>
      </c>
      <c r="BK114" s="124">
        <f t="shared" si="22"/>
        <v>0</v>
      </c>
    </row>
    <row r="115" spans="1:63" ht="6" customHeight="1">
      <c r="A115" s="3"/>
      <c r="B115" s="15"/>
      <c r="C115" s="23"/>
      <c r="D115" s="29"/>
      <c r="E115" s="23"/>
      <c r="F115" s="23"/>
      <c r="G115" s="23"/>
      <c r="H115" s="23"/>
      <c r="I115" s="23"/>
      <c r="J115" s="23"/>
      <c r="K115" s="23"/>
      <c r="L115" s="23"/>
      <c r="M115" s="23"/>
      <c r="N115" s="29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9"/>
      <c r="AS115" s="23"/>
      <c r="AT115" s="23"/>
      <c r="AU115" s="23"/>
      <c r="AV115" s="23"/>
      <c r="AW115" s="23"/>
      <c r="AX115" s="23"/>
      <c r="AY115" s="23"/>
      <c r="AZ115" s="23"/>
      <c r="BA115" s="23"/>
      <c r="BB115" s="29"/>
      <c r="BC115" s="23"/>
      <c r="BD115" s="23"/>
      <c r="BE115" s="23"/>
      <c r="BF115" s="23"/>
      <c r="BG115" s="29"/>
      <c r="BH115" s="23"/>
      <c r="BI115" s="23"/>
      <c r="BJ115" s="23"/>
      <c r="BK115" s="25"/>
    </row>
    <row r="116" spans="1:63" ht="12.75">
      <c r="A116" s="3"/>
      <c r="B116" s="3" t="s">
        <v>104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36" t="s">
        <v>89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5"/>
    </row>
    <row r="117" spans="1:63" ht="12.75">
      <c r="A117" s="3"/>
      <c r="B117" s="3" t="s">
        <v>105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37" t="s">
        <v>90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5"/>
    </row>
    <row r="118" spans="3:63" ht="12.75">
      <c r="C118" s="23"/>
      <c r="D118" s="23"/>
      <c r="E118" s="23"/>
      <c r="F118" s="23"/>
      <c r="G118" s="23"/>
      <c r="H118" s="23"/>
      <c r="I118" s="23"/>
      <c r="J118" s="23"/>
      <c r="K118" s="23"/>
      <c r="L118" s="37" t="s">
        <v>91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5"/>
    </row>
    <row r="119" spans="2:63" ht="12.75">
      <c r="B119" s="3" t="s">
        <v>96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37" t="s">
        <v>92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5"/>
    </row>
    <row r="120" spans="2:63" ht="12.75">
      <c r="B120" s="3" t="s">
        <v>97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37" t="s">
        <v>93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5"/>
    </row>
    <row r="121" spans="2:63" ht="12.75"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37" t="s">
        <v>94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5"/>
    </row>
    <row r="124" ht="12.75">
      <c r="BJ124" s="87"/>
    </row>
    <row r="125" spans="3:63" ht="12.75"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</row>
    <row r="126" spans="3:63" ht="12.75"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</row>
    <row r="129" spans="3:63" ht="12.75"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42:BK42"/>
    <mergeCell ref="C45:BK45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59:BK59"/>
    <mergeCell ref="M3:V3"/>
    <mergeCell ref="C12:BK12"/>
    <mergeCell ref="C16:BK16"/>
    <mergeCell ref="C39:BK39"/>
    <mergeCell ref="C101:BK101"/>
    <mergeCell ref="C60:BK60"/>
    <mergeCell ref="C57:BK57"/>
    <mergeCell ref="C63:BK63"/>
    <mergeCell ref="C85:BK85"/>
    <mergeCell ref="C86:BK86"/>
    <mergeCell ref="C90:BK90"/>
    <mergeCell ref="C109:BK109"/>
    <mergeCell ref="A1:A5"/>
    <mergeCell ref="C87:BK87"/>
    <mergeCell ref="C111:BK111"/>
    <mergeCell ref="C112:BK112"/>
    <mergeCell ref="C91:BK91"/>
    <mergeCell ref="C92:BK92"/>
    <mergeCell ref="C95:BK95"/>
    <mergeCell ref="C99:BK99"/>
    <mergeCell ref="C100:BK10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9" t="s">
        <v>171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2.75">
      <c r="B3" s="159" t="s">
        <v>130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30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0.0581506</v>
      </c>
      <c r="E5" s="85">
        <v>0.011198558</v>
      </c>
      <c r="F5" s="85">
        <v>3.395875383</v>
      </c>
      <c r="G5" s="85">
        <v>0.174138697</v>
      </c>
      <c r="H5" s="85">
        <v>0.020238527</v>
      </c>
      <c r="I5" s="85">
        <v>0</v>
      </c>
      <c r="J5" s="75">
        <v>0</v>
      </c>
      <c r="K5" s="80">
        <f>SUM(D5:J5)</f>
        <v>3.659601765</v>
      </c>
      <c r="L5" s="85">
        <v>0</v>
      </c>
    </row>
    <row r="6" spans="2:12" ht="12.75">
      <c r="B6" s="11">
        <v>2</v>
      </c>
      <c r="C6" s="13" t="s">
        <v>34</v>
      </c>
      <c r="D6" s="85">
        <v>44.288871083</v>
      </c>
      <c r="E6" s="85">
        <v>126.003446897</v>
      </c>
      <c r="F6" s="85">
        <v>791.478976118</v>
      </c>
      <c r="G6" s="85">
        <v>90.755327056</v>
      </c>
      <c r="H6" s="85">
        <v>9.246393839</v>
      </c>
      <c r="I6" s="85">
        <v>0</v>
      </c>
      <c r="J6" s="75">
        <v>2.1360414235627574</v>
      </c>
      <c r="K6" s="80">
        <f aca="true" t="shared" si="0" ref="K6:K41">SUM(D6:J6)</f>
        <v>1063.9090564165626</v>
      </c>
      <c r="L6" s="85">
        <v>0</v>
      </c>
    </row>
    <row r="7" spans="2:12" ht="12.75">
      <c r="B7" s="11">
        <v>3</v>
      </c>
      <c r="C7" s="12" t="s">
        <v>35</v>
      </c>
      <c r="D7" s="85">
        <v>0.182902771</v>
      </c>
      <c r="E7" s="85">
        <v>0.324801464</v>
      </c>
      <c r="F7" s="85">
        <v>4.847843465</v>
      </c>
      <c r="G7" s="85">
        <v>0.191683091</v>
      </c>
      <c r="H7" s="85">
        <v>0.058290497</v>
      </c>
      <c r="I7" s="85">
        <v>0</v>
      </c>
      <c r="J7" s="75">
        <v>0</v>
      </c>
      <c r="K7" s="80">
        <f t="shared" si="0"/>
        <v>5.605521288</v>
      </c>
      <c r="L7" s="85">
        <v>0</v>
      </c>
    </row>
    <row r="8" spans="2:12" ht="12.75">
      <c r="B8" s="11">
        <v>4</v>
      </c>
      <c r="C8" s="13" t="s">
        <v>36</v>
      </c>
      <c r="D8" s="85">
        <v>89.578962437</v>
      </c>
      <c r="E8" s="85">
        <v>49.362033872</v>
      </c>
      <c r="F8" s="85">
        <v>269.378913886</v>
      </c>
      <c r="G8" s="85">
        <v>20.867821376</v>
      </c>
      <c r="H8" s="85">
        <v>1.809453754</v>
      </c>
      <c r="I8" s="85">
        <v>0</v>
      </c>
      <c r="J8" s="75">
        <v>0.15155295339437833</v>
      </c>
      <c r="K8" s="80">
        <f t="shared" si="0"/>
        <v>431.14873827839443</v>
      </c>
      <c r="L8" s="85">
        <v>0</v>
      </c>
    </row>
    <row r="9" spans="2:12" ht="12.75">
      <c r="B9" s="11">
        <v>5</v>
      </c>
      <c r="C9" s="13" t="s">
        <v>37</v>
      </c>
      <c r="D9" s="85">
        <v>6.737324877</v>
      </c>
      <c r="E9" s="85">
        <v>102.641219051</v>
      </c>
      <c r="F9" s="85">
        <v>387.907820732</v>
      </c>
      <c r="G9" s="85">
        <v>44.973347706</v>
      </c>
      <c r="H9" s="85">
        <v>2.196027323</v>
      </c>
      <c r="I9" s="85">
        <v>0</v>
      </c>
      <c r="J9" s="75">
        <v>0.04300220669483914</v>
      </c>
      <c r="K9" s="80">
        <f t="shared" si="0"/>
        <v>544.4987418956948</v>
      </c>
      <c r="L9" s="85">
        <v>0</v>
      </c>
    </row>
    <row r="10" spans="2:12" ht="12.75">
      <c r="B10" s="11">
        <v>6</v>
      </c>
      <c r="C10" s="13" t="s">
        <v>38</v>
      </c>
      <c r="D10" s="85">
        <v>6.042227442</v>
      </c>
      <c r="E10" s="85">
        <v>21.378907337</v>
      </c>
      <c r="F10" s="85">
        <v>171.493552615</v>
      </c>
      <c r="G10" s="85">
        <v>21.431721443</v>
      </c>
      <c r="H10" s="85">
        <v>2.790165686</v>
      </c>
      <c r="I10" s="85">
        <v>0</v>
      </c>
      <c r="J10" s="75">
        <v>0.00037869117366635225</v>
      </c>
      <c r="K10" s="80">
        <f t="shared" si="0"/>
        <v>223.13695321417367</v>
      </c>
      <c r="L10" s="85">
        <v>0</v>
      </c>
    </row>
    <row r="11" spans="2:12" ht="12.75">
      <c r="B11" s="11">
        <v>7</v>
      </c>
      <c r="C11" s="13" t="s">
        <v>39</v>
      </c>
      <c r="D11" s="85">
        <v>26.771673705</v>
      </c>
      <c r="E11" s="85">
        <v>58.779005068</v>
      </c>
      <c r="F11" s="85">
        <v>264.697049651</v>
      </c>
      <c r="G11" s="85">
        <v>41.933109368</v>
      </c>
      <c r="H11" s="85">
        <v>1.666347046</v>
      </c>
      <c r="I11" s="85">
        <v>0</v>
      </c>
      <c r="J11" s="75">
        <v>0.005801693888415797</v>
      </c>
      <c r="K11" s="80">
        <f t="shared" si="0"/>
        <v>393.8529865318884</v>
      </c>
      <c r="L11" s="85">
        <v>0</v>
      </c>
    </row>
    <row r="12" spans="2:12" ht="12.75">
      <c r="B12" s="11">
        <v>8</v>
      </c>
      <c r="C12" s="12" t="s">
        <v>40</v>
      </c>
      <c r="D12" s="85">
        <v>0.034664398</v>
      </c>
      <c r="E12" s="85">
        <v>0.421534323</v>
      </c>
      <c r="F12" s="85">
        <v>13.740741942</v>
      </c>
      <c r="G12" s="85">
        <v>1.097974187</v>
      </c>
      <c r="H12" s="85">
        <v>0.010567167</v>
      </c>
      <c r="I12" s="85">
        <v>0</v>
      </c>
      <c r="J12" s="75">
        <v>2.4184641213391312E-06</v>
      </c>
      <c r="K12" s="80">
        <f t="shared" si="0"/>
        <v>15.30548443546412</v>
      </c>
      <c r="L12" s="85">
        <v>0</v>
      </c>
    </row>
    <row r="13" spans="2:12" ht="12.75">
      <c r="B13" s="11">
        <v>9</v>
      </c>
      <c r="C13" s="12" t="s">
        <v>41</v>
      </c>
      <c r="D13" s="85">
        <v>0.250320469</v>
      </c>
      <c r="E13" s="85">
        <v>0.501109069</v>
      </c>
      <c r="F13" s="85">
        <v>7.895261343</v>
      </c>
      <c r="G13" s="85">
        <v>0.602319038</v>
      </c>
      <c r="H13" s="85">
        <v>0.024972055</v>
      </c>
      <c r="I13" s="85">
        <v>0</v>
      </c>
      <c r="J13" s="75">
        <v>0</v>
      </c>
      <c r="K13" s="80">
        <f t="shared" si="0"/>
        <v>9.273981973999998</v>
      </c>
      <c r="L13" s="85">
        <v>0</v>
      </c>
    </row>
    <row r="14" spans="2:12" ht="12.75">
      <c r="B14" s="11">
        <v>10</v>
      </c>
      <c r="C14" s="13" t="s">
        <v>42</v>
      </c>
      <c r="D14" s="85">
        <v>20.830270447</v>
      </c>
      <c r="E14" s="85">
        <v>194.53185078</v>
      </c>
      <c r="F14" s="85">
        <v>431.679631969</v>
      </c>
      <c r="G14" s="85">
        <v>80.821637473</v>
      </c>
      <c r="H14" s="85">
        <v>2.935195825</v>
      </c>
      <c r="I14" s="85">
        <v>0</v>
      </c>
      <c r="J14" s="75">
        <v>0.008892087958133652</v>
      </c>
      <c r="K14" s="80">
        <f t="shared" si="0"/>
        <v>730.8074785819582</v>
      </c>
      <c r="L14" s="85">
        <v>0</v>
      </c>
    </row>
    <row r="15" spans="2:12" ht="12.75">
      <c r="B15" s="11">
        <v>11</v>
      </c>
      <c r="C15" s="13" t="s">
        <v>43</v>
      </c>
      <c r="D15" s="85">
        <v>337.801596501</v>
      </c>
      <c r="E15" s="85">
        <v>732.409046179</v>
      </c>
      <c r="F15" s="85">
        <v>3502.92725514</v>
      </c>
      <c r="G15" s="85">
        <v>603.203876473</v>
      </c>
      <c r="H15" s="85">
        <v>37.636329903</v>
      </c>
      <c r="I15" s="85">
        <v>0</v>
      </c>
      <c r="J15" s="75">
        <v>2.7332343813544453</v>
      </c>
      <c r="K15" s="80">
        <f t="shared" si="0"/>
        <v>5216.711338577354</v>
      </c>
      <c r="L15" s="85">
        <v>0</v>
      </c>
    </row>
    <row r="16" spans="2:12" ht="12.75">
      <c r="B16" s="11">
        <v>12</v>
      </c>
      <c r="C16" s="13" t="s">
        <v>44</v>
      </c>
      <c r="D16" s="85">
        <v>345.012867332</v>
      </c>
      <c r="E16" s="85">
        <v>1482.240451797</v>
      </c>
      <c r="F16" s="85">
        <v>1013.191963372</v>
      </c>
      <c r="G16" s="85">
        <v>93.336375496</v>
      </c>
      <c r="H16" s="85">
        <v>22.367345235</v>
      </c>
      <c r="I16" s="85">
        <v>0</v>
      </c>
      <c r="J16" s="75">
        <v>0.8011008224848136</v>
      </c>
      <c r="K16" s="80">
        <f t="shared" si="0"/>
        <v>2956.950104054485</v>
      </c>
      <c r="L16" s="85">
        <v>0</v>
      </c>
    </row>
    <row r="17" spans="2:12" ht="12.75">
      <c r="B17" s="11">
        <v>13</v>
      </c>
      <c r="C17" s="13" t="s">
        <v>45</v>
      </c>
      <c r="D17" s="85">
        <v>2.602824735</v>
      </c>
      <c r="E17" s="85">
        <v>3.814614849</v>
      </c>
      <c r="F17" s="85">
        <v>55.76861266</v>
      </c>
      <c r="G17" s="85">
        <v>5.87300932</v>
      </c>
      <c r="H17" s="85">
        <v>0.724378062</v>
      </c>
      <c r="I17" s="85">
        <v>0</v>
      </c>
      <c r="J17" s="75">
        <v>7.063930621078046E-05</v>
      </c>
      <c r="K17" s="80">
        <f t="shared" si="0"/>
        <v>68.78351026530622</v>
      </c>
      <c r="L17" s="85">
        <v>0</v>
      </c>
    </row>
    <row r="18" spans="2:12" ht="12.75">
      <c r="B18" s="11">
        <v>14</v>
      </c>
      <c r="C18" s="13" t="s">
        <v>46</v>
      </c>
      <c r="D18" s="85">
        <v>0.894499816</v>
      </c>
      <c r="E18" s="85">
        <v>1.469110992</v>
      </c>
      <c r="F18" s="85">
        <v>29.247891821</v>
      </c>
      <c r="G18" s="85">
        <v>1.218733635</v>
      </c>
      <c r="H18" s="85">
        <v>0.562222882</v>
      </c>
      <c r="I18" s="85">
        <v>0</v>
      </c>
      <c r="J18" s="75">
        <v>0.0012568959577276245</v>
      </c>
      <c r="K18" s="80">
        <f t="shared" si="0"/>
        <v>33.39371604195773</v>
      </c>
      <c r="L18" s="85">
        <v>0</v>
      </c>
    </row>
    <row r="19" spans="2:12" ht="12.75">
      <c r="B19" s="11">
        <v>15</v>
      </c>
      <c r="C19" s="13" t="s">
        <v>47</v>
      </c>
      <c r="D19" s="85">
        <v>10.887516927</v>
      </c>
      <c r="E19" s="85">
        <v>67.541666747</v>
      </c>
      <c r="F19" s="85">
        <v>459.543521071</v>
      </c>
      <c r="G19" s="85">
        <v>94.703827249</v>
      </c>
      <c r="H19" s="85">
        <v>2.660262358</v>
      </c>
      <c r="I19" s="85">
        <v>0</v>
      </c>
      <c r="J19" s="75">
        <v>0.0013124198631800353</v>
      </c>
      <c r="K19" s="80">
        <f t="shared" si="0"/>
        <v>635.3381067718632</v>
      </c>
      <c r="L19" s="85">
        <v>0</v>
      </c>
    </row>
    <row r="20" spans="2:12" ht="12.75">
      <c r="B20" s="11">
        <v>16</v>
      </c>
      <c r="C20" s="13" t="s">
        <v>48</v>
      </c>
      <c r="D20" s="85">
        <v>1132.687188042</v>
      </c>
      <c r="E20" s="85">
        <v>1852.803425983</v>
      </c>
      <c r="F20" s="85">
        <v>2674.897123092</v>
      </c>
      <c r="G20" s="85">
        <v>269.828828405</v>
      </c>
      <c r="H20" s="85">
        <v>63.041634732</v>
      </c>
      <c r="I20" s="85">
        <v>0</v>
      </c>
      <c r="J20" s="75">
        <v>2.3482356517209637</v>
      </c>
      <c r="K20" s="80">
        <f t="shared" si="0"/>
        <v>5995.606435905721</v>
      </c>
      <c r="L20" s="85">
        <v>0</v>
      </c>
    </row>
    <row r="21" spans="2:12" ht="12.75">
      <c r="B21" s="11">
        <v>17</v>
      </c>
      <c r="C21" s="12" t="s">
        <v>49</v>
      </c>
      <c r="D21" s="85">
        <v>391.529994904</v>
      </c>
      <c r="E21" s="85">
        <v>128.166345815</v>
      </c>
      <c r="F21" s="85">
        <v>660.319495462</v>
      </c>
      <c r="G21" s="85">
        <v>81.115895385</v>
      </c>
      <c r="H21" s="85">
        <v>8.725827523</v>
      </c>
      <c r="I21" s="85">
        <v>0</v>
      </c>
      <c r="J21" s="75">
        <v>0.3553009979168209</v>
      </c>
      <c r="K21" s="80">
        <f t="shared" si="0"/>
        <v>1270.2128600869166</v>
      </c>
      <c r="L21" s="85">
        <v>0</v>
      </c>
    </row>
    <row r="22" spans="2:12" ht="12.75">
      <c r="B22" s="11">
        <v>18</v>
      </c>
      <c r="C22" s="13" t="s">
        <v>50</v>
      </c>
      <c r="D22" s="85">
        <v>0.000126333</v>
      </c>
      <c r="E22" s="85">
        <v>0</v>
      </c>
      <c r="F22" s="85">
        <v>0.280827184</v>
      </c>
      <c r="G22" s="85">
        <v>0</v>
      </c>
      <c r="H22" s="85">
        <v>0</v>
      </c>
      <c r="I22" s="85">
        <v>0</v>
      </c>
      <c r="J22" s="75">
        <v>0</v>
      </c>
      <c r="K22" s="80">
        <f t="shared" si="0"/>
        <v>0.280953517</v>
      </c>
      <c r="L22" s="85">
        <v>0</v>
      </c>
    </row>
    <row r="23" spans="2:12" ht="12.75">
      <c r="B23" s="11">
        <v>19</v>
      </c>
      <c r="C23" s="13" t="s">
        <v>51</v>
      </c>
      <c r="D23" s="85">
        <v>39.653422595</v>
      </c>
      <c r="E23" s="85">
        <v>131.773632436</v>
      </c>
      <c r="F23" s="85">
        <v>751.186664898</v>
      </c>
      <c r="G23" s="85">
        <v>102.055538814</v>
      </c>
      <c r="H23" s="85">
        <v>6.832329003</v>
      </c>
      <c r="I23" s="85">
        <v>0</v>
      </c>
      <c r="J23" s="75">
        <v>0.3565212138353749</v>
      </c>
      <c r="K23" s="80">
        <f t="shared" si="0"/>
        <v>1031.8581089598354</v>
      </c>
      <c r="L23" s="85">
        <v>0</v>
      </c>
    </row>
    <row r="24" spans="2:12" ht="12.75">
      <c r="B24" s="11">
        <v>20</v>
      </c>
      <c r="C24" s="12" t="s">
        <v>52</v>
      </c>
      <c r="D24" s="85">
        <v>8522.649949859</v>
      </c>
      <c r="E24" s="85">
        <v>12392.313405315537</v>
      </c>
      <c r="F24" s="85">
        <v>11490.98185299045</v>
      </c>
      <c r="G24" s="85">
        <v>2446.5082731443713</v>
      </c>
      <c r="H24" s="85">
        <v>538.320265152</v>
      </c>
      <c r="I24" s="85">
        <v>0</v>
      </c>
      <c r="J24" s="75">
        <v>93.12639974583577</v>
      </c>
      <c r="K24" s="80">
        <f t="shared" si="0"/>
        <v>35483.90014620719</v>
      </c>
      <c r="L24" s="85">
        <v>0</v>
      </c>
    </row>
    <row r="25" spans="2:12" ht="12.75">
      <c r="B25" s="11">
        <v>21</v>
      </c>
      <c r="C25" s="13" t="s">
        <v>53</v>
      </c>
      <c r="D25" s="85">
        <v>0.279311179</v>
      </c>
      <c r="E25" s="85">
        <v>0.189919161</v>
      </c>
      <c r="F25" s="85">
        <v>4.826616616</v>
      </c>
      <c r="G25" s="85">
        <v>0.274242028</v>
      </c>
      <c r="H25" s="85">
        <v>0.102493179</v>
      </c>
      <c r="I25" s="85">
        <v>0</v>
      </c>
      <c r="J25" s="75">
        <v>0.019156855843804037</v>
      </c>
      <c r="K25" s="80">
        <f t="shared" si="0"/>
        <v>5.691739018843804</v>
      </c>
      <c r="L25" s="85">
        <v>0</v>
      </c>
    </row>
    <row r="26" spans="2:12" ht="12.75">
      <c r="B26" s="11">
        <v>22</v>
      </c>
      <c r="C26" s="12" t="s">
        <v>54</v>
      </c>
      <c r="D26" s="85">
        <v>0.698901146</v>
      </c>
      <c r="E26" s="85">
        <v>8.238631182</v>
      </c>
      <c r="F26" s="85">
        <v>13.472825758</v>
      </c>
      <c r="G26" s="85">
        <v>0.579972488</v>
      </c>
      <c r="H26" s="85">
        <v>0.348040824</v>
      </c>
      <c r="I26" s="85">
        <v>0</v>
      </c>
      <c r="J26" s="75">
        <v>5.401236537657394E-05</v>
      </c>
      <c r="K26" s="80">
        <f t="shared" si="0"/>
        <v>23.338425410365378</v>
      </c>
      <c r="L26" s="85">
        <v>0</v>
      </c>
    </row>
    <row r="27" spans="2:12" ht="12.75">
      <c r="B27" s="11">
        <v>23</v>
      </c>
      <c r="C27" s="12" t="s">
        <v>55</v>
      </c>
      <c r="D27" s="85">
        <v>0.255047269</v>
      </c>
      <c r="E27" s="85">
        <v>0.288491821</v>
      </c>
      <c r="F27" s="85">
        <v>1.43540236</v>
      </c>
      <c r="G27" s="85">
        <v>0.182716741</v>
      </c>
      <c r="H27" s="85">
        <v>0.008615484</v>
      </c>
      <c r="I27" s="85">
        <v>0</v>
      </c>
      <c r="J27" s="75">
        <v>0</v>
      </c>
      <c r="K27" s="80">
        <f t="shared" si="0"/>
        <v>2.1702736750000002</v>
      </c>
      <c r="L27" s="85">
        <v>0</v>
      </c>
    </row>
    <row r="28" spans="2:12" ht="12.75">
      <c r="B28" s="11">
        <v>24</v>
      </c>
      <c r="C28" s="13" t="s">
        <v>56</v>
      </c>
      <c r="D28" s="85">
        <v>0.033705385</v>
      </c>
      <c r="E28" s="85">
        <v>0.266151566</v>
      </c>
      <c r="F28" s="85">
        <v>9.511207495</v>
      </c>
      <c r="G28" s="85">
        <v>0.132595801</v>
      </c>
      <c r="H28" s="85">
        <v>0.074222217</v>
      </c>
      <c r="I28" s="85">
        <v>0</v>
      </c>
      <c r="J28" s="75">
        <v>0.20860180124463187</v>
      </c>
      <c r="K28" s="80">
        <f t="shared" si="0"/>
        <v>10.226484265244634</v>
      </c>
      <c r="L28" s="85">
        <v>0</v>
      </c>
    </row>
    <row r="29" spans="2:12" ht="12.75">
      <c r="B29" s="11">
        <v>25</v>
      </c>
      <c r="C29" s="13" t="s">
        <v>99</v>
      </c>
      <c r="D29" s="85">
        <v>1351.418386765</v>
      </c>
      <c r="E29" s="85">
        <v>1657.584827129</v>
      </c>
      <c r="F29" s="85">
        <v>2588.158422334</v>
      </c>
      <c r="G29" s="85">
        <v>330.758039615</v>
      </c>
      <c r="H29" s="85">
        <v>56.930925798</v>
      </c>
      <c r="I29" s="85">
        <v>0</v>
      </c>
      <c r="J29" s="75">
        <v>0.4448135950531784</v>
      </c>
      <c r="K29" s="80">
        <f t="shared" si="0"/>
        <v>5985.2954152360535</v>
      </c>
      <c r="L29" s="85">
        <v>0</v>
      </c>
    </row>
    <row r="30" spans="2:12" ht="12.75">
      <c r="B30" s="11">
        <v>26</v>
      </c>
      <c r="C30" s="13" t="s">
        <v>100</v>
      </c>
      <c r="D30" s="85">
        <v>11.774493758</v>
      </c>
      <c r="E30" s="85">
        <v>56.303944386</v>
      </c>
      <c r="F30" s="85">
        <v>332.346489922</v>
      </c>
      <c r="G30" s="85">
        <v>53.652656649</v>
      </c>
      <c r="H30" s="85">
        <v>3.474355605</v>
      </c>
      <c r="I30" s="85">
        <v>0</v>
      </c>
      <c r="J30" s="75">
        <v>0.002816301469299418</v>
      </c>
      <c r="K30" s="80">
        <f t="shared" si="0"/>
        <v>457.5547566214693</v>
      </c>
      <c r="L30" s="85">
        <v>0</v>
      </c>
    </row>
    <row r="31" spans="2:12" ht="12.75">
      <c r="B31" s="11">
        <v>27</v>
      </c>
      <c r="C31" s="13" t="s">
        <v>15</v>
      </c>
      <c r="D31" s="85">
        <v>372.058673441</v>
      </c>
      <c r="E31" s="85">
        <v>577.659055824</v>
      </c>
      <c r="F31" s="85">
        <v>2257.851908843</v>
      </c>
      <c r="G31" s="85">
        <v>300.686356005</v>
      </c>
      <c r="H31" s="85">
        <v>38.828823968</v>
      </c>
      <c r="I31" s="85">
        <v>0</v>
      </c>
      <c r="J31" s="75">
        <v>0</v>
      </c>
      <c r="K31" s="80">
        <f t="shared" si="0"/>
        <v>3547.084818081</v>
      </c>
      <c r="L31" s="85">
        <v>0</v>
      </c>
    </row>
    <row r="32" spans="2:12" ht="12.75">
      <c r="B32" s="11">
        <v>28</v>
      </c>
      <c r="C32" s="13" t="s">
        <v>101</v>
      </c>
      <c r="D32" s="85">
        <v>2.103290755</v>
      </c>
      <c r="E32" s="85">
        <v>5.041026188</v>
      </c>
      <c r="F32" s="85">
        <v>18.881438951</v>
      </c>
      <c r="G32" s="85">
        <v>2.105770935</v>
      </c>
      <c r="H32" s="85">
        <v>1.686027484</v>
      </c>
      <c r="I32" s="85">
        <v>0</v>
      </c>
      <c r="J32" s="75">
        <v>0.00011951243532950875</v>
      </c>
      <c r="K32" s="80">
        <f t="shared" si="0"/>
        <v>29.817673825435328</v>
      </c>
      <c r="L32" s="85">
        <v>0</v>
      </c>
    </row>
    <row r="33" spans="2:12" ht="12.75">
      <c r="B33" s="11">
        <v>29</v>
      </c>
      <c r="C33" s="13" t="s">
        <v>57</v>
      </c>
      <c r="D33" s="85">
        <v>50.173127542</v>
      </c>
      <c r="E33" s="85">
        <v>114.65890149</v>
      </c>
      <c r="F33" s="85">
        <v>649.893282799</v>
      </c>
      <c r="G33" s="85">
        <v>50.60759389</v>
      </c>
      <c r="H33" s="85">
        <v>7.565827642</v>
      </c>
      <c r="I33" s="85">
        <v>0</v>
      </c>
      <c r="J33" s="75">
        <v>0.0065190708084080186</v>
      </c>
      <c r="K33" s="80">
        <f t="shared" si="0"/>
        <v>872.9052524338084</v>
      </c>
      <c r="L33" s="85">
        <v>0</v>
      </c>
    </row>
    <row r="34" spans="2:12" ht="12.75">
      <c r="B34" s="11">
        <v>30</v>
      </c>
      <c r="C34" s="13" t="s">
        <v>58</v>
      </c>
      <c r="D34" s="85">
        <v>43.662585686</v>
      </c>
      <c r="E34" s="85">
        <v>509.344959562</v>
      </c>
      <c r="F34" s="85">
        <v>1062.036866854</v>
      </c>
      <c r="G34" s="85">
        <v>94.367584241</v>
      </c>
      <c r="H34" s="85">
        <v>6.658343068</v>
      </c>
      <c r="I34" s="85">
        <v>0</v>
      </c>
      <c r="J34" s="75">
        <v>0.07143760090949919</v>
      </c>
      <c r="K34" s="80">
        <f t="shared" si="0"/>
        <v>1716.1417770119097</v>
      </c>
      <c r="L34" s="85">
        <v>0</v>
      </c>
    </row>
    <row r="35" spans="2:12" ht="12.75">
      <c r="B35" s="11">
        <v>31</v>
      </c>
      <c r="C35" s="12" t="s">
        <v>59</v>
      </c>
      <c r="D35" s="85">
        <v>0.901819619</v>
      </c>
      <c r="E35" s="85">
        <v>0.143864523</v>
      </c>
      <c r="F35" s="85">
        <v>22.388427271</v>
      </c>
      <c r="G35" s="85">
        <v>1.818917425</v>
      </c>
      <c r="H35" s="85">
        <v>0.03729635</v>
      </c>
      <c r="I35" s="85">
        <v>0</v>
      </c>
      <c r="J35" s="75">
        <v>1.0076933838913046E-07</v>
      </c>
      <c r="K35" s="80">
        <f t="shared" si="0"/>
        <v>25.290325288769335</v>
      </c>
      <c r="L35" s="85">
        <v>0</v>
      </c>
    </row>
    <row r="36" spans="2:12" ht="12.75">
      <c r="B36" s="11">
        <v>32</v>
      </c>
      <c r="C36" s="13" t="s">
        <v>60</v>
      </c>
      <c r="D36" s="85">
        <v>526.467960028</v>
      </c>
      <c r="E36" s="85">
        <v>719.607381503</v>
      </c>
      <c r="F36" s="85">
        <v>1748.106413879</v>
      </c>
      <c r="G36" s="85">
        <v>304.947243663</v>
      </c>
      <c r="H36" s="85">
        <v>58.52984523</v>
      </c>
      <c r="I36" s="85">
        <v>0</v>
      </c>
      <c r="J36" s="75">
        <v>2.3288127648238124</v>
      </c>
      <c r="K36" s="80">
        <f t="shared" si="0"/>
        <v>3359.9876570678234</v>
      </c>
      <c r="L36" s="85">
        <v>0</v>
      </c>
    </row>
    <row r="37" spans="2:12" ht="12.75">
      <c r="B37" s="11">
        <v>33</v>
      </c>
      <c r="C37" s="13" t="s">
        <v>95</v>
      </c>
      <c r="D37" s="85">
        <v>3.730328901</v>
      </c>
      <c r="E37" s="85">
        <v>2.880470517</v>
      </c>
      <c r="F37" s="85">
        <v>61.89134474</v>
      </c>
      <c r="G37" s="86">
        <v>4.349164094</v>
      </c>
      <c r="H37" s="86">
        <v>0.723614612</v>
      </c>
      <c r="I37" s="85">
        <v>0</v>
      </c>
      <c r="J37" s="75">
        <v>6.478248444041216</v>
      </c>
      <c r="K37" s="80">
        <f t="shared" si="0"/>
        <v>80.05317130804123</v>
      </c>
      <c r="L37" s="85">
        <v>0</v>
      </c>
    </row>
    <row r="38" spans="2:12" ht="12.75">
      <c r="B38" s="11">
        <v>34</v>
      </c>
      <c r="C38" s="13" t="s">
        <v>61</v>
      </c>
      <c r="D38" s="85">
        <v>0.144442043</v>
      </c>
      <c r="E38" s="85">
        <v>0.23160386</v>
      </c>
      <c r="F38" s="85">
        <v>4.77398632</v>
      </c>
      <c r="G38" s="85">
        <v>0.130076609</v>
      </c>
      <c r="H38" s="85">
        <v>0.027223488</v>
      </c>
      <c r="I38" s="85">
        <v>0</v>
      </c>
      <c r="J38" s="75">
        <v>6.0461603033478285E-05</v>
      </c>
      <c r="K38" s="80">
        <f t="shared" si="0"/>
        <v>5.307392781603032</v>
      </c>
      <c r="L38" s="85">
        <v>0</v>
      </c>
    </row>
    <row r="39" spans="2:12" ht="12.75">
      <c r="B39" s="11">
        <v>35</v>
      </c>
      <c r="C39" s="13" t="s">
        <v>62</v>
      </c>
      <c r="D39" s="85">
        <v>460.740414159</v>
      </c>
      <c r="E39" s="85">
        <v>433.486257846</v>
      </c>
      <c r="F39" s="85">
        <v>1991.527291045</v>
      </c>
      <c r="G39" s="85">
        <v>293.02261189</v>
      </c>
      <c r="H39" s="85">
        <v>19.728983331</v>
      </c>
      <c r="I39" s="85">
        <v>0</v>
      </c>
      <c r="J39" s="75">
        <v>1.1879363756184529</v>
      </c>
      <c r="K39" s="80">
        <f t="shared" si="0"/>
        <v>3199.6934946466185</v>
      </c>
      <c r="L39" s="85">
        <v>0</v>
      </c>
    </row>
    <row r="40" spans="2:12" ht="12.75">
      <c r="B40" s="11">
        <v>36</v>
      </c>
      <c r="C40" s="13" t="s">
        <v>63</v>
      </c>
      <c r="D40" s="85">
        <v>15.370033346</v>
      </c>
      <c r="E40" s="85">
        <v>23.592229395</v>
      </c>
      <c r="F40" s="85">
        <v>270.667108605</v>
      </c>
      <c r="G40" s="85">
        <v>25.591544183</v>
      </c>
      <c r="H40" s="85">
        <v>2.069519558</v>
      </c>
      <c r="I40" s="85">
        <v>0</v>
      </c>
      <c r="J40" s="75">
        <v>0.0064299907132720265</v>
      </c>
      <c r="K40" s="80">
        <f t="shared" si="0"/>
        <v>337.29686507771333</v>
      </c>
      <c r="L40" s="85">
        <v>0</v>
      </c>
    </row>
    <row r="41" spans="2:12" ht="12.75">
      <c r="B41" s="11">
        <v>37</v>
      </c>
      <c r="C41" s="13" t="s">
        <v>64</v>
      </c>
      <c r="D41" s="85">
        <v>1126.325523121</v>
      </c>
      <c r="E41" s="85">
        <v>1212.366948371</v>
      </c>
      <c r="F41" s="85">
        <v>1984.881419365</v>
      </c>
      <c r="G41" s="85">
        <v>297.514573363</v>
      </c>
      <c r="H41" s="85">
        <v>48.834141081</v>
      </c>
      <c r="I41" s="85">
        <v>0</v>
      </c>
      <c r="J41" s="75">
        <v>0.060206152760661845</v>
      </c>
      <c r="K41" s="80">
        <f t="shared" si="0"/>
        <v>4669.98281145376</v>
      </c>
      <c r="L41" s="85">
        <v>0</v>
      </c>
    </row>
    <row r="42" spans="2:12" ht="15">
      <c r="B42" s="14" t="s">
        <v>11</v>
      </c>
      <c r="C42" s="76"/>
      <c r="D42" s="88">
        <f aca="true" t="shared" si="1" ref="D42:L42">SUM(D5:D41)</f>
        <v>14944.633399416</v>
      </c>
      <c r="E42" s="88">
        <f t="shared" si="1"/>
        <v>22668.371470856535</v>
      </c>
      <c r="F42" s="88">
        <f t="shared" si="1"/>
        <v>36007.51132795145</v>
      </c>
      <c r="G42" s="88">
        <f t="shared" si="1"/>
        <v>5761.415096976372</v>
      </c>
      <c r="H42" s="88">
        <f t="shared" si="1"/>
        <v>947.2565454880003</v>
      </c>
      <c r="I42" s="88">
        <f t="shared" si="1"/>
        <v>0</v>
      </c>
      <c r="J42" s="88">
        <f t="shared" si="1"/>
        <v>112.88431728387091</v>
      </c>
      <c r="K42" s="88">
        <f t="shared" si="1"/>
        <v>80442.07215797224</v>
      </c>
      <c r="L42" s="88">
        <f t="shared" si="1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47" spans="4:10" ht="12.75">
      <c r="D47" s="94"/>
      <c r="E47" s="94"/>
      <c r="F47" s="94"/>
      <c r="G47" s="94"/>
      <c r="H47" s="94"/>
      <c r="I47" s="94"/>
      <c r="J47" s="9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2020-08-10T13:40:31Z</dcterms:modified>
  <cp:category/>
  <cp:version/>
  <cp:contentType/>
  <cp:contentStatus/>
</cp:coreProperties>
</file>