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<sst xmlns="http://schemas.openxmlformats.org/spreadsheetml/2006/main" count="192" uniqueCount="158">
  <si>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</si>
  <si>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</si>
  <si>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</si>
  <si>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</si>
  <si>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</si>
  <si>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</si>
  <si>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</si>
  <si>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</si>
  <si>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</si>
  <si>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</si>
  <si>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</si>
  <si>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</si>
  <si>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</si>
  <si>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</si>
  <si>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</si>
  <si>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</si>
  <si>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</si>
  <si>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</si>
  <si>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</si>
  <si>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</si>
  <si>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</si>
  <si>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</si>
  <si>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</si>
  <si>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</si>
  <si>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</si>
  <si>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</si>
  <si>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</si>
  <si>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</si>
  <si>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</si>
  <si>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</si>
  <si>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</si>
  <si>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</si>
  <si>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</si>
  <si>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</si>
  <si>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</si>
  <si>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</si>
  <si>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</si>
  <si>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</si>
  <si>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</si>
  <si>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</si>
  <si>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</si>
  <si>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</si>
  <si>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</si>
  <si>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</si>
  <si>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</si>
  <si>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</si>
  <si>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</si>
  <si>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</si>
  <si>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</si>
  <si>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</si>
  <si>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</si>
  <si>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</si>
  <si>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</si>
  <si>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</si>
  <si>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</si>
  <si>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</si>
  <si>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</si>
  <si>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</si>
  <si>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</si>
  <si>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</si>
  <si>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</si>
  <si>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</si>
  <si>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</si>
  <si>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</si>
  <si>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</si>
  <si>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</si>
  <si>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</si>
  <si>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</si>
  <si>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</si>
  <si>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</si>
  <si>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</si>
  <si>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</si>
  <si>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</si>
  <si>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</si>
  <si>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</si>
  <si>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</si>
  <si>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</si>
  <si>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</si>
  <si>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</si>
  <si>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</si>
  <si>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</si>
  <si>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</si>
  <si>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</si>
  <si>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</si>
  <si>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</si>
  <si>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</si>
  <si>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</si>
  <si>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</si>
  <si>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</si>
  <si>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Category of Investor</t>
  </si>
  <si>
    <t xml:space="preserve">1 : Retail Investor </t>
  </si>
  <si>
    <t>2 : Corporates</t>
  </si>
  <si>
    <t>3 : Banks/FIs</t>
  </si>
  <si>
    <t>4 : FIIs/FPIs</t>
  </si>
  <si>
    <t>5 : High Networth Individuals</t>
  </si>
  <si>
    <t>Telangana</t>
  </si>
  <si>
    <t>I : Contribution of sponsor and its associates in AAUM</t>
  </si>
  <si>
    <t>II : Contribution of other than sponsor and its associates in AAUM</t>
  </si>
  <si>
    <t>(c) Sub-Total</t>
  </si>
  <si>
    <t>New Delhi</t>
  </si>
  <si>
    <t>Orissa</t>
  </si>
  <si>
    <t>Pondicherry</t>
  </si>
  <si>
    <t>T30</t>
  </si>
  <si>
    <t>B30</t>
  </si>
  <si>
    <t xml:space="preserve">T30 : Top 30 cities as identified by AMFI </t>
  </si>
  <si>
    <t xml:space="preserve">B30 : Other than T30  </t>
  </si>
  <si>
    <t>DSP Arbitrage Fund</t>
  </si>
  <si>
    <t>DSP Dynamic Asset Allocation Fund</t>
  </si>
  <si>
    <t>DSP Equal Nifty 50 Fund</t>
  </si>
  <si>
    <t>DSP Equity Opportunities</t>
  </si>
  <si>
    <t>DSP Equity Savings Fund</t>
  </si>
  <si>
    <t>DSP Focus Fund</t>
  </si>
  <si>
    <t>DSP Midcap Fund</t>
  </si>
  <si>
    <t>DSP Natural Resources and New Energy Fund</t>
  </si>
  <si>
    <t>DSP Small Cap Fund</t>
  </si>
  <si>
    <t>DSP India T.I.G.E.R Fund</t>
  </si>
  <si>
    <t>DSP TOP 100 Equity</t>
  </si>
  <si>
    <t>DSP US Flexible Equity Fund</t>
  </si>
  <si>
    <t>DSP World Agriculture Fund</t>
  </si>
  <si>
    <t>DSP World Energy Fund</t>
  </si>
  <si>
    <t>DSP World Gold Fund</t>
  </si>
  <si>
    <t>DSP World Mining Fund</t>
  </si>
  <si>
    <t>DSP Global Allocation Fund</t>
  </si>
  <si>
    <t>DSP 10Y G-Sec Fund</t>
  </si>
  <si>
    <t>DSP Equity &amp; Bond Fund</t>
  </si>
  <si>
    <t>DSP Liquid ETF</t>
  </si>
  <si>
    <t>DSP Mutual Fund (All figures in Rs. Crore)</t>
  </si>
  <si>
    <t>DSP Overnight Fund</t>
  </si>
  <si>
    <t>DSP Nifty 50 Index Fund</t>
  </si>
  <si>
    <t>DSP Nifty Next 50 Index Fund</t>
  </si>
  <si>
    <t>DSP Healthcare Fund</t>
  </si>
  <si>
    <t>DSP Quant Fund</t>
  </si>
  <si>
    <t>DSP Savings Fund</t>
  </si>
  <si>
    <t>DSP Liquidity Fund</t>
  </si>
  <si>
    <t>DSP Government Securities Fund</t>
  </si>
  <si>
    <t>DSP FMP - Series 250-39M</t>
  </si>
  <si>
    <t>DSP FMP - Series 251-38M</t>
  </si>
  <si>
    <t>DSP Bond Fund</t>
  </si>
  <si>
    <t>DSP Ultra Short Fund</t>
  </si>
  <si>
    <t>DSP Low Duration Fund</t>
  </si>
  <si>
    <t>DSP Credit Risk Fund</t>
  </si>
  <si>
    <t>DSP Regular Savings Fund</t>
  </si>
  <si>
    <t>DSP Short Term Fund</t>
  </si>
  <si>
    <t>DSP Corporate Bond Fund</t>
  </si>
  <si>
    <t>DSP Banking and PSU Debt Fund</t>
  </si>
  <si>
    <t>DSP Strategic Bond Fund</t>
  </si>
  <si>
    <t>DSP Tax Saver Fund</t>
  </si>
  <si>
    <t>DSP Value Fund</t>
  </si>
  <si>
    <t>DSP Flexi Cap Fund</t>
  </si>
  <si>
    <t>DSP Floater Fund</t>
  </si>
  <si>
    <t>DSP FMP - Series 264-60M-17D</t>
  </si>
  <si>
    <t>DSP NIFTY 50 EQUAL WEIGHT ETF</t>
  </si>
  <si>
    <t>DSP Nifty Midcap 150 Quality 50 ETF</t>
  </si>
  <si>
    <t>DSP Nifty 50 ETF</t>
  </si>
  <si>
    <t>DSP Global Innovation Fund of Fund</t>
  </si>
  <si>
    <t>DSP Mutual Fund: Average Assets Under Management (AAUM) as on 31.03.2022 (All figures in Rs. Crore)</t>
  </si>
  <si>
    <t>Table showing State wise /Union Territory wise contribution to AAUM of category of schemes as on 31.03.2022</t>
  </si>
  <si>
    <t>DSP Nifty SDL Plus G-Sec Jun 2028 30:70 Index Fund Mat.Dt.30-06-2028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</si>
</sst>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  <numFmt numFmtId="189" formatCode="_ * #,##0.0_ ;_ * \-#,##0.0_ ;_ * &quot;-&quot;??_ ;_ @_ "/>
    <numFmt numFmtId="190" formatCode="0.0"/>
  </numFmts>
  <fonts count="45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5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7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1" fillId="33" borderId="18" xfId="42" applyFont="1" applyFill="1" applyBorder="1" applyAlignment="1">
      <alignment/>
    </xf>
    <xf numFmtId="171" fontId="0" fillId="0" borderId="10" xfId="42" applyFont="1" applyFill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8" xfId="42" applyFont="1" applyBorder="1" applyAlignment="1">
      <alignment horizontal="center"/>
    </xf>
    <xf numFmtId="171" fontId="0" fillId="0" borderId="19" xfId="42" applyFont="1" applyBorder="1" applyAlignment="1">
      <alignment horizontal="center"/>
    </xf>
    <xf numFmtId="171" fontId="0" fillId="0" borderId="11" xfId="42" applyFont="1" applyBorder="1" applyAlignment="1">
      <alignment/>
    </xf>
    <xf numFmtId="171" fontId="0" fillId="0" borderId="10" xfId="42" applyFont="1" applyFill="1" applyBorder="1" applyAlignment="1">
      <alignment/>
    </xf>
    <xf numFmtId="171" fontId="0" fillId="0" borderId="10" xfId="42" applyFont="1" applyBorder="1" applyAlignment="1">
      <alignment/>
    </xf>
    <xf numFmtId="171" fontId="0" fillId="0" borderId="12" xfId="42" applyFont="1" applyBorder="1" applyAlignment="1">
      <alignment/>
    </xf>
    <xf numFmtId="171" fontId="1" fillId="0" borderId="13" xfId="42" applyFont="1" applyBorder="1" applyAlignment="1">
      <alignment/>
    </xf>
    <xf numFmtId="171" fontId="0" fillId="33" borderId="11" xfId="42" applyFont="1" applyFill="1" applyBorder="1" applyAlignment="1">
      <alignment/>
    </xf>
    <xf numFmtId="171" fontId="0" fillId="33" borderId="10" xfId="42" applyFont="1" applyFill="1" applyBorder="1" applyAlignment="1">
      <alignment/>
    </xf>
    <xf numFmtId="171" fontId="0" fillId="33" borderId="12" xfId="42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4" borderId="11" xfId="42" applyFont="1" applyFill="1" applyBorder="1" applyAlignment="1">
      <alignment/>
    </xf>
    <xf numFmtId="171" fontId="0" fillId="0" borderId="15" xfId="42" applyFont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1" fillId="33" borderId="12" xfId="42" applyFont="1" applyFill="1" applyBorder="1" applyAlignment="1">
      <alignment/>
    </xf>
    <xf numFmtId="171" fontId="1" fillId="33" borderId="10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1" fillId="34" borderId="10" xfId="42" applyFont="1" applyFill="1" applyBorder="1" applyAlignment="1">
      <alignment/>
    </xf>
    <xf numFmtId="171" fontId="1" fillId="34" borderId="12" xfId="42" applyFont="1" applyFill="1" applyBorder="1" applyAlignment="1">
      <alignment/>
    </xf>
    <xf numFmtId="171" fontId="1" fillId="33" borderId="15" xfId="42" applyFont="1" applyFill="1" applyBorder="1" applyAlignment="1">
      <alignment/>
    </xf>
    <xf numFmtId="171" fontId="0" fillId="0" borderId="11" xfId="42" applyFont="1" applyBorder="1" applyAlignment="1">
      <alignment horizontal="center"/>
    </xf>
    <xf numFmtId="171" fontId="0" fillId="0" borderId="10" xfId="42" applyFont="1" applyBorder="1" applyAlignment="1">
      <alignment horizontal="center"/>
    </xf>
    <xf numFmtId="171" fontId="0" fillId="0" borderId="12" xfId="42" applyFont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171" fontId="1" fillId="33" borderId="11" xfId="42" applyFont="1" applyFill="1" applyBorder="1" applyAlignment="1">
      <alignment/>
    </xf>
    <xf numFmtId="171" fontId="0" fillId="34" borderId="11" xfId="42" applyFont="1" applyFill="1" applyBorder="1" applyAlignment="1">
      <alignment/>
    </xf>
    <xf numFmtId="171" fontId="1" fillId="33" borderId="11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180" fontId="1" fillId="33" borderId="20" xfId="42" applyNumberFormat="1" applyFont="1" applyFill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171" fontId="1" fillId="0" borderId="13" xfId="42" applyNumberFormat="1" applyFont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9" fillId="0" borderId="0" xfId="42" applyFont="1" applyFill="1" applyBorder="1" applyAlignment="1">
      <alignment horizontal="right"/>
    </xf>
    <xf numFmtId="171" fontId="1" fillId="33" borderId="14" xfId="42" applyFont="1" applyFill="1" applyBorder="1" applyAlignment="1">
      <alignment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3" fontId="0" fillId="0" borderId="0" xfId="0" applyNumberFormat="1" applyBorder="1" applyAlignment="1">
      <alignment/>
    </xf>
    <xf numFmtId="4" fontId="1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4" xfId="0" applyBorder="1" applyAlignment="1">
      <alignment horizontal="left" wrapText="1"/>
    </xf>
    <xf numFmtId="43" fontId="0" fillId="0" borderId="0" xfId="0" applyNumberFormat="1" applyFill="1" applyBorder="1" applyAlignment="1">
      <alignment/>
    </xf>
    <xf numFmtId="0" fontId="4" fillId="0" borderId="18" xfId="56" applyNumberFormat="1" applyFont="1" applyFill="1" applyBorder="1" applyAlignment="1">
      <alignment horizontal="center" wrapText="1"/>
      <protection/>
    </xf>
    <xf numFmtId="180" fontId="1" fillId="33" borderId="21" xfId="42" applyNumberFormat="1" applyFont="1" applyFill="1" applyBorder="1" applyAlignment="1">
      <alignment/>
    </xf>
    <xf numFmtId="180" fontId="1" fillId="33" borderId="18" xfId="42" applyNumberFormat="1" applyFont="1" applyFill="1" applyBorder="1" applyAlignment="1">
      <alignment horizontal="center"/>
    </xf>
    <xf numFmtId="171" fontId="0" fillId="0" borderId="18" xfId="42" applyFont="1" applyBorder="1" applyAlignment="1">
      <alignment/>
    </xf>
    <xf numFmtId="171" fontId="0" fillId="33" borderId="18" xfId="42" applyFont="1" applyFill="1" applyBorder="1" applyAlignment="1">
      <alignment/>
    </xf>
    <xf numFmtId="171" fontId="0" fillId="34" borderId="18" xfId="42" applyFont="1" applyFill="1" applyBorder="1" applyAlignment="1">
      <alignment/>
    </xf>
    <xf numFmtId="171" fontId="1" fillId="34" borderId="18" xfId="42" applyFont="1" applyFill="1" applyBorder="1" applyAlignment="1">
      <alignment/>
    </xf>
    <xf numFmtId="171" fontId="0" fillId="0" borderId="18" xfId="42" applyFont="1" applyBorder="1" applyAlignment="1">
      <alignment horizontal="center"/>
    </xf>
    <xf numFmtId="171" fontId="1" fillId="33" borderId="18" xfId="42" applyFont="1" applyFill="1" applyBorder="1" applyAlignment="1">
      <alignment/>
    </xf>
    <xf numFmtId="0" fontId="1" fillId="33" borderId="14" xfId="0" applyFont="1" applyFill="1" applyBorder="1" applyAlignment="1">
      <alignment horizontal="right"/>
    </xf>
    <xf numFmtId="0" fontId="1" fillId="0" borderId="14" xfId="0" applyFont="1" applyBorder="1" applyAlignment="1">
      <alignment horizontal="right"/>
    </xf>
    <xf numFmtId="2" fontId="4" fillId="0" borderId="14" xfId="56" applyNumberFormat="1" applyFont="1" applyFill="1" applyBorder="1">
      <alignment/>
      <protection/>
    </xf>
    <xf numFmtId="0" fontId="1" fillId="33" borderId="22" xfId="0" applyFont="1" applyFill="1" applyBorder="1" applyAlignment="1">
      <alignment horizontal="right" wrapText="1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171" fontId="1" fillId="0" borderId="12" xfId="42" applyFont="1" applyBorder="1" applyAlignment="1">
      <alignment/>
    </xf>
    <xf numFmtId="180" fontId="1" fillId="33" borderId="24" xfId="42" applyNumberFormat="1" applyFont="1" applyFill="1" applyBorder="1" applyAlignment="1">
      <alignment/>
    </xf>
    <xf numFmtId="180" fontId="1" fillId="33" borderId="25" xfId="42" applyNumberFormat="1" applyFont="1" applyFill="1" applyBorder="1" applyAlignment="1">
      <alignment/>
    </xf>
    <xf numFmtId="180" fontId="1" fillId="33" borderId="13" xfId="42" applyNumberFormat="1" applyFont="1" applyFill="1" applyBorder="1" applyAlignment="1">
      <alignment horizontal="right"/>
    </xf>
    <xf numFmtId="171" fontId="1" fillId="34" borderId="13" xfId="42" applyFont="1" applyFill="1" applyBorder="1" applyAlignment="1">
      <alignment/>
    </xf>
    <xf numFmtId="171" fontId="1" fillId="33" borderId="14" xfId="42" applyFont="1" applyFill="1" applyBorder="1" applyAlignment="1">
      <alignment/>
    </xf>
    <xf numFmtId="171" fontId="1" fillId="33" borderId="13" xfId="42" applyNumberFormat="1" applyFont="1" applyFill="1" applyBorder="1" applyAlignment="1">
      <alignment/>
    </xf>
    <xf numFmtId="171" fontId="1" fillId="33" borderId="13" xfId="42" applyFont="1" applyFill="1" applyBorder="1" applyAlignment="1">
      <alignment/>
    </xf>
    <xf numFmtId="171" fontId="1" fillId="33" borderId="26" xfId="42" applyFont="1" applyFill="1" applyBorder="1" applyAlignment="1">
      <alignment/>
    </xf>
    <xf numFmtId="171" fontId="1" fillId="33" borderId="27" xfId="42" applyFont="1" applyFill="1" applyBorder="1" applyAlignment="1">
      <alignment/>
    </xf>
    <xf numFmtId="171" fontId="1" fillId="33" borderId="28" xfId="42" applyFont="1" applyFill="1" applyBorder="1" applyAlignment="1">
      <alignment/>
    </xf>
    <xf numFmtId="171" fontId="1" fillId="33" borderId="29" xfId="42" applyFont="1" applyFill="1" applyBorder="1" applyAlignment="1">
      <alignment/>
    </xf>
    <xf numFmtId="171" fontId="1" fillId="33" borderId="30" xfId="42" applyFont="1" applyFill="1" applyBorder="1" applyAlignment="1">
      <alignment/>
    </xf>
    <xf numFmtId="171" fontId="1" fillId="33" borderId="17" xfId="42" applyNumberFormat="1" applyFont="1" applyFill="1" applyBorder="1" applyAlignment="1">
      <alignment/>
    </xf>
    <xf numFmtId="0" fontId="0" fillId="0" borderId="0" xfId="0" applyAlignment="1">
      <alignment horizontal="right" wrapText="1"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/>
      <protection/>
    </xf>
    <xf numFmtId="2" fontId="6" fillId="0" borderId="38" xfId="56" applyNumberFormat="1" applyFont="1" applyFill="1" applyBorder="1" applyAlignment="1">
      <alignment horizontal="center"/>
      <protection/>
    </xf>
    <xf numFmtId="2" fontId="6" fillId="0" borderId="39" xfId="56" applyNumberFormat="1" applyFont="1" applyFill="1" applyBorder="1" applyAlignment="1">
      <alignment horizontal="center"/>
      <protection/>
    </xf>
    <xf numFmtId="171" fontId="0" fillId="0" borderId="15" xfId="42" applyFont="1" applyBorder="1" applyAlignment="1">
      <alignment horizontal="center"/>
    </xf>
    <xf numFmtId="171" fontId="0" fillId="0" borderId="14" xfId="42" applyFont="1" applyBorder="1" applyAlignment="1">
      <alignment horizontal="center"/>
    </xf>
    <xf numFmtId="49" fontId="44" fillId="0" borderId="32" xfId="55" applyNumberFormat="1" applyFont="1" applyFill="1" applyBorder="1" applyAlignment="1">
      <alignment horizontal="center" vertical="center" wrapText="1"/>
      <protection/>
    </xf>
    <xf numFmtId="49" fontId="44" fillId="0" borderId="14" xfId="55" applyNumberFormat="1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40" xfId="56" applyNumberFormat="1" applyFont="1" applyFill="1" applyBorder="1" applyAlignment="1">
      <alignment horizontal="center"/>
      <protection/>
    </xf>
    <xf numFmtId="2" fontId="6" fillId="0" borderId="40" xfId="56" applyNumberFormat="1" applyFont="1" applyFill="1" applyBorder="1" applyAlignment="1">
      <alignment horizontal="center" vertical="top" wrapText="1"/>
      <protection/>
    </xf>
    <xf numFmtId="2" fontId="2" fillId="0" borderId="40" xfId="56" applyNumberFormat="1" applyFont="1" applyFill="1" applyBorder="1" applyAlignment="1">
      <alignment horizontal="center" vertical="top" wrapText="1"/>
      <protection/>
    </xf>
    <xf numFmtId="2" fontId="2" fillId="0" borderId="38" xfId="56" applyNumberFormat="1" applyFont="1" applyFill="1" applyBorder="1" applyAlignment="1">
      <alignment horizontal="center" vertical="top" wrapText="1"/>
      <protection/>
    </xf>
    <xf numFmtId="2" fontId="2" fillId="0" borderId="39" xfId="56" applyNumberFormat="1" applyFont="1" applyFill="1" applyBorder="1" applyAlignment="1">
      <alignment horizontal="center" vertical="top" wrapText="1"/>
      <protection/>
    </xf>
    <xf numFmtId="3" fontId="6" fillId="0" borderId="41" xfId="56" applyNumberFormat="1" applyFont="1" applyFill="1" applyBorder="1" applyAlignment="1">
      <alignment vertical="center" wrapText="1"/>
      <protection/>
    </xf>
    <xf numFmtId="3" fontId="6" fillId="0" borderId="42" xfId="56" applyNumberFormat="1" applyFont="1" applyFill="1" applyBorder="1" applyAlignment="1">
      <alignment vertical="center" wrapText="1"/>
      <protection/>
    </xf>
    <xf numFmtId="3" fontId="6" fillId="0" borderId="24" xfId="56" applyNumberFormat="1" applyFont="1" applyFill="1" applyBorder="1" applyAlignment="1">
      <alignment vertical="center" wrapText="1"/>
      <protection/>
    </xf>
    <xf numFmtId="2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43" xfId="42" applyFont="1" applyBorder="1" applyAlignment="1">
      <alignment horizontal="center"/>
    </xf>
    <xf numFmtId="171" fontId="0" fillId="0" borderId="25" xfId="42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4" fillId="0" borderId="44" xfId="55" applyNumberFormat="1" applyFont="1" applyFill="1" applyBorder="1" applyAlignment="1">
      <alignment horizontal="center" vertical="center" wrapText="1"/>
      <protection/>
    </xf>
    <xf numFmtId="49" fontId="44" fillId="0" borderId="13" xfId="55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5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8.57421875" style="2" bestFit="1" customWidth="1"/>
    <col min="2" max="2" width="39.140625" style="2" customWidth="1"/>
    <col min="3" max="3" width="5.28125" style="2" bestFit="1" customWidth="1"/>
    <col min="4" max="4" width="9.57421875" style="30" customWidth="1"/>
    <col min="5" max="7" width="5.28125" style="2" bestFit="1" customWidth="1"/>
    <col min="8" max="8" width="9.57421875" style="2" customWidth="1"/>
    <col min="9" max="9" width="10.57421875" style="2" customWidth="1"/>
    <col min="10" max="10" width="9.57421875" style="2" bestFit="1" customWidth="1"/>
    <col min="11" max="11" width="7.00390625" style="2" bestFit="1" customWidth="1"/>
    <col min="12" max="12" width="10.140625" style="2" customWidth="1"/>
    <col min="13" max="13" width="5.28125" style="2" bestFit="1" customWidth="1"/>
    <col min="14" max="14" width="5.28125" style="30" bestFit="1" customWidth="1"/>
    <col min="15" max="17" width="5.28125" style="2" bestFit="1" customWidth="1"/>
    <col min="18" max="18" width="9.57421875" style="2" bestFit="1" customWidth="1"/>
    <col min="19" max="20" width="8.00390625" style="2" bestFit="1" customWidth="1"/>
    <col min="21" max="21" width="5.28125" style="2" bestFit="1" customWidth="1"/>
    <col min="22" max="22" width="8.00390625" style="2" customWidth="1"/>
    <col min="23" max="27" width="5.28125" style="2" bestFit="1" customWidth="1"/>
    <col min="28" max="28" width="7.00390625" style="2" customWidth="1"/>
    <col min="29" max="29" width="6.00390625" style="2" bestFit="1" customWidth="1"/>
    <col min="30" max="31" width="5.28125" style="2" bestFit="1" customWidth="1"/>
    <col min="32" max="32" width="6.00390625" style="2" customWidth="1"/>
    <col min="33" max="37" width="5.28125" style="2" bestFit="1" customWidth="1"/>
    <col min="38" max="38" width="6.00390625" style="2" customWidth="1"/>
    <col min="39" max="41" width="5.28125" style="2" bestFit="1" customWidth="1"/>
    <col min="42" max="43" width="6.00390625" style="2" bestFit="1" customWidth="1"/>
    <col min="44" max="44" width="7.00390625" style="30" bestFit="1" customWidth="1"/>
    <col min="45" max="47" width="5.28125" style="2" bestFit="1" customWidth="1"/>
    <col min="48" max="48" width="10.57421875" style="2" customWidth="1"/>
    <col min="49" max="49" width="9.57421875" style="2" bestFit="1" customWidth="1"/>
    <col min="50" max="50" width="7.00390625" style="2" bestFit="1" customWidth="1"/>
    <col min="51" max="51" width="5.28125" style="2" bestFit="1" customWidth="1"/>
    <col min="52" max="52" width="10.57421875" style="2" customWidth="1"/>
    <col min="53" max="53" width="5.28125" style="2" bestFit="1" customWidth="1"/>
    <col min="54" max="54" width="5.28125" style="30" bestFit="1" customWidth="1"/>
    <col min="55" max="57" width="5.28125" style="2" bestFit="1" customWidth="1"/>
    <col min="58" max="58" width="9.57421875" style="2" customWidth="1"/>
    <col min="59" max="59" width="8.00390625" style="30" customWidth="1"/>
    <col min="60" max="60" width="7.00390625" style="2" bestFit="1" customWidth="1"/>
    <col min="61" max="61" width="5.28125" style="2" bestFit="1" customWidth="1"/>
    <col min="62" max="62" width="9.57421875" style="2" bestFit="1" customWidth="1"/>
    <col min="63" max="63" width="16.57421875" style="26" customWidth="1"/>
    <col min="64" max="64" width="10.28125" style="2" bestFit="1" customWidth="1"/>
    <col min="65" max="16384" width="9.140625" style="2" customWidth="1"/>
  </cols>
  <sheetData>
    <row r="1" spans="1:252" s="1" customFormat="1" ht="19.5" thickBot="1">
      <c r="A1" s="155" t="s">
        <v>66</v>
      </c>
      <c r="B1" s="137" t="s">
        <v>28</v>
      </c>
      <c r="C1" s="143" t="s">
        <v>155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5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pans="1:252" s="5" customFormat="1" ht="18.75" customHeight="1" thickBot="1">
      <c r="A2" s="156"/>
      <c r="B2" s="138"/>
      <c r="C2" s="142" t="s">
        <v>27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1"/>
      <c r="W2" s="129" t="s">
        <v>25</v>
      </c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1"/>
      <c r="AQ2" s="129" t="s">
        <v>26</v>
      </c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1"/>
      <c r="BK2" s="146" t="s">
        <v>23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6" customFormat="1" ht="18.75" thickBot="1">
      <c r="A3" s="156"/>
      <c r="B3" s="138"/>
      <c r="C3" s="141" t="s">
        <v>102</v>
      </c>
      <c r="D3" s="133"/>
      <c r="E3" s="133"/>
      <c r="F3" s="133"/>
      <c r="G3" s="133"/>
      <c r="H3" s="133"/>
      <c r="I3" s="133"/>
      <c r="J3" s="133"/>
      <c r="K3" s="133"/>
      <c r="L3" s="134"/>
      <c r="M3" s="132" t="s">
        <v>103</v>
      </c>
      <c r="N3" s="133"/>
      <c r="O3" s="133"/>
      <c r="P3" s="133"/>
      <c r="Q3" s="133"/>
      <c r="R3" s="133"/>
      <c r="S3" s="133"/>
      <c r="T3" s="133"/>
      <c r="U3" s="133"/>
      <c r="V3" s="134"/>
      <c r="W3" s="132" t="s">
        <v>102</v>
      </c>
      <c r="X3" s="133"/>
      <c r="Y3" s="133"/>
      <c r="Z3" s="133"/>
      <c r="AA3" s="133"/>
      <c r="AB3" s="133"/>
      <c r="AC3" s="133"/>
      <c r="AD3" s="133"/>
      <c r="AE3" s="133"/>
      <c r="AF3" s="134"/>
      <c r="AG3" s="132" t="s">
        <v>103</v>
      </c>
      <c r="AH3" s="133"/>
      <c r="AI3" s="133"/>
      <c r="AJ3" s="133"/>
      <c r="AK3" s="133"/>
      <c r="AL3" s="133"/>
      <c r="AM3" s="133"/>
      <c r="AN3" s="133"/>
      <c r="AO3" s="133"/>
      <c r="AP3" s="134"/>
      <c r="AQ3" s="132" t="s">
        <v>102</v>
      </c>
      <c r="AR3" s="133"/>
      <c r="AS3" s="133"/>
      <c r="AT3" s="133"/>
      <c r="AU3" s="133"/>
      <c r="AV3" s="133"/>
      <c r="AW3" s="133"/>
      <c r="AX3" s="133"/>
      <c r="AY3" s="133"/>
      <c r="AZ3" s="134"/>
      <c r="BA3" s="132" t="s">
        <v>103</v>
      </c>
      <c r="BB3" s="133"/>
      <c r="BC3" s="133"/>
      <c r="BD3" s="133"/>
      <c r="BE3" s="133"/>
      <c r="BF3" s="133"/>
      <c r="BG3" s="133"/>
      <c r="BH3" s="133"/>
      <c r="BI3" s="133"/>
      <c r="BJ3" s="134"/>
      <c r="BK3" s="147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6" customFormat="1" ht="18">
      <c r="A4" s="156"/>
      <c r="B4" s="138"/>
      <c r="C4" s="123" t="s">
        <v>29</v>
      </c>
      <c r="D4" s="123"/>
      <c r="E4" s="123"/>
      <c r="F4" s="123"/>
      <c r="G4" s="124"/>
      <c r="H4" s="126" t="s">
        <v>30</v>
      </c>
      <c r="I4" s="127"/>
      <c r="J4" s="127"/>
      <c r="K4" s="127"/>
      <c r="L4" s="128"/>
      <c r="M4" s="125" t="s">
        <v>29</v>
      </c>
      <c r="N4" s="123"/>
      <c r="O4" s="123"/>
      <c r="P4" s="123"/>
      <c r="Q4" s="124"/>
      <c r="R4" s="126" t="s">
        <v>30</v>
      </c>
      <c r="S4" s="127"/>
      <c r="T4" s="127"/>
      <c r="U4" s="127"/>
      <c r="V4" s="128"/>
      <c r="W4" s="125" t="s">
        <v>29</v>
      </c>
      <c r="X4" s="123"/>
      <c r="Y4" s="123"/>
      <c r="Z4" s="123"/>
      <c r="AA4" s="124"/>
      <c r="AB4" s="126" t="s">
        <v>30</v>
      </c>
      <c r="AC4" s="127"/>
      <c r="AD4" s="127"/>
      <c r="AE4" s="127"/>
      <c r="AF4" s="128"/>
      <c r="AG4" s="125" t="s">
        <v>29</v>
      </c>
      <c r="AH4" s="123"/>
      <c r="AI4" s="123"/>
      <c r="AJ4" s="123"/>
      <c r="AK4" s="124"/>
      <c r="AL4" s="126" t="s">
        <v>30</v>
      </c>
      <c r="AM4" s="127"/>
      <c r="AN4" s="127"/>
      <c r="AO4" s="127"/>
      <c r="AP4" s="128"/>
      <c r="AQ4" s="125" t="s">
        <v>29</v>
      </c>
      <c r="AR4" s="123"/>
      <c r="AS4" s="123"/>
      <c r="AT4" s="123"/>
      <c r="AU4" s="124"/>
      <c r="AV4" s="126" t="s">
        <v>30</v>
      </c>
      <c r="AW4" s="127"/>
      <c r="AX4" s="127"/>
      <c r="AY4" s="127"/>
      <c r="AZ4" s="128"/>
      <c r="BA4" s="125" t="s">
        <v>29</v>
      </c>
      <c r="BB4" s="123"/>
      <c r="BC4" s="123"/>
      <c r="BD4" s="123"/>
      <c r="BE4" s="124"/>
      <c r="BF4" s="126" t="s">
        <v>30</v>
      </c>
      <c r="BG4" s="127"/>
      <c r="BH4" s="127"/>
      <c r="BI4" s="127"/>
      <c r="BJ4" s="128"/>
      <c r="BK4" s="147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4" customFormat="1" ht="15" customHeight="1">
      <c r="A5" s="156"/>
      <c r="B5" s="138"/>
      <c r="C5" s="93">
        <v>1</v>
      </c>
      <c r="D5" s="7">
        <v>2</v>
      </c>
      <c r="E5" s="7">
        <v>3</v>
      </c>
      <c r="F5" s="7">
        <v>4</v>
      </c>
      <c r="G5" s="9">
        <v>5</v>
      </c>
      <c r="H5" s="8">
        <v>1</v>
      </c>
      <c r="I5" s="7">
        <v>2</v>
      </c>
      <c r="J5" s="7">
        <v>3</v>
      </c>
      <c r="K5" s="7">
        <v>4</v>
      </c>
      <c r="L5" s="9">
        <v>5</v>
      </c>
      <c r="M5" s="8">
        <v>1</v>
      </c>
      <c r="N5" s="7">
        <v>2</v>
      </c>
      <c r="O5" s="7">
        <v>3</v>
      </c>
      <c r="P5" s="7">
        <v>4</v>
      </c>
      <c r="Q5" s="9">
        <v>5</v>
      </c>
      <c r="R5" s="8">
        <v>1</v>
      </c>
      <c r="S5" s="7">
        <v>2</v>
      </c>
      <c r="T5" s="7">
        <v>3</v>
      </c>
      <c r="U5" s="7">
        <v>4</v>
      </c>
      <c r="V5" s="9">
        <v>5</v>
      </c>
      <c r="W5" s="8">
        <v>1</v>
      </c>
      <c r="X5" s="7">
        <v>2</v>
      </c>
      <c r="Y5" s="7">
        <v>3</v>
      </c>
      <c r="Z5" s="7">
        <v>4</v>
      </c>
      <c r="AA5" s="9">
        <v>5</v>
      </c>
      <c r="AB5" s="8">
        <v>1</v>
      </c>
      <c r="AC5" s="7">
        <v>2</v>
      </c>
      <c r="AD5" s="7">
        <v>3</v>
      </c>
      <c r="AE5" s="7">
        <v>4</v>
      </c>
      <c r="AF5" s="9">
        <v>5</v>
      </c>
      <c r="AG5" s="8">
        <v>1</v>
      </c>
      <c r="AH5" s="7">
        <v>2</v>
      </c>
      <c r="AI5" s="7">
        <v>3</v>
      </c>
      <c r="AJ5" s="7">
        <v>4</v>
      </c>
      <c r="AK5" s="9">
        <v>5</v>
      </c>
      <c r="AL5" s="8">
        <v>1</v>
      </c>
      <c r="AM5" s="7">
        <v>2</v>
      </c>
      <c r="AN5" s="7">
        <v>3</v>
      </c>
      <c r="AO5" s="7">
        <v>4</v>
      </c>
      <c r="AP5" s="9">
        <v>5</v>
      </c>
      <c r="AQ5" s="8">
        <v>1</v>
      </c>
      <c r="AR5" s="7">
        <v>2</v>
      </c>
      <c r="AS5" s="7">
        <v>3</v>
      </c>
      <c r="AT5" s="7">
        <v>4</v>
      </c>
      <c r="AU5" s="9">
        <v>5</v>
      </c>
      <c r="AV5" s="8">
        <v>1</v>
      </c>
      <c r="AW5" s="7">
        <v>2</v>
      </c>
      <c r="AX5" s="7">
        <v>3</v>
      </c>
      <c r="AY5" s="7">
        <v>4</v>
      </c>
      <c r="AZ5" s="9">
        <v>5</v>
      </c>
      <c r="BA5" s="8">
        <v>1</v>
      </c>
      <c r="BB5" s="7">
        <v>2</v>
      </c>
      <c r="BC5" s="7">
        <v>3</v>
      </c>
      <c r="BD5" s="7">
        <v>4</v>
      </c>
      <c r="BE5" s="9">
        <v>5</v>
      </c>
      <c r="BF5" s="8">
        <v>1</v>
      </c>
      <c r="BG5" s="7">
        <v>2</v>
      </c>
      <c r="BH5" s="7">
        <v>3</v>
      </c>
      <c r="BI5" s="7">
        <v>4</v>
      </c>
      <c r="BJ5" s="9">
        <v>5</v>
      </c>
      <c r="BK5" s="148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63" ht="12.75">
      <c r="A6" s="10" t="s">
        <v>0</v>
      </c>
      <c r="B6" s="16" t="s">
        <v>6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40"/>
    </row>
    <row r="7" spans="1:63" ht="12.75">
      <c r="A7" s="10" t="s">
        <v>67</v>
      </c>
      <c r="B7" s="17" t="s">
        <v>12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40"/>
    </row>
    <row r="8" spans="1:63" ht="12.75">
      <c r="A8" s="10"/>
      <c r="B8" s="21" t="s">
        <v>127</v>
      </c>
      <c r="C8" s="47">
        <v>0</v>
      </c>
      <c r="D8" s="45">
        <v>343.912700188</v>
      </c>
      <c r="E8" s="40">
        <v>0</v>
      </c>
      <c r="F8" s="40">
        <v>0</v>
      </c>
      <c r="G8" s="40">
        <v>0</v>
      </c>
      <c r="H8" s="40">
        <v>19.636895492</v>
      </c>
      <c r="I8" s="40">
        <v>2225.466143282</v>
      </c>
      <c r="J8" s="40">
        <v>7.231647209</v>
      </c>
      <c r="K8" s="40">
        <v>0</v>
      </c>
      <c r="L8" s="40">
        <v>178.731230697</v>
      </c>
      <c r="M8" s="40">
        <v>0</v>
      </c>
      <c r="N8" s="45">
        <v>0</v>
      </c>
      <c r="O8" s="40">
        <v>0</v>
      </c>
      <c r="P8" s="40">
        <v>0</v>
      </c>
      <c r="Q8" s="40">
        <v>0</v>
      </c>
      <c r="R8" s="40">
        <v>5.747542178</v>
      </c>
      <c r="S8" s="40">
        <v>36.860266014</v>
      </c>
      <c r="T8" s="40">
        <v>4.014913481</v>
      </c>
      <c r="U8" s="40">
        <v>0</v>
      </c>
      <c r="V8" s="40">
        <v>4.772528969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0">
        <v>0</v>
      </c>
      <c r="AG8" s="40">
        <v>0</v>
      </c>
      <c r="AH8" s="40">
        <v>0</v>
      </c>
      <c r="AI8" s="40">
        <v>0</v>
      </c>
      <c r="AJ8" s="40">
        <v>0</v>
      </c>
      <c r="AK8" s="40">
        <v>0</v>
      </c>
      <c r="AL8" s="40">
        <v>0</v>
      </c>
      <c r="AM8" s="40">
        <v>0</v>
      </c>
      <c r="AN8" s="40">
        <v>0</v>
      </c>
      <c r="AO8" s="40">
        <v>0</v>
      </c>
      <c r="AP8" s="40">
        <v>0</v>
      </c>
      <c r="AQ8" s="40">
        <v>0</v>
      </c>
      <c r="AR8" s="45">
        <v>0</v>
      </c>
      <c r="AS8" s="40">
        <v>0</v>
      </c>
      <c r="AT8" s="40">
        <v>0</v>
      </c>
      <c r="AU8" s="40">
        <v>0</v>
      </c>
      <c r="AV8" s="40">
        <v>10.320696199</v>
      </c>
      <c r="AW8" s="40">
        <v>395.538011702</v>
      </c>
      <c r="AX8" s="40">
        <v>0</v>
      </c>
      <c r="AY8" s="40">
        <v>0</v>
      </c>
      <c r="AZ8" s="40">
        <v>61.365018822</v>
      </c>
      <c r="BA8" s="40">
        <v>0</v>
      </c>
      <c r="BB8" s="45">
        <v>0</v>
      </c>
      <c r="BC8" s="40">
        <v>0</v>
      </c>
      <c r="BD8" s="40">
        <v>0</v>
      </c>
      <c r="BE8" s="40">
        <v>0</v>
      </c>
      <c r="BF8" s="40">
        <v>4.228192126</v>
      </c>
      <c r="BG8" s="45">
        <v>7.523053465</v>
      </c>
      <c r="BH8" s="40">
        <v>1.016962737</v>
      </c>
      <c r="BI8" s="40">
        <v>0</v>
      </c>
      <c r="BJ8" s="40">
        <v>10.374723502</v>
      </c>
      <c r="BK8" s="108">
        <v>3316.740526063</v>
      </c>
    </row>
    <row r="9" spans="1:63" ht="12.75">
      <c r="A9" s="10"/>
      <c r="B9" s="21" t="s">
        <v>132</v>
      </c>
      <c r="C9" s="47">
        <v>0</v>
      </c>
      <c r="D9" s="45">
        <v>136.953503686</v>
      </c>
      <c r="E9" s="40">
        <v>0</v>
      </c>
      <c r="F9" s="40">
        <v>0</v>
      </c>
      <c r="G9" s="48">
        <v>0</v>
      </c>
      <c r="H9" s="47">
        <v>4.316338235</v>
      </c>
      <c r="I9" s="40">
        <v>1024.046478694</v>
      </c>
      <c r="J9" s="40">
        <v>274.717833815</v>
      </c>
      <c r="K9" s="48">
        <v>0</v>
      </c>
      <c r="L9" s="48">
        <v>103.513354518</v>
      </c>
      <c r="M9" s="47">
        <v>0</v>
      </c>
      <c r="N9" s="45">
        <v>0</v>
      </c>
      <c r="O9" s="40">
        <v>0</v>
      </c>
      <c r="P9" s="48">
        <v>0</v>
      </c>
      <c r="Q9" s="48">
        <v>0</v>
      </c>
      <c r="R9" s="47">
        <v>1.151818221</v>
      </c>
      <c r="S9" s="40">
        <v>10.701341559</v>
      </c>
      <c r="T9" s="40">
        <v>2.814657663</v>
      </c>
      <c r="U9" s="40">
        <v>0</v>
      </c>
      <c r="V9" s="48">
        <v>19.269416886</v>
      </c>
      <c r="W9" s="47">
        <v>0</v>
      </c>
      <c r="X9" s="40">
        <v>0</v>
      </c>
      <c r="Y9" s="40">
        <v>0</v>
      </c>
      <c r="Z9" s="48">
        <v>0</v>
      </c>
      <c r="AA9" s="48">
        <v>0</v>
      </c>
      <c r="AB9" s="47">
        <v>0</v>
      </c>
      <c r="AC9" s="40">
        <v>0</v>
      </c>
      <c r="AD9" s="40">
        <v>0</v>
      </c>
      <c r="AE9" s="40">
        <v>0</v>
      </c>
      <c r="AF9" s="48">
        <v>0</v>
      </c>
      <c r="AG9" s="47">
        <v>0</v>
      </c>
      <c r="AH9" s="40">
        <v>0</v>
      </c>
      <c r="AI9" s="40">
        <v>0</v>
      </c>
      <c r="AJ9" s="40">
        <v>0</v>
      </c>
      <c r="AK9" s="48">
        <v>0</v>
      </c>
      <c r="AL9" s="47">
        <v>0.001379516</v>
      </c>
      <c r="AM9" s="40">
        <v>0</v>
      </c>
      <c r="AN9" s="40">
        <v>0</v>
      </c>
      <c r="AO9" s="48">
        <v>0</v>
      </c>
      <c r="AP9" s="48">
        <v>0.049305024</v>
      </c>
      <c r="AQ9" s="47">
        <v>0</v>
      </c>
      <c r="AR9" s="45">
        <v>0</v>
      </c>
      <c r="AS9" s="40">
        <v>0</v>
      </c>
      <c r="AT9" s="48">
        <v>0</v>
      </c>
      <c r="AU9" s="48">
        <v>0</v>
      </c>
      <c r="AV9" s="47">
        <v>16.64984312</v>
      </c>
      <c r="AW9" s="40">
        <v>420.261256374</v>
      </c>
      <c r="AX9" s="40">
        <v>0.648678807</v>
      </c>
      <c r="AY9" s="48">
        <v>0</v>
      </c>
      <c r="AZ9" s="48">
        <v>184.093862301</v>
      </c>
      <c r="BA9" s="47">
        <v>0</v>
      </c>
      <c r="BB9" s="45">
        <v>0</v>
      </c>
      <c r="BC9" s="40">
        <v>0</v>
      </c>
      <c r="BD9" s="48">
        <v>0</v>
      </c>
      <c r="BE9" s="48">
        <v>0</v>
      </c>
      <c r="BF9" s="47">
        <v>8.849341391</v>
      </c>
      <c r="BG9" s="45">
        <v>29.860013697</v>
      </c>
      <c r="BH9" s="40">
        <v>2.036552097</v>
      </c>
      <c r="BI9" s="40">
        <v>0</v>
      </c>
      <c r="BJ9" s="40">
        <v>29.821457903</v>
      </c>
      <c r="BK9" s="108">
        <v>2269.756433507</v>
      </c>
    </row>
    <row r="10" spans="1:63" ht="12.75">
      <c r="A10" s="10"/>
      <c r="B10" s="21" t="s">
        <v>133</v>
      </c>
      <c r="C10" s="47">
        <v>0</v>
      </c>
      <c r="D10" s="45">
        <v>423.749086444</v>
      </c>
      <c r="E10" s="40">
        <v>0</v>
      </c>
      <c r="F10" s="40">
        <v>0</v>
      </c>
      <c r="G10" s="46">
        <v>0</v>
      </c>
      <c r="H10" s="47">
        <v>55.157437314</v>
      </c>
      <c r="I10" s="40">
        <v>5711.092418067</v>
      </c>
      <c r="J10" s="40">
        <v>729.504527758</v>
      </c>
      <c r="K10" s="48">
        <v>0</v>
      </c>
      <c r="L10" s="46">
        <v>372.125199225</v>
      </c>
      <c r="M10" s="47">
        <v>0</v>
      </c>
      <c r="N10" s="45">
        <v>0</v>
      </c>
      <c r="O10" s="40">
        <v>0</v>
      </c>
      <c r="P10" s="48">
        <v>0</v>
      </c>
      <c r="Q10" s="46">
        <v>0</v>
      </c>
      <c r="R10" s="47">
        <v>24.614185982</v>
      </c>
      <c r="S10" s="40">
        <v>40.357689855</v>
      </c>
      <c r="T10" s="40">
        <v>1.545660307</v>
      </c>
      <c r="U10" s="40">
        <v>0</v>
      </c>
      <c r="V10" s="46">
        <v>43.636498423</v>
      </c>
      <c r="W10" s="47">
        <v>0</v>
      </c>
      <c r="X10" s="40">
        <v>0</v>
      </c>
      <c r="Y10" s="40">
        <v>0</v>
      </c>
      <c r="Z10" s="48">
        <v>0</v>
      </c>
      <c r="AA10" s="46">
        <v>0</v>
      </c>
      <c r="AB10" s="47">
        <v>0.042767157</v>
      </c>
      <c r="AC10" s="40">
        <v>42.248814394</v>
      </c>
      <c r="AD10" s="40">
        <v>0</v>
      </c>
      <c r="AE10" s="40">
        <v>0</v>
      </c>
      <c r="AF10" s="46">
        <v>0</v>
      </c>
      <c r="AG10" s="47">
        <v>0</v>
      </c>
      <c r="AH10" s="40">
        <v>0</v>
      </c>
      <c r="AI10" s="40">
        <v>0</v>
      </c>
      <c r="AJ10" s="40">
        <v>0</v>
      </c>
      <c r="AK10" s="46">
        <v>0</v>
      </c>
      <c r="AL10" s="47">
        <v>0.017792759</v>
      </c>
      <c r="AM10" s="40">
        <v>0</v>
      </c>
      <c r="AN10" s="40">
        <v>0</v>
      </c>
      <c r="AO10" s="48">
        <v>0</v>
      </c>
      <c r="AP10" s="46">
        <v>0.002037055</v>
      </c>
      <c r="AQ10" s="47">
        <v>0</v>
      </c>
      <c r="AR10" s="45">
        <v>0</v>
      </c>
      <c r="AS10" s="40">
        <v>0</v>
      </c>
      <c r="AT10" s="48">
        <v>0</v>
      </c>
      <c r="AU10" s="46">
        <v>0</v>
      </c>
      <c r="AV10" s="47">
        <v>86.788229137</v>
      </c>
      <c r="AW10" s="40">
        <v>2000.075420349</v>
      </c>
      <c r="AX10" s="40">
        <v>2.094225409</v>
      </c>
      <c r="AY10" s="48">
        <v>0</v>
      </c>
      <c r="AZ10" s="46">
        <v>496.697622816</v>
      </c>
      <c r="BA10" s="47">
        <v>0</v>
      </c>
      <c r="BB10" s="45">
        <v>0</v>
      </c>
      <c r="BC10" s="40">
        <v>0</v>
      </c>
      <c r="BD10" s="48">
        <v>0</v>
      </c>
      <c r="BE10" s="46">
        <v>0</v>
      </c>
      <c r="BF10" s="47">
        <v>35.137557158</v>
      </c>
      <c r="BG10" s="45">
        <v>32.282372526</v>
      </c>
      <c r="BH10" s="40">
        <v>0</v>
      </c>
      <c r="BI10" s="40">
        <v>0</v>
      </c>
      <c r="BJ10" s="40">
        <v>62.545408905</v>
      </c>
      <c r="BK10" s="108">
        <v>10159.71495104</v>
      </c>
    </row>
    <row r="11" spans="1:64" ht="12.75">
      <c r="A11" s="31"/>
      <c r="B11" s="32" t="s">
        <v>76</v>
      </c>
      <c r="C11" s="94">
        <f>SUM(C8:C10)</f>
        <v>0</v>
      </c>
      <c r="D11" s="76">
        <f aca="true" t="shared" si="0" ref="D11:BJ11">SUM(D8:D10)</f>
        <v>904.615290318</v>
      </c>
      <c r="E11" s="76">
        <f t="shared" si="0"/>
        <v>0</v>
      </c>
      <c r="F11" s="76">
        <f t="shared" si="0"/>
        <v>0</v>
      </c>
      <c r="G11" s="76">
        <f t="shared" si="0"/>
        <v>0</v>
      </c>
      <c r="H11" s="76">
        <f t="shared" si="0"/>
        <v>79.110671041</v>
      </c>
      <c r="I11" s="76">
        <f t="shared" si="0"/>
        <v>8960.605040043</v>
      </c>
      <c r="J11" s="76">
        <f t="shared" si="0"/>
        <v>1011.4540087820001</v>
      </c>
      <c r="K11" s="76">
        <f t="shared" si="0"/>
        <v>0</v>
      </c>
      <c r="L11" s="76">
        <f t="shared" si="0"/>
        <v>654.3697844400001</v>
      </c>
      <c r="M11" s="76">
        <f t="shared" si="0"/>
        <v>0</v>
      </c>
      <c r="N11" s="76">
        <f t="shared" si="0"/>
        <v>0</v>
      </c>
      <c r="O11" s="76">
        <f t="shared" si="0"/>
        <v>0</v>
      </c>
      <c r="P11" s="76">
        <f t="shared" si="0"/>
        <v>0</v>
      </c>
      <c r="Q11" s="76">
        <f t="shared" si="0"/>
        <v>0</v>
      </c>
      <c r="R11" s="76">
        <f t="shared" si="0"/>
        <v>31.513546380999998</v>
      </c>
      <c r="S11" s="76">
        <f t="shared" si="0"/>
        <v>87.919297428</v>
      </c>
      <c r="T11" s="76">
        <f t="shared" si="0"/>
        <v>8.375231451</v>
      </c>
      <c r="U11" s="76">
        <f t="shared" si="0"/>
        <v>0</v>
      </c>
      <c r="V11" s="76">
        <f t="shared" si="0"/>
        <v>67.678444278</v>
      </c>
      <c r="W11" s="76">
        <f t="shared" si="0"/>
        <v>0</v>
      </c>
      <c r="X11" s="76">
        <f t="shared" si="0"/>
        <v>0</v>
      </c>
      <c r="Y11" s="76">
        <f t="shared" si="0"/>
        <v>0</v>
      </c>
      <c r="Z11" s="76">
        <f t="shared" si="0"/>
        <v>0</v>
      </c>
      <c r="AA11" s="76">
        <f t="shared" si="0"/>
        <v>0</v>
      </c>
      <c r="AB11" s="76">
        <f t="shared" si="0"/>
        <v>0.042767157</v>
      </c>
      <c r="AC11" s="76">
        <f t="shared" si="0"/>
        <v>42.248814394</v>
      </c>
      <c r="AD11" s="76">
        <f t="shared" si="0"/>
        <v>0</v>
      </c>
      <c r="AE11" s="76">
        <f t="shared" si="0"/>
        <v>0</v>
      </c>
      <c r="AF11" s="76">
        <f t="shared" si="0"/>
        <v>0</v>
      </c>
      <c r="AG11" s="76">
        <f t="shared" si="0"/>
        <v>0</v>
      </c>
      <c r="AH11" s="76">
        <f t="shared" si="0"/>
        <v>0</v>
      </c>
      <c r="AI11" s="76">
        <f t="shared" si="0"/>
        <v>0</v>
      </c>
      <c r="AJ11" s="76">
        <f t="shared" si="0"/>
        <v>0</v>
      </c>
      <c r="AK11" s="76">
        <f t="shared" si="0"/>
        <v>0</v>
      </c>
      <c r="AL11" s="76">
        <f t="shared" si="0"/>
        <v>0.019172275</v>
      </c>
      <c r="AM11" s="76">
        <f t="shared" si="0"/>
        <v>0</v>
      </c>
      <c r="AN11" s="76">
        <f t="shared" si="0"/>
        <v>0</v>
      </c>
      <c r="AO11" s="76">
        <f t="shared" si="0"/>
        <v>0</v>
      </c>
      <c r="AP11" s="76">
        <f t="shared" si="0"/>
        <v>0.051342079000000006</v>
      </c>
      <c r="AQ11" s="76">
        <f t="shared" si="0"/>
        <v>0</v>
      </c>
      <c r="AR11" s="76">
        <f t="shared" si="0"/>
        <v>0</v>
      </c>
      <c r="AS11" s="76">
        <f t="shared" si="0"/>
        <v>0</v>
      </c>
      <c r="AT11" s="76">
        <f t="shared" si="0"/>
        <v>0</v>
      </c>
      <c r="AU11" s="76">
        <f t="shared" si="0"/>
        <v>0</v>
      </c>
      <c r="AV11" s="76">
        <f t="shared" si="0"/>
        <v>113.758768456</v>
      </c>
      <c r="AW11" s="76">
        <f t="shared" si="0"/>
        <v>2815.8746884250004</v>
      </c>
      <c r="AX11" s="76">
        <f t="shared" si="0"/>
        <v>2.742904216</v>
      </c>
      <c r="AY11" s="76">
        <f t="shared" si="0"/>
        <v>0</v>
      </c>
      <c r="AZ11" s="76">
        <f t="shared" si="0"/>
        <v>742.156503939</v>
      </c>
      <c r="BA11" s="76">
        <f t="shared" si="0"/>
        <v>0</v>
      </c>
      <c r="BB11" s="76">
        <f t="shared" si="0"/>
        <v>0</v>
      </c>
      <c r="BC11" s="76">
        <f t="shared" si="0"/>
        <v>0</v>
      </c>
      <c r="BD11" s="76">
        <f t="shared" si="0"/>
        <v>0</v>
      </c>
      <c r="BE11" s="76">
        <f t="shared" si="0"/>
        <v>0</v>
      </c>
      <c r="BF11" s="76">
        <f t="shared" si="0"/>
        <v>48.215090675</v>
      </c>
      <c r="BG11" s="76">
        <f t="shared" si="0"/>
        <v>69.665439688</v>
      </c>
      <c r="BH11" s="76">
        <f t="shared" si="0"/>
        <v>3.053514834</v>
      </c>
      <c r="BI11" s="76">
        <f t="shared" si="0"/>
        <v>0</v>
      </c>
      <c r="BJ11" s="76">
        <f t="shared" si="0"/>
        <v>102.74159030999999</v>
      </c>
      <c r="BK11" s="109">
        <f>SUM(BK8:BK10)</f>
        <v>15746.21191061</v>
      </c>
      <c r="BL11" s="86"/>
    </row>
    <row r="12" spans="1:64" ht="12.75">
      <c r="A12" s="10" t="s">
        <v>68</v>
      </c>
      <c r="B12" s="17" t="s">
        <v>3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6"/>
      <c r="BL12" s="86"/>
    </row>
    <row r="13" spans="1:64" ht="12.75">
      <c r="A13" s="10"/>
      <c r="B13" s="17" t="s">
        <v>134</v>
      </c>
      <c r="C13" s="47">
        <v>0</v>
      </c>
      <c r="D13" s="45">
        <v>57.266263282</v>
      </c>
      <c r="E13" s="40">
        <v>0</v>
      </c>
      <c r="F13" s="40">
        <v>0</v>
      </c>
      <c r="G13" s="46">
        <v>0</v>
      </c>
      <c r="H13" s="47">
        <v>41.340523375</v>
      </c>
      <c r="I13" s="40">
        <v>54.478455469</v>
      </c>
      <c r="J13" s="40">
        <v>0</v>
      </c>
      <c r="K13" s="48">
        <v>0</v>
      </c>
      <c r="L13" s="46">
        <v>81.55567581</v>
      </c>
      <c r="M13" s="47">
        <v>0</v>
      </c>
      <c r="N13" s="45">
        <v>0</v>
      </c>
      <c r="O13" s="40">
        <v>0</v>
      </c>
      <c r="P13" s="48">
        <v>0</v>
      </c>
      <c r="Q13" s="46">
        <v>0</v>
      </c>
      <c r="R13" s="47">
        <v>18.070460887</v>
      </c>
      <c r="S13" s="40">
        <v>2.100889195</v>
      </c>
      <c r="T13" s="40">
        <v>0</v>
      </c>
      <c r="U13" s="40">
        <v>0</v>
      </c>
      <c r="V13" s="46">
        <v>12.609651149</v>
      </c>
      <c r="W13" s="47">
        <v>0</v>
      </c>
      <c r="X13" s="40">
        <v>0</v>
      </c>
      <c r="Y13" s="40">
        <v>0</v>
      </c>
      <c r="Z13" s="48">
        <v>0</v>
      </c>
      <c r="AA13" s="46">
        <v>0</v>
      </c>
      <c r="AB13" s="47">
        <v>0</v>
      </c>
      <c r="AC13" s="40">
        <v>0</v>
      </c>
      <c r="AD13" s="40">
        <v>0</v>
      </c>
      <c r="AE13" s="40">
        <v>0</v>
      </c>
      <c r="AF13" s="46">
        <v>0</v>
      </c>
      <c r="AG13" s="47">
        <v>0</v>
      </c>
      <c r="AH13" s="40">
        <v>0</v>
      </c>
      <c r="AI13" s="40">
        <v>0</v>
      </c>
      <c r="AJ13" s="40">
        <v>0</v>
      </c>
      <c r="AK13" s="46">
        <v>0</v>
      </c>
      <c r="AL13" s="47">
        <v>0</v>
      </c>
      <c r="AM13" s="40">
        <v>0</v>
      </c>
      <c r="AN13" s="40">
        <v>0</v>
      </c>
      <c r="AO13" s="48">
        <v>0</v>
      </c>
      <c r="AP13" s="46">
        <v>0</v>
      </c>
      <c r="AQ13" s="47">
        <v>0</v>
      </c>
      <c r="AR13" s="45">
        <v>0.069453582</v>
      </c>
      <c r="AS13" s="40">
        <v>0</v>
      </c>
      <c r="AT13" s="48">
        <v>0</v>
      </c>
      <c r="AU13" s="46">
        <v>0</v>
      </c>
      <c r="AV13" s="47">
        <v>19.149999541</v>
      </c>
      <c r="AW13" s="40">
        <v>28.247892324</v>
      </c>
      <c r="AX13" s="40">
        <v>6.248268996</v>
      </c>
      <c r="AY13" s="48">
        <v>0</v>
      </c>
      <c r="AZ13" s="46">
        <v>83.921546039</v>
      </c>
      <c r="BA13" s="47">
        <v>0</v>
      </c>
      <c r="BB13" s="45">
        <v>0</v>
      </c>
      <c r="BC13" s="40">
        <v>0</v>
      </c>
      <c r="BD13" s="48">
        <v>0</v>
      </c>
      <c r="BE13" s="46">
        <v>0</v>
      </c>
      <c r="BF13" s="47">
        <v>4.950148139</v>
      </c>
      <c r="BG13" s="45">
        <v>0.058727828</v>
      </c>
      <c r="BH13" s="40">
        <v>0</v>
      </c>
      <c r="BI13" s="40">
        <v>0</v>
      </c>
      <c r="BJ13" s="40">
        <v>4.323411861</v>
      </c>
      <c r="BK13" s="108">
        <v>414.391367477</v>
      </c>
      <c r="BL13" s="86"/>
    </row>
    <row r="14" spans="1:64" ht="12.75">
      <c r="A14" s="10"/>
      <c r="B14" s="21" t="s">
        <v>123</v>
      </c>
      <c r="C14" s="47">
        <v>0</v>
      </c>
      <c r="D14" s="45">
        <v>6.271264522</v>
      </c>
      <c r="E14" s="40">
        <v>0</v>
      </c>
      <c r="F14" s="40">
        <v>0</v>
      </c>
      <c r="G14" s="46">
        <v>0</v>
      </c>
      <c r="H14" s="47">
        <v>5.1677156</v>
      </c>
      <c r="I14" s="40">
        <v>24.121565347</v>
      </c>
      <c r="J14" s="40">
        <v>0</v>
      </c>
      <c r="K14" s="48">
        <v>0</v>
      </c>
      <c r="L14" s="46">
        <v>5.884277275</v>
      </c>
      <c r="M14" s="47">
        <v>0</v>
      </c>
      <c r="N14" s="45">
        <v>0</v>
      </c>
      <c r="O14" s="40">
        <v>0</v>
      </c>
      <c r="P14" s="48">
        <v>0</v>
      </c>
      <c r="Q14" s="46">
        <v>0</v>
      </c>
      <c r="R14" s="47">
        <v>1.856680963</v>
      </c>
      <c r="S14" s="40">
        <v>0</v>
      </c>
      <c r="T14" s="40">
        <v>0</v>
      </c>
      <c r="U14" s="40">
        <v>0</v>
      </c>
      <c r="V14" s="46">
        <v>0.597588305</v>
      </c>
      <c r="W14" s="47">
        <v>0</v>
      </c>
      <c r="X14" s="40">
        <v>0</v>
      </c>
      <c r="Y14" s="40">
        <v>0</v>
      </c>
      <c r="Z14" s="48">
        <v>0</v>
      </c>
      <c r="AA14" s="46">
        <v>0</v>
      </c>
      <c r="AB14" s="47">
        <v>9.8612E-05</v>
      </c>
      <c r="AC14" s="40">
        <v>0</v>
      </c>
      <c r="AD14" s="40">
        <v>0</v>
      </c>
      <c r="AE14" s="40">
        <v>0</v>
      </c>
      <c r="AF14" s="46">
        <v>0</v>
      </c>
      <c r="AG14" s="47">
        <v>0</v>
      </c>
      <c r="AH14" s="40">
        <v>0</v>
      </c>
      <c r="AI14" s="40">
        <v>0</v>
      </c>
      <c r="AJ14" s="40">
        <v>0</v>
      </c>
      <c r="AK14" s="46">
        <v>0</v>
      </c>
      <c r="AL14" s="47">
        <v>0</v>
      </c>
      <c r="AM14" s="40">
        <v>0</v>
      </c>
      <c r="AN14" s="40">
        <v>0</v>
      </c>
      <c r="AO14" s="48">
        <v>0</v>
      </c>
      <c r="AP14" s="46">
        <v>0</v>
      </c>
      <c r="AQ14" s="47">
        <v>0</v>
      </c>
      <c r="AR14" s="45">
        <v>0</v>
      </c>
      <c r="AS14" s="40">
        <v>0</v>
      </c>
      <c r="AT14" s="48">
        <v>0</v>
      </c>
      <c r="AU14" s="46">
        <v>0</v>
      </c>
      <c r="AV14" s="47">
        <v>1.697843763</v>
      </c>
      <c r="AW14" s="40">
        <v>0.134286322</v>
      </c>
      <c r="AX14" s="40">
        <v>0</v>
      </c>
      <c r="AY14" s="48">
        <v>0</v>
      </c>
      <c r="AZ14" s="46">
        <v>11.061150558</v>
      </c>
      <c r="BA14" s="47">
        <v>0</v>
      </c>
      <c r="BB14" s="45">
        <v>0</v>
      </c>
      <c r="BC14" s="40">
        <v>0</v>
      </c>
      <c r="BD14" s="48">
        <v>0</v>
      </c>
      <c r="BE14" s="46">
        <v>0</v>
      </c>
      <c r="BF14" s="47">
        <v>0.406269574</v>
      </c>
      <c r="BG14" s="45">
        <v>0</v>
      </c>
      <c r="BH14" s="40">
        <v>0</v>
      </c>
      <c r="BI14" s="40">
        <v>0</v>
      </c>
      <c r="BJ14" s="40">
        <v>0.149987342</v>
      </c>
      <c r="BK14" s="108">
        <v>57.348728183</v>
      </c>
      <c r="BL14" s="86"/>
    </row>
    <row r="15" spans="1:64" ht="12.75">
      <c r="A15" s="31"/>
      <c r="B15" s="32" t="s">
        <v>77</v>
      </c>
      <c r="C15" s="77">
        <f aca="true" t="shared" si="1" ref="C15:AH15">SUM(C13:C14)</f>
        <v>0</v>
      </c>
      <c r="D15" s="77">
        <f t="shared" si="1"/>
        <v>63.537527804</v>
      </c>
      <c r="E15" s="77">
        <f t="shared" si="1"/>
        <v>0</v>
      </c>
      <c r="F15" s="77">
        <f t="shared" si="1"/>
        <v>0</v>
      </c>
      <c r="G15" s="77">
        <f t="shared" si="1"/>
        <v>0</v>
      </c>
      <c r="H15" s="77">
        <f t="shared" si="1"/>
        <v>46.508238975</v>
      </c>
      <c r="I15" s="77">
        <f t="shared" si="1"/>
        <v>78.600020816</v>
      </c>
      <c r="J15" s="77">
        <f t="shared" si="1"/>
        <v>0</v>
      </c>
      <c r="K15" s="77">
        <f t="shared" si="1"/>
        <v>0</v>
      </c>
      <c r="L15" s="77">
        <f t="shared" si="1"/>
        <v>87.439953085</v>
      </c>
      <c r="M15" s="77">
        <f t="shared" si="1"/>
        <v>0</v>
      </c>
      <c r="N15" s="77">
        <f t="shared" si="1"/>
        <v>0</v>
      </c>
      <c r="O15" s="77">
        <f t="shared" si="1"/>
        <v>0</v>
      </c>
      <c r="P15" s="77">
        <f t="shared" si="1"/>
        <v>0</v>
      </c>
      <c r="Q15" s="77">
        <f t="shared" si="1"/>
        <v>0</v>
      </c>
      <c r="R15" s="77">
        <f t="shared" si="1"/>
        <v>19.927141849999998</v>
      </c>
      <c r="S15" s="77">
        <f t="shared" si="1"/>
        <v>2.100889195</v>
      </c>
      <c r="T15" s="77">
        <f t="shared" si="1"/>
        <v>0</v>
      </c>
      <c r="U15" s="77">
        <f t="shared" si="1"/>
        <v>0</v>
      </c>
      <c r="V15" s="77">
        <f t="shared" si="1"/>
        <v>13.207239454</v>
      </c>
      <c r="W15" s="77">
        <f t="shared" si="1"/>
        <v>0</v>
      </c>
      <c r="X15" s="77">
        <f t="shared" si="1"/>
        <v>0</v>
      </c>
      <c r="Y15" s="77">
        <f t="shared" si="1"/>
        <v>0</v>
      </c>
      <c r="Z15" s="77">
        <f t="shared" si="1"/>
        <v>0</v>
      </c>
      <c r="AA15" s="77">
        <f t="shared" si="1"/>
        <v>0</v>
      </c>
      <c r="AB15" s="77">
        <f t="shared" si="1"/>
        <v>9.8612E-05</v>
      </c>
      <c r="AC15" s="77">
        <f t="shared" si="1"/>
        <v>0</v>
      </c>
      <c r="AD15" s="77">
        <f t="shared" si="1"/>
        <v>0</v>
      </c>
      <c r="AE15" s="77">
        <f t="shared" si="1"/>
        <v>0</v>
      </c>
      <c r="AF15" s="77">
        <f t="shared" si="1"/>
        <v>0</v>
      </c>
      <c r="AG15" s="77">
        <f t="shared" si="1"/>
        <v>0</v>
      </c>
      <c r="AH15" s="77">
        <f t="shared" si="1"/>
        <v>0</v>
      </c>
      <c r="AI15" s="77">
        <f aca="true" t="shared" si="2" ref="AI15:BJ15">SUM(AI13:AI14)</f>
        <v>0</v>
      </c>
      <c r="AJ15" s="77">
        <f t="shared" si="2"/>
        <v>0</v>
      </c>
      <c r="AK15" s="77">
        <f t="shared" si="2"/>
        <v>0</v>
      </c>
      <c r="AL15" s="77">
        <f t="shared" si="2"/>
        <v>0</v>
      </c>
      <c r="AM15" s="77">
        <f t="shared" si="2"/>
        <v>0</v>
      </c>
      <c r="AN15" s="77">
        <f t="shared" si="2"/>
        <v>0</v>
      </c>
      <c r="AO15" s="77">
        <f t="shared" si="2"/>
        <v>0</v>
      </c>
      <c r="AP15" s="77">
        <f t="shared" si="2"/>
        <v>0</v>
      </c>
      <c r="AQ15" s="77">
        <f t="shared" si="2"/>
        <v>0</v>
      </c>
      <c r="AR15" s="77">
        <f t="shared" si="2"/>
        <v>0.069453582</v>
      </c>
      <c r="AS15" s="77">
        <f t="shared" si="2"/>
        <v>0</v>
      </c>
      <c r="AT15" s="77">
        <f t="shared" si="2"/>
        <v>0</v>
      </c>
      <c r="AU15" s="77">
        <f t="shared" si="2"/>
        <v>0</v>
      </c>
      <c r="AV15" s="77">
        <f t="shared" si="2"/>
        <v>20.847843304</v>
      </c>
      <c r="AW15" s="77">
        <f t="shared" si="2"/>
        <v>28.382178646</v>
      </c>
      <c r="AX15" s="77">
        <f t="shared" si="2"/>
        <v>6.248268996</v>
      </c>
      <c r="AY15" s="77">
        <f t="shared" si="2"/>
        <v>0</v>
      </c>
      <c r="AZ15" s="77">
        <f t="shared" si="2"/>
        <v>94.982696597</v>
      </c>
      <c r="BA15" s="77">
        <f t="shared" si="2"/>
        <v>0</v>
      </c>
      <c r="BB15" s="77">
        <f t="shared" si="2"/>
        <v>0</v>
      </c>
      <c r="BC15" s="77">
        <f t="shared" si="2"/>
        <v>0</v>
      </c>
      <c r="BD15" s="77">
        <f t="shared" si="2"/>
        <v>0</v>
      </c>
      <c r="BE15" s="77">
        <f t="shared" si="2"/>
        <v>0</v>
      </c>
      <c r="BF15" s="77">
        <f t="shared" si="2"/>
        <v>5.356417713000001</v>
      </c>
      <c r="BG15" s="77">
        <f t="shared" si="2"/>
        <v>0.058727828</v>
      </c>
      <c r="BH15" s="77">
        <f t="shared" si="2"/>
        <v>0</v>
      </c>
      <c r="BI15" s="77">
        <f t="shared" si="2"/>
        <v>0</v>
      </c>
      <c r="BJ15" s="77">
        <f t="shared" si="2"/>
        <v>4.4733992030000005</v>
      </c>
      <c r="BK15" s="110">
        <f>SUM(BK13:BK14)</f>
        <v>471.74009566</v>
      </c>
      <c r="BL15" s="86"/>
    </row>
    <row r="16" spans="1:64" ht="12.75">
      <c r="A16" s="10" t="s">
        <v>69</v>
      </c>
      <c r="B16" s="17" t="s">
        <v>10</v>
      </c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51"/>
      <c r="BL16" s="86"/>
    </row>
    <row r="17" spans="1:64" ht="12.75">
      <c r="A17" s="10"/>
      <c r="B17" s="106" t="s">
        <v>135</v>
      </c>
      <c r="C17" s="47">
        <v>0</v>
      </c>
      <c r="D17" s="45">
        <v>12.60631613</v>
      </c>
      <c r="E17" s="40">
        <v>0</v>
      </c>
      <c r="F17" s="40">
        <v>0</v>
      </c>
      <c r="G17" s="46">
        <v>0</v>
      </c>
      <c r="H17" s="63">
        <v>0.136765378</v>
      </c>
      <c r="I17" s="40">
        <v>29.511906552</v>
      </c>
      <c r="J17" s="40">
        <v>0</v>
      </c>
      <c r="K17" s="40">
        <v>0</v>
      </c>
      <c r="L17" s="46">
        <v>3.279952801</v>
      </c>
      <c r="M17" s="63">
        <v>0</v>
      </c>
      <c r="N17" s="45">
        <v>0</v>
      </c>
      <c r="O17" s="40">
        <v>0</v>
      </c>
      <c r="P17" s="40">
        <v>0</v>
      </c>
      <c r="Q17" s="46">
        <v>0</v>
      </c>
      <c r="R17" s="63">
        <v>0.037818812</v>
      </c>
      <c r="S17" s="40">
        <v>0</v>
      </c>
      <c r="T17" s="40">
        <v>0</v>
      </c>
      <c r="U17" s="40">
        <v>0</v>
      </c>
      <c r="V17" s="46">
        <v>2.356246548</v>
      </c>
      <c r="W17" s="63">
        <v>0</v>
      </c>
      <c r="X17" s="40">
        <v>0</v>
      </c>
      <c r="Y17" s="40">
        <v>0</v>
      </c>
      <c r="Z17" s="40">
        <v>0</v>
      </c>
      <c r="AA17" s="46">
        <v>0</v>
      </c>
      <c r="AB17" s="63">
        <v>0</v>
      </c>
      <c r="AC17" s="40">
        <v>0</v>
      </c>
      <c r="AD17" s="40">
        <v>0</v>
      </c>
      <c r="AE17" s="40">
        <v>0</v>
      </c>
      <c r="AF17" s="46">
        <v>0</v>
      </c>
      <c r="AG17" s="63">
        <v>0</v>
      </c>
      <c r="AH17" s="40">
        <v>0</v>
      </c>
      <c r="AI17" s="40">
        <v>0</v>
      </c>
      <c r="AJ17" s="40">
        <v>0</v>
      </c>
      <c r="AK17" s="46">
        <v>0</v>
      </c>
      <c r="AL17" s="63">
        <v>0</v>
      </c>
      <c r="AM17" s="40">
        <v>0</v>
      </c>
      <c r="AN17" s="40">
        <v>0</v>
      </c>
      <c r="AO17" s="40">
        <v>0</v>
      </c>
      <c r="AP17" s="46">
        <v>0</v>
      </c>
      <c r="AQ17" s="63">
        <v>0</v>
      </c>
      <c r="AR17" s="45">
        <v>0</v>
      </c>
      <c r="AS17" s="40">
        <v>0</v>
      </c>
      <c r="AT17" s="40">
        <v>0</v>
      </c>
      <c r="AU17" s="46">
        <v>0</v>
      </c>
      <c r="AV17" s="63">
        <v>0.137046607</v>
      </c>
      <c r="AW17" s="40">
        <v>3.086619732</v>
      </c>
      <c r="AX17" s="40">
        <v>0</v>
      </c>
      <c r="AY17" s="40">
        <v>0</v>
      </c>
      <c r="AZ17" s="46">
        <v>9.461294572</v>
      </c>
      <c r="BA17" s="63">
        <v>0</v>
      </c>
      <c r="BB17" s="45">
        <v>0</v>
      </c>
      <c r="BC17" s="40">
        <v>0</v>
      </c>
      <c r="BD17" s="40">
        <v>0</v>
      </c>
      <c r="BE17" s="46">
        <v>0</v>
      </c>
      <c r="BF17" s="63">
        <v>0.059312993</v>
      </c>
      <c r="BG17" s="45">
        <v>0</v>
      </c>
      <c r="BH17" s="40">
        <v>0</v>
      </c>
      <c r="BI17" s="40">
        <v>0</v>
      </c>
      <c r="BJ17" s="48">
        <v>0.131495883</v>
      </c>
      <c r="BK17" s="108">
        <v>60.804776008</v>
      </c>
      <c r="BL17" s="86"/>
    </row>
    <row r="18" spans="1:64" ht="12.75">
      <c r="A18" s="10"/>
      <c r="B18" s="106" t="s">
        <v>150</v>
      </c>
      <c r="C18" s="47">
        <v>0</v>
      </c>
      <c r="D18" s="45">
        <v>0.507177705</v>
      </c>
      <c r="E18" s="40">
        <v>0</v>
      </c>
      <c r="F18" s="40">
        <v>0</v>
      </c>
      <c r="G18" s="46">
        <v>0</v>
      </c>
      <c r="H18" s="63">
        <v>0.487109258</v>
      </c>
      <c r="I18" s="40">
        <v>5.072791411</v>
      </c>
      <c r="J18" s="40">
        <v>0</v>
      </c>
      <c r="K18" s="40">
        <v>0</v>
      </c>
      <c r="L18" s="46">
        <v>7.727866797</v>
      </c>
      <c r="M18" s="63">
        <v>0</v>
      </c>
      <c r="N18" s="45">
        <v>0</v>
      </c>
      <c r="O18" s="40">
        <v>0</v>
      </c>
      <c r="P18" s="40">
        <v>0</v>
      </c>
      <c r="Q18" s="46">
        <v>0</v>
      </c>
      <c r="R18" s="63">
        <v>0.072171378</v>
      </c>
      <c r="S18" s="40">
        <v>0</v>
      </c>
      <c r="T18" s="40">
        <v>0</v>
      </c>
      <c r="U18" s="40">
        <v>0</v>
      </c>
      <c r="V18" s="46">
        <v>0.327028183</v>
      </c>
      <c r="W18" s="63">
        <v>0</v>
      </c>
      <c r="X18" s="40">
        <v>0</v>
      </c>
      <c r="Y18" s="40">
        <v>0</v>
      </c>
      <c r="Z18" s="40">
        <v>0</v>
      </c>
      <c r="AA18" s="46">
        <v>0</v>
      </c>
      <c r="AB18" s="63">
        <v>0</v>
      </c>
      <c r="AC18" s="40">
        <v>0</v>
      </c>
      <c r="AD18" s="40">
        <v>0</v>
      </c>
      <c r="AE18" s="40">
        <v>0</v>
      </c>
      <c r="AF18" s="46">
        <v>0</v>
      </c>
      <c r="AG18" s="63">
        <v>0</v>
      </c>
      <c r="AH18" s="40">
        <v>0</v>
      </c>
      <c r="AI18" s="40">
        <v>0</v>
      </c>
      <c r="AJ18" s="40">
        <v>0</v>
      </c>
      <c r="AK18" s="46">
        <v>0</v>
      </c>
      <c r="AL18" s="63">
        <v>0</v>
      </c>
      <c r="AM18" s="40">
        <v>0</v>
      </c>
      <c r="AN18" s="40">
        <v>0</v>
      </c>
      <c r="AO18" s="40">
        <v>0</v>
      </c>
      <c r="AP18" s="46">
        <v>0</v>
      </c>
      <c r="AQ18" s="63">
        <v>0</v>
      </c>
      <c r="AR18" s="45">
        <v>0</v>
      </c>
      <c r="AS18" s="40">
        <v>0</v>
      </c>
      <c r="AT18" s="40">
        <v>0</v>
      </c>
      <c r="AU18" s="46">
        <v>0</v>
      </c>
      <c r="AV18" s="63">
        <v>0.095784291</v>
      </c>
      <c r="AW18" s="40">
        <v>21.068955485</v>
      </c>
      <c r="AX18" s="40">
        <v>0</v>
      </c>
      <c r="AY18" s="40">
        <v>0</v>
      </c>
      <c r="AZ18" s="46">
        <v>6.216469012</v>
      </c>
      <c r="BA18" s="63">
        <v>0</v>
      </c>
      <c r="BB18" s="45">
        <v>0</v>
      </c>
      <c r="BC18" s="40">
        <v>0</v>
      </c>
      <c r="BD18" s="40">
        <v>0</v>
      </c>
      <c r="BE18" s="46">
        <v>0</v>
      </c>
      <c r="BF18" s="63">
        <v>0.02838053</v>
      </c>
      <c r="BG18" s="45">
        <v>0</v>
      </c>
      <c r="BH18" s="40">
        <v>0</v>
      </c>
      <c r="BI18" s="40">
        <v>0</v>
      </c>
      <c r="BJ18" s="48">
        <v>0.230591815</v>
      </c>
      <c r="BK18" s="108">
        <v>41.834325865</v>
      </c>
      <c r="BL18" s="86"/>
    </row>
    <row r="19" spans="1:64" ht="12.75">
      <c r="A19" s="10"/>
      <c r="B19" s="106" t="s">
        <v>136</v>
      </c>
      <c r="C19" s="47">
        <v>0</v>
      </c>
      <c r="D19" s="45">
        <v>6.222674195</v>
      </c>
      <c r="E19" s="40">
        <v>0</v>
      </c>
      <c r="F19" s="40">
        <v>0</v>
      </c>
      <c r="G19" s="46">
        <v>0</v>
      </c>
      <c r="H19" s="63">
        <v>0.090477501</v>
      </c>
      <c r="I19" s="40">
        <v>0.62226742</v>
      </c>
      <c r="J19" s="40">
        <v>0</v>
      </c>
      <c r="K19" s="40">
        <v>0</v>
      </c>
      <c r="L19" s="46">
        <v>3.065289309</v>
      </c>
      <c r="M19" s="63">
        <v>0</v>
      </c>
      <c r="N19" s="45">
        <v>0</v>
      </c>
      <c r="O19" s="40">
        <v>0</v>
      </c>
      <c r="P19" s="40">
        <v>0</v>
      </c>
      <c r="Q19" s="46">
        <v>0</v>
      </c>
      <c r="R19" s="63">
        <v>0.037335955</v>
      </c>
      <c r="S19" s="40">
        <v>0</v>
      </c>
      <c r="T19" s="40">
        <v>0</v>
      </c>
      <c r="U19" s="40">
        <v>0</v>
      </c>
      <c r="V19" s="46">
        <v>1.991255743</v>
      </c>
      <c r="W19" s="63">
        <v>0</v>
      </c>
      <c r="X19" s="40">
        <v>0</v>
      </c>
      <c r="Y19" s="40">
        <v>0</v>
      </c>
      <c r="Z19" s="40">
        <v>0</v>
      </c>
      <c r="AA19" s="46">
        <v>0</v>
      </c>
      <c r="AB19" s="63">
        <v>0</v>
      </c>
      <c r="AC19" s="40">
        <v>0</v>
      </c>
      <c r="AD19" s="40">
        <v>0</v>
      </c>
      <c r="AE19" s="40">
        <v>0</v>
      </c>
      <c r="AF19" s="46">
        <v>0</v>
      </c>
      <c r="AG19" s="63">
        <v>0</v>
      </c>
      <c r="AH19" s="40">
        <v>0</v>
      </c>
      <c r="AI19" s="40">
        <v>0</v>
      </c>
      <c r="AJ19" s="40">
        <v>0</v>
      </c>
      <c r="AK19" s="46">
        <v>0</v>
      </c>
      <c r="AL19" s="63">
        <v>0</v>
      </c>
      <c r="AM19" s="40">
        <v>0</v>
      </c>
      <c r="AN19" s="40">
        <v>0</v>
      </c>
      <c r="AO19" s="40">
        <v>0</v>
      </c>
      <c r="AP19" s="46">
        <v>0</v>
      </c>
      <c r="AQ19" s="63">
        <v>0</v>
      </c>
      <c r="AR19" s="45">
        <v>0</v>
      </c>
      <c r="AS19" s="40">
        <v>0</v>
      </c>
      <c r="AT19" s="40">
        <v>0</v>
      </c>
      <c r="AU19" s="46">
        <v>0</v>
      </c>
      <c r="AV19" s="63">
        <v>0.206372179</v>
      </c>
      <c r="AW19" s="40">
        <v>4.378980752</v>
      </c>
      <c r="AX19" s="40">
        <v>0</v>
      </c>
      <c r="AY19" s="40">
        <v>0</v>
      </c>
      <c r="AZ19" s="46">
        <v>9.729374913</v>
      </c>
      <c r="BA19" s="63">
        <v>0</v>
      </c>
      <c r="BB19" s="45">
        <v>0</v>
      </c>
      <c r="BC19" s="40">
        <v>0</v>
      </c>
      <c r="BD19" s="40">
        <v>0</v>
      </c>
      <c r="BE19" s="46">
        <v>0</v>
      </c>
      <c r="BF19" s="63">
        <v>0.001605963</v>
      </c>
      <c r="BG19" s="45">
        <v>0</v>
      </c>
      <c r="BH19" s="40">
        <v>0</v>
      </c>
      <c r="BI19" s="40">
        <v>0</v>
      </c>
      <c r="BJ19" s="48">
        <v>0.086467839</v>
      </c>
      <c r="BK19" s="108">
        <v>26.432101769</v>
      </c>
      <c r="BL19" s="86"/>
    </row>
    <row r="20" spans="1:64" ht="12.75">
      <c r="A20" s="31"/>
      <c r="B20" s="32" t="s">
        <v>98</v>
      </c>
      <c r="C20" s="95">
        <f aca="true" t="shared" si="3" ref="C20:AH20">SUM(C17:C19)</f>
        <v>0</v>
      </c>
      <c r="D20" s="78">
        <f t="shared" si="3"/>
        <v>19.33616803</v>
      </c>
      <c r="E20" s="78">
        <f t="shared" si="3"/>
        <v>0</v>
      </c>
      <c r="F20" s="78">
        <f t="shared" si="3"/>
        <v>0</v>
      </c>
      <c r="G20" s="78">
        <f t="shared" si="3"/>
        <v>0</v>
      </c>
      <c r="H20" s="78">
        <f t="shared" si="3"/>
        <v>0.714352137</v>
      </c>
      <c r="I20" s="78">
        <f t="shared" si="3"/>
        <v>35.206965383</v>
      </c>
      <c r="J20" s="78">
        <f t="shared" si="3"/>
        <v>0</v>
      </c>
      <c r="K20" s="78">
        <f t="shared" si="3"/>
        <v>0</v>
      </c>
      <c r="L20" s="78">
        <f t="shared" si="3"/>
        <v>14.073108907</v>
      </c>
      <c r="M20" s="78">
        <f t="shared" si="3"/>
        <v>0</v>
      </c>
      <c r="N20" s="78">
        <f t="shared" si="3"/>
        <v>0</v>
      </c>
      <c r="O20" s="78">
        <f t="shared" si="3"/>
        <v>0</v>
      </c>
      <c r="P20" s="78">
        <f t="shared" si="3"/>
        <v>0</v>
      </c>
      <c r="Q20" s="78">
        <f t="shared" si="3"/>
        <v>0</v>
      </c>
      <c r="R20" s="78">
        <f t="shared" si="3"/>
        <v>0.147326145</v>
      </c>
      <c r="S20" s="78">
        <f t="shared" si="3"/>
        <v>0</v>
      </c>
      <c r="T20" s="78">
        <f t="shared" si="3"/>
        <v>0</v>
      </c>
      <c r="U20" s="78">
        <f t="shared" si="3"/>
        <v>0</v>
      </c>
      <c r="V20" s="78">
        <f t="shared" si="3"/>
        <v>4.674530474</v>
      </c>
      <c r="W20" s="78">
        <f t="shared" si="3"/>
        <v>0</v>
      </c>
      <c r="X20" s="78">
        <f t="shared" si="3"/>
        <v>0</v>
      </c>
      <c r="Y20" s="78">
        <f t="shared" si="3"/>
        <v>0</v>
      </c>
      <c r="Z20" s="78">
        <f t="shared" si="3"/>
        <v>0</v>
      </c>
      <c r="AA20" s="78">
        <f t="shared" si="3"/>
        <v>0</v>
      </c>
      <c r="AB20" s="78">
        <f t="shared" si="3"/>
        <v>0</v>
      </c>
      <c r="AC20" s="78">
        <f t="shared" si="3"/>
        <v>0</v>
      </c>
      <c r="AD20" s="78">
        <f t="shared" si="3"/>
        <v>0</v>
      </c>
      <c r="AE20" s="78">
        <f t="shared" si="3"/>
        <v>0</v>
      </c>
      <c r="AF20" s="78">
        <f t="shared" si="3"/>
        <v>0</v>
      </c>
      <c r="AG20" s="78">
        <f t="shared" si="3"/>
        <v>0</v>
      </c>
      <c r="AH20" s="78">
        <f t="shared" si="3"/>
        <v>0</v>
      </c>
      <c r="AI20" s="78">
        <f aca="true" t="shared" si="4" ref="AI20:BK20">SUM(AI17:AI19)</f>
        <v>0</v>
      </c>
      <c r="AJ20" s="78">
        <f t="shared" si="4"/>
        <v>0</v>
      </c>
      <c r="AK20" s="78">
        <f t="shared" si="4"/>
        <v>0</v>
      </c>
      <c r="AL20" s="78">
        <f t="shared" si="4"/>
        <v>0</v>
      </c>
      <c r="AM20" s="78">
        <f t="shared" si="4"/>
        <v>0</v>
      </c>
      <c r="AN20" s="78">
        <f t="shared" si="4"/>
        <v>0</v>
      </c>
      <c r="AO20" s="78">
        <f t="shared" si="4"/>
        <v>0</v>
      </c>
      <c r="AP20" s="78">
        <f t="shared" si="4"/>
        <v>0</v>
      </c>
      <c r="AQ20" s="78">
        <f t="shared" si="4"/>
        <v>0</v>
      </c>
      <c r="AR20" s="78">
        <f t="shared" si="4"/>
        <v>0</v>
      </c>
      <c r="AS20" s="78">
        <f t="shared" si="4"/>
        <v>0</v>
      </c>
      <c r="AT20" s="78">
        <f t="shared" si="4"/>
        <v>0</v>
      </c>
      <c r="AU20" s="78">
        <f t="shared" si="4"/>
        <v>0</v>
      </c>
      <c r="AV20" s="78">
        <f t="shared" si="4"/>
        <v>0.43920307699999994</v>
      </c>
      <c r="AW20" s="78">
        <f t="shared" si="4"/>
        <v>28.534555969</v>
      </c>
      <c r="AX20" s="78">
        <f t="shared" si="4"/>
        <v>0</v>
      </c>
      <c r="AY20" s="78">
        <f t="shared" si="4"/>
        <v>0</v>
      </c>
      <c r="AZ20" s="78">
        <f t="shared" si="4"/>
        <v>25.407138497</v>
      </c>
      <c r="BA20" s="78">
        <f t="shared" si="4"/>
        <v>0</v>
      </c>
      <c r="BB20" s="78">
        <f t="shared" si="4"/>
        <v>0</v>
      </c>
      <c r="BC20" s="78">
        <f t="shared" si="4"/>
        <v>0</v>
      </c>
      <c r="BD20" s="78">
        <f t="shared" si="4"/>
        <v>0</v>
      </c>
      <c r="BE20" s="78">
        <f t="shared" si="4"/>
        <v>0</v>
      </c>
      <c r="BF20" s="78">
        <f t="shared" si="4"/>
        <v>0.089299486</v>
      </c>
      <c r="BG20" s="78">
        <f t="shared" si="4"/>
        <v>0</v>
      </c>
      <c r="BH20" s="78">
        <f t="shared" si="4"/>
        <v>0</v>
      </c>
      <c r="BI20" s="78">
        <f t="shared" si="4"/>
        <v>0</v>
      </c>
      <c r="BJ20" s="78">
        <f t="shared" si="4"/>
        <v>0.448555537</v>
      </c>
      <c r="BK20" s="111">
        <f t="shared" si="4"/>
        <v>129.071203642</v>
      </c>
      <c r="BL20" s="86"/>
    </row>
    <row r="21" spans="1:64" ht="12.75">
      <c r="A21" s="10" t="s">
        <v>70</v>
      </c>
      <c r="B21" s="17" t="s">
        <v>13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52"/>
      <c r="BL21" s="86"/>
    </row>
    <row r="22" spans="1:64" ht="12.75">
      <c r="A22" s="10"/>
      <c r="B22" s="18" t="s">
        <v>31</v>
      </c>
      <c r="C22" s="96"/>
      <c r="D22" s="50"/>
      <c r="E22" s="51"/>
      <c r="F22" s="51"/>
      <c r="G22" s="52"/>
      <c r="H22" s="49"/>
      <c r="I22" s="51"/>
      <c r="J22" s="51"/>
      <c r="K22" s="51"/>
      <c r="L22" s="52"/>
      <c r="M22" s="49"/>
      <c r="N22" s="50"/>
      <c r="O22" s="51"/>
      <c r="P22" s="51"/>
      <c r="Q22" s="52"/>
      <c r="R22" s="49"/>
      <c r="S22" s="51"/>
      <c r="T22" s="51"/>
      <c r="U22" s="51"/>
      <c r="V22" s="52"/>
      <c r="W22" s="49"/>
      <c r="X22" s="51"/>
      <c r="Y22" s="51"/>
      <c r="Z22" s="51"/>
      <c r="AA22" s="52"/>
      <c r="AB22" s="49"/>
      <c r="AC22" s="51"/>
      <c r="AD22" s="51"/>
      <c r="AE22" s="51"/>
      <c r="AF22" s="52"/>
      <c r="AG22" s="49"/>
      <c r="AH22" s="51"/>
      <c r="AI22" s="51"/>
      <c r="AJ22" s="51"/>
      <c r="AK22" s="52"/>
      <c r="AL22" s="49"/>
      <c r="AM22" s="51"/>
      <c r="AN22" s="51"/>
      <c r="AO22" s="51"/>
      <c r="AP22" s="52"/>
      <c r="AQ22" s="49"/>
      <c r="AR22" s="50"/>
      <c r="AS22" s="51"/>
      <c r="AT22" s="51"/>
      <c r="AU22" s="52"/>
      <c r="AV22" s="49"/>
      <c r="AW22" s="51"/>
      <c r="AX22" s="51"/>
      <c r="AY22" s="51"/>
      <c r="AZ22" s="52"/>
      <c r="BA22" s="49"/>
      <c r="BB22" s="50"/>
      <c r="BC22" s="51"/>
      <c r="BD22" s="51"/>
      <c r="BE22" s="52"/>
      <c r="BF22" s="49"/>
      <c r="BG22" s="50"/>
      <c r="BH22" s="51"/>
      <c r="BI22" s="51"/>
      <c r="BJ22" s="52"/>
      <c r="BK22" s="53"/>
      <c r="BL22" s="86"/>
    </row>
    <row r="23" spans="1:64" ht="12.75">
      <c r="A23" s="31"/>
      <c r="B23" s="32" t="s">
        <v>83</v>
      </c>
      <c r="C23" s="97"/>
      <c r="D23" s="55"/>
      <c r="E23" s="55"/>
      <c r="F23" s="55"/>
      <c r="G23" s="56"/>
      <c r="H23" s="54"/>
      <c r="I23" s="55"/>
      <c r="J23" s="55"/>
      <c r="K23" s="55"/>
      <c r="L23" s="56"/>
      <c r="M23" s="54"/>
      <c r="N23" s="55"/>
      <c r="O23" s="55"/>
      <c r="P23" s="55"/>
      <c r="Q23" s="56"/>
      <c r="R23" s="54"/>
      <c r="S23" s="55"/>
      <c r="T23" s="55"/>
      <c r="U23" s="55"/>
      <c r="V23" s="56"/>
      <c r="W23" s="54"/>
      <c r="X23" s="55"/>
      <c r="Y23" s="55"/>
      <c r="Z23" s="55"/>
      <c r="AA23" s="56"/>
      <c r="AB23" s="54"/>
      <c r="AC23" s="55"/>
      <c r="AD23" s="55"/>
      <c r="AE23" s="55"/>
      <c r="AF23" s="56"/>
      <c r="AG23" s="54"/>
      <c r="AH23" s="55"/>
      <c r="AI23" s="55"/>
      <c r="AJ23" s="55"/>
      <c r="AK23" s="56"/>
      <c r="AL23" s="54"/>
      <c r="AM23" s="55"/>
      <c r="AN23" s="55"/>
      <c r="AO23" s="55"/>
      <c r="AP23" s="56"/>
      <c r="AQ23" s="54"/>
      <c r="AR23" s="55"/>
      <c r="AS23" s="55"/>
      <c r="AT23" s="55"/>
      <c r="AU23" s="56"/>
      <c r="AV23" s="54"/>
      <c r="AW23" s="55"/>
      <c r="AX23" s="55"/>
      <c r="AY23" s="55"/>
      <c r="AZ23" s="56"/>
      <c r="BA23" s="54"/>
      <c r="BB23" s="55"/>
      <c r="BC23" s="55"/>
      <c r="BD23" s="55"/>
      <c r="BE23" s="56"/>
      <c r="BF23" s="54"/>
      <c r="BG23" s="55"/>
      <c r="BH23" s="55"/>
      <c r="BI23" s="55"/>
      <c r="BJ23" s="56"/>
      <c r="BK23" s="57"/>
      <c r="BL23" s="86"/>
    </row>
    <row r="24" spans="1:64" ht="12.75">
      <c r="A24" s="10" t="s">
        <v>72</v>
      </c>
      <c r="B24" s="21" t="s">
        <v>87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6"/>
      <c r="BL24" s="86"/>
    </row>
    <row r="25" spans="1:64" ht="12.75">
      <c r="A25" s="10"/>
      <c r="B25" s="18" t="s">
        <v>31</v>
      </c>
      <c r="C25" s="96"/>
      <c r="D25" s="50"/>
      <c r="E25" s="51"/>
      <c r="F25" s="51"/>
      <c r="G25" s="52"/>
      <c r="H25" s="49"/>
      <c r="I25" s="51"/>
      <c r="J25" s="51"/>
      <c r="K25" s="51"/>
      <c r="L25" s="52"/>
      <c r="M25" s="49"/>
      <c r="N25" s="50"/>
      <c r="O25" s="51"/>
      <c r="P25" s="51"/>
      <c r="Q25" s="52"/>
      <c r="R25" s="49"/>
      <c r="S25" s="51"/>
      <c r="T25" s="51"/>
      <c r="U25" s="51"/>
      <c r="V25" s="52"/>
      <c r="W25" s="49"/>
      <c r="X25" s="51"/>
      <c r="Y25" s="51"/>
      <c r="Z25" s="51"/>
      <c r="AA25" s="52"/>
      <c r="AB25" s="49"/>
      <c r="AC25" s="51"/>
      <c r="AD25" s="51"/>
      <c r="AE25" s="51"/>
      <c r="AF25" s="52"/>
      <c r="AG25" s="49"/>
      <c r="AH25" s="51"/>
      <c r="AI25" s="51"/>
      <c r="AJ25" s="51"/>
      <c r="AK25" s="52"/>
      <c r="AL25" s="49"/>
      <c r="AM25" s="51"/>
      <c r="AN25" s="51"/>
      <c r="AO25" s="51"/>
      <c r="AP25" s="52"/>
      <c r="AQ25" s="49"/>
      <c r="AR25" s="50"/>
      <c r="AS25" s="51"/>
      <c r="AT25" s="51"/>
      <c r="AU25" s="52"/>
      <c r="AV25" s="49"/>
      <c r="AW25" s="51"/>
      <c r="AX25" s="51"/>
      <c r="AY25" s="51"/>
      <c r="AZ25" s="52"/>
      <c r="BA25" s="49"/>
      <c r="BB25" s="50"/>
      <c r="BC25" s="51"/>
      <c r="BD25" s="51"/>
      <c r="BE25" s="52"/>
      <c r="BF25" s="49"/>
      <c r="BG25" s="50"/>
      <c r="BH25" s="51"/>
      <c r="BI25" s="51"/>
      <c r="BJ25" s="52"/>
      <c r="BK25" s="53"/>
      <c r="BL25" s="86"/>
    </row>
    <row r="26" spans="1:64" ht="12.75">
      <c r="A26" s="31"/>
      <c r="B26" s="32" t="s">
        <v>82</v>
      </c>
      <c r="C26" s="97"/>
      <c r="D26" s="55"/>
      <c r="E26" s="55"/>
      <c r="F26" s="55"/>
      <c r="G26" s="56"/>
      <c r="H26" s="54"/>
      <c r="I26" s="55"/>
      <c r="J26" s="55"/>
      <c r="K26" s="55"/>
      <c r="L26" s="56"/>
      <c r="M26" s="54"/>
      <c r="N26" s="55"/>
      <c r="O26" s="55"/>
      <c r="P26" s="55"/>
      <c r="Q26" s="56"/>
      <c r="R26" s="54"/>
      <c r="S26" s="55"/>
      <c r="T26" s="55"/>
      <c r="U26" s="55"/>
      <c r="V26" s="56"/>
      <c r="W26" s="54"/>
      <c r="X26" s="55"/>
      <c r="Y26" s="55"/>
      <c r="Z26" s="55"/>
      <c r="AA26" s="56"/>
      <c r="AB26" s="54"/>
      <c r="AC26" s="55"/>
      <c r="AD26" s="55"/>
      <c r="AE26" s="55"/>
      <c r="AF26" s="56"/>
      <c r="AG26" s="54"/>
      <c r="AH26" s="55"/>
      <c r="AI26" s="55"/>
      <c r="AJ26" s="55"/>
      <c r="AK26" s="56"/>
      <c r="AL26" s="54"/>
      <c r="AM26" s="55"/>
      <c r="AN26" s="55"/>
      <c r="AO26" s="55"/>
      <c r="AP26" s="56"/>
      <c r="AQ26" s="54"/>
      <c r="AR26" s="55"/>
      <c r="AS26" s="55"/>
      <c r="AT26" s="55"/>
      <c r="AU26" s="56"/>
      <c r="AV26" s="54"/>
      <c r="AW26" s="55"/>
      <c r="AX26" s="55"/>
      <c r="AY26" s="55"/>
      <c r="AZ26" s="56"/>
      <c r="BA26" s="54"/>
      <c r="BB26" s="55"/>
      <c r="BC26" s="55"/>
      <c r="BD26" s="55"/>
      <c r="BE26" s="56"/>
      <c r="BF26" s="54"/>
      <c r="BG26" s="55"/>
      <c r="BH26" s="55"/>
      <c r="BI26" s="55"/>
      <c r="BJ26" s="56"/>
      <c r="BK26" s="57"/>
      <c r="BL26" s="86"/>
    </row>
    <row r="27" spans="1:64" ht="12.75">
      <c r="A27" s="10" t="s">
        <v>73</v>
      </c>
      <c r="B27" s="17" t="s">
        <v>14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6"/>
      <c r="BL27" s="86"/>
    </row>
    <row r="28" spans="1:64" ht="12.75">
      <c r="A28" s="10"/>
      <c r="B28" s="21" t="s">
        <v>140</v>
      </c>
      <c r="C28" s="47">
        <v>0</v>
      </c>
      <c r="D28" s="45">
        <v>2.026529395</v>
      </c>
      <c r="E28" s="40">
        <v>0</v>
      </c>
      <c r="F28" s="40">
        <v>0</v>
      </c>
      <c r="G28" s="46">
        <v>0</v>
      </c>
      <c r="H28" s="63">
        <v>2.839713448</v>
      </c>
      <c r="I28" s="40">
        <v>6.79323815</v>
      </c>
      <c r="J28" s="40">
        <v>0</v>
      </c>
      <c r="K28" s="40">
        <v>0</v>
      </c>
      <c r="L28" s="46">
        <v>72.752588037</v>
      </c>
      <c r="M28" s="63">
        <v>0</v>
      </c>
      <c r="N28" s="45">
        <v>0</v>
      </c>
      <c r="O28" s="40">
        <v>0</v>
      </c>
      <c r="P28" s="40">
        <v>0</v>
      </c>
      <c r="Q28" s="46">
        <v>0</v>
      </c>
      <c r="R28" s="63">
        <v>1.133044121</v>
      </c>
      <c r="S28" s="40">
        <v>0</v>
      </c>
      <c r="T28" s="40">
        <v>0</v>
      </c>
      <c r="U28" s="40">
        <v>0</v>
      </c>
      <c r="V28" s="46">
        <v>1.327430871</v>
      </c>
      <c r="W28" s="63">
        <v>0</v>
      </c>
      <c r="X28" s="40">
        <v>0</v>
      </c>
      <c r="Y28" s="40">
        <v>0</v>
      </c>
      <c r="Z28" s="40">
        <v>0</v>
      </c>
      <c r="AA28" s="46">
        <v>0</v>
      </c>
      <c r="AB28" s="63">
        <v>0.001830313</v>
      </c>
      <c r="AC28" s="40">
        <v>0</v>
      </c>
      <c r="AD28" s="40">
        <v>0</v>
      </c>
      <c r="AE28" s="40">
        <v>0</v>
      </c>
      <c r="AF28" s="46">
        <v>0</v>
      </c>
      <c r="AG28" s="63">
        <v>0</v>
      </c>
      <c r="AH28" s="40">
        <v>0</v>
      </c>
      <c r="AI28" s="40">
        <v>0</v>
      </c>
      <c r="AJ28" s="40">
        <v>0</v>
      </c>
      <c r="AK28" s="46">
        <v>0</v>
      </c>
      <c r="AL28" s="63">
        <v>0.000119834</v>
      </c>
      <c r="AM28" s="40">
        <v>0</v>
      </c>
      <c r="AN28" s="40">
        <v>0</v>
      </c>
      <c r="AO28" s="40">
        <v>0</v>
      </c>
      <c r="AP28" s="46">
        <v>0</v>
      </c>
      <c r="AQ28" s="63">
        <v>0</v>
      </c>
      <c r="AR28" s="45">
        <v>0</v>
      </c>
      <c r="AS28" s="40">
        <v>0</v>
      </c>
      <c r="AT28" s="40">
        <v>0</v>
      </c>
      <c r="AU28" s="46">
        <v>0</v>
      </c>
      <c r="AV28" s="63">
        <v>21.485909756</v>
      </c>
      <c r="AW28" s="40">
        <v>33.40303547</v>
      </c>
      <c r="AX28" s="40">
        <v>3.008E-06</v>
      </c>
      <c r="AY28" s="40">
        <v>0</v>
      </c>
      <c r="AZ28" s="46">
        <v>87.429111441</v>
      </c>
      <c r="BA28" s="63">
        <v>0</v>
      </c>
      <c r="BB28" s="45">
        <v>0</v>
      </c>
      <c r="BC28" s="40">
        <v>0</v>
      </c>
      <c r="BD28" s="40">
        <v>0</v>
      </c>
      <c r="BE28" s="46">
        <v>0</v>
      </c>
      <c r="BF28" s="63">
        <v>7.344448125</v>
      </c>
      <c r="BG28" s="45">
        <v>4.542713606</v>
      </c>
      <c r="BH28" s="40">
        <v>0</v>
      </c>
      <c r="BI28" s="40">
        <v>0</v>
      </c>
      <c r="BJ28" s="46">
        <v>12.124103597</v>
      </c>
      <c r="BK28" s="108">
        <v>253.203819172</v>
      </c>
      <c r="BL28" s="86"/>
    </row>
    <row r="29" spans="1:64" ht="25.5">
      <c r="A29" s="10"/>
      <c r="B29" s="21" t="s">
        <v>157</v>
      </c>
      <c r="C29" s="47">
        <v>0</v>
      </c>
      <c r="D29" s="45">
        <v>9.062493649</v>
      </c>
      <c r="E29" s="40">
        <v>0</v>
      </c>
      <c r="F29" s="40">
        <v>0</v>
      </c>
      <c r="G29" s="46">
        <v>0</v>
      </c>
      <c r="H29" s="63">
        <v>0.047157814</v>
      </c>
      <c r="I29" s="40">
        <v>59.085399103</v>
      </c>
      <c r="J29" s="40">
        <v>1.776959539</v>
      </c>
      <c r="K29" s="40">
        <v>0</v>
      </c>
      <c r="L29" s="46">
        <v>2.286518228</v>
      </c>
      <c r="M29" s="63">
        <v>0</v>
      </c>
      <c r="N29" s="45">
        <v>0</v>
      </c>
      <c r="O29" s="40">
        <v>0</v>
      </c>
      <c r="P29" s="40">
        <v>0</v>
      </c>
      <c r="Q29" s="46">
        <v>0</v>
      </c>
      <c r="R29" s="63">
        <v>0.042816684</v>
      </c>
      <c r="S29" s="40">
        <v>0.445493387</v>
      </c>
      <c r="T29" s="40">
        <v>0.258379016</v>
      </c>
      <c r="U29" s="40">
        <v>0</v>
      </c>
      <c r="V29" s="46">
        <v>1.038447802</v>
      </c>
      <c r="W29" s="63">
        <v>0</v>
      </c>
      <c r="X29" s="40">
        <v>0</v>
      </c>
      <c r="Y29" s="40">
        <v>0</v>
      </c>
      <c r="Z29" s="40">
        <v>0</v>
      </c>
      <c r="AA29" s="46">
        <v>0</v>
      </c>
      <c r="AB29" s="63">
        <v>0</v>
      </c>
      <c r="AC29" s="40">
        <v>0</v>
      </c>
      <c r="AD29" s="40">
        <v>0</v>
      </c>
      <c r="AE29" s="40">
        <v>0</v>
      </c>
      <c r="AF29" s="46">
        <v>0</v>
      </c>
      <c r="AG29" s="63">
        <v>0</v>
      </c>
      <c r="AH29" s="40">
        <v>0</v>
      </c>
      <c r="AI29" s="40">
        <v>0</v>
      </c>
      <c r="AJ29" s="40">
        <v>0</v>
      </c>
      <c r="AK29" s="46">
        <v>0</v>
      </c>
      <c r="AL29" s="63">
        <v>0</v>
      </c>
      <c r="AM29" s="40">
        <v>0</v>
      </c>
      <c r="AN29" s="40">
        <v>0</v>
      </c>
      <c r="AO29" s="40">
        <v>0</v>
      </c>
      <c r="AP29" s="46">
        <v>0</v>
      </c>
      <c r="AQ29" s="63">
        <v>0</v>
      </c>
      <c r="AR29" s="45">
        <v>0</v>
      </c>
      <c r="AS29" s="40">
        <v>0</v>
      </c>
      <c r="AT29" s="40">
        <v>0</v>
      </c>
      <c r="AU29" s="46">
        <v>0</v>
      </c>
      <c r="AV29" s="63">
        <v>0.06567472</v>
      </c>
      <c r="AW29" s="40">
        <v>8.096558608</v>
      </c>
      <c r="AX29" s="40">
        <v>0</v>
      </c>
      <c r="AY29" s="40">
        <v>0</v>
      </c>
      <c r="AZ29" s="46">
        <v>2.028256811</v>
      </c>
      <c r="BA29" s="63">
        <v>0</v>
      </c>
      <c r="BB29" s="45">
        <v>0</v>
      </c>
      <c r="BC29" s="40">
        <v>0</v>
      </c>
      <c r="BD29" s="40">
        <v>0</v>
      </c>
      <c r="BE29" s="46">
        <v>0</v>
      </c>
      <c r="BF29" s="63">
        <v>0.010638263</v>
      </c>
      <c r="BG29" s="45">
        <v>0</v>
      </c>
      <c r="BH29" s="40">
        <v>0.355384489</v>
      </c>
      <c r="BI29" s="40">
        <v>0</v>
      </c>
      <c r="BJ29" s="46">
        <v>0.088271277</v>
      </c>
      <c r="BK29" s="108">
        <v>84.68844939</v>
      </c>
      <c r="BL29" s="86"/>
    </row>
    <row r="30" spans="1:64" ht="12.75">
      <c r="A30" s="10"/>
      <c r="B30" s="21" t="s">
        <v>145</v>
      </c>
      <c r="C30" s="47">
        <v>0</v>
      </c>
      <c r="D30" s="45">
        <v>140.817207532</v>
      </c>
      <c r="E30" s="40">
        <v>0</v>
      </c>
      <c r="F30" s="40">
        <v>0</v>
      </c>
      <c r="G30" s="46">
        <v>0</v>
      </c>
      <c r="H30" s="63">
        <v>10.770117865</v>
      </c>
      <c r="I30" s="40">
        <v>11.372983973</v>
      </c>
      <c r="J30" s="40">
        <v>0</v>
      </c>
      <c r="K30" s="40">
        <v>0</v>
      </c>
      <c r="L30" s="46">
        <v>109.599274764</v>
      </c>
      <c r="M30" s="63">
        <v>0</v>
      </c>
      <c r="N30" s="45">
        <v>0</v>
      </c>
      <c r="O30" s="40">
        <v>0</v>
      </c>
      <c r="P30" s="40">
        <v>0</v>
      </c>
      <c r="Q30" s="46">
        <v>0</v>
      </c>
      <c r="R30" s="63">
        <v>4.824742724</v>
      </c>
      <c r="S30" s="40">
        <v>8.246927405</v>
      </c>
      <c r="T30" s="40">
        <v>0</v>
      </c>
      <c r="U30" s="40">
        <v>0</v>
      </c>
      <c r="V30" s="46">
        <v>3.927896233</v>
      </c>
      <c r="W30" s="63">
        <v>0</v>
      </c>
      <c r="X30" s="40">
        <v>0</v>
      </c>
      <c r="Y30" s="40">
        <v>0</v>
      </c>
      <c r="Z30" s="40">
        <v>0</v>
      </c>
      <c r="AA30" s="46">
        <v>0</v>
      </c>
      <c r="AB30" s="63">
        <v>0.000117434</v>
      </c>
      <c r="AC30" s="40">
        <v>0</v>
      </c>
      <c r="AD30" s="40">
        <v>0</v>
      </c>
      <c r="AE30" s="40">
        <v>0</v>
      </c>
      <c r="AF30" s="46">
        <v>0</v>
      </c>
      <c r="AG30" s="63">
        <v>0</v>
      </c>
      <c r="AH30" s="40">
        <v>0</v>
      </c>
      <c r="AI30" s="40">
        <v>0</v>
      </c>
      <c r="AJ30" s="40">
        <v>0</v>
      </c>
      <c r="AK30" s="46">
        <v>0</v>
      </c>
      <c r="AL30" s="63">
        <v>0</v>
      </c>
      <c r="AM30" s="40">
        <v>0</v>
      </c>
      <c r="AN30" s="40">
        <v>0</v>
      </c>
      <c r="AO30" s="40">
        <v>0</v>
      </c>
      <c r="AP30" s="46">
        <v>0</v>
      </c>
      <c r="AQ30" s="63">
        <v>0</v>
      </c>
      <c r="AR30" s="45">
        <v>0</v>
      </c>
      <c r="AS30" s="40">
        <v>0</v>
      </c>
      <c r="AT30" s="40">
        <v>0</v>
      </c>
      <c r="AU30" s="46">
        <v>0</v>
      </c>
      <c r="AV30" s="63">
        <v>9.143124331</v>
      </c>
      <c r="AW30" s="40">
        <v>19.902910547</v>
      </c>
      <c r="AX30" s="40">
        <v>7.177562798</v>
      </c>
      <c r="AY30" s="40">
        <v>0</v>
      </c>
      <c r="AZ30" s="46">
        <v>213.341957254</v>
      </c>
      <c r="BA30" s="63">
        <v>0</v>
      </c>
      <c r="BB30" s="45">
        <v>0</v>
      </c>
      <c r="BC30" s="40">
        <v>0</v>
      </c>
      <c r="BD30" s="40">
        <v>0</v>
      </c>
      <c r="BE30" s="46">
        <v>0</v>
      </c>
      <c r="BF30" s="63">
        <v>2.463427307</v>
      </c>
      <c r="BG30" s="45">
        <v>2.919460337</v>
      </c>
      <c r="BH30" s="40">
        <v>0</v>
      </c>
      <c r="BI30" s="40">
        <v>0</v>
      </c>
      <c r="BJ30" s="46">
        <v>8.975165132</v>
      </c>
      <c r="BK30" s="108">
        <v>553.482875636</v>
      </c>
      <c r="BL30" s="86"/>
    </row>
    <row r="31" spans="1:64" ht="12.75">
      <c r="A31" s="10"/>
      <c r="B31" s="21" t="s">
        <v>142</v>
      </c>
      <c r="C31" s="47">
        <v>0</v>
      </c>
      <c r="D31" s="45">
        <v>244.341807703</v>
      </c>
      <c r="E31" s="40">
        <v>0</v>
      </c>
      <c r="F31" s="40">
        <v>0</v>
      </c>
      <c r="G31" s="46">
        <v>0</v>
      </c>
      <c r="H31" s="63">
        <v>18.78413029</v>
      </c>
      <c r="I31" s="40">
        <v>1297.1781282</v>
      </c>
      <c r="J31" s="40">
        <v>0.26143414</v>
      </c>
      <c r="K31" s="40">
        <v>0</v>
      </c>
      <c r="L31" s="46">
        <v>471.658482795</v>
      </c>
      <c r="M31" s="63">
        <v>0</v>
      </c>
      <c r="N31" s="45">
        <v>0</v>
      </c>
      <c r="O31" s="40">
        <v>0</v>
      </c>
      <c r="P31" s="40">
        <v>0</v>
      </c>
      <c r="Q31" s="46">
        <v>0</v>
      </c>
      <c r="R31" s="63">
        <v>6.386068953</v>
      </c>
      <c r="S31" s="40">
        <v>9.53236237</v>
      </c>
      <c r="T31" s="40">
        <v>0</v>
      </c>
      <c r="U31" s="40">
        <v>0</v>
      </c>
      <c r="V31" s="46">
        <v>25.524988558</v>
      </c>
      <c r="W31" s="63">
        <v>0</v>
      </c>
      <c r="X31" s="40">
        <v>0</v>
      </c>
      <c r="Y31" s="40">
        <v>0</v>
      </c>
      <c r="Z31" s="40">
        <v>0</v>
      </c>
      <c r="AA31" s="46">
        <v>0</v>
      </c>
      <c r="AB31" s="63">
        <v>0</v>
      </c>
      <c r="AC31" s="40">
        <v>0</v>
      </c>
      <c r="AD31" s="40">
        <v>0</v>
      </c>
      <c r="AE31" s="40">
        <v>0</v>
      </c>
      <c r="AF31" s="46">
        <v>0</v>
      </c>
      <c r="AG31" s="63">
        <v>0</v>
      </c>
      <c r="AH31" s="40">
        <v>0</v>
      </c>
      <c r="AI31" s="40">
        <v>0</v>
      </c>
      <c r="AJ31" s="40">
        <v>0</v>
      </c>
      <c r="AK31" s="46">
        <v>0</v>
      </c>
      <c r="AL31" s="63">
        <v>3.4E-08</v>
      </c>
      <c r="AM31" s="40">
        <v>0</v>
      </c>
      <c r="AN31" s="40">
        <v>0</v>
      </c>
      <c r="AO31" s="40">
        <v>0</v>
      </c>
      <c r="AP31" s="46">
        <v>0.005536341</v>
      </c>
      <c r="AQ31" s="63">
        <v>0</v>
      </c>
      <c r="AR31" s="45">
        <v>0</v>
      </c>
      <c r="AS31" s="40">
        <v>0</v>
      </c>
      <c r="AT31" s="40">
        <v>0</v>
      </c>
      <c r="AU31" s="46">
        <v>0</v>
      </c>
      <c r="AV31" s="63">
        <v>39.810416929</v>
      </c>
      <c r="AW31" s="40">
        <v>198.957028513</v>
      </c>
      <c r="AX31" s="40">
        <v>9.585846309</v>
      </c>
      <c r="AY31" s="40">
        <v>0</v>
      </c>
      <c r="AZ31" s="46">
        <v>470.292534083</v>
      </c>
      <c r="BA31" s="63">
        <v>0</v>
      </c>
      <c r="BB31" s="45">
        <v>0</v>
      </c>
      <c r="BC31" s="40">
        <v>0</v>
      </c>
      <c r="BD31" s="40">
        <v>0</v>
      </c>
      <c r="BE31" s="46">
        <v>0</v>
      </c>
      <c r="BF31" s="63">
        <v>12.899918965</v>
      </c>
      <c r="BG31" s="45">
        <v>6.536762818</v>
      </c>
      <c r="BH31" s="40">
        <v>3.007781114</v>
      </c>
      <c r="BI31" s="40">
        <v>0</v>
      </c>
      <c r="BJ31" s="46">
        <v>54.091678235</v>
      </c>
      <c r="BK31" s="108">
        <v>2868.85490635</v>
      </c>
      <c r="BL31" s="86"/>
    </row>
    <row r="32" spans="1:64" ht="12.75">
      <c r="A32" s="10"/>
      <c r="B32" s="21" t="s">
        <v>137</v>
      </c>
      <c r="C32" s="47">
        <v>0</v>
      </c>
      <c r="D32" s="45">
        <v>60.823866602</v>
      </c>
      <c r="E32" s="40">
        <v>0</v>
      </c>
      <c r="F32" s="40">
        <v>0</v>
      </c>
      <c r="G32" s="46">
        <v>0</v>
      </c>
      <c r="H32" s="63">
        <v>2.066341957</v>
      </c>
      <c r="I32" s="40">
        <v>33.650008468</v>
      </c>
      <c r="J32" s="40">
        <v>0</v>
      </c>
      <c r="K32" s="40">
        <v>0</v>
      </c>
      <c r="L32" s="46">
        <v>38.375017748</v>
      </c>
      <c r="M32" s="63">
        <v>0</v>
      </c>
      <c r="N32" s="45">
        <v>0</v>
      </c>
      <c r="O32" s="40">
        <v>0</v>
      </c>
      <c r="P32" s="40">
        <v>0</v>
      </c>
      <c r="Q32" s="46">
        <v>0</v>
      </c>
      <c r="R32" s="63">
        <v>0.718819945</v>
      </c>
      <c r="S32" s="40">
        <v>13.70465583</v>
      </c>
      <c r="T32" s="40">
        <v>0</v>
      </c>
      <c r="U32" s="40">
        <v>0</v>
      </c>
      <c r="V32" s="46">
        <v>13.513030559</v>
      </c>
      <c r="W32" s="63">
        <v>0</v>
      </c>
      <c r="X32" s="40">
        <v>0</v>
      </c>
      <c r="Y32" s="40">
        <v>0</v>
      </c>
      <c r="Z32" s="40">
        <v>0</v>
      </c>
      <c r="AA32" s="46">
        <v>0</v>
      </c>
      <c r="AB32" s="63">
        <v>0</v>
      </c>
      <c r="AC32" s="40">
        <v>0</v>
      </c>
      <c r="AD32" s="40">
        <v>0</v>
      </c>
      <c r="AE32" s="40">
        <v>0</v>
      </c>
      <c r="AF32" s="46">
        <v>0</v>
      </c>
      <c r="AG32" s="63">
        <v>0</v>
      </c>
      <c r="AH32" s="40">
        <v>0</v>
      </c>
      <c r="AI32" s="40">
        <v>0</v>
      </c>
      <c r="AJ32" s="40">
        <v>0</v>
      </c>
      <c r="AK32" s="46">
        <v>0</v>
      </c>
      <c r="AL32" s="63">
        <v>0</v>
      </c>
      <c r="AM32" s="40">
        <v>0</v>
      </c>
      <c r="AN32" s="40">
        <v>0</v>
      </c>
      <c r="AO32" s="40">
        <v>0</v>
      </c>
      <c r="AP32" s="46">
        <v>0</v>
      </c>
      <c r="AQ32" s="63">
        <v>0</v>
      </c>
      <c r="AR32" s="45">
        <v>0</v>
      </c>
      <c r="AS32" s="40">
        <v>0</v>
      </c>
      <c r="AT32" s="40">
        <v>0</v>
      </c>
      <c r="AU32" s="46">
        <v>0</v>
      </c>
      <c r="AV32" s="63">
        <v>10.909078823</v>
      </c>
      <c r="AW32" s="40">
        <v>57.643296623</v>
      </c>
      <c r="AX32" s="40">
        <v>0</v>
      </c>
      <c r="AY32" s="40">
        <v>0</v>
      </c>
      <c r="AZ32" s="46">
        <v>107.556359305</v>
      </c>
      <c r="BA32" s="63">
        <v>0</v>
      </c>
      <c r="BB32" s="45">
        <v>0</v>
      </c>
      <c r="BC32" s="40">
        <v>0</v>
      </c>
      <c r="BD32" s="40">
        <v>0</v>
      </c>
      <c r="BE32" s="46">
        <v>0</v>
      </c>
      <c r="BF32" s="63">
        <v>2.101916421</v>
      </c>
      <c r="BG32" s="45">
        <v>5.646656654</v>
      </c>
      <c r="BH32" s="40">
        <v>5.006758074</v>
      </c>
      <c r="BI32" s="40">
        <v>0</v>
      </c>
      <c r="BJ32" s="46">
        <v>4.799250585</v>
      </c>
      <c r="BK32" s="108">
        <v>356.515057594</v>
      </c>
      <c r="BL32" s="86"/>
    </row>
    <row r="33" spans="1:64" ht="12.75">
      <c r="A33" s="10"/>
      <c r="B33" s="21" t="s">
        <v>149</v>
      </c>
      <c r="C33" s="47">
        <v>0</v>
      </c>
      <c r="D33" s="45">
        <v>321.906398887</v>
      </c>
      <c r="E33" s="40">
        <v>0</v>
      </c>
      <c r="F33" s="40">
        <v>0</v>
      </c>
      <c r="G33" s="46">
        <v>0</v>
      </c>
      <c r="H33" s="63">
        <v>2.999739791</v>
      </c>
      <c r="I33" s="40">
        <v>717.122837505</v>
      </c>
      <c r="J33" s="40">
        <v>3.636139369</v>
      </c>
      <c r="K33" s="40">
        <v>0</v>
      </c>
      <c r="L33" s="46">
        <v>284.144963416</v>
      </c>
      <c r="M33" s="63">
        <v>0</v>
      </c>
      <c r="N33" s="45">
        <v>0</v>
      </c>
      <c r="O33" s="40">
        <v>0</v>
      </c>
      <c r="P33" s="40">
        <v>0</v>
      </c>
      <c r="Q33" s="46">
        <v>0</v>
      </c>
      <c r="R33" s="63">
        <v>1.351422</v>
      </c>
      <c r="S33" s="40">
        <v>43.588730475</v>
      </c>
      <c r="T33" s="40">
        <v>61.424182366</v>
      </c>
      <c r="U33" s="40">
        <v>0</v>
      </c>
      <c r="V33" s="46">
        <v>29.833481244</v>
      </c>
      <c r="W33" s="63">
        <v>0</v>
      </c>
      <c r="X33" s="40">
        <v>0</v>
      </c>
      <c r="Y33" s="40">
        <v>0</v>
      </c>
      <c r="Z33" s="40">
        <v>0</v>
      </c>
      <c r="AA33" s="46">
        <v>0</v>
      </c>
      <c r="AB33" s="63">
        <v>0</v>
      </c>
      <c r="AC33" s="40">
        <v>0</v>
      </c>
      <c r="AD33" s="40">
        <v>0</v>
      </c>
      <c r="AE33" s="40">
        <v>0</v>
      </c>
      <c r="AF33" s="46">
        <v>0</v>
      </c>
      <c r="AG33" s="63">
        <v>0</v>
      </c>
      <c r="AH33" s="40">
        <v>0</v>
      </c>
      <c r="AI33" s="40">
        <v>0</v>
      </c>
      <c r="AJ33" s="40">
        <v>0</v>
      </c>
      <c r="AK33" s="46">
        <v>0</v>
      </c>
      <c r="AL33" s="63">
        <v>0</v>
      </c>
      <c r="AM33" s="40">
        <v>0</v>
      </c>
      <c r="AN33" s="40">
        <v>0</v>
      </c>
      <c r="AO33" s="40">
        <v>0</v>
      </c>
      <c r="AP33" s="46">
        <v>0</v>
      </c>
      <c r="AQ33" s="63">
        <v>0</v>
      </c>
      <c r="AR33" s="45">
        <v>0</v>
      </c>
      <c r="AS33" s="40">
        <v>0</v>
      </c>
      <c r="AT33" s="40">
        <v>0</v>
      </c>
      <c r="AU33" s="46">
        <v>0</v>
      </c>
      <c r="AV33" s="63">
        <v>14.169991192</v>
      </c>
      <c r="AW33" s="40">
        <v>264.845756698</v>
      </c>
      <c r="AX33" s="40">
        <v>0.811580741</v>
      </c>
      <c r="AY33" s="40">
        <v>0</v>
      </c>
      <c r="AZ33" s="46">
        <v>259.911210329</v>
      </c>
      <c r="BA33" s="63">
        <v>0</v>
      </c>
      <c r="BB33" s="45">
        <v>0</v>
      </c>
      <c r="BC33" s="40">
        <v>0</v>
      </c>
      <c r="BD33" s="40">
        <v>0</v>
      </c>
      <c r="BE33" s="46">
        <v>0</v>
      </c>
      <c r="BF33" s="63">
        <v>8.020214809</v>
      </c>
      <c r="BG33" s="45">
        <v>25.948149449</v>
      </c>
      <c r="BH33" s="40">
        <v>4.923363278</v>
      </c>
      <c r="BI33" s="40">
        <v>0</v>
      </c>
      <c r="BJ33" s="46">
        <v>49.738359726</v>
      </c>
      <c r="BK33" s="108">
        <v>2094.376521275</v>
      </c>
      <c r="BL33" s="86"/>
    </row>
    <row r="34" spans="1:64" ht="12.75">
      <c r="A34" s="10"/>
      <c r="B34" s="21" t="s">
        <v>143</v>
      </c>
      <c r="C34" s="47">
        <v>0</v>
      </c>
      <c r="D34" s="45">
        <v>177.779654481</v>
      </c>
      <c r="E34" s="40">
        <v>0</v>
      </c>
      <c r="F34" s="40">
        <v>0</v>
      </c>
      <c r="G34" s="46">
        <v>0</v>
      </c>
      <c r="H34" s="63">
        <v>9.456181864</v>
      </c>
      <c r="I34" s="40">
        <v>1459.929675152</v>
      </c>
      <c r="J34" s="40">
        <v>0.022580704</v>
      </c>
      <c r="K34" s="40">
        <v>0</v>
      </c>
      <c r="L34" s="46">
        <v>153.550107589</v>
      </c>
      <c r="M34" s="63">
        <v>0</v>
      </c>
      <c r="N34" s="45">
        <v>0</v>
      </c>
      <c r="O34" s="40">
        <v>0</v>
      </c>
      <c r="P34" s="40">
        <v>0</v>
      </c>
      <c r="Q34" s="46">
        <v>0</v>
      </c>
      <c r="R34" s="63">
        <v>4.179328716</v>
      </c>
      <c r="S34" s="40">
        <v>4.47080008</v>
      </c>
      <c r="T34" s="40">
        <v>0.759825286</v>
      </c>
      <c r="U34" s="40">
        <v>0</v>
      </c>
      <c r="V34" s="46">
        <v>24.120031953</v>
      </c>
      <c r="W34" s="63">
        <v>0</v>
      </c>
      <c r="X34" s="40">
        <v>0</v>
      </c>
      <c r="Y34" s="40">
        <v>0</v>
      </c>
      <c r="Z34" s="40">
        <v>0</v>
      </c>
      <c r="AA34" s="46">
        <v>0</v>
      </c>
      <c r="AB34" s="63">
        <v>0</v>
      </c>
      <c r="AC34" s="40">
        <v>0</v>
      </c>
      <c r="AD34" s="40">
        <v>0</v>
      </c>
      <c r="AE34" s="40">
        <v>0</v>
      </c>
      <c r="AF34" s="46">
        <v>0</v>
      </c>
      <c r="AG34" s="63">
        <v>0</v>
      </c>
      <c r="AH34" s="40">
        <v>0</v>
      </c>
      <c r="AI34" s="40">
        <v>0</v>
      </c>
      <c r="AJ34" s="40">
        <v>0</v>
      </c>
      <c r="AK34" s="46">
        <v>0</v>
      </c>
      <c r="AL34" s="63">
        <v>0.007233995</v>
      </c>
      <c r="AM34" s="40">
        <v>0</v>
      </c>
      <c r="AN34" s="40">
        <v>0</v>
      </c>
      <c r="AO34" s="40">
        <v>0</v>
      </c>
      <c r="AP34" s="46">
        <v>0</v>
      </c>
      <c r="AQ34" s="63">
        <v>0</v>
      </c>
      <c r="AR34" s="45">
        <v>0</v>
      </c>
      <c r="AS34" s="40">
        <v>0</v>
      </c>
      <c r="AT34" s="40">
        <v>0</v>
      </c>
      <c r="AU34" s="46">
        <v>0</v>
      </c>
      <c r="AV34" s="63">
        <v>10.968980838</v>
      </c>
      <c r="AW34" s="40">
        <v>195.111258129</v>
      </c>
      <c r="AX34" s="40">
        <v>2.674398728</v>
      </c>
      <c r="AY34" s="40">
        <v>0</v>
      </c>
      <c r="AZ34" s="46">
        <v>394.169647989</v>
      </c>
      <c r="BA34" s="63">
        <v>0</v>
      </c>
      <c r="BB34" s="45">
        <v>0</v>
      </c>
      <c r="BC34" s="40">
        <v>0</v>
      </c>
      <c r="BD34" s="40">
        <v>0</v>
      </c>
      <c r="BE34" s="46">
        <v>0</v>
      </c>
      <c r="BF34" s="63">
        <v>4.478241531</v>
      </c>
      <c r="BG34" s="45">
        <v>11.499950015</v>
      </c>
      <c r="BH34" s="40">
        <v>0</v>
      </c>
      <c r="BI34" s="40">
        <v>0</v>
      </c>
      <c r="BJ34" s="46">
        <v>28.924062711</v>
      </c>
      <c r="BK34" s="108">
        <v>2482.101959761</v>
      </c>
      <c r="BL34" s="86"/>
    </row>
    <row r="35" spans="1:64" ht="12.75">
      <c r="A35" s="10"/>
      <c r="B35" s="21" t="s">
        <v>139</v>
      </c>
      <c r="C35" s="47">
        <v>0</v>
      </c>
      <c r="D35" s="45">
        <v>289.806194633</v>
      </c>
      <c r="E35" s="40">
        <v>0</v>
      </c>
      <c r="F35" s="40">
        <v>0</v>
      </c>
      <c r="G35" s="46">
        <v>0</v>
      </c>
      <c r="H35" s="63">
        <v>16.752243764</v>
      </c>
      <c r="I35" s="40">
        <v>1364.076499865</v>
      </c>
      <c r="J35" s="40">
        <v>68.229670569</v>
      </c>
      <c r="K35" s="40">
        <v>0</v>
      </c>
      <c r="L35" s="46">
        <v>241.812533778</v>
      </c>
      <c r="M35" s="63">
        <v>0</v>
      </c>
      <c r="N35" s="45">
        <v>0</v>
      </c>
      <c r="O35" s="40">
        <v>0</v>
      </c>
      <c r="P35" s="40">
        <v>0</v>
      </c>
      <c r="Q35" s="46">
        <v>0</v>
      </c>
      <c r="R35" s="63">
        <v>6.326664743</v>
      </c>
      <c r="S35" s="40">
        <v>16.262806744</v>
      </c>
      <c r="T35" s="40">
        <v>0</v>
      </c>
      <c r="U35" s="40">
        <v>0</v>
      </c>
      <c r="V35" s="46">
        <v>15.149380124</v>
      </c>
      <c r="W35" s="63">
        <v>0</v>
      </c>
      <c r="X35" s="40">
        <v>0</v>
      </c>
      <c r="Y35" s="40">
        <v>0</v>
      </c>
      <c r="Z35" s="40">
        <v>0</v>
      </c>
      <c r="AA35" s="46">
        <v>0</v>
      </c>
      <c r="AB35" s="63">
        <v>0.010886387</v>
      </c>
      <c r="AC35" s="40">
        <v>0</v>
      </c>
      <c r="AD35" s="40">
        <v>0</v>
      </c>
      <c r="AE35" s="40">
        <v>0</v>
      </c>
      <c r="AF35" s="46">
        <v>0.001902394</v>
      </c>
      <c r="AG35" s="63">
        <v>0</v>
      </c>
      <c r="AH35" s="40">
        <v>0</v>
      </c>
      <c r="AI35" s="40">
        <v>0</v>
      </c>
      <c r="AJ35" s="40">
        <v>0</v>
      </c>
      <c r="AK35" s="46">
        <v>0</v>
      </c>
      <c r="AL35" s="63">
        <v>0</v>
      </c>
      <c r="AM35" s="40">
        <v>0</v>
      </c>
      <c r="AN35" s="40">
        <v>0</v>
      </c>
      <c r="AO35" s="40">
        <v>0</v>
      </c>
      <c r="AP35" s="46">
        <v>0</v>
      </c>
      <c r="AQ35" s="63">
        <v>0</v>
      </c>
      <c r="AR35" s="45">
        <v>0</v>
      </c>
      <c r="AS35" s="40">
        <v>0</v>
      </c>
      <c r="AT35" s="40">
        <v>0</v>
      </c>
      <c r="AU35" s="46">
        <v>0</v>
      </c>
      <c r="AV35" s="63">
        <v>53.08247746</v>
      </c>
      <c r="AW35" s="40">
        <v>696.015318422</v>
      </c>
      <c r="AX35" s="40">
        <v>0.832661009</v>
      </c>
      <c r="AY35" s="40">
        <v>0</v>
      </c>
      <c r="AZ35" s="46">
        <v>510.615314178</v>
      </c>
      <c r="BA35" s="63">
        <v>0</v>
      </c>
      <c r="BB35" s="45">
        <v>0</v>
      </c>
      <c r="BC35" s="40">
        <v>0</v>
      </c>
      <c r="BD35" s="40">
        <v>0</v>
      </c>
      <c r="BE35" s="46">
        <v>0</v>
      </c>
      <c r="BF35" s="63">
        <v>29.713893957</v>
      </c>
      <c r="BG35" s="45">
        <v>41.717687385</v>
      </c>
      <c r="BH35" s="40">
        <v>4.192105478</v>
      </c>
      <c r="BI35" s="40">
        <v>0</v>
      </c>
      <c r="BJ35" s="46">
        <v>52.054328867</v>
      </c>
      <c r="BK35" s="108">
        <v>3406.652569757</v>
      </c>
      <c r="BL35" s="86"/>
    </row>
    <row r="36" spans="1:64" ht="12.75">
      <c r="A36" s="10"/>
      <c r="B36" s="21" t="s">
        <v>144</v>
      </c>
      <c r="C36" s="47">
        <v>0</v>
      </c>
      <c r="D36" s="45">
        <v>181.181966012</v>
      </c>
      <c r="E36" s="40">
        <v>0</v>
      </c>
      <c r="F36" s="40">
        <v>0</v>
      </c>
      <c r="G36" s="46">
        <v>0</v>
      </c>
      <c r="H36" s="63">
        <v>17.904859379</v>
      </c>
      <c r="I36" s="40">
        <v>859.669208618</v>
      </c>
      <c r="J36" s="40">
        <v>3.898707892</v>
      </c>
      <c r="K36" s="40">
        <v>0</v>
      </c>
      <c r="L36" s="46">
        <v>456.552023935</v>
      </c>
      <c r="M36" s="63">
        <v>0</v>
      </c>
      <c r="N36" s="45">
        <v>0</v>
      </c>
      <c r="O36" s="40">
        <v>0</v>
      </c>
      <c r="P36" s="40">
        <v>0</v>
      </c>
      <c r="Q36" s="46">
        <v>0</v>
      </c>
      <c r="R36" s="63">
        <v>6.264278167</v>
      </c>
      <c r="S36" s="40">
        <v>8.788826266</v>
      </c>
      <c r="T36" s="40">
        <v>1.651482931</v>
      </c>
      <c r="U36" s="40">
        <v>0</v>
      </c>
      <c r="V36" s="46">
        <v>32.750944671</v>
      </c>
      <c r="W36" s="63">
        <v>0</v>
      </c>
      <c r="X36" s="40">
        <v>0</v>
      </c>
      <c r="Y36" s="40">
        <v>0</v>
      </c>
      <c r="Z36" s="40">
        <v>0</v>
      </c>
      <c r="AA36" s="46">
        <v>0</v>
      </c>
      <c r="AB36" s="63">
        <v>0</v>
      </c>
      <c r="AC36" s="40">
        <v>0</v>
      </c>
      <c r="AD36" s="40">
        <v>0</v>
      </c>
      <c r="AE36" s="40">
        <v>0</v>
      </c>
      <c r="AF36" s="46">
        <v>0.065594106</v>
      </c>
      <c r="AG36" s="63">
        <v>0</v>
      </c>
      <c r="AH36" s="40">
        <v>0</v>
      </c>
      <c r="AI36" s="40">
        <v>0</v>
      </c>
      <c r="AJ36" s="40">
        <v>0</v>
      </c>
      <c r="AK36" s="46">
        <v>0</v>
      </c>
      <c r="AL36" s="63">
        <v>0</v>
      </c>
      <c r="AM36" s="40">
        <v>0</v>
      </c>
      <c r="AN36" s="40">
        <v>0</v>
      </c>
      <c r="AO36" s="40">
        <v>0</v>
      </c>
      <c r="AP36" s="46">
        <v>0</v>
      </c>
      <c r="AQ36" s="63">
        <v>0</v>
      </c>
      <c r="AR36" s="45">
        <v>0</v>
      </c>
      <c r="AS36" s="40">
        <v>0</v>
      </c>
      <c r="AT36" s="40">
        <v>0</v>
      </c>
      <c r="AU36" s="46">
        <v>0</v>
      </c>
      <c r="AV36" s="63">
        <v>27.052352205</v>
      </c>
      <c r="AW36" s="40">
        <v>329.547911706</v>
      </c>
      <c r="AX36" s="40">
        <v>2.302933008</v>
      </c>
      <c r="AY36" s="40">
        <v>0</v>
      </c>
      <c r="AZ36" s="46">
        <v>685.88260266</v>
      </c>
      <c r="BA36" s="63">
        <v>0</v>
      </c>
      <c r="BB36" s="45">
        <v>0</v>
      </c>
      <c r="BC36" s="40">
        <v>0</v>
      </c>
      <c r="BD36" s="40">
        <v>0</v>
      </c>
      <c r="BE36" s="46">
        <v>0</v>
      </c>
      <c r="BF36" s="63">
        <v>7.682397338</v>
      </c>
      <c r="BG36" s="45">
        <v>24.954965248</v>
      </c>
      <c r="BH36" s="40">
        <v>2.093437206</v>
      </c>
      <c r="BI36" s="40">
        <v>0</v>
      </c>
      <c r="BJ36" s="46">
        <v>37.162247069</v>
      </c>
      <c r="BK36" s="108">
        <v>2685.406738417</v>
      </c>
      <c r="BL36" s="86"/>
    </row>
    <row r="37" spans="1:64" ht="12.75">
      <c r="A37" s="10"/>
      <c r="B37" s="21" t="s">
        <v>141</v>
      </c>
      <c r="C37" s="47">
        <v>0</v>
      </c>
      <c r="D37" s="45">
        <v>0.862416878</v>
      </c>
      <c r="E37" s="40">
        <v>0</v>
      </c>
      <c r="F37" s="40">
        <v>0</v>
      </c>
      <c r="G37" s="46">
        <v>0</v>
      </c>
      <c r="H37" s="63">
        <v>3.13321186</v>
      </c>
      <c r="I37" s="40">
        <v>19.845359728</v>
      </c>
      <c r="J37" s="40">
        <v>0</v>
      </c>
      <c r="K37" s="40">
        <v>0</v>
      </c>
      <c r="L37" s="46">
        <v>6.31645509</v>
      </c>
      <c r="M37" s="63">
        <v>0</v>
      </c>
      <c r="N37" s="45">
        <v>0</v>
      </c>
      <c r="O37" s="40">
        <v>0</v>
      </c>
      <c r="P37" s="40">
        <v>0</v>
      </c>
      <c r="Q37" s="46">
        <v>0</v>
      </c>
      <c r="R37" s="63">
        <v>1.018519719</v>
      </c>
      <c r="S37" s="40">
        <v>0</v>
      </c>
      <c r="T37" s="40">
        <v>0</v>
      </c>
      <c r="U37" s="40">
        <v>0</v>
      </c>
      <c r="V37" s="46">
        <v>0.583572189</v>
      </c>
      <c r="W37" s="63">
        <v>0</v>
      </c>
      <c r="X37" s="40">
        <v>0</v>
      </c>
      <c r="Y37" s="40">
        <v>0</v>
      </c>
      <c r="Z37" s="40">
        <v>0</v>
      </c>
      <c r="AA37" s="46">
        <v>0</v>
      </c>
      <c r="AB37" s="63">
        <v>0</v>
      </c>
      <c r="AC37" s="40">
        <v>0</v>
      </c>
      <c r="AD37" s="40">
        <v>0</v>
      </c>
      <c r="AE37" s="40">
        <v>0</v>
      </c>
      <c r="AF37" s="46">
        <v>0</v>
      </c>
      <c r="AG37" s="63">
        <v>0</v>
      </c>
      <c r="AH37" s="40">
        <v>0</v>
      </c>
      <c r="AI37" s="40">
        <v>0</v>
      </c>
      <c r="AJ37" s="40">
        <v>0</v>
      </c>
      <c r="AK37" s="46">
        <v>0</v>
      </c>
      <c r="AL37" s="63">
        <v>0.003003278</v>
      </c>
      <c r="AM37" s="40">
        <v>0</v>
      </c>
      <c r="AN37" s="40">
        <v>0</v>
      </c>
      <c r="AO37" s="40">
        <v>0</v>
      </c>
      <c r="AP37" s="46">
        <v>0</v>
      </c>
      <c r="AQ37" s="63">
        <v>0</v>
      </c>
      <c r="AR37" s="45">
        <v>0</v>
      </c>
      <c r="AS37" s="40">
        <v>0</v>
      </c>
      <c r="AT37" s="40">
        <v>0</v>
      </c>
      <c r="AU37" s="46">
        <v>0</v>
      </c>
      <c r="AV37" s="63">
        <v>30.150190888</v>
      </c>
      <c r="AW37" s="40">
        <v>16.743142625</v>
      </c>
      <c r="AX37" s="40">
        <v>0</v>
      </c>
      <c r="AY37" s="40">
        <v>0</v>
      </c>
      <c r="AZ37" s="46">
        <v>106.238554364</v>
      </c>
      <c r="BA37" s="63">
        <v>0</v>
      </c>
      <c r="BB37" s="45">
        <v>0</v>
      </c>
      <c r="BC37" s="40">
        <v>0</v>
      </c>
      <c r="BD37" s="40">
        <v>0</v>
      </c>
      <c r="BE37" s="46">
        <v>0</v>
      </c>
      <c r="BF37" s="63">
        <v>7.977605404</v>
      </c>
      <c r="BG37" s="45">
        <v>1.411016754</v>
      </c>
      <c r="BH37" s="40">
        <v>0</v>
      </c>
      <c r="BI37" s="40">
        <v>0</v>
      </c>
      <c r="BJ37" s="46">
        <v>17.678547872</v>
      </c>
      <c r="BK37" s="108">
        <v>211.961596649</v>
      </c>
      <c r="BL37" s="86"/>
    </row>
    <row r="38" spans="1:64" ht="12.75">
      <c r="A38" s="10"/>
      <c r="B38" s="21" t="s">
        <v>138</v>
      </c>
      <c r="C38" s="47">
        <v>0</v>
      </c>
      <c r="D38" s="45">
        <v>1.227205355</v>
      </c>
      <c r="E38" s="40">
        <v>0</v>
      </c>
      <c r="F38" s="40">
        <v>0</v>
      </c>
      <c r="G38" s="46">
        <v>0</v>
      </c>
      <c r="H38" s="63">
        <v>15.062993459</v>
      </c>
      <c r="I38" s="40">
        <v>1046.901427171</v>
      </c>
      <c r="J38" s="40">
        <v>142.126126169</v>
      </c>
      <c r="K38" s="40">
        <v>10.724921239</v>
      </c>
      <c r="L38" s="46">
        <v>267.057293133</v>
      </c>
      <c r="M38" s="63">
        <v>0</v>
      </c>
      <c r="N38" s="45">
        <v>0</v>
      </c>
      <c r="O38" s="40">
        <v>0</v>
      </c>
      <c r="P38" s="40">
        <v>0</v>
      </c>
      <c r="Q38" s="46">
        <v>0</v>
      </c>
      <c r="R38" s="63">
        <v>5.841507326</v>
      </c>
      <c r="S38" s="40">
        <v>8.546922671</v>
      </c>
      <c r="T38" s="40">
        <v>7.942114519</v>
      </c>
      <c r="U38" s="40">
        <v>0</v>
      </c>
      <c r="V38" s="46">
        <v>10.452183725</v>
      </c>
      <c r="W38" s="63">
        <v>0</v>
      </c>
      <c r="X38" s="40">
        <v>0</v>
      </c>
      <c r="Y38" s="40">
        <v>0</v>
      </c>
      <c r="Z38" s="40">
        <v>0</v>
      </c>
      <c r="AA38" s="46">
        <v>0</v>
      </c>
      <c r="AB38" s="63">
        <v>0.039396188</v>
      </c>
      <c r="AC38" s="40">
        <v>0.002356886</v>
      </c>
      <c r="AD38" s="40">
        <v>0</v>
      </c>
      <c r="AE38" s="40">
        <v>0</v>
      </c>
      <c r="AF38" s="46">
        <v>0</v>
      </c>
      <c r="AG38" s="63">
        <v>0</v>
      </c>
      <c r="AH38" s="40">
        <v>0</v>
      </c>
      <c r="AI38" s="40">
        <v>0</v>
      </c>
      <c r="AJ38" s="40">
        <v>0</v>
      </c>
      <c r="AK38" s="46">
        <v>0</v>
      </c>
      <c r="AL38" s="63">
        <v>8.5049E-05</v>
      </c>
      <c r="AM38" s="40">
        <v>0</v>
      </c>
      <c r="AN38" s="40">
        <v>0</v>
      </c>
      <c r="AO38" s="40">
        <v>0</v>
      </c>
      <c r="AP38" s="46">
        <v>0</v>
      </c>
      <c r="AQ38" s="63">
        <v>0</v>
      </c>
      <c r="AR38" s="45">
        <v>0</v>
      </c>
      <c r="AS38" s="40">
        <v>0</v>
      </c>
      <c r="AT38" s="40">
        <v>0</v>
      </c>
      <c r="AU38" s="46">
        <v>0</v>
      </c>
      <c r="AV38" s="63">
        <v>142.140630615</v>
      </c>
      <c r="AW38" s="40">
        <v>579.833361487</v>
      </c>
      <c r="AX38" s="40">
        <v>0.987564624</v>
      </c>
      <c r="AY38" s="40">
        <v>0</v>
      </c>
      <c r="AZ38" s="46">
        <v>651.174479443</v>
      </c>
      <c r="BA38" s="63">
        <v>0</v>
      </c>
      <c r="BB38" s="45">
        <v>0</v>
      </c>
      <c r="BC38" s="40">
        <v>0</v>
      </c>
      <c r="BD38" s="40">
        <v>0</v>
      </c>
      <c r="BE38" s="46">
        <v>0</v>
      </c>
      <c r="BF38" s="63">
        <v>65.654756003</v>
      </c>
      <c r="BG38" s="45">
        <v>33.481350247</v>
      </c>
      <c r="BH38" s="40">
        <v>2.728028496</v>
      </c>
      <c r="BI38" s="40">
        <v>0</v>
      </c>
      <c r="BJ38" s="46">
        <v>161.4712266783723</v>
      </c>
      <c r="BK38" s="108">
        <v>3153.395930483372</v>
      </c>
      <c r="BL38" s="86"/>
    </row>
    <row r="39" spans="1:64" ht="12.75">
      <c r="A39" s="31"/>
      <c r="B39" s="32" t="s">
        <v>81</v>
      </c>
      <c r="C39" s="98">
        <f aca="true" t="shared" si="5" ref="C39:AH39">SUM(C28:C38)</f>
        <v>0</v>
      </c>
      <c r="D39" s="72">
        <f t="shared" si="5"/>
        <v>1429.835741127</v>
      </c>
      <c r="E39" s="72">
        <f t="shared" si="5"/>
        <v>0</v>
      </c>
      <c r="F39" s="72">
        <f t="shared" si="5"/>
        <v>0</v>
      </c>
      <c r="G39" s="72">
        <f t="shared" si="5"/>
        <v>0</v>
      </c>
      <c r="H39" s="72">
        <f t="shared" si="5"/>
        <v>99.816691491</v>
      </c>
      <c r="I39" s="72">
        <f t="shared" si="5"/>
        <v>6875.624765933</v>
      </c>
      <c r="J39" s="72">
        <f t="shared" si="5"/>
        <v>219.95161838200002</v>
      </c>
      <c r="K39" s="72">
        <f t="shared" si="5"/>
        <v>10.724921239</v>
      </c>
      <c r="L39" s="72">
        <f t="shared" si="5"/>
        <v>2104.105258513</v>
      </c>
      <c r="M39" s="72">
        <f t="shared" si="5"/>
        <v>0</v>
      </c>
      <c r="N39" s="72">
        <f t="shared" si="5"/>
        <v>0</v>
      </c>
      <c r="O39" s="72">
        <f t="shared" si="5"/>
        <v>0</v>
      </c>
      <c r="P39" s="72">
        <f t="shared" si="5"/>
        <v>0</v>
      </c>
      <c r="Q39" s="72">
        <f t="shared" si="5"/>
        <v>0</v>
      </c>
      <c r="R39" s="72">
        <f t="shared" si="5"/>
        <v>38.08721309799999</v>
      </c>
      <c r="S39" s="72">
        <f t="shared" si="5"/>
        <v>113.58752522800002</v>
      </c>
      <c r="T39" s="72">
        <f t="shared" si="5"/>
        <v>72.035984118</v>
      </c>
      <c r="U39" s="72">
        <f t="shared" si="5"/>
        <v>0</v>
      </c>
      <c r="V39" s="72">
        <f t="shared" si="5"/>
        <v>158.221387929</v>
      </c>
      <c r="W39" s="72">
        <f t="shared" si="5"/>
        <v>0</v>
      </c>
      <c r="X39" s="72">
        <f t="shared" si="5"/>
        <v>0</v>
      </c>
      <c r="Y39" s="72">
        <f t="shared" si="5"/>
        <v>0</v>
      </c>
      <c r="Z39" s="72">
        <f t="shared" si="5"/>
        <v>0</v>
      </c>
      <c r="AA39" s="72">
        <f t="shared" si="5"/>
        <v>0</v>
      </c>
      <c r="AB39" s="72">
        <f t="shared" si="5"/>
        <v>0.052230321999999996</v>
      </c>
      <c r="AC39" s="72">
        <f t="shared" si="5"/>
        <v>0.002356886</v>
      </c>
      <c r="AD39" s="72">
        <f t="shared" si="5"/>
        <v>0</v>
      </c>
      <c r="AE39" s="72">
        <f t="shared" si="5"/>
        <v>0</v>
      </c>
      <c r="AF39" s="72">
        <f t="shared" si="5"/>
        <v>0.0674965</v>
      </c>
      <c r="AG39" s="72">
        <f t="shared" si="5"/>
        <v>0</v>
      </c>
      <c r="AH39" s="72">
        <f t="shared" si="5"/>
        <v>0</v>
      </c>
      <c r="AI39" s="72">
        <f aca="true" t="shared" si="6" ref="AI39:BJ39">SUM(AI28:AI38)</f>
        <v>0</v>
      </c>
      <c r="AJ39" s="72">
        <f t="shared" si="6"/>
        <v>0</v>
      </c>
      <c r="AK39" s="72">
        <f t="shared" si="6"/>
        <v>0</v>
      </c>
      <c r="AL39" s="72">
        <f t="shared" si="6"/>
        <v>0.01044219</v>
      </c>
      <c r="AM39" s="72">
        <f t="shared" si="6"/>
        <v>0</v>
      </c>
      <c r="AN39" s="72">
        <f t="shared" si="6"/>
        <v>0</v>
      </c>
      <c r="AO39" s="72">
        <f t="shared" si="6"/>
        <v>0</v>
      </c>
      <c r="AP39" s="72">
        <f t="shared" si="6"/>
        <v>0.005536341</v>
      </c>
      <c r="AQ39" s="72">
        <f t="shared" si="6"/>
        <v>0</v>
      </c>
      <c r="AR39" s="72">
        <f t="shared" si="6"/>
        <v>0</v>
      </c>
      <c r="AS39" s="72">
        <f t="shared" si="6"/>
        <v>0</v>
      </c>
      <c r="AT39" s="72">
        <f t="shared" si="6"/>
        <v>0</v>
      </c>
      <c r="AU39" s="72">
        <f t="shared" si="6"/>
        <v>0</v>
      </c>
      <c r="AV39" s="72">
        <f t="shared" si="6"/>
        <v>358.978827757</v>
      </c>
      <c r="AW39" s="72">
        <f t="shared" si="6"/>
        <v>2400.0995788279997</v>
      </c>
      <c r="AX39" s="72">
        <f t="shared" si="6"/>
        <v>24.372550225</v>
      </c>
      <c r="AY39" s="72">
        <f t="shared" si="6"/>
        <v>0</v>
      </c>
      <c r="AZ39" s="72">
        <f t="shared" si="6"/>
        <v>3488.640027857</v>
      </c>
      <c r="BA39" s="72">
        <f t="shared" si="6"/>
        <v>0</v>
      </c>
      <c r="BB39" s="72">
        <f t="shared" si="6"/>
        <v>0</v>
      </c>
      <c r="BC39" s="72">
        <f t="shared" si="6"/>
        <v>0</v>
      </c>
      <c r="BD39" s="72">
        <f t="shared" si="6"/>
        <v>0</v>
      </c>
      <c r="BE39" s="72">
        <f t="shared" si="6"/>
        <v>0</v>
      </c>
      <c r="BF39" s="72">
        <f t="shared" si="6"/>
        <v>148.34745812300002</v>
      </c>
      <c r="BG39" s="72">
        <f t="shared" si="6"/>
        <v>158.658712513</v>
      </c>
      <c r="BH39" s="72">
        <f t="shared" si="6"/>
        <v>22.306858135000002</v>
      </c>
      <c r="BI39" s="72">
        <f t="shared" si="6"/>
        <v>0</v>
      </c>
      <c r="BJ39" s="72">
        <f t="shared" si="6"/>
        <v>427.1072417493723</v>
      </c>
      <c r="BK39" s="112">
        <f>SUM(BK28:BK38)</f>
        <v>18150.640424484372</v>
      </c>
      <c r="BL39" s="86"/>
    </row>
    <row r="40" spans="1:64" ht="12.75">
      <c r="A40" s="31"/>
      <c r="B40" s="33" t="s">
        <v>71</v>
      </c>
      <c r="C40" s="99">
        <f aca="true" t="shared" si="7" ref="C40:AH40">+C39+C20+C15+C11</f>
        <v>0</v>
      </c>
      <c r="D40" s="64">
        <f t="shared" si="7"/>
        <v>2417.324727279</v>
      </c>
      <c r="E40" s="64">
        <f t="shared" si="7"/>
        <v>0</v>
      </c>
      <c r="F40" s="64">
        <f t="shared" si="7"/>
        <v>0</v>
      </c>
      <c r="G40" s="65">
        <f t="shared" si="7"/>
        <v>0</v>
      </c>
      <c r="H40" s="58">
        <f t="shared" si="7"/>
        <v>226.149953644</v>
      </c>
      <c r="I40" s="64">
        <f t="shared" si="7"/>
        <v>15950.036792175</v>
      </c>
      <c r="J40" s="64">
        <f t="shared" si="7"/>
        <v>1231.4056271640002</v>
      </c>
      <c r="K40" s="64">
        <f t="shared" si="7"/>
        <v>10.724921239</v>
      </c>
      <c r="L40" s="65">
        <f t="shared" si="7"/>
        <v>2859.9881049450005</v>
      </c>
      <c r="M40" s="58">
        <f t="shared" si="7"/>
        <v>0</v>
      </c>
      <c r="N40" s="64">
        <f t="shared" si="7"/>
        <v>0</v>
      </c>
      <c r="O40" s="64">
        <f t="shared" si="7"/>
        <v>0</v>
      </c>
      <c r="P40" s="64">
        <f t="shared" si="7"/>
        <v>0</v>
      </c>
      <c r="Q40" s="65">
        <f t="shared" si="7"/>
        <v>0</v>
      </c>
      <c r="R40" s="58">
        <f t="shared" si="7"/>
        <v>89.675227474</v>
      </c>
      <c r="S40" s="64">
        <f t="shared" si="7"/>
        <v>203.607711851</v>
      </c>
      <c r="T40" s="64">
        <f t="shared" si="7"/>
        <v>80.411215569</v>
      </c>
      <c r="U40" s="64">
        <f t="shared" si="7"/>
        <v>0</v>
      </c>
      <c r="V40" s="65">
        <f t="shared" si="7"/>
        <v>243.78160213499999</v>
      </c>
      <c r="W40" s="58">
        <f t="shared" si="7"/>
        <v>0</v>
      </c>
      <c r="X40" s="58">
        <f t="shared" si="7"/>
        <v>0</v>
      </c>
      <c r="Y40" s="58">
        <f t="shared" si="7"/>
        <v>0</v>
      </c>
      <c r="Z40" s="58">
        <f t="shared" si="7"/>
        <v>0</v>
      </c>
      <c r="AA40" s="58">
        <f t="shared" si="7"/>
        <v>0</v>
      </c>
      <c r="AB40" s="58">
        <f t="shared" si="7"/>
        <v>0.095096091</v>
      </c>
      <c r="AC40" s="64">
        <f t="shared" si="7"/>
        <v>42.25117128</v>
      </c>
      <c r="AD40" s="64">
        <f t="shared" si="7"/>
        <v>0</v>
      </c>
      <c r="AE40" s="64">
        <f t="shared" si="7"/>
        <v>0</v>
      </c>
      <c r="AF40" s="65">
        <f t="shared" si="7"/>
        <v>0.0674965</v>
      </c>
      <c r="AG40" s="58">
        <f t="shared" si="7"/>
        <v>0</v>
      </c>
      <c r="AH40" s="64">
        <f t="shared" si="7"/>
        <v>0</v>
      </c>
      <c r="AI40" s="64">
        <f aca="true" t="shared" si="8" ref="AI40:BK40">+AI39+AI20+AI15+AI11</f>
        <v>0</v>
      </c>
      <c r="AJ40" s="64">
        <f t="shared" si="8"/>
        <v>0</v>
      </c>
      <c r="AK40" s="65">
        <f t="shared" si="8"/>
        <v>0</v>
      </c>
      <c r="AL40" s="58">
        <f t="shared" si="8"/>
        <v>0.029614465</v>
      </c>
      <c r="AM40" s="64">
        <f t="shared" si="8"/>
        <v>0</v>
      </c>
      <c r="AN40" s="64">
        <f t="shared" si="8"/>
        <v>0</v>
      </c>
      <c r="AO40" s="64">
        <f t="shared" si="8"/>
        <v>0</v>
      </c>
      <c r="AP40" s="65">
        <f t="shared" si="8"/>
        <v>0.056878420000000006</v>
      </c>
      <c r="AQ40" s="58">
        <f t="shared" si="8"/>
        <v>0</v>
      </c>
      <c r="AR40" s="64">
        <f t="shared" si="8"/>
        <v>0.069453582</v>
      </c>
      <c r="AS40" s="64">
        <f t="shared" si="8"/>
        <v>0</v>
      </c>
      <c r="AT40" s="64">
        <f t="shared" si="8"/>
        <v>0</v>
      </c>
      <c r="AU40" s="65">
        <f t="shared" si="8"/>
        <v>0</v>
      </c>
      <c r="AV40" s="58">
        <f t="shared" si="8"/>
        <v>494.02464259399994</v>
      </c>
      <c r="AW40" s="64">
        <f t="shared" si="8"/>
        <v>5272.891001868</v>
      </c>
      <c r="AX40" s="64">
        <f t="shared" si="8"/>
        <v>33.363723437000004</v>
      </c>
      <c r="AY40" s="64">
        <f t="shared" si="8"/>
        <v>0</v>
      </c>
      <c r="AZ40" s="65">
        <f t="shared" si="8"/>
        <v>4351.18636689</v>
      </c>
      <c r="BA40" s="58">
        <f t="shared" si="8"/>
        <v>0</v>
      </c>
      <c r="BB40" s="64">
        <f t="shared" si="8"/>
        <v>0</v>
      </c>
      <c r="BC40" s="64">
        <f t="shared" si="8"/>
        <v>0</v>
      </c>
      <c r="BD40" s="64">
        <f t="shared" si="8"/>
        <v>0</v>
      </c>
      <c r="BE40" s="65">
        <f t="shared" si="8"/>
        <v>0</v>
      </c>
      <c r="BF40" s="58">
        <f t="shared" si="8"/>
        <v>202.00826599700002</v>
      </c>
      <c r="BG40" s="64">
        <f t="shared" si="8"/>
        <v>228.38288002900003</v>
      </c>
      <c r="BH40" s="64">
        <f t="shared" si="8"/>
        <v>25.360372969000004</v>
      </c>
      <c r="BI40" s="64">
        <f t="shared" si="8"/>
        <v>0</v>
      </c>
      <c r="BJ40" s="65">
        <f t="shared" si="8"/>
        <v>534.7707867993722</v>
      </c>
      <c r="BK40" s="112">
        <f t="shared" si="8"/>
        <v>34497.66363439638</v>
      </c>
      <c r="BL40" s="86"/>
    </row>
    <row r="41" spans="1:64" ht="3.75" customHeight="1">
      <c r="A41" s="10"/>
      <c r="B41" s="1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50"/>
      <c r="BL41" s="86"/>
    </row>
    <row r="42" spans="1:64" ht="3.75" customHeight="1">
      <c r="A42" s="10"/>
      <c r="B42" s="19"/>
      <c r="C42" s="22"/>
      <c r="D42" s="28"/>
      <c r="E42" s="22"/>
      <c r="F42" s="22"/>
      <c r="G42" s="22"/>
      <c r="H42" s="22"/>
      <c r="I42" s="22"/>
      <c r="J42" s="22"/>
      <c r="K42" s="22"/>
      <c r="L42" s="22"/>
      <c r="M42" s="22"/>
      <c r="N42" s="28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8"/>
      <c r="AS42" s="22"/>
      <c r="AT42" s="22"/>
      <c r="AU42" s="22"/>
      <c r="AV42" s="22"/>
      <c r="AW42" s="22"/>
      <c r="AX42" s="22"/>
      <c r="AY42" s="22"/>
      <c r="AZ42" s="22"/>
      <c r="BA42" s="22"/>
      <c r="BB42" s="28"/>
      <c r="BC42" s="22"/>
      <c r="BD42" s="22"/>
      <c r="BE42" s="22"/>
      <c r="BF42" s="22"/>
      <c r="BG42" s="28"/>
      <c r="BH42" s="22"/>
      <c r="BI42" s="22"/>
      <c r="BJ42" s="22"/>
      <c r="BK42" s="24"/>
      <c r="BL42" s="86"/>
    </row>
    <row r="43" spans="1:64" ht="12.75">
      <c r="A43" s="10" t="s">
        <v>1</v>
      </c>
      <c r="B43" s="16" t="s">
        <v>7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50"/>
      <c r="BL43" s="86"/>
    </row>
    <row r="44" spans="1:252" s="3" customFormat="1" ht="12.75">
      <c r="A44" s="10" t="s">
        <v>67</v>
      </c>
      <c r="B44" s="21" t="s">
        <v>2</v>
      </c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4"/>
      <c r="BL44" s="86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</row>
    <row r="45" spans="1:252" s="3" customFormat="1" ht="12.75">
      <c r="A45" s="10"/>
      <c r="B45" s="21" t="s">
        <v>146</v>
      </c>
      <c r="C45" s="100">
        <v>0</v>
      </c>
      <c r="D45" s="45">
        <v>1.398496237</v>
      </c>
      <c r="E45" s="68">
        <v>0</v>
      </c>
      <c r="F45" s="68">
        <v>0</v>
      </c>
      <c r="G45" s="69">
        <v>0</v>
      </c>
      <c r="H45" s="67">
        <v>1143.095119355</v>
      </c>
      <c r="I45" s="68">
        <v>0.868835454</v>
      </c>
      <c r="J45" s="68">
        <v>0</v>
      </c>
      <c r="K45" s="68">
        <v>0</v>
      </c>
      <c r="L45" s="69">
        <v>86.326723789</v>
      </c>
      <c r="M45" s="59">
        <v>0</v>
      </c>
      <c r="N45" s="60">
        <v>0</v>
      </c>
      <c r="O45" s="59">
        <v>0</v>
      </c>
      <c r="P45" s="59">
        <v>0</v>
      </c>
      <c r="Q45" s="59">
        <v>0</v>
      </c>
      <c r="R45" s="67">
        <v>744.70610537</v>
      </c>
      <c r="S45" s="68">
        <v>0.010372559</v>
      </c>
      <c r="T45" s="68">
        <v>0</v>
      </c>
      <c r="U45" s="68">
        <v>0</v>
      </c>
      <c r="V45" s="69">
        <v>22.586256779</v>
      </c>
      <c r="W45" s="67">
        <v>0</v>
      </c>
      <c r="X45" s="68">
        <v>0</v>
      </c>
      <c r="Y45" s="68">
        <v>0</v>
      </c>
      <c r="Z45" s="68">
        <v>0</v>
      </c>
      <c r="AA45" s="69">
        <v>0</v>
      </c>
      <c r="AB45" s="67">
        <v>3.101349391</v>
      </c>
      <c r="AC45" s="68">
        <v>0</v>
      </c>
      <c r="AD45" s="68">
        <v>0</v>
      </c>
      <c r="AE45" s="68">
        <v>0</v>
      </c>
      <c r="AF45" s="69">
        <v>0.079172356</v>
      </c>
      <c r="AG45" s="59">
        <v>0</v>
      </c>
      <c r="AH45" s="59">
        <v>0</v>
      </c>
      <c r="AI45" s="59">
        <v>0</v>
      </c>
      <c r="AJ45" s="59">
        <v>0</v>
      </c>
      <c r="AK45" s="59">
        <v>0</v>
      </c>
      <c r="AL45" s="67">
        <v>1.426405884</v>
      </c>
      <c r="AM45" s="68">
        <v>0</v>
      </c>
      <c r="AN45" s="68">
        <v>0</v>
      </c>
      <c r="AO45" s="68">
        <v>0</v>
      </c>
      <c r="AP45" s="69">
        <v>0.012028711</v>
      </c>
      <c r="AQ45" s="67">
        <v>0</v>
      </c>
      <c r="AR45" s="70">
        <v>0</v>
      </c>
      <c r="AS45" s="68">
        <v>0</v>
      </c>
      <c r="AT45" s="68">
        <v>0</v>
      </c>
      <c r="AU45" s="69">
        <v>0</v>
      </c>
      <c r="AV45" s="67">
        <v>4562.68439238</v>
      </c>
      <c r="AW45" s="68">
        <v>8.360388582</v>
      </c>
      <c r="AX45" s="68">
        <v>0</v>
      </c>
      <c r="AY45" s="68">
        <v>0</v>
      </c>
      <c r="AZ45" s="69">
        <v>627.770523536</v>
      </c>
      <c r="BA45" s="67">
        <v>0</v>
      </c>
      <c r="BB45" s="70">
        <v>0</v>
      </c>
      <c r="BC45" s="68">
        <v>0</v>
      </c>
      <c r="BD45" s="68">
        <v>0</v>
      </c>
      <c r="BE45" s="69">
        <v>0</v>
      </c>
      <c r="BF45" s="67">
        <v>2133.160467024</v>
      </c>
      <c r="BG45" s="70">
        <v>1.882166128</v>
      </c>
      <c r="BH45" s="68">
        <v>0</v>
      </c>
      <c r="BI45" s="68">
        <v>0</v>
      </c>
      <c r="BJ45" s="69">
        <v>146.672597181</v>
      </c>
      <c r="BK45" s="108">
        <v>9484.141400716</v>
      </c>
      <c r="BL45" s="86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</row>
    <row r="46" spans="1:252" s="3" customFormat="1" ht="12.75">
      <c r="A46" s="31"/>
      <c r="B46" s="32" t="s">
        <v>76</v>
      </c>
      <c r="C46" s="43">
        <f>SUM(C45)</f>
        <v>0</v>
      </c>
      <c r="D46" s="62">
        <f>SUM(D45)</f>
        <v>1.398496237</v>
      </c>
      <c r="E46" s="62">
        <f aca="true" t="shared" si="9" ref="E46:BJ46">SUM(E45)</f>
        <v>0</v>
      </c>
      <c r="F46" s="62">
        <f t="shared" si="9"/>
        <v>0</v>
      </c>
      <c r="G46" s="61">
        <f t="shared" si="9"/>
        <v>0</v>
      </c>
      <c r="H46" s="42">
        <f t="shared" si="9"/>
        <v>1143.095119355</v>
      </c>
      <c r="I46" s="62">
        <f t="shared" si="9"/>
        <v>0.868835454</v>
      </c>
      <c r="J46" s="62">
        <f t="shared" si="9"/>
        <v>0</v>
      </c>
      <c r="K46" s="62">
        <f t="shared" si="9"/>
        <v>0</v>
      </c>
      <c r="L46" s="61">
        <f t="shared" si="9"/>
        <v>86.326723789</v>
      </c>
      <c r="M46" s="43">
        <f t="shared" si="9"/>
        <v>0</v>
      </c>
      <c r="N46" s="43">
        <f t="shared" si="9"/>
        <v>0</v>
      </c>
      <c r="O46" s="43">
        <f t="shared" si="9"/>
        <v>0</v>
      </c>
      <c r="P46" s="43">
        <f t="shared" si="9"/>
        <v>0</v>
      </c>
      <c r="Q46" s="66">
        <f t="shared" si="9"/>
        <v>0</v>
      </c>
      <c r="R46" s="42">
        <f t="shared" si="9"/>
        <v>744.70610537</v>
      </c>
      <c r="S46" s="62">
        <f t="shared" si="9"/>
        <v>0.010372559</v>
      </c>
      <c r="T46" s="62">
        <f t="shared" si="9"/>
        <v>0</v>
      </c>
      <c r="U46" s="62">
        <f t="shared" si="9"/>
        <v>0</v>
      </c>
      <c r="V46" s="61">
        <f t="shared" si="9"/>
        <v>22.586256779</v>
      </c>
      <c r="W46" s="42">
        <f t="shared" si="9"/>
        <v>0</v>
      </c>
      <c r="X46" s="62">
        <f t="shared" si="9"/>
        <v>0</v>
      </c>
      <c r="Y46" s="62">
        <f t="shared" si="9"/>
        <v>0</v>
      </c>
      <c r="Z46" s="62">
        <f t="shared" si="9"/>
        <v>0</v>
      </c>
      <c r="AA46" s="61">
        <f t="shared" si="9"/>
        <v>0</v>
      </c>
      <c r="AB46" s="42">
        <f t="shared" si="9"/>
        <v>3.101349391</v>
      </c>
      <c r="AC46" s="62">
        <f t="shared" si="9"/>
        <v>0</v>
      </c>
      <c r="AD46" s="62">
        <f t="shared" si="9"/>
        <v>0</v>
      </c>
      <c r="AE46" s="62">
        <f t="shared" si="9"/>
        <v>0</v>
      </c>
      <c r="AF46" s="61">
        <f t="shared" si="9"/>
        <v>0.079172356</v>
      </c>
      <c r="AG46" s="43">
        <f t="shared" si="9"/>
        <v>0</v>
      </c>
      <c r="AH46" s="43">
        <f t="shared" si="9"/>
        <v>0</v>
      </c>
      <c r="AI46" s="43">
        <f t="shared" si="9"/>
        <v>0</v>
      </c>
      <c r="AJ46" s="43">
        <f t="shared" si="9"/>
        <v>0</v>
      </c>
      <c r="AK46" s="66">
        <f t="shared" si="9"/>
        <v>0</v>
      </c>
      <c r="AL46" s="42">
        <f t="shared" si="9"/>
        <v>1.426405884</v>
      </c>
      <c r="AM46" s="62">
        <f t="shared" si="9"/>
        <v>0</v>
      </c>
      <c r="AN46" s="62">
        <f t="shared" si="9"/>
        <v>0</v>
      </c>
      <c r="AO46" s="62">
        <f t="shared" si="9"/>
        <v>0</v>
      </c>
      <c r="AP46" s="61">
        <f t="shared" si="9"/>
        <v>0.012028711</v>
      </c>
      <c r="AQ46" s="42">
        <f t="shared" si="9"/>
        <v>0</v>
      </c>
      <c r="AR46" s="62">
        <f t="shared" si="9"/>
        <v>0</v>
      </c>
      <c r="AS46" s="62">
        <f t="shared" si="9"/>
        <v>0</v>
      </c>
      <c r="AT46" s="62">
        <f t="shared" si="9"/>
        <v>0</v>
      </c>
      <c r="AU46" s="61">
        <f t="shared" si="9"/>
        <v>0</v>
      </c>
      <c r="AV46" s="42">
        <f t="shared" si="9"/>
        <v>4562.68439238</v>
      </c>
      <c r="AW46" s="62">
        <f t="shared" si="9"/>
        <v>8.360388582</v>
      </c>
      <c r="AX46" s="62">
        <f t="shared" si="9"/>
        <v>0</v>
      </c>
      <c r="AY46" s="62">
        <f t="shared" si="9"/>
        <v>0</v>
      </c>
      <c r="AZ46" s="61">
        <f t="shared" si="9"/>
        <v>627.770523536</v>
      </c>
      <c r="BA46" s="42">
        <f t="shared" si="9"/>
        <v>0</v>
      </c>
      <c r="BB46" s="62">
        <f t="shared" si="9"/>
        <v>0</v>
      </c>
      <c r="BC46" s="62">
        <f t="shared" si="9"/>
        <v>0</v>
      </c>
      <c r="BD46" s="62">
        <f t="shared" si="9"/>
        <v>0</v>
      </c>
      <c r="BE46" s="61">
        <f t="shared" si="9"/>
        <v>0</v>
      </c>
      <c r="BF46" s="42">
        <f t="shared" si="9"/>
        <v>2133.160467024</v>
      </c>
      <c r="BG46" s="62">
        <f t="shared" si="9"/>
        <v>1.882166128</v>
      </c>
      <c r="BH46" s="62">
        <f t="shared" si="9"/>
        <v>0</v>
      </c>
      <c r="BI46" s="62">
        <f t="shared" si="9"/>
        <v>0</v>
      </c>
      <c r="BJ46" s="61">
        <f t="shared" si="9"/>
        <v>146.672597181</v>
      </c>
      <c r="BK46" s="113">
        <f>SUM(BK45:BK45)</f>
        <v>9484.141400716</v>
      </c>
      <c r="BL46" s="86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</row>
    <row r="47" spans="1:64" ht="12.75">
      <c r="A47" s="10" t="s">
        <v>68</v>
      </c>
      <c r="B47" s="17" t="s">
        <v>15</v>
      </c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6"/>
      <c r="BL47" s="86"/>
    </row>
    <row r="48" spans="1:64" ht="12.75">
      <c r="A48" s="10"/>
      <c r="B48" s="21" t="s">
        <v>129</v>
      </c>
      <c r="C48" s="47">
        <v>0</v>
      </c>
      <c r="D48" s="45">
        <v>2.959675617</v>
      </c>
      <c r="E48" s="40">
        <v>0</v>
      </c>
      <c r="F48" s="40">
        <v>0</v>
      </c>
      <c r="G48" s="46">
        <v>0</v>
      </c>
      <c r="H48" s="63">
        <v>28.169192802</v>
      </c>
      <c r="I48" s="40">
        <v>2.906749345</v>
      </c>
      <c r="J48" s="40">
        <v>0</v>
      </c>
      <c r="K48" s="40">
        <v>0</v>
      </c>
      <c r="L48" s="46">
        <v>60.995437656</v>
      </c>
      <c r="M48" s="63">
        <v>0</v>
      </c>
      <c r="N48" s="45">
        <v>0</v>
      </c>
      <c r="O48" s="40">
        <v>0</v>
      </c>
      <c r="P48" s="40">
        <v>0</v>
      </c>
      <c r="Q48" s="46">
        <v>0</v>
      </c>
      <c r="R48" s="63">
        <v>11.286628876</v>
      </c>
      <c r="S48" s="40">
        <v>0</v>
      </c>
      <c r="T48" s="40">
        <v>0</v>
      </c>
      <c r="U48" s="40">
        <v>0</v>
      </c>
      <c r="V48" s="46">
        <v>3.900289999</v>
      </c>
      <c r="W48" s="63">
        <v>0</v>
      </c>
      <c r="X48" s="40">
        <v>0</v>
      </c>
      <c r="Y48" s="40">
        <v>0</v>
      </c>
      <c r="Z48" s="40">
        <v>0</v>
      </c>
      <c r="AA48" s="46">
        <v>0</v>
      </c>
      <c r="AB48" s="63">
        <v>0.000791737</v>
      </c>
      <c r="AC48" s="40">
        <v>0</v>
      </c>
      <c r="AD48" s="40">
        <v>0</v>
      </c>
      <c r="AE48" s="40">
        <v>0</v>
      </c>
      <c r="AF48" s="46">
        <v>0</v>
      </c>
      <c r="AG48" s="63">
        <v>0</v>
      </c>
      <c r="AH48" s="40">
        <v>0</v>
      </c>
      <c r="AI48" s="40">
        <v>0</v>
      </c>
      <c r="AJ48" s="40">
        <v>0</v>
      </c>
      <c r="AK48" s="46">
        <v>0</v>
      </c>
      <c r="AL48" s="63">
        <v>0.007508351</v>
      </c>
      <c r="AM48" s="40">
        <v>0</v>
      </c>
      <c r="AN48" s="40">
        <v>0</v>
      </c>
      <c r="AO48" s="40">
        <v>0</v>
      </c>
      <c r="AP48" s="46">
        <v>0</v>
      </c>
      <c r="AQ48" s="63">
        <v>0</v>
      </c>
      <c r="AR48" s="45">
        <v>0</v>
      </c>
      <c r="AS48" s="40">
        <v>0</v>
      </c>
      <c r="AT48" s="40">
        <v>0</v>
      </c>
      <c r="AU48" s="46">
        <v>0</v>
      </c>
      <c r="AV48" s="63">
        <v>13.663177698</v>
      </c>
      <c r="AW48" s="40">
        <v>14.074040074</v>
      </c>
      <c r="AX48" s="40">
        <v>0</v>
      </c>
      <c r="AY48" s="40">
        <v>0</v>
      </c>
      <c r="AZ48" s="46">
        <v>33.406251676</v>
      </c>
      <c r="BA48" s="63">
        <v>0</v>
      </c>
      <c r="BB48" s="45">
        <v>0</v>
      </c>
      <c r="BC48" s="40">
        <v>0</v>
      </c>
      <c r="BD48" s="40">
        <v>0</v>
      </c>
      <c r="BE48" s="46">
        <v>0</v>
      </c>
      <c r="BF48" s="63">
        <v>4.334487684</v>
      </c>
      <c r="BG48" s="45">
        <v>0.976576909</v>
      </c>
      <c r="BH48" s="40">
        <v>0</v>
      </c>
      <c r="BI48" s="40">
        <v>0</v>
      </c>
      <c r="BJ48" s="46">
        <v>4.256905244</v>
      </c>
      <c r="BK48" s="108">
        <v>180.937713668</v>
      </c>
      <c r="BL48" s="86"/>
    </row>
    <row r="49" spans="1:64" ht="12.75">
      <c r="A49" s="10"/>
      <c r="B49" s="21" t="s">
        <v>112</v>
      </c>
      <c r="C49" s="47">
        <v>0</v>
      </c>
      <c r="D49" s="45">
        <v>56.153775631</v>
      </c>
      <c r="E49" s="40">
        <v>0</v>
      </c>
      <c r="F49" s="40">
        <v>0</v>
      </c>
      <c r="G49" s="46">
        <v>0</v>
      </c>
      <c r="H49" s="63">
        <v>720.516749633</v>
      </c>
      <c r="I49" s="40">
        <v>278.814926005</v>
      </c>
      <c r="J49" s="40">
        <v>22.988353164</v>
      </c>
      <c r="K49" s="40">
        <v>0</v>
      </c>
      <c r="L49" s="46">
        <v>947.080917935</v>
      </c>
      <c r="M49" s="63">
        <v>0</v>
      </c>
      <c r="N49" s="45">
        <v>0</v>
      </c>
      <c r="O49" s="40">
        <v>0</v>
      </c>
      <c r="P49" s="40">
        <v>0</v>
      </c>
      <c r="Q49" s="46">
        <v>0</v>
      </c>
      <c r="R49" s="63">
        <v>295.434364842</v>
      </c>
      <c r="S49" s="40">
        <v>39.559493448</v>
      </c>
      <c r="T49" s="40">
        <v>0</v>
      </c>
      <c r="U49" s="40">
        <v>0</v>
      </c>
      <c r="V49" s="46">
        <v>80.868312439</v>
      </c>
      <c r="W49" s="63">
        <v>0</v>
      </c>
      <c r="X49" s="40">
        <v>0</v>
      </c>
      <c r="Y49" s="40">
        <v>0</v>
      </c>
      <c r="Z49" s="40">
        <v>0</v>
      </c>
      <c r="AA49" s="46">
        <v>0</v>
      </c>
      <c r="AB49" s="63">
        <v>2.671915322</v>
      </c>
      <c r="AC49" s="40">
        <v>0</v>
      </c>
      <c r="AD49" s="40">
        <v>0</v>
      </c>
      <c r="AE49" s="40">
        <v>0</v>
      </c>
      <c r="AF49" s="46">
        <v>0.22243928</v>
      </c>
      <c r="AG49" s="63">
        <v>0</v>
      </c>
      <c r="AH49" s="40">
        <v>0</v>
      </c>
      <c r="AI49" s="40">
        <v>0</v>
      </c>
      <c r="AJ49" s="40">
        <v>0</v>
      </c>
      <c r="AK49" s="46">
        <v>0</v>
      </c>
      <c r="AL49" s="63">
        <v>1.863720858</v>
      </c>
      <c r="AM49" s="40">
        <v>0</v>
      </c>
      <c r="AN49" s="40">
        <v>0</v>
      </c>
      <c r="AO49" s="40">
        <v>0</v>
      </c>
      <c r="AP49" s="46">
        <v>0.037584829</v>
      </c>
      <c r="AQ49" s="63">
        <v>0</v>
      </c>
      <c r="AR49" s="45">
        <v>0.117063548</v>
      </c>
      <c r="AS49" s="40">
        <v>0</v>
      </c>
      <c r="AT49" s="40">
        <v>0</v>
      </c>
      <c r="AU49" s="46">
        <v>0</v>
      </c>
      <c r="AV49" s="63">
        <v>4302.252178465</v>
      </c>
      <c r="AW49" s="40">
        <v>623.590880472</v>
      </c>
      <c r="AX49" s="40">
        <v>0.472232095</v>
      </c>
      <c r="AY49" s="40">
        <v>0</v>
      </c>
      <c r="AZ49" s="46">
        <v>3905.010143634</v>
      </c>
      <c r="BA49" s="63">
        <v>0</v>
      </c>
      <c r="BB49" s="45">
        <v>0</v>
      </c>
      <c r="BC49" s="40">
        <v>0</v>
      </c>
      <c r="BD49" s="40">
        <v>0</v>
      </c>
      <c r="BE49" s="46">
        <v>0</v>
      </c>
      <c r="BF49" s="63">
        <v>1532.063157935</v>
      </c>
      <c r="BG49" s="45">
        <v>116.773525747</v>
      </c>
      <c r="BH49" s="40">
        <v>0.065069587</v>
      </c>
      <c r="BI49" s="40">
        <v>0</v>
      </c>
      <c r="BJ49" s="46">
        <v>436.962719377</v>
      </c>
      <c r="BK49" s="108">
        <v>13363.519524246</v>
      </c>
      <c r="BL49" s="86"/>
    </row>
    <row r="50" spans="1:64" ht="12.75">
      <c r="A50" s="10"/>
      <c r="B50" s="21" t="s">
        <v>114</v>
      </c>
      <c r="C50" s="47">
        <v>0</v>
      </c>
      <c r="D50" s="45">
        <v>23.277040119</v>
      </c>
      <c r="E50" s="40">
        <v>0</v>
      </c>
      <c r="F50" s="40">
        <v>0</v>
      </c>
      <c r="G50" s="46">
        <v>0</v>
      </c>
      <c r="H50" s="63">
        <v>877.787685565</v>
      </c>
      <c r="I50" s="40">
        <v>53.417991497</v>
      </c>
      <c r="J50" s="40">
        <v>0</v>
      </c>
      <c r="K50" s="40">
        <v>0</v>
      </c>
      <c r="L50" s="46">
        <v>436.759194257</v>
      </c>
      <c r="M50" s="63">
        <v>0</v>
      </c>
      <c r="N50" s="45">
        <v>0</v>
      </c>
      <c r="O50" s="40">
        <v>0</v>
      </c>
      <c r="P50" s="40">
        <v>0</v>
      </c>
      <c r="Q50" s="46">
        <v>0</v>
      </c>
      <c r="R50" s="63">
        <v>309.68396099</v>
      </c>
      <c r="S50" s="40">
        <v>3.150593483</v>
      </c>
      <c r="T50" s="40">
        <v>0</v>
      </c>
      <c r="U50" s="40">
        <v>0</v>
      </c>
      <c r="V50" s="46">
        <v>63.72098981</v>
      </c>
      <c r="W50" s="63">
        <v>0</v>
      </c>
      <c r="X50" s="40">
        <v>0</v>
      </c>
      <c r="Y50" s="40">
        <v>0</v>
      </c>
      <c r="Z50" s="40">
        <v>0</v>
      </c>
      <c r="AA50" s="46">
        <v>0</v>
      </c>
      <c r="AB50" s="63">
        <v>3.278725717</v>
      </c>
      <c r="AC50" s="40">
        <v>0</v>
      </c>
      <c r="AD50" s="40">
        <v>0</v>
      </c>
      <c r="AE50" s="40">
        <v>0</v>
      </c>
      <c r="AF50" s="46">
        <v>0.098378523</v>
      </c>
      <c r="AG50" s="63">
        <v>0</v>
      </c>
      <c r="AH50" s="40">
        <v>0</v>
      </c>
      <c r="AI50" s="40">
        <v>0</v>
      </c>
      <c r="AJ50" s="40">
        <v>0</v>
      </c>
      <c r="AK50" s="46">
        <v>0</v>
      </c>
      <c r="AL50" s="63">
        <v>2.265032632</v>
      </c>
      <c r="AM50" s="40">
        <v>0</v>
      </c>
      <c r="AN50" s="40">
        <v>0</v>
      </c>
      <c r="AO50" s="40">
        <v>0</v>
      </c>
      <c r="AP50" s="46">
        <v>0</v>
      </c>
      <c r="AQ50" s="63">
        <v>0.025872815</v>
      </c>
      <c r="AR50" s="45">
        <v>0</v>
      </c>
      <c r="AS50" s="40">
        <v>0</v>
      </c>
      <c r="AT50" s="40">
        <v>0</v>
      </c>
      <c r="AU50" s="46">
        <v>0</v>
      </c>
      <c r="AV50" s="63">
        <v>3715.446163151</v>
      </c>
      <c r="AW50" s="40">
        <v>118.779672003</v>
      </c>
      <c r="AX50" s="40">
        <v>0</v>
      </c>
      <c r="AY50" s="40">
        <v>0</v>
      </c>
      <c r="AZ50" s="46">
        <v>1168.593258848</v>
      </c>
      <c r="BA50" s="63">
        <v>0</v>
      </c>
      <c r="BB50" s="45">
        <v>0</v>
      </c>
      <c r="BC50" s="40">
        <v>0</v>
      </c>
      <c r="BD50" s="40">
        <v>0</v>
      </c>
      <c r="BE50" s="46">
        <v>0</v>
      </c>
      <c r="BF50" s="63">
        <v>1428.941015977</v>
      </c>
      <c r="BG50" s="45">
        <v>19.279346983</v>
      </c>
      <c r="BH50" s="40">
        <v>0.118328979</v>
      </c>
      <c r="BI50" s="40">
        <v>0</v>
      </c>
      <c r="BJ50" s="46">
        <v>171.621498811</v>
      </c>
      <c r="BK50" s="108">
        <v>8396.24475016</v>
      </c>
      <c r="BL50" s="86"/>
    </row>
    <row r="51" spans="1:64" ht="12.75">
      <c r="A51" s="10"/>
      <c r="B51" s="21" t="s">
        <v>130</v>
      </c>
      <c r="C51" s="47">
        <v>0</v>
      </c>
      <c r="D51" s="45">
        <v>1.13112742</v>
      </c>
      <c r="E51" s="40">
        <v>0</v>
      </c>
      <c r="F51" s="40">
        <v>0</v>
      </c>
      <c r="G51" s="46">
        <v>0</v>
      </c>
      <c r="H51" s="63">
        <v>86.980246484</v>
      </c>
      <c r="I51" s="40">
        <v>26.123761585</v>
      </c>
      <c r="J51" s="40">
        <v>0</v>
      </c>
      <c r="K51" s="40">
        <v>0</v>
      </c>
      <c r="L51" s="46">
        <v>132.870118221</v>
      </c>
      <c r="M51" s="63">
        <v>0</v>
      </c>
      <c r="N51" s="45">
        <v>0</v>
      </c>
      <c r="O51" s="40">
        <v>0</v>
      </c>
      <c r="P51" s="40">
        <v>0</v>
      </c>
      <c r="Q51" s="46">
        <v>0</v>
      </c>
      <c r="R51" s="63">
        <v>40.879335875</v>
      </c>
      <c r="S51" s="40">
        <v>0.178846782</v>
      </c>
      <c r="T51" s="40">
        <v>0</v>
      </c>
      <c r="U51" s="40">
        <v>0</v>
      </c>
      <c r="V51" s="46">
        <v>11.040152474</v>
      </c>
      <c r="W51" s="63">
        <v>0</v>
      </c>
      <c r="X51" s="40">
        <v>0</v>
      </c>
      <c r="Y51" s="40">
        <v>0</v>
      </c>
      <c r="Z51" s="40">
        <v>0</v>
      </c>
      <c r="AA51" s="46">
        <v>0</v>
      </c>
      <c r="AB51" s="63">
        <v>0.022735658</v>
      </c>
      <c r="AC51" s="40">
        <v>0</v>
      </c>
      <c r="AD51" s="40">
        <v>0</v>
      </c>
      <c r="AE51" s="40">
        <v>0</v>
      </c>
      <c r="AF51" s="46">
        <v>0</v>
      </c>
      <c r="AG51" s="63">
        <v>0</v>
      </c>
      <c r="AH51" s="40">
        <v>0</v>
      </c>
      <c r="AI51" s="40">
        <v>0</v>
      </c>
      <c r="AJ51" s="40">
        <v>0</v>
      </c>
      <c r="AK51" s="46">
        <v>0</v>
      </c>
      <c r="AL51" s="63">
        <v>0.026351659</v>
      </c>
      <c r="AM51" s="40">
        <v>0</v>
      </c>
      <c r="AN51" s="40">
        <v>0</v>
      </c>
      <c r="AO51" s="40">
        <v>0</v>
      </c>
      <c r="AP51" s="46">
        <v>0</v>
      </c>
      <c r="AQ51" s="63">
        <v>0</v>
      </c>
      <c r="AR51" s="45">
        <v>0</v>
      </c>
      <c r="AS51" s="40">
        <v>0</v>
      </c>
      <c r="AT51" s="40">
        <v>0</v>
      </c>
      <c r="AU51" s="46">
        <v>0</v>
      </c>
      <c r="AV51" s="63">
        <v>261.616243288</v>
      </c>
      <c r="AW51" s="40">
        <v>101.825143165</v>
      </c>
      <c r="AX51" s="40">
        <v>0.238098908</v>
      </c>
      <c r="AY51" s="40">
        <v>0</v>
      </c>
      <c r="AZ51" s="46">
        <v>425.043082985</v>
      </c>
      <c r="BA51" s="63">
        <v>0</v>
      </c>
      <c r="BB51" s="45">
        <v>0</v>
      </c>
      <c r="BC51" s="40">
        <v>0</v>
      </c>
      <c r="BD51" s="40">
        <v>0</v>
      </c>
      <c r="BE51" s="46">
        <v>0</v>
      </c>
      <c r="BF51" s="63">
        <v>103.407677956</v>
      </c>
      <c r="BG51" s="45">
        <v>4.297666973</v>
      </c>
      <c r="BH51" s="40">
        <v>0</v>
      </c>
      <c r="BI51" s="40">
        <v>0</v>
      </c>
      <c r="BJ51" s="46">
        <v>71.006077805</v>
      </c>
      <c r="BK51" s="108">
        <v>1266.686667238</v>
      </c>
      <c r="BL51" s="86"/>
    </row>
    <row r="52" spans="1:64" ht="12.75">
      <c r="A52" s="10"/>
      <c r="B52" s="107" t="s">
        <v>113</v>
      </c>
      <c r="C52" s="47">
        <v>0</v>
      </c>
      <c r="D52" s="45">
        <v>17.231106653</v>
      </c>
      <c r="E52" s="40">
        <v>0</v>
      </c>
      <c r="F52" s="40">
        <v>0</v>
      </c>
      <c r="G52" s="46">
        <v>0</v>
      </c>
      <c r="H52" s="63">
        <v>123.052349016</v>
      </c>
      <c r="I52" s="40">
        <v>4.534671331</v>
      </c>
      <c r="J52" s="40">
        <v>0</v>
      </c>
      <c r="K52" s="40">
        <v>0</v>
      </c>
      <c r="L52" s="46">
        <v>140.07679177</v>
      </c>
      <c r="M52" s="63">
        <v>0</v>
      </c>
      <c r="N52" s="45">
        <v>0</v>
      </c>
      <c r="O52" s="40">
        <v>0</v>
      </c>
      <c r="P52" s="40">
        <v>0</v>
      </c>
      <c r="Q52" s="46">
        <v>0</v>
      </c>
      <c r="R52" s="63">
        <v>60.072338113</v>
      </c>
      <c r="S52" s="40">
        <v>1.231278098</v>
      </c>
      <c r="T52" s="40">
        <v>0</v>
      </c>
      <c r="U52" s="40">
        <v>0</v>
      </c>
      <c r="V52" s="46">
        <v>8.415726502</v>
      </c>
      <c r="W52" s="63">
        <v>0</v>
      </c>
      <c r="X52" s="40">
        <v>0</v>
      </c>
      <c r="Y52" s="40">
        <v>0</v>
      </c>
      <c r="Z52" s="40">
        <v>0</v>
      </c>
      <c r="AA52" s="46">
        <v>0</v>
      </c>
      <c r="AB52" s="63">
        <v>0.131288865</v>
      </c>
      <c r="AC52" s="40">
        <v>0</v>
      </c>
      <c r="AD52" s="40">
        <v>0</v>
      </c>
      <c r="AE52" s="40">
        <v>0</v>
      </c>
      <c r="AF52" s="46">
        <v>0</v>
      </c>
      <c r="AG52" s="63">
        <v>0</v>
      </c>
      <c r="AH52" s="40">
        <v>0</v>
      </c>
      <c r="AI52" s="40">
        <v>0</v>
      </c>
      <c r="AJ52" s="40">
        <v>0</v>
      </c>
      <c r="AK52" s="46">
        <v>0</v>
      </c>
      <c r="AL52" s="63">
        <v>0.057172994</v>
      </c>
      <c r="AM52" s="40">
        <v>0</v>
      </c>
      <c r="AN52" s="40">
        <v>0</v>
      </c>
      <c r="AO52" s="40">
        <v>0</v>
      </c>
      <c r="AP52" s="46">
        <v>0</v>
      </c>
      <c r="AQ52" s="63">
        <v>0</v>
      </c>
      <c r="AR52" s="45">
        <v>0</v>
      </c>
      <c r="AS52" s="40">
        <v>0</v>
      </c>
      <c r="AT52" s="40">
        <v>0</v>
      </c>
      <c r="AU52" s="46">
        <v>0</v>
      </c>
      <c r="AV52" s="63">
        <v>170.190182497</v>
      </c>
      <c r="AW52" s="40">
        <v>26.953539994</v>
      </c>
      <c r="AX52" s="40">
        <v>0</v>
      </c>
      <c r="AY52" s="40">
        <v>0</v>
      </c>
      <c r="AZ52" s="46">
        <v>153.978280132</v>
      </c>
      <c r="BA52" s="63">
        <v>0</v>
      </c>
      <c r="BB52" s="45">
        <v>0</v>
      </c>
      <c r="BC52" s="40">
        <v>0</v>
      </c>
      <c r="BD52" s="40">
        <v>0</v>
      </c>
      <c r="BE52" s="46">
        <v>0</v>
      </c>
      <c r="BF52" s="63">
        <v>69.860881197</v>
      </c>
      <c r="BG52" s="45">
        <v>13.373288191</v>
      </c>
      <c r="BH52" s="40">
        <v>0</v>
      </c>
      <c r="BI52" s="40">
        <v>0</v>
      </c>
      <c r="BJ52" s="46">
        <v>25.098008797</v>
      </c>
      <c r="BK52" s="108">
        <v>814.25690415</v>
      </c>
      <c r="BL52" s="86"/>
    </row>
    <row r="53" spans="1:64" ht="14.25" customHeight="1">
      <c r="A53" s="10"/>
      <c r="B53" s="21" t="s">
        <v>147</v>
      </c>
      <c r="C53" s="47">
        <v>0</v>
      </c>
      <c r="D53" s="45">
        <v>50.771789242</v>
      </c>
      <c r="E53" s="40">
        <v>0</v>
      </c>
      <c r="F53" s="40">
        <v>0</v>
      </c>
      <c r="G53" s="46">
        <v>0</v>
      </c>
      <c r="H53" s="63">
        <v>18.91710265</v>
      </c>
      <c r="I53" s="40">
        <v>20.196529642</v>
      </c>
      <c r="J53" s="40">
        <v>0</v>
      </c>
      <c r="K53" s="40">
        <v>0</v>
      </c>
      <c r="L53" s="46">
        <v>83.665071054</v>
      </c>
      <c r="M53" s="63">
        <v>0</v>
      </c>
      <c r="N53" s="45">
        <v>0</v>
      </c>
      <c r="O53" s="40">
        <v>0</v>
      </c>
      <c r="P53" s="40">
        <v>0</v>
      </c>
      <c r="Q53" s="46">
        <v>0</v>
      </c>
      <c r="R53" s="63">
        <v>9.476679954</v>
      </c>
      <c r="S53" s="40">
        <v>5.794441516</v>
      </c>
      <c r="T53" s="40">
        <v>0</v>
      </c>
      <c r="U53" s="40">
        <v>0</v>
      </c>
      <c r="V53" s="46">
        <v>7.156549562</v>
      </c>
      <c r="W53" s="63">
        <v>0</v>
      </c>
      <c r="X53" s="40">
        <v>0</v>
      </c>
      <c r="Y53" s="40">
        <v>0</v>
      </c>
      <c r="Z53" s="40">
        <v>0</v>
      </c>
      <c r="AA53" s="46">
        <v>0</v>
      </c>
      <c r="AB53" s="63">
        <v>0.05187594</v>
      </c>
      <c r="AC53" s="40">
        <v>0</v>
      </c>
      <c r="AD53" s="40">
        <v>0</v>
      </c>
      <c r="AE53" s="40">
        <v>0</v>
      </c>
      <c r="AF53" s="46">
        <v>0.022123828</v>
      </c>
      <c r="AG53" s="63">
        <v>0</v>
      </c>
      <c r="AH53" s="40">
        <v>0</v>
      </c>
      <c r="AI53" s="40">
        <v>0</v>
      </c>
      <c r="AJ53" s="40">
        <v>0</v>
      </c>
      <c r="AK53" s="46">
        <v>0</v>
      </c>
      <c r="AL53" s="63">
        <v>0.021525713</v>
      </c>
      <c r="AM53" s="40">
        <v>0</v>
      </c>
      <c r="AN53" s="40">
        <v>0</v>
      </c>
      <c r="AO53" s="40">
        <v>0</v>
      </c>
      <c r="AP53" s="46">
        <v>0</v>
      </c>
      <c r="AQ53" s="63">
        <v>0</v>
      </c>
      <c r="AR53" s="45">
        <v>0.195165971</v>
      </c>
      <c r="AS53" s="40">
        <v>0</v>
      </c>
      <c r="AT53" s="40">
        <v>0</v>
      </c>
      <c r="AU53" s="46">
        <v>0</v>
      </c>
      <c r="AV53" s="63">
        <v>83.868831602</v>
      </c>
      <c r="AW53" s="40">
        <v>24.230925372</v>
      </c>
      <c r="AX53" s="40">
        <v>0.007672444</v>
      </c>
      <c r="AY53" s="40">
        <v>0</v>
      </c>
      <c r="AZ53" s="46">
        <v>203.004145251</v>
      </c>
      <c r="BA53" s="63">
        <v>0</v>
      </c>
      <c r="BB53" s="45">
        <v>0</v>
      </c>
      <c r="BC53" s="40">
        <v>0</v>
      </c>
      <c r="BD53" s="40">
        <v>0</v>
      </c>
      <c r="BE53" s="46">
        <v>0</v>
      </c>
      <c r="BF53" s="63">
        <v>34.67725303</v>
      </c>
      <c r="BG53" s="45">
        <v>7.101949763</v>
      </c>
      <c r="BH53" s="40">
        <v>0</v>
      </c>
      <c r="BI53" s="40">
        <v>0</v>
      </c>
      <c r="BJ53" s="46">
        <v>30.176021443</v>
      </c>
      <c r="BK53" s="108">
        <v>579.335653977</v>
      </c>
      <c r="BL53" s="86"/>
    </row>
    <row r="54" spans="1:64" ht="12.75">
      <c r="A54" s="10"/>
      <c r="B54" s="21" t="s">
        <v>110</v>
      </c>
      <c r="C54" s="47">
        <v>0</v>
      </c>
      <c r="D54" s="45">
        <v>8.933560528</v>
      </c>
      <c r="E54" s="40">
        <v>0</v>
      </c>
      <c r="F54" s="40">
        <v>0</v>
      </c>
      <c r="G54" s="46">
        <v>0</v>
      </c>
      <c r="H54" s="63">
        <v>5.543749485</v>
      </c>
      <c r="I54" s="40">
        <v>22.918951398</v>
      </c>
      <c r="J54" s="40">
        <v>0</v>
      </c>
      <c r="K54" s="40">
        <v>0</v>
      </c>
      <c r="L54" s="46">
        <v>40.12911188</v>
      </c>
      <c r="M54" s="63">
        <v>0</v>
      </c>
      <c r="N54" s="45">
        <v>0</v>
      </c>
      <c r="O54" s="40">
        <v>0</v>
      </c>
      <c r="P54" s="40">
        <v>0</v>
      </c>
      <c r="Q54" s="46">
        <v>0</v>
      </c>
      <c r="R54" s="63">
        <v>2.692479354</v>
      </c>
      <c r="S54" s="40">
        <v>1.535649481</v>
      </c>
      <c r="T54" s="40">
        <v>0</v>
      </c>
      <c r="U54" s="40">
        <v>0</v>
      </c>
      <c r="V54" s="46">
        <v>1.210933158</v>
      </c>
      <c r="W54" s="63">
        <v>0</v>
      </c>
      <c r="X54" s="40">
        <v>0</v>
      </c>
      <c r="Y54" s="40">
        <v>0</v>
      </c>
      <c r="Z54" s="40">
        <v>0</v>
      </c>
      <c r="AA54" s="46">
        <v>0</v>
      </c>
      <c r="AB54" s="63">
        <v>0</v>
      </c>
      <c r="AC54" s="40">
        <v>0</v>
      </c>
      <c r="AD54" s="40">
        <v>0</v>
      </c>
      <c r="AE54" s="40">
        <v>0</v>
      </c>
      <c r="AF54" s="46">
        <v>0</v>
      </c>
      <c r="AG54" s="63">
        <v>0</v>
      </c>
      <c r="AH54" s="40">
        <v>0</v>
      </c>
      <c r="AI54" s="40">
        <v>0</v>
      </c>
      <c r="AJ54" s="40">
        <v>0</v>
      </c>
      <c r="AK54" s="46">
        <v>0</v>
      </c>
      <c r="AL54" s="63">
        <v>0.001828683</v>
      </c>
      <c r="AM54" s="40">
        <v>0</v>
      </c>
      <c r="AN54" s="40">
        <v>0</v>
      </c>
      <c r="AO54" s="40">
        <v>0</v>
      </c>
      <c r="AP54" s="46">
        <v>0</v>
      </c>
      <c r="AQ54" s="63">
        <v>0</v>
      </c>
      <c r="AR54" s="45">
        <v>0</v>
      </c>
      <c r="AS54" s="40">
        <v>0</v>
      </c>
      <c r="AT54" s="40">
        <v>0</v>
      </c>
      <c r="AU54" s="46">
        <v>0</v>
      </c>
      <c r="AV54" s="63">
        <v>49.236766742</v>
      </c>
      <c r="AW54" s="40">
        <v>46.10200767</v>
      </c>
      <c r="AX54" s="40">
        <v>0</v>
      </c>
      <c r="AY54" s="40">
        <v>0</v>
      </c>
      <c r="AZ54" s="46">
        <v>189.807276921</v>
      </c>
      <c r="BA54" s="63">
        <v>0</v>
      </c>
      <c r="BB54" s="45">
        <v>0</v>
      </c>
      <c r="BC54" s="40">
        <v>0</v>
      </c>
      <c r="BD54" s="40">
        <v>0</v>
      </c>
      <c r="BE54" s="46">
        <v>0</v>
      </c>
      <c r="BF54" s="63">
        <v>15.56183644</v>
      </c>
      <c r="BG54" s="45">
        <v>2.171190995</v>
      </c>
      <c r="BH54" s="40">
        <v>0</v>
      </c>
      <c r="BI54" s="40">
        <v>0</v>
      </c>
      <c r="BJ54" s="46">
        <v>26.336353632</v>
      </c>
      <c r="BK54" s="108">
        <v>412.181696367</v>
      </c>
      <c r="BL54" s="86"/>
    </row>
    <row r="55" spans="1:64" ht="12.75">
      <c r="A55" s="10"/>
      <c r="B55" s="21" t="s">
        <v>106</v>
      </c>
      <c r="C55" s="47">
        <v>0</v>
      </c>
      <c r="D55" s="45">
        <v>489.381522495</v>
      </c>
      <c r="E55" s="40">
        <v>0</v>
      </c>
      <c r="F55" s="40">
        <v>0</v>
      </c>
      <c r="G55" s="46">
        <v>0</v>
      </c>
      <c r="H55" s="63">
        <v>11.034426674</v>
      </c>
      <c r="I55" s="40">
        <v>118.683362948</v>
      </c>
      <c r="J55" s="40">
        <v>0</v>
      </c>
      <c r="K55" s="40">
        <v>0</v>
      </c>
      <c r="L55" s="46">
        <v>423.630531844</v>
      </c>
      <c r="M55" s="63">
        <v>0</v>
      </c>
      <c r="N55" s="45">
        <v>0</v>
      </c>
      <c r="O55" s="40">
        <v>0</v>
      </c>
      <c r="P55" s="40">
        <v>0</v>
      </c>
      <c r="Q55" s="46">
        <v>0</v>
      </c>
      <c r="R55" s="63">
        <v>2.247872503</v>
      </c>
      <c r="S55" s="40">
        <v>33.194218401</v>
      </c>
      <c r="T55" s="40">
        <v>0</v>
      </c>
      <c r="U55" s="40">
        <v>0</v>
      </c>
      <c r="V55" s="46">
        <v>27.215542069</v>
      </c>
      <c r="W55" s="63">
        <v>0</v>
      </c>
      <c r="X55" s="40">
        <v>0</v>
      </c>
      <c r="Y55" s="40">
        <v>0</v>
      </c>
      <c r="Z55" s="40">
        <v>0</v>
      </c>
      <c r="AA55" s="46">
        <v>0</v>
      </c>
      <c r="AB55" s="63">
        <v>0</v>
      </c>
      <c r="AC55" s="40">
        <v>0</v>
      </c>
      <c r="AD55" s="40">
        <v>0</v>
      </c>
      <c r="AE55" s="40">
        <v>0</v>
      </c>
      <c r="AF55" s="46">
        <v>0</v>
      </c>
      <c r="AG55" s="63">
        <v>0</v>
      </c>
      <c r="AH55" s="40">
        <v>0</v>
      </c>
      <c r="AI55" s="40">
        <v>0</v>
      </c>
      <c r="AJ55" s="40">
        <v>0</v>
      </c>
      <c r="AK55" s="46">
        <v>0</v>
      </c>
      <c r="AL55" s="63">
        <v>0</v>
      </c>
      <c r="AM55" s="40">
        <v>0</v>
      </c>
      <c r="AN55" s="40">
        <v>0</v>
      </c>
      <c r="AO55" s="40">
        <v>0</v>
      </c>
      <c r="AP55" s="46">
        <v>0</v>
      </c>
      <c r="AQ55" s="63">
        <v>0</v>
      </c>
      <c r="AR55" s="45">
        <v>0</v>
      </c>
      <c r="AS55" s="40">
        <v>0</v>
      </c>
      <c r="AT55" s="40">
        <v>0</v>
      </c>
      <c r="AU55" s="46">
        <v>0</v>
      </c>
      <c r="AV55" s="63">
        <v>26.41509358</v>
      </c>
      <c r="AW55" s="40">
        <v>82.40524652</v>
      </c>
      <c r="AX55" s="40">
        <v>0</v>
      </c>
      <c r="AY55" s="40">
        <v>0</v>
      </c>
      <c r="AZ55" s="46">
        <v>254.724476221</v>
      </c>
      <c r="BA55" s="63">
        <v>0</v>
      </c>
      <c r="BB55" s="45">
        <v>0</v>
      </c>
      <c r="BC55" s="40">
        <v>0</v>
      </c>
      <c r="BD55" s="40">
        <v>0</v>
      </c>
      <c r="BE55" s="46">
        <v>0</v>
      </c>
      <c r="BF55" s="63">
        <v>7.696039284</v>
      </c>
      <c r="BG55" s="45">
        <v>25.117978709</v>
      </c>
      <c r="BH55" s="40">
        <v>0</v>
      </c>
      <c r="BI55" s="40">
        <v>0</v>
      </c>
      <c r="BJ55" s="46">
        <v>29.731170802</v>
      </c>
      <c r="BK55" s="108">
        <v>1531.47748205</v>
      </c>
      <c r="BL55" s="86"/>
    </row>
    <row r="56" spans="1:64" ht="12.75">
      <c r="A56" s="10"/>
      <c r="B56" s="21" t="s">
        <v>128</v>
      </c>
      <c r="C56" s="47">
        <v>0</v>
      </c>
      <c r="D56" s="45">
        <v>0.796468065</v>
      </c>
      <c r="E56" s="40">
        <v>0</v>
      </c>
      <c r="F56" s="40">
        <v>0</v>
      </c>
      <c r="G56" s="46">
        <v>0</v>
      </c>
      <c r="H56" s="63">
        <v>29.890140679</v>
      </c>
      <c r="I56" s="40">
        <v>1.586468129</v>
      </c>
      <c r="J56" s="40">
        <v>0</v>
      </c>
      <c r="K56" s="40">
        <v>0</v>
      </c>
      <c r="L56" s="46">
        <v>50.064456805</v>
      </c>
      <c r="M56" s="63">
        <v>0</v>
      </c>
      <c r="N56" s="45">
        <v>0</v>
      </c>
      <c r="O56" s="40">
        <v>0</v>
      </c>
      <c r="P56" s="40">
        <v>0</v>
      </c>
      <c r="Q56" s="46">
        <v>0</v>
      </c>
      <c r="R56" s="63">
        <v>14.040913921</v>
      </c>
      <c r="S56" s="40">
        <v>2.841025133</v>
      </c>
      <c r="T56" s="40">
        <v>0</v>
      </c>
      <c r="U56" s="40">
        <v>0</v>
      </c>
      <c r="V56" s="46">
        <v>6.082886598</v>
      </c>
      <c r="W56" s="63">
        <v>0</v>
      </c>
      <c r="X56" s="40">
        <v>0</v>
      </c>
      <c r="Y56" s="40">
        <v>0</v>
      </c>
      <c r="Z56" s="40">
        <v>0</v>
      </c>
      <c r="AA56" s="46">
        <v>0</v>
      </c>
      <c r="AB56" s="63">
        <v>0</v>
      </c>
      <c r="AC56" s="40">
        <v>0</v>
      </c>
      <c r="AD56" s="40">
        <v>0</v>
      </c>
      <c r="AE56" s="40">
        <v>0</v>
      </c>
      <c r="AF56" s="46">
        <v>0</v>
      </c>
      <c r="AG56" s="63">
        <v>0</v>
      </c>
      <c r="AH56" s="40">
        <v>0</v>
      </c>
      <c r="AI56" s="40">
        <v>0</v>
      </c>
      <c r="AJ56" s="40">
        <v>0</v>
      </c>
      <c r="AK56" s="46">
        <v>0</v>
      </c>
      <c r="AL56" s="63">
        <v>0</v>
      </c>
      <c r="AM56" s="40">
        <v>0</v>
      </c>
      <c r="AN56" s="40">
        <v>0</v>
      </c>
      <c r="AO56" s="40">
        <v>0</v>
      </c>
      <c r="AP56" s="46">
        <v>0</v>
      </c>
      <c r="AQ56" s="63">
        <v>0</v>
      </c>
      <c r="AR56" s="45">
        <v>0</v>
      </c>
      <c r="AS56" s="40">
        <v>0</v>
      </c>
      <c r="AT56" s="40">
        <v>0</v>
      </c>
      <c r="AU56" s="46">
        <v>0</v>
      </c>
      <c r="AV56" s="63">
        <v>17.303207445</v>
      </c>
      <c r="AW56" s="40">
        <v>12.942995715</v>
      </c>
      <c r="AX56" s="40">
        <v>0</v>
      </c>
      <c r="AY56" s="40">
        <v>0</v>
      </c>
      <c r="AZ56" s="46">
        <v>26.366556626</v>
      </c>
      <c r="BA56" s="63">
        <v>0</v>
      </c>
      <c r="BB56" s="45">
        <v>0</v>
      </c>
      <c r="BC56" s="40">
        <v>0</v>
      </c>
      <c r="BD56" s="40">
        <v>0</v>
      </c>
      <c r="BE56" s="46">
        <v>0</v>
      </c>
      <c r="BF56" s="63">
        <v>6.38668706</v>
      </c>
      <c r="BG56" s="45">
        <v>0.124406781</v>
      </c>
      <c r="BH56" s="40">
        <v>0</v>
      </c>
      <c r="BI56" s="40">
        <v>0</v>
      </c>
      <c r="BJ56" s="46">
        <v>2.731181215</v>
      </c>
      <c r="BK56" s="108">
        <v>171.157394172</v>
      </c>
      <c r="BL56" s="86"/>
    </row>
    <row r="57" spans="1:64" ht="12.75">
      <c r="A57" s="10"/>
      <c r="B57" s="21" t="s">
        <v>148</v>
      </c>
      <c r="C57" s="47">
        <v>0</v>
      </c>
      <c r="D57" s="45">
        <v>20.134917777</v>
      </c>
      <c r="E57" s="40">
        <v>0</v>
      </c>
      <c r="F57" s="40">
        <v>0</v>
      </c>
      <c r="G57" s="46">
        <v>0</v>
      </c>
      <c r="H57" s="63">
        <v>285.499525036</v>
      </c>
      <c r="I57" s="40">
        <v>115.243692695</v>
      </c>
      <c r="J57" s="40">
        <v>0</v>
      </c>
      <c r="K57" s="40">
        <v>0</v>
      </c>
      <c r="L57" s="46">
        <v>667.307218549</v>
      </c>
      <c r="M57" s="63">
        <v>0</v>
      </c>
      <c r="N57" s="45">
        <v>0</v>
      </c>
      <c r="O57" s="40">
        <v>0</v>
      </c>
      <c r="P57" s="40">
        <v>0</v>
      </c>
      <c r="Q57" s="46">
        <v>0</v>
      </c>
      <c r="R57" s="63">
        <v>100.731186804</v>
      </c>
      <c r="S57" s="40">
        <v>37.928315964</v>
      </c>
      <c r="T57" s="40">
        <v>0</v>
      </c>
      <c r="U57" s="40">
        <v>0</v>
      </c>
      <c r="V57" s="46">
        <v>41.24632166</v>
      </c>
      <c r="W57" s="63">
        <v>0</v>
      </c>
      <c r="X57" s="40">
        <v>0</v>
      </c>
      <c r="Y57" s="40">
        <v>0</v>
      </c>
      <c r="Z57" s="40">
        <v>0</v>
      </c>
      <c r="AA57" s="46">
        <v>0</v>
      </c>
      <c r="AB57" s="63">
        <v>0.507304628</v>
      </c>
      <c r="AC57" s="40">
        <v>0</v>
      </c>
      <c r="AD57" s="40">
        <v>0</v>
      </c>
      <c r="AE57" s="40">
        <v>0</v>
      </c>
      <c r="AF57" s="46">
        <v>0.006119003</v>
      </c>
      <c r="AG57" s="63">
        <v>0</v>
      </c>
      <c r="AH57" s="40">
        <v>0</v>
      </c>
      <c r="AI57" s="40">
        <v>0</v>
      </c>
      <c r="AJ57" s="40">
        <v>0</v>
      </c>
      <c r="AK57" s="46">
        <v>0</v>
      </c>
      <c r="AL57" s="63">
        <v>0.310880896</v>
      </c>
      <c r="AM57" s="40">
        <v>0</v>
      </c>
      <c r="AN57" s="40">
        <v>0</v>
      </c>
      <c r="AO57" s="40">
        <v>0</v>
      </c>
      <c r="AP57" s="46">
        <v>0.001035917</v>
      </c>
      <c r="AQ57" s="63">
        <v>0</v>
      </c>
      <c r="AR57" s="45">
        <v>0.251271936</v>
      </c>
      <c r="AS57" s="40">
        <v>0</v>
      </c>
      <c r="AT57" s="40">
        <v>0</v>
      </c>
      <c r="AU57" s="46">
        <v>0</v>
      </c>
      <c r="AV57" s="63">
        <v>1951.098449733</v>
      </c>
      <c r="AW57" s="40">
        <v>405.230772172</v>
      </c>
      <c r="AX57" s="40">
        <v>0.047235583</v>
      </c>
      <c r="AY57" s="40">
        <v>0</v>
      </c>
      <c r="AZ57" s="46">
        <v>2614.772180169</v>
      </c>
      <c r="BA57" s="63">
        <v>0</v>
      </c>
      <c r="BB57" s="45">
        <v>0</v>
      </c>
      <c r="BC57" s="40">
        <v>0</v>
      </c>
      <c r="BD57" s="40">
        <v>0</v>
      </c>
      <c r="BE57" s="46">
        <v>0</v>
      </c>
      <c r="BF57" s="63">
        <v>611.988813832</v>
      </c>
      <c r="BG57" s="45">
        <v>84.299053964</v>
      </c>
      <c r="BH57" s="40">
        <v>0</v>
      </c>
      <c r="BI57" s="40">
        <v>0</v>
      </c>
      <c r="BJ57" s="46">
        <v>419.814300626</v>
      </c>
      <c r="BK57" s="108">
        <v>7356.4185969440005</v>
      </c>
      <c r="BL57" s="86"/>
    </row>
    <row r="58" spans="1:64" ht="12.75">
      <c r="A58" s="10"/>
      <c r="B58" s="21" t="s">
        <v>107</v>
      </c>
      <c r="C58" s="47">
        <v>0</v>
      </c>
      <c r="D58" s="45">
        <v>41.447958667</v>
      </c>
      <c r="E58" s="40">
        <v>0</v>
      </c>
      <c r="F58" s="40">
        <v>0</v>
      </c>
      <c r="G58" s="46">
        <v>0</v>
      </c>
      <c r="H58" s="63">
        <v>48.978515432</v>
      </c>
      <c r="I58" s="40">
        <v>86.274474624</v>
      </c>
      <c r="J58" s="40">
        <v>0</v>
      </c>
      <c r="K58" s="40">
        <v>0</v>
      </c>
      <c r="L58" s="46">
        <v>286.876960458</v>
      </c>
      <c r="M58" s="63">
        <v>0</v>
      </c>
      <c r="N58" s="45">
        <v>0</v>
      </c>
      <c r="O58" s="40">
        <v>0</v>
      </c>
      <c r="P58" s="40">
        <v>0</v>
      </c>
      <c r="Q58" s="46">
        <v>0</v>
      </c>
      <c r="R58" s="63">
        <v>17.111111244</v>
      </c>
      <c r="S58" s="40">
        <v>39.359080264</v>
      </c>
      <c r="T58" s="40">
        <v>4.887957895</v>
      </c>
      <c r="U58" s="40">
        <v>0</v>
      </c>
      <c r="V58" s="46">
        <v>51.707491639</v>
      </c>
      <c r="W58" s="63">
        <v>0</v>
      </c>
      <c r="X58" s="40">
        <v>0</v>
      </c>
      <c r="Y58" s="40">
        <v>0</v>
      </c>
      <c r="Z58" s="40">
        <v>0</v>
      </c>
      <c r="AA58" s="46">
        <v>0</v>
      </c>
      <c r="AB58" s="63">
        <v>0.007184979</v>
      </c>
      <c r="AC58" s="40">
        <v>0</v>
      </c>
      <c r="AD58" s="40">
        <v>0</v>
      </c>
      <c r="AE58" s="40">
        <v>0</v>
      </c>
      <c r="AF58" s="46">
        <v>0.060832502</v>
      </c>
      <c r="AG58" s="63">
        <v>0</v>
      </c>
      <c r="AH58" s="40">
        <v>0</v>
      </c>
      <c r="AI58" s="40">
        <v>0</v>
      </c>
      <c r="AJ58" s="40">
        <v>0</v>
      </c>
      <c r="AK58" s="46">
        <v>0</v>
      </c>
      <c r="AL58" s="63">
        <v>0.011272915</v>
      </c>
      <c r="AM58" s="40">
        <v>0</v>
      </c>
      <c r="AN58" s="40">
        <v>0</v>
      </c>
      <c r="AO58" s="40">
        <v>0</v>
      </c>
      <c r="AP58" s="46">
        <v>0</v>
      </c>
      <c r="AQ58" s="63">
        <v>0</v>
      </c>
      <c r="AR58" s="45">
        <v>0</v>
      </c>
      <c r="AS58" s="40">
        <v>0</v>
      </c>
      <c r="AT58" s="40">
        <v>0</v>
      </c>
      <c r="AU58" s="46">
        <v>0</v>
      </c>
      <c r="AV58" s="63">
        <v>462.973747008</v>
      </c>
      <c r="AW58" s="40">
        <v>462.259526598</v>
      </c>
      <c r="AX58" s="40">
        <v>2.190880412</v>
      </c>
      <c r="AY58" s="40">
        <v>0</v>
      </c>
      <c r="AZ58" s="46">
        <v>2454.431520132</v>
      </c>
      <c r="BA58" s="63">
        <v>0</v>
      </c>
      <c r="BB58" s="45">
        <v>0</v>
      </c>
      <c r="BC58" s="40">
        <v>0</v>
      </c>
      <c r="BD58" s="40">
        <v>0</v>
      </c>
      <c r="BE58" s="46">
        <v>0</v>
      </c>
      <c r="BF58" s="63">
        <v>173.908602695</v>
      </c>
      <c r="BG58" s="45">
        <v>82.884040356</v>
      </c>
      <c r="BH58" s="40">
        <v>0</v>
      </c>
      <c r="BI58" s="40">
        <v>0</v>
      </c>
      <c r="BJ58" s="46">
        <v>436.723997135</v>
      </c>
      <c r="BK58" s="108">
        <v>4652.095154955</v>
      </c>
      <c r="BL58" s="86"/>
    </row>
    <row r="59" spans="1:64" ht="12.75">
      <c r="A59" s="10"/>
      <c r="B59" s="21" t="s">
        <v>116</v>
      </c>
      <c r="C59" s="47">
        <v>0</v>
      </c>
      <c r="D59" s="45">
        <v>0.926738932</v>
      </c>
      <c r="E59" s="40">
        <v>0</v>
      </c>
      <c r="F59" s="40">
        <v>0</v>
      </c>
      <c r="G59" s="46">
        <v>0</v>
      </c>
      <c r="H59" s="63">
        <v>128.631239344</v>
      </c>
      <c r="I59" s="40">
        <v>4.610410912</v>
      </c>
      <c r="J59" s="40">
        <v>0</v>
      </c>
      <c r="K59" s="40">
        <v>0</v>
      </c>
      <c r="L59" s="46">
        <v>56.20670663</v>
      </c>
      <c r="M59" s="63">
        <v>0</v>
      </c>
      <c r="N59" s="45">
        <v>0</v>
      </c>
      <c r="O59" s="40">
        <v>0</v>
      </c>
      <c r="P59" s="40">
        <v>0</v>
      </c>
      <c r="Q59" s="46">
        <v>0</v>
      </c>
      <c r="R59" s="63">
        <v>41.159904481</v>
      </c>
      <c r="S59" s="40">
        <v>0.075221375</v>
      </c>
      <c r="T59" s="40">
        <v>0</v>
      </c>
      <c r="U59" s="40">
        <v>0</v>
      </c>
      <c r="V59" s="46">
        <v>7.578677902</v>
      </c>
      <c r="W59" s="63">
        <v>0</v>
      </c>
      <c r="X59" s="40">
        <v>0</v>
      </c>
      <c r="Y59" s="40">
        <v>0</v>
      </c>
      <c r="Z59" s="40">
        <v>0</v>
      </c>
      <c r="AA59" s="46">
        <v>0</v>
      </c>
      <c r="AB59" s="63">
        <v>0.851527471</v>
      </c>
      <c r="AC59" s="40">
        <v>0</v>
      </c>
      <c r="AD59" s="40">
        <v>0</v>
      </c>
      <c r="AE59" s="40">
        <v>0</v>
      </c>
      <c r="AF59" s="46">
        <v>0.000530986</v>
      </c>
      <c r="AG59" s="63">
        <v>0</v>
      </c>
      <c r="AH59" s="40">
        <v>0</v>
      </c>
      <c r="AI59" s="40">
        <v>0</v>
      </c>
      <c r="AJ59" s="40">
        <v>0</v>
      </c>
      <c r="AK59" s="46">
        <v>0</v>
      </c>
      <c r="AL59" s="63">
        <v>0.291911637</v>
      </c>
      <c r="AM59" s="40">
        <v>0</v>
      </c>
      <c r="AN59" s="40">
        <v>0</v>
      </c>
      <c r="AO59" s="40">
        <v>0</v>
      </c>
      <c r="AP59" s="46">
        <v>0.039597336</v>
      </c>
      <c r="AQ59" s="63">
        <v>0.039562374</v>
      </c>
      <c r="AR59" s="45">
        <v>0</v>
      </c>
      <c r="AS59" s="40">
        <v>0</v>
      </c>
      <c r="AT59" s="40">
        <v>0</v>
      </c>
      <c r="AU59" s="46">
        <v>0</v>
      </c>
      <c r="AV59" s="63">
        <v>1256.938068751</v>
      </c>
      <c r="AW59" s="40">
        <v>80.776123544</v>
      </c>
      <c r="AX59" s="40">
        <v>0.104703812</v>
      </c>
      <c r="AY59" s="40">
        <v>0</v>
      </c>
      <c r="AZ59" s="46">
        <v>634.552130615</v>
      </c>
      <c r="BA59" s="63">
        <v>0</v>
      </c>
      <c r="BB59" s="45">
        <v>0</v>
      </c>
      <c r="BC59" s="40">
        <v>0</v>
      </c>
      <c r="BD59" s="40">
        <v>0</v>
      </c>
      <c r="BE59" s="46">
        <v>0</v>
      </c>
      <c r="BF59" s="63">
        <v>298.027915958</v>
      </c>
      <c r="BG59" s="45">
        <v>8.299262232</v>
      </c>
      <c r="BH59" s="40">
        <v>0</v>
      </c>
      <c r="BI59" s="40">
        <v>0</v>
      </c>
      <c r="BJ59" s="46">
        <v>55.551988356</v>
      </c>
      <c r="BK59" s="108">
        <v>2574.662222648</v>
      </c>
      <c r="BL59" s="86"/>
    </row>
    <row r="60" spans="1:64" ht="12" customHeight="1">
      <c r="A60" s="10"/>
      <c r="B60" s="21" t="s">
        <v>115</v>
      </c>
      <c r="C60" s="47">
        <v>0</v>
      </c>
      <c r="D60" s="45">
        <v>1.142814822</v>
      </c>
      <c r="E60" s="40">
        <v>0</v>
      </c>
      <c r="F60" s="40">
        <v>0</v>
      </c>
      <c r="G60" s="46">
        <v>0</v>
      </c>
      <c r="H60" s="63">
        <v>42.351453131</v>
      </c>
      <c r="I60" s="40">
        <v>11.772712717</v>
      </c>
      <c r="J60" s="40">
        <v>0</v>
      </c>
      <c r="K60" s="40">
        <v>0</v>
      </c>
      <c r="L60" s="46">
        <v>54.505660613</v>
      </c>
      <c r="M60" s="63">
        <v>0</v>
      </c>
      <c r="N60" s="45">
        <v>0</v>
      </c>
      <c r="O60" s="40">
        <v>0</v>
      </c>
      <c r="P60" s="40">
        <v>0</v>
      </c>
      <c r="Q60" s="46">
        <v>0</v>
      </c>
      <c r="R60" s="63">
        <v>10.689420489</v>
      </c>
      <c r="S60" s="40">
        <v>4.164971487</v>
      </c>
      <c r="T60" s="40">
        <v>0</v>
      </c>
      <c r="U60" s="40">
        <v>0</v>
      </c>
      <c r="V60" s="46">
        <v>5.849583474</v>
      </c>
      <c r="W60" s="63">
        <v>0</v>
      </c>
      <c r="X60" s="40">
        <v>0</v>
      </c>
      <c r="Y60" s="40">
        <v>0</v>
      </c>
      <c r="Z60" s="40">
        <v>0</v>
      </c>
      <c r="AA60" s="46">
        <v>0</v>
      </c>
      <c r="AB60" s="63">
        <v>0.875788128</v>
      </c>
      <c r="AC60" s="40">
        <v>0</v>
      </c>
      <c r="AD60" s="40">
        <v>0</v>
      </c>
      <c r="AE60" s="40">
        <v>0</v>
      </c>
      <c r="AF60" s="46">
        <v>0</v>
      </c>
      <c r="AG60" s="63">
        <v>0</v>
      </c>
      <c r="AH60" s="40">
        <v>0</v>
      </c>
      <c r="AI60" s="40">
        <v>0</v>
      </c>
      <c r="AJ60" s="40">
        <v>0</v>
      </c>
      <c r="AK60" s="46">
        <v>0</v>
      </c>
      <c r="AL60" s="63">
        <v>0.273503389</v>
      </c>
      <c r="AM60" s="40">
        <v>0</v>
      </c>
      <c r="AN60" s="40">
        <v>0</v>
      </c>
      <c r="AO60" s="40">
        <v>0</v>
      </c>
      <c r="AP60" s="46">
        <v>0</v>
      </c>
      <c r="AQ60" s="63">
        <v>0</v>
      </c>
      <c r="AR60" s="45">
        <v>0</v>
      </c>
      <c r="AS60" s="40">
        <v>0</v>
      </c>
      <c r="AT60" s="40">
        <v>0</v>
      </c>
      <c r="AU60" s="46">
        <v>0</v>
      </c>
      <c r="AV60" s="63">
        <v>658.86855197</v>
      </c>
      <c r="AW60" s="40">
        <v>46.478037056</v>
      </c>
      <c r="AX60" s="40">
        <v>0.542912426</v>
      </c>
      <c r="AY60" s="40">
        <v>0</v>
      </c>
      <c r="AZ60" s="46">
        <v>364.167941435</v>
      </c>
      <c r="BA60" s="63">
        <v>0</v>
      </c>
      <c r="BB60" s="45">
        <v>0</v>
      </c>
      <c r="BC60" s="40">
        <v>0</v>
      </c>
      <c r="BD60" s="40">
        <v>0</v>
      </c>
      <c r="BE60" s="46">
        <v>0</v>
      </c>
      <c r="BF60" s="63">
        <v>142.702563154</v>
      </c>
      <c r="BG60" s="45">
        <v>20.38942586</v>
      </c>
      <c r="BH60" s="40">
        <v>0</v>
      </c>
      <c r="BI60" s="40">
        <v>0</v>
      </c>
      <c r="BJ60" s="46">
        <v>49.068161463</v>
      </c>
      <c r="BK60" s="108">
        <v>1413.843501614</v>
      </c>
      <c r="BL60" s="86"/>
    </row>
    <row r="61" spans="1:64" ht="12" customHeight="1">
      <c r="A61" s="10"/>
      <c r="B61" s="21" t="s">
        <v>111</v>
      </c>
      <c r="C61" s="47">
        <v>0</v>
      </c>
      <c r="D61" s="45">
        <v>70.155204352</v>
      </c>
      <c r="E61" s="40">
        <v>0</v>
      </c>
      <c r="F61" s="40">
        <v>0</v>
      </c>
      <c r="G61" s="46">
        <v>0</v>
      </c>
      <c r="H61" s="63">
        <v>72.941603812</v>
      </c>
      <c r="I61" s="40">
        <v>42.259429057</v>
      </c>
      <c r="J61" s="40">
        <v>0</v>
      </c>
      <c r="K61" s="40">
        <v>0</v>
      </c>
      <c r="L61" s="46">
        <v>140.432548467</v>
      </c>
      <c r="M61" s="63">
        <v>0</v>
      </c>
      <c r="N61" s="45">
        <v>0</v>
      </c>
      <c r="O61" s="40">
        <v>0</v>
      </c>
      <c r="P61" s="40">
        <v>0</v>
      </c>
      <c r="Q61" s="46">
        <v>0</v>
      </c>
      <c r="R61" s="63">
        <v>23.766044291</v>
      </c>
      <c r="S61" s="40">
        <v>0</v>
      </c>
      <c r="T61" s="40">
        <v>0</v>
      </c>
      <c r="U61" s="40">
        <v>0</v>
      </c>
      <c r="V61" s="46">
        <v>4.885130608</v>
      </c>
      <c r="W61" s="63">
        <v>0</v>
      </c>
      <c r="X61" s="40">
        <v>0</v>
      </c>
      <c r="Y61" s="40">
        <v>0</v>
      </c>
      <c r="Z61" s="40">
        <v>0</v>
      </c>
      <c r="AA61" s="46">
        <v>0</v>
      </c>
      <c r="AB61" s="63">
        <v>0.128712658</v>
      </c>
      <c r="AC61" s="40">
        <v>0</v>
      </c>
      <c r="AD61" s="40">
        <v>0</v>
      </c>
      <c r="AE61" s="40">
        <v>0</v>
      </c>
      <c r="AF61" s="46">
        <v>0</v>
      </c>
      <c r="AG61" s="63">
        <v>0</v>
      </c>
      <c r="AH61" s="40">
        <v>0</v>
      </c>
      <c r="AI61" s="40">
        <v>0</v>
      </c>
      <c r="AJ61" s="40">
        <v>0</v>
      </c>
      <c r="AK61" s="46">
        <v>0</v>
      </c>
      <c r="AL61" s="63">
        <v>0.175009496</v>
      </c>
      <c r="AM61" s="40">
        <v>0</v>
      </c>
      <c r="AN61" s="40">
        <v>0</v>
      </c>
      <c r="AO61" s="40">
        <v>0</v>
      </c>
      <c r="AP61" s="46">
        <v>0.001038546</v>
      </c>
      <c r="AQ61" s="63">
        <v>0</v>
      </c>
      <c r="AR61" s="45">
        <v>0</v>
      </c>
      <c r="AS61" s="40">
        <v>0</v>
      </c>
      <c r="AT61" s="40">
        <v>0</v>
      </c>
      <c r="AU61" s="46">
        <v>0</v>
      </c>
      <c r="AV61" s="63">
        <v>588.379082137</v>
      </c>
      <c r="AW61" s="40">
        <v>77.86005642</v>
      </c>
      <c r="AX61" s="40">
        <v>0</v>
      </c>
      <c r="AY61" s="40">
        <v>0</v>
      </c>
      <c r="AZ61" s="46">
        <v>637.204528373</v>
      </c>
      <c r="BA61" s="63">
        <v>0</v>
      </c>
      <c r="BB61" s="45">
        <v>0</v>
      </c>
      <c r="BC61" s="40">
        <v>0</v>
      </c>
      <c r="BD61" s="40">
        <v>0</v>
      </c>
      <c r="BE61" s="46">
        <v>0</v>
      </c>
      <c r="BF61" s="63">
        <v>149.48729927</v>
      </c>
      <c r="BG61" s="45">
        <v>5.856081727</v>
      </c>
      <c r="BH61" s="40">
        <v>0</v>
      </c>
      <c r="BI61" s="40">
        <v>0</v>
      </c>
      <c r="BJ61" s="46">
        <v>57.707790849</v>
      </c>
      <c r="BK61" s="108">
        <v>1871.239560063</v>
      </c>
      <c r="BL61" s="86"/>
    </row>
    <row r="62" spans="1:64" ht="12" customHeight="1">
      <c r="A62" s="10"/>
      <c r="B62" s="21" t="s">
        <v>108</v>
      </c>
      <c r="C62" s="47">
        <v>0</v>
      </c>
      <c r="D62" s="45">
        <v>1.735510806</v>
      </c>
      <c r="E62" s="40">
        <v>0</v>
      </c>
      <c r="F62" s="40">
        <v>0</v>
      </c>
      <c r="G62" s="46">
        <v>0</v>
      </c>
      <c r="H62" s="63">
        <v>56.605802671</v>
      </c>
      <c r="I62" s="40">
        <v>28.208422467</v>
      </c>
      <c r="J62" s="40">
        <v>0</v>
      </c>
      <c r="K62" s="40">
        <v>0</v>
      </c>
      <c r="L62" s="46">
        <v>57.413088576</v>
      </c>
      <c r="M62" s="63">
        <v>0</v>
      </c>
      <c r="N62" s="45">
        <v>0</v>
      </c>
      <c r="O62" s="40">
        <v>0</v>
      </c>
      <c r="P62" s="40">
        <v>0</v>
      </c>
      <c r="Q62" s="46">
        <v>0</v>
      </c>
      <c r="R62" s="63">
        <v>22.408797031</v>
      </c>
      <c r="S62" s="40">
        <v>1.089266314</v>
      </c>
      <c r="T62" s="40">
        <v>0</v>
      </c>
      <c r="U62" s="40">
        <v>0</v>
      </c>
      <c r="V62" s="46">
        <v>8.721765839</v>
      </c>
      <c r="W62" s="63">
        <v>0</v>
      </c>
      <c r="X62" s="40">
        <v>0</v>
      </c>
      <c r="Y62" s="40">
        <v>0</v>
      </c>
      <c r="Z62" s="40">
        <v>0</v>
      </c>
      <c r="AA62" s="46">
        <v>0</v>
      </c>
      <c r="AB62" s="63">
        <v>0.014640194</v>
      </c>
      <c r="AC62" s="40">
        <v>0</v>
      </c>
      <c r="AD62" s="40">
        <v>0</v>
      </c>
      <c r="AE62" s="40">
        <v>0</v>
      </c>
      <c r="AF62" s="46">
        <v>0</v>
      </c>
      <c r="AG62" s="63">
        <v>0</v>
      </c>
      <c r="AH62" s="40">
        <v>0</v>
      </c>
      <c r="AI62" s="40">
        <v>0</v>
      </c>
      <c r="AJ62" s="40">
        <v>0</v>
      </c>
      <c r="AK62" s="46">
        <v>0</v>
      </c>
      <c r="AL62" s="63">
        <v>0.071733769</v>
      </c>
      <c r="AM62" s="40">
        <v>0</v>
      </c>
      <c r="AN62" s="40">
        <v>0</v>
      </c>
      <c r="AO62" s="40">
        <v>0</v>
      </c>
      <c r="AP62" s="46">
        <v>0</v>
      </c>
      <c r="AQ62" s="63">
        <v>0</v>
      </c>
      <c r="AR62" s="45">
        <v>0</v>
      </c>
      <c r="AS62" s="40">
        <v>0</v>
      </c>
      <c r="AT62" s="40">
        <v>0</v>
      </c>
      <c r="AU62" s="46">
        <v>0</v>
      </c>
      <c r="AV62" s="63">
        <v>36.885048603</v>
      </c>
      <c r="AW62" s="40">
        <v>8.285035769</v>
      </c>
      <c r="AX62" s="40">
        <v>0</v>
      </c>
      <c r="AY62" s="40">
        <v>0</v>
      </c>
      <c r="AZ62" s="46">
        <v>42.284949452</v>
      </c>
      <c r="BA62" s="63">
        <v>0</v>
      </c>
      <c r="BB62" s="45">
        <v>0</v>
      </c>
      <c r="BC62" s="40">
        <v>0</v>
      </c>
      <c r="BD62" s="40">
        <v>0</v>
      </c>
      <c r="BE62" s="46">
        <v>0</v>
      </c>
      <c r="BF62" s="63">
        <v>14.609526307</v>
      </c>
      <c r="BG62" s="45">
        <v>18.582020063</v>
      </c>
      <c r="BH62" s="40">
        <v>0</v>
      </c>
      <c r="BI62" s="40">
        <v>0</v>
      </c>
      <c r="BJ62" s="46">
        <v>8.100517495</v>
      </c>
      <c r="BK62" s="108">
        <v>305.016125356</v>
      </c>
      <c r="BL62" s="86"/>
    </row>
    <row r="63" spans="1:64" ht="11.25" customHeight="1">
      <c r="A63" s="10"/>
      <c r="B63" s="21" t="s">
        <v>109</v>
      </c>
      <c r="C63" s="47">
        <v>0</v>
      </c>
      <c r="D63" s="45">
        <v>42.505170705</v>
      </c>
      <c r="E63" s="40">
        <v>0</v>
      </c>
      <c r="F63" s="40">
        <v>0</v>
      </c>
      <c r="G63" s="46">
        <v>0</v>
      </c>
      <c r="H63" s="63">
        <v>249.236561142</v>
      </c>
      <c r="I63" s="40">
        <v>103.857564271</v>
      </c>
      <c r="J63" s="40">
        <v>0</v>
      </c>
      <c r="K63" s="40">
        <v>0</v>
      </c>
      <c r="L63" s="46">
        <v>511.978837621</v>
      </c>
      <c r="M63" s="63">
        <v>0</v>
      </c>
      <c r="N63" s="45">
        <v>0</v>
      </c>
      <c r="O63" s="40">
        <v>0</v>
      </c>
      <c r="P63" s="40">
        <v>0</v>
      </c>
      <c r="Q63" s="46">
        <v>0</v>
      </c>
      <c r="R63" s="63">
        <v>88.301446106</v>
      </c>
      <c r="S63" s="40">
        <v>67.891838272</v>
      </c>
      <c r="T63" s="40">
        <v>0</v>
      </c>
      <c r="U63" s="40">
        <v>0</v>
      </c>
      <c r="V63" s="46">
        <v>33.983721704</v>
      </c>
      <c r="W63" s="63">
        <v>0</v>
      </c>
      <c r="X63" s="40">
        <v>0</v>
      </c>
      <c r="Y63" s="40">
        <v>0</v>
      </c>
      <c r="Z63" s="40">
        <v>0</v>
      </c>
      <c r="AA63" s="46">
        <v>0</v>
      </c>
      <c r="AB63" s="63">
        <v>0.780137575</v>
      </c>
      <c r="AC63" s="40">
        <v>0</v>
      </c>
      <c r="AD63" s="40">
        <v>0</v>
      </c>
      <c r="AE63" s="40">
        <v>0</v>
      </c>
      <c r="AF63" s="46">
        <v>0.037851489</v>
      </c>
      <c r="AG63" s="63">
        <v>0</v>
      </c>
      <c r="AH63" s="40">
        <v>0</v>
      </c>
      <c r="AI63" s="40">
        <v>0</v>
      </c>
      <c r="AJ63" s="40">
        <v>0</v>
      </c>
      <c r="AK63" s="46">
        <v>0</v>
      </c>
      <c r="AL63" s="63">
        <v>0.535851772</v>
      </c>
      <c r="AM63" s="40">
        <v>0</v>
      </c>
      <c r="AN63" s="40">
        <v>0</v>
      </c>
      <c r="AO63" s="40">
        <v>0</v>
      </c>
      <c r="AP63" s="46">
        <v>0.074666536</v>
      </c>
      <c r="AQ63" s="63">
        <v>0</v>
      </c>
      <c r="AR63" s="45">
        <v>0</v>
      </c>
      <c r="AS63" s="40">
        <v>0</v>
      </c>
      <c r="AT63" s="40">
        <v>0</v>
      </c>
      <c r="AU63" s="46">
        <v>0</v>
      </c>
      <c r="AV63" s="63">
        <v>1934.259774494</v>
      </c>
      <c r="AW63" s="40">
        <v>219.563539958</v>
      </c>
      <c r="AX63" s="40">
        <v>0.026829569</v>
      </c>
      <c r="AY63" s="40">
        <v>0</v>
      </c>
      <c r="AZ63" s="46">
        <v>2108.13349431</v>
      </c>
      <c r="BA63" s="63">
        <v>0</v>
      </c>
      <c r="BB63" s="45">
        <v>0</v>
      </c>
      <c r="BC63" s="40">
        <v>0</v>
      </c>
      <c r="BD63" s="40">
        <v>0</v>
      </c>
      <c r="BE63" s="46">
        <v>0</v>
      </c>
      <c r="BF63" s="63">
        <v>689.260057466</v>
      </c>
      <c r="BG63" s="45">
        <v>44.961348681</v>
      </c>
      <c r="BH63" s="40">
        <v>0.494506866</v>
      </c>
      <c r="BI63" s="40">
        <v>0</v>
      </c>
      <c r="BJ63" s="46">
        <v>253.53526969</v>
      </c>
      <c r="BK63" s="108">
        <v>6349.418468227</v>
      </c>
      <c r="BL63" s="86"/>
    </row>
    <row r="64" spans="1:64" ht="14.25" customHeight="1">
      <c r="A64" s="10"/>
      <c r="B64" s="21" t="s">
        <v>131</v>
      </c>
      <c r="C64" s="47">
        <v>0</v>
      </c>
      <c r="D64" s="45">
        <v>50.837336482</v>
      </c>
      <c r="E64" s="40">
        <v>0</v>
      </c>
      <c r="F64" s="40">
        <v>0</v>
      </c>
      <c r="G64" s="46">
        <v>0</v>
      </c>
      <c r="H64" s="63">
        <v>49.48851797</v>
      </c>
      <c r="I64" s="40">
        <v>225.712512517</v>
      </c>
      <c r="J64" s="40">
        <v>0</v>
      </c>
      <c r="K64" s="40">
        <v>0</v>
      </c>
      <c r="L64" s="46">
        <v>370.848848468</v>
      </c>
      <c r="M64" s="63">
        <v>0</v>
      </c>
      <c r="N64" s="45">
        <v>0</v>
      </c>
      <c r="O64" s="40">
        <v>0</v>
      </c>
      <c r="P64" s="40">
        <v>0</v>
      </c>
      <c r="Q64" s="46">
        <v>0</v>
      </c>
      <c r="R64" s="63">
        <v>15.732802879</v>
      </c>
      <c r="S64" s="40">
        <v>7.503988107</v>
      </c>
      <c r="T64" s="40">
        <v>0</v>
      </c>
      <c r="U64" s="40">
        <v>0</v>
      </c>
      <c r="V64" s="46">
        <v>14.026814445</v>
      </c>
      <c r="W64" s="63">
        <v>0</v>
      </c>
      <c r="X64" s="40">
        <v>0</v>
      </c>
      <c r="Y64" s="40">
        <v>0</v>
      </c>
      <c r="Z64" s="40">
        <v>0</v>
      </c>
      <c r="AA64" s="46">
        <v>0</v>
      </c>
      <c r="AB64" s="63">
        <v>0.000382946</v>
      </c>
      <c r="AC64" s="40">
        <v>0</v>
      </c>
      <c r="AD64" s="40">
        <v>0</v>
      </c>
      <c r="AE64" s="40">
        <v>0</v>
      </c>
      <c r="AF64" s="46">
        <v>0</v>
      </c>
      <c r="AG64" s="63">
        <v>0</v>
      </c>
      <c r="AH64" s="40">
        <v>0</v>
      </c>
      <c r="AI64" s="40">
        <v>0</v>
      </c>
      <c r="AJ64" s="40">
        <v>0</v>
      </c>
      <c r="AK64" s="46">
        <v>0</v>
      </c>
      <c r="AL64" s="63">
        <v>0.004418295</v>
      </c>
      <c r="AM64" s="40">
        <v>0</v>
      </c>
      <c r="AN64" s="40">
        <v>0</v>
      </c>
      <c r="AO64" s="40">
        <v>0</v>
      </c>
      <c r="AP64" s="46">
        <v>0</v>
      </c>
      <c r="AQ64" s="63">
        <v>0</v>
      </c>
      <c r="AR64" s="45">
        <v>0.199127546</v>
      </c>
      <c r="AS64" s="40">
        <v>0</v>
      </c>
      <c r="AT64" s="40">
        <v>0</v>
      </c>
      <c r="AU64" s="46">
        <v>0</v>
      </c>
      <c r="AV64" s="63">
        <v>103.582244871</v>
      </c>
      <c r="AW64" s="40">
        <v>48.481720739</v>
      </c>
      <c r="AX64" s="40">
        <v>0</v>
      </c>
      <c r="AY64" s="40">
        <v>0</v>
      </c>
      <c r="AZ64" s="46">
        <v>322.511920956</v>
      </c>
      <c r="BA64" s="63">
        <v>0</v>
      </c>
      <c r="BB64" s="45">
        <v>0</v>
      </c>
      <c r="BC64" s="40">
        <v>0</v>
      </c>
      <c r="BD64" s="40">
        <v>0</v>
      </c>
      <c r="BE64" s="46">
        <v>0</v>
      </c>
      <c r="BF64" s="63">
        <v>29.885523129</v>
      </c>
      <c r="BG64" s="45">
        <v>23.632334813</v>
      </c>
      <c r="BH64" s="40">
        <v>0</v>
      </c>
      <c r="BI64" s="40">
        <v>0</v>
      </c>
      <c r="BJ64" s="46">
        <v>31.004580445</v>
      </c>
      <c r="BK64" s="108">
        <v>1293.453074608</v>
      </c>
      <c r="BL64" s="86"/>
    </row>
    <row r="65" spans="1:64" ht="12.75">
      <c r="A65" s="31"/>
      <c r="B65" s="32" t="s">
        <v>77</v>
      </c>
      <c r="C65" s="101">
        <f aca="true" t="shared" si="10" ref="C65:AH65">SUM(C48:C64)</f>
        <v>0</v>
      </c>
      <c r="D65" s="71">
        <f t="shared" si="10"/>
        <v>879.521718313</v>
      </c>
      <c r="E65" s="71">
        <f t="shared" si="10"/>
        <v>0</v>
      </c>
      <c r="F65" s="71">
        <f t="shared" si="10"/>
        <v>0</v>
      </c>
      <c r="G65" s="71">
        <f t="shared" si="10"/>
        <v>0</v>
      </c>
      <c r="H65" s="71">
        <f t="shared" si="10"/>
        <v>2835.6248615260006</v>
      </c>
      <c r="I65" s="71">
        <f t="shared" si="10"/>
        <v>1147.12263114</v>
      </c>
      <c r="J65" s="71">
        <f t="shared" si="10"/>
        <v>22.988353164</v>
      </c>
      <c r="K65" s="71">
        <f t="shared" si="10"/>
        <v>0</v>
      </c>
      <c r="L65" s="71">
        <f t="shared" si="10"/>
        <v>4460.841500804</v>
      </c>
      <c r="M65" s="71">
        <f t="shared" si="10"/>
        <v>0</v>
      </c>
      <c r="N65" s="71">
        <f t="shared" si="10"/>
        <v>0</v>
      </c>
      <c r="O65" s="71">
        <f t="shared" si="10"/>
        <v>0</v>
      </c>
      <c r="P65" s="71">
        <f t="shared" si="10"/>
        <v>0</v>
      </c>
      <c r="Q65" s="71">
        <f t="shared" si="10"/>
        <v>0</v>
      </c>
      <c r="R65" s="71">
        <f t="shared" si="10"/>
        <v>1065.715287753</v>
      </c>
      <c r="S65" s="71">
        <f t="shared" si="10"/>
        <v>245.49822812500003</v>
      </c>
      <c r="T65" s="71">
        <f t="shared" si="10"/>
        <v>4.887957895</v>
      </c>
      <c r="U65" s="71">
        <f t="shared" si="10"/>
        <v>0</v>
      </c>
      <c r="V65" s="71">
        <f t="shared" si="10"/>
        <v>377.610889882</v>
      </c>
      <c r="W65" s="71">
        <f t="shared" si="10"/>
        <v>0</v>
      </c>
      <c r="X65" s="71">
        <f t="shared" si="10"/>
        <v>0</v>
      </c>
      <c r="Y65" s="71">
        <f t="shared" si="10"/>
        <v>0</v>
      </c>
      <c r="Z65" s="71">
        <f t="shared" si="10"/>
        <v>0</v>
      </c>
      <c r="AA65" s="71">
        <f t="shared" si="10"/>
        <v>0</v>
      </c>
      <c r="AB65" s="71">
        <f t="shared" si="10"/>
        <v>9.323011818</v>
      </c>
      <c r="AC65" s="71">
        <f t="shared" si="10"/>
        <v>0</v>
      </c>
      <c r="AD65" s="71">
        <f t="shared" si="10"/>
        <v>0</v>
      </c>
      <c r="AE65" s="71">
        <f t="shared" si="10"/>
        <v>0</v>
      </c>
      <c r="AF65" s="71">
        <f t="shared" si="10"/>
        <v>0.448275611</v>
      </c>
      <c r="AG65" s="71">
        <f t="shared" si="10"/>
        <v>0</v>
      </c>
      <c r="AH65" s="71">
        <f t="shared" si="10"/>
        <v>0</v>
      </c>
      <c r="AI65" s="71">
        <f aca="true" t="shared" si="11" ref="AI65:BJ65">SUM(AI48:AI64)</f>
        <v>0</v>
      </c>
      <c r="AJ65" s="71">
        <f t="shared" si="11"/>
        <v>0</v>
      </c>
      <c r="AK65" s="71">
        <f t="shared" si="11"/>
        <v>0</v>
      </c>
      <c r="AL65" s="71">
        <f t="shared" si="11"/>
        <v>5.917723059</v>
      </c>
      <c r="AM65" s="71">
        <f t="shared" si="11"/>
        <v>0</v>
      </c>
      <c r="AN65" s="71">
        <f t="shared" si="11"/>
        <v>0</v>
      </c>
      <c r="AO65" s="71">
        <f t="shared" si="11"/>
        <v>0</v>
      </c>
      <c r="AP65" s="71">
        <f t="shared" si="11"/>
        <v>0.153923164</v>
      </c>
      <c r="AQ65" s="71">
        <f t="shared" si="11"/>
        <v>0.065435189</v>
      </c>
      <c r="AR65" s="71">
        <f t="shared" si="11"/>
        <v>0.7626290009999999</v>
      </c>
      <c r="AS65" s="71">
        <f t="shared" si="11"/>
        <v>0</v>
      </c>
      <c r="AT65" s="71">
        <f t="shared" si="11"/>
        <v>0</v>
      </c>
      <c r="AU65" s="71">
        <f t="shared" si="11"/>
        <v>0</v>
      </c>
      <c r="AV65" s="71">
        <f t="shared" si="11"/>
        <v>15632.976812035</v>
      </c>
      <c r="AW65" s="71">
        <f t="shared" si="11"/>
        <v>2399.839263241</v>
      </c>
      <c r="AX65" s="71">
        <f t="shared" si="11"/>
        <v>3.630565249</v>
      </c>
      <c r="AY65" s="71">
        <f t="shared" si="11"/>
        <v>0</v>
      </c>
      <c r="AZ65" s="71">
        <f t="shared" si="11"/>
        <v>15537.992137736</v>
      </c>
      <c r="BA65" s="71">
        <f t="shared" si="11"/>
        <v>0</v>
      </c>
      <c r="BB65" s="71">
        <f t="shared" si="11"/>
        <v>0</v>
      </c>
      <c r="BC65" s="71">
        <f t="shared" si="11"/>
        <v>0</v>
      </c>
      <c r="BD65" s="71">
        <f t="shared" si="11"/>
        <v>0</v>
      </c>
      <c r="BE65" s="71">
        <f t="shared" si="11"/>
        <v>0</v>
      </c>
      <c r="BF65" s="71">
        <f t="shared" si="11"/>
        <v>5312.799338374</v>
      </c>
      <c r="BG65" s="71">
        <f t="shared" si="11"/>
        <v>478.119498747</v>
      </c>
      <c r="BH65" s="71">
        <f t="shared" si="11"/>
        <v>0.677905432</v>
      </c>
      <c r="BI65" s="71">
        <f t="shared" si="11"/>
        <v>0</v>
      </c>
      <c r="BJ65" s="71">
        <f t="shared" si="11"/>
        <v>2109.4265431850004</v>
      </c>
      <c r="BK65" s="83">
        <f>SUM(C65:BJ65)</f>
        <v>52531.944490443006</v>
      </c>
      <c r="BL65" s="86"/>
    </row>
    <row r="66" spans="1:64" ht="12.75">
      <c r="A66" s="31"/>
      <c r="B66" s="33" t="s">
        <v>75</v>
      </c>
      <c r="C66" s="43">
        <f aca="true" t="shared" si="12" ref="C66:AH66">+C65+C46</f>
        <v>0</v>
      </c>
      <c r="D66" s="62">
        <f t="shared" si="12"/>
        <v>880.92021455</v>
      </c>
      <c r="E66" s="62">
        <f t="shared" si="12"/>
        <v>0</v>
      </c>
      <c r="F66" s="62">
        <f t="shared" si="12"/>
        <v>0</v>
      </c>
      <c r="G66" s="61">
        <f t="shared" si="12"/>
        <v>0</v>
      </c>
      <c r="H66" s="42">
        <f t="shared" si="12"/>
        <v>3978.7199808810005</v>
      </c>
      <c r="I66" s="62">
        <f t="shared" si="12"/>
        <v>1147.991466594</v>
      </c>
      <c r="J66" s="62">
        <f t="shared" si="12"/>
        <v>22.988353164</v>
      </c>
      <c r="K66" s="62">
        <f t="shared" si="12"/>
        <v>0</v>
      </c>
      <c r="L66" s="61">
        <f t="shared" si="12"/>
        <v>4547.168224593001</v>
      </c>
      <c r="M66" s="42">
        <f t="shared" si="12"/>
        <v>0</v>
      </c>
      <c r="N66" s="62">
        <f t="shared" si="12"/>
        <v>0</v>
      </c>
      <c r="O66" s="62">
        <f t="shared" si="12"/>
        <v>0</v>
      </c>
      <c r="P66" s="62">
        <f t="shared" si="12"/>
        <v>0</v>
      </c>
      <c r="Q66" s="61">
        <f t="shared" si="12"/>
        <v>0</v>
      </c>
      <c r="R66" s="42">
        <f t="shared" si="12"/>
        <v>1810.4213931230001</v>
      </c>
      <c r="S66" s="62">
        <f t="shared" si="12"/>
        <v>245.50860068400002</v>
      </c>
      <c r="T66" s="62">
        <f t="shared" si="12"/>
        <v>4.887957895</v>
      </c>
      <c r="U66" s="62">
        <f t="shared" si="12"/>
        <v>0</v>
      </c>
      <c r="V66" s="61">
        <f t="shared" si="12"/>
        <v>400.197146661</v>
      </c>
      <c r="W66" s="42">
        <f t="shared" si="12"/>
        <v>0</v>
      </c>
      <c r="X66" s="62">
        <f t="shared" si="12"/>
        <v>0</v>
      </c>
      <c r="Y66" s="62">
        <f t="shared" si="12"/>
        <v>0</v>
      </c>
      <c r="Z66" s="62">
        <f t="shared" si="12"/>
        <v>0</v>
      </c>
      <c r="AA66" s="61">
        <f t="shared" si="12"/>
        <v>0</v>
      </c>
      <c r="AB66" s="42">
        <f t="shared" si="12"/>
        <v>12.424361208999999</v>
      </c>
      <c r="AC66" s="62">
        <f t="shared" si="12"/>
        <v>0</v>
      </c>
      <c r="AD66" s="62">
        <f t="shared" si="12"/>
        <v>0</v>
      </c>
      <c r="AE66" s="62">
        <f t="shared" si="12"/>
        <v>0</v>
      </c>
      <c r="AF66" s="61">
        <f t="shared" si="12"/>
        <v>0.5274479670000001</v>
      </c>
      <c r="AG66" s="42">
        <f t="shared" si="12"/>
        <v>0</v>
      </c>
      <c r="AH66" s="62">
        <f t="shared" si="12"/>
        <v>0</v>
      </c>
      <c r="AI66" s="62">
        <f aca="true" t="shared" si="13" ref="AI66:BK66">+AI65+AI46</f>
        <v>0</v>
      </c>
      <c r="AJ66" s="62">
        <f t="shared" si="13"/>
        <v>0</v>
      </c>
      <c r="AK66" s="61">
        <f t="shared" si="13"/>
        <v>0</v>
      </c>
      <c r="AL66" s="42">
        <f t="shared" si="13"/>
        <v>7.344128943</v>
      </c>
      <c r="AM66" s="62">
        <f t="shared" si="13"/>
        <v>0</v>
      </c>
      <c r="AN66" s="62">
        <f t="shared" si="13"/>
        <v>0</v>
      </c>
      <c r="AO66" s="62">
        <f t="shared" si="13"/>
        <v>0</v>
      </c>
      <c r="AP66" s="61">
        <f t="shared" si="13"/>
        <v>0.165951875</v>
      </c>
      <c r="AQ66" s="42">
        <f t="shared" si="13"/>
        <v>0.065435189</v>
      </c>
      <c r="AR66" s="62">
        <f t="shared" si="13"/>
        <v>0.7626290009999999</v>
      </c>
      <c r="AS66" s="62">
        <f t="shared" si="13"/>
        <v>0</v>
      </c>
      <c r="AT66" s="62">
        <f t="shared" si="13"/>
        <v>0</v>
      </c>
      <c r="AU66" s="61">
        <f t="shared" si="13"/>
        <v>0</v>
      </c>
      <c r="AV66" s="42">
        <f t="shared" si="13"/>
        <v>20195.661204415</v>
      </c>
      <c r="AW66" s="62">
        <f t="shared" si="13"/>
        <v>2408.199651823</v>
      </c>
      <c r="AX66" s="62">
        <f t="shared" si="13"/>
        <v>3.630565249</v>
      </c>
      <c r="AY66" s="62">
        <f t="shared" si="13"/>
        <v>0</v>
      </c>
      <c r="AZ66" s="61">
        <f t="shared" si="13"/>
        <v>16165.762661272001</v>
      </c>
      <c r="BA66" s="42">
        <f t="shared" si="13"/>
        <v>0</v>
      </c>
      <c r="BB66" s="62">
        <f t="shared" si="13"/>
        <v>0</v>
      </c>
      <c r="BC66" s="62">
        <f t="shared" si="13"/>
        <v>0</v>
      </c>
      <c r="BD66" s="62">
        <f t="shared" si="13"/>
        <v>0</v>
      </c>
      <c r="BE66" s="61">
        <f t="shared" si="13"/>
        <v>0</v>
      </c>
      <c r="BF66" s="42">
        <f t="shared" si="13"/>
        <v>7445.959805398001</v>
      </c>
      <c r="BG66" s="62">
        <f t="shared" si="13"/>
        <v>480.001664875</v>
      </c>
      <c r="BH66" s="62">
        <f t="shared" si="13"/>
        <v>0.677905432</v>
      </c>
      <c r="BI66" s="62">
        <f t="shared" si="13"/>
        <v>0</v>
      </c>
      <c r="BJ66" s="61">
        <f t="shared" si="13"/>
        <v>2256.0991403660005</v>
      </c>
      <c r="BK66" s="113">
        <f t="shared" si="13"/>
        <v>62016.085891159004</v>
      </c>
      <c r="BL66" s="86"/>
    </row>
    <row r="67" spans="1:64" ht="3" customHeight="1">
      <c r="A67" s="10"/>
      <c r="B67" s="17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6"/>
      <c r="BL67" s="86"/>
    </row>
    <row r="68" spans="1:64" ht="12.75">
      <c r="A68" s="10" t="s">
        <v>16</v>
      </c>
      <c r="B68" s="16" t="s">
        <v>8</v>
      </c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6"/>
      <c r="BL68" s="86"/>
    </row>
    <row r="69" spans="1:64" ht="12.75">
      <c r="A69" s="10" t="s">
        <v>67</v>
      </c>
      <c r="B69" s="17" t="s">
        <v>17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6"/>
      <c r="BL69" s="86"/>
    </row>
    <row r="70" spans="1:64" ht="12.75">
      <c r="A70" s="10"/>
      <c r="B70" s="21" t="s">
        <v>124</v>
      </c>
      <c r="C70" s="47">
        <v>0</v>
      </c>
      <c r="D70" s="45">
        <v>1.208529787</v>
      </c>
      <c r="E70" s="40">
        <v>0</v>
      </c>
      <c r="F70" s="40">
        <v>0</v>
      </c>
      <c r="G70" s="46">
        <v>0</v>
      </c>
      <c r="H70" s="63">
        <v>118.211025412</v>
      </c>
      <c r="I70" s="40">
        <v>106.68448104</v>
      </c>
      <c r="J70" s="40">
        <v>0.032744379</v>
      </c>
      <c r="K70" s="40">
        <v>0</v>
      </c>
      <c r="L70" s="46">
        <v>224.061977863</v>
      </c>
      <c r="M70" s="63">
        <v>0</v>
      </c>
      <c r="N70" s="45">
        <v>0</v>
      </c>
      <c r="O70" s="40">
        <v>0</v>
      </c>
      <c r="P70" s="40">
        <v>0</v>
      </c>
      <c r="Q70" s="46">
        <v>0</v>
      </c>
      <c r="R70" s="63">
        <v>42.489651885</v>
      </c>
      <c r="S70" s="40">
        <v>4.992132981</v>
      </c>
      <c r="T70" s="40">
        <v>0</v>
      </c>
      <c r="U70" s="40">
        <v>0</v>
      </c>
      <c r="V70" s="46">
        <v>30.315867379</v>
      </c>
      <c r="W70" s="63">
        <v>0</v>
      </c>
      <c r="X70" s="40">
        <v>0</v>
      </c>
      <c r="Y70" s="40">
        <v>0</v>
      </c>
      <c r="Z70" s="40">
        <v>0</v>
      </c>
      <c r="AA70" s="46">
        <v>0</v>
      </c>
      <c r="AB70" s="63">
        <v>0.12711995</v>
      </c>
      <c r="AC70" s="40">
        <v>0</v>
      </c>
      <c r="AD70" s="40">
        <v>0</v>
      </c>
      <c r="AE70" s="40">
        <v>0</v>
      </c>
      <c r="AF70" s="46">
        <v>0.738803558</v>
      </c>
      <c r="AG70" s="63">
        <v>0</v>
      </c>
      <c r="AH70" s="40">
        <v>0</v>
      </c>
      <c r="AI70" s="40">
        <v>0</v>
      </c>
      <c r="AJ70" s="40">
        <v>0</v>
      </c>
      <c r="AK70" s="46">
        <v>0</v>
      </c>
      <c r="AL70" s="63">
        <v>0.055032369</v>
      </c>
      <c r="AM70" s="40">
        <v>0</v>
      </c>
      <c r="AN70" s="40">
        <v>0</v>
      </c>
      <c r="AO70" s="40">
        <v>0</v>
      </c>
      <c r="AP70" s="46">
        <v>0.05967391</v>
      </c>
      <c r="AQ70" s="63">
        <v>0</v>
      </c>
      <c r="AR70" s="45">
        <v>0</v>
      </c>
      <c r="AS70" s="40">
        <v>0</v>
      </c>
      <c r="AT70" s="40">
        <v>0</v>
      </c>
      <c r="AU70" s="46">
        <v>0</v>
      </c>
      <c r="AV70" s="63">
        <v>1211.547644468</v>
      </c>
      <c r="AW70" s="40">
        <v>396.196131632</v>
      </c>
      <c r="AX70" s="40">
        <v>0</v>
      </c>
      <c r="AY70" s="40">
        <v>0</v>
      </c>
      <c r="AZ70" s="46">
        <v>3998.509938265</v>
      </c>
      <c r="BA70" s="63">
        <v>0</v>
      </c>
      <c r="BB70" s="45">
        <v>0</v>
      </c>
      <c r="BC70" s="40">
        <v>0</v>
      </c>
      <c r="BD70" s="40">
        <v>0</v>
      </c>
      <c r="BE70" s="46">
        <v>0</v>
      </c>
      <c r="BF70" s="63">
        <v>429.470925393</v>
      </c>
      <c r="BG70" s="45">
        <v>31.408783341</v>
      </c>
      <c r="BH70" s="40">
        <v>0</v>
      </c>
      <c r="BI70" s="40">
        <v>0</v>
      </c>
      <c r="BJ70" s="46">
        <v>666.8348331016656</v>
      </c>
      <c r="BK70" s="108">
        <v>7262.945296713667</v>
      </c>
      <c r="BL70" s="86"/>
    </row>
    <row r="71" spans="1:64" ht="12.75">
      <c r="A71" s="31"/>
      <c r="B71" s="33" t="s">
        <v>74</v>
      </c>
      <c r="C71" s="43">
        <f aca="true" t="shared" si="14" ref="C71:AH71">SUM(C70:C70)</f>
        <v>0</v>
      </c>
      <c r="D71" s="62">
        <f t="shared" si="14"/>
        <v>1.208529787</v>
      </c>
      <c r="E71" s="62">
        <f t="shared" si="14"/>
        <v>0</v>
      </c>
      <c r="F71" s="62">
        <f t="shared" si="14"/>
        <v>0</v>
      </c>
      <c r="G71" s="61">
        <f t="shared" si="14"/>
        <v>0</v>
      </c>
      <c r="H71" s="42">
        <f t="shared" si="14"/>
        <v>118.211025412</v>
      </c>
      <c r="I71" s="62">
        <f t="shared" si="14"/>
        <v>106.68448104</v>
      </c>
      <c r="J71" s="62">
        <f t="shared" si="14"/>
        <v>0.032744379</v>
      </c>
      <c r="K71" s="62">
        <f t="shared" si="14"/>
        <v>0</v>
      </c>
      <c r="L71" s="61">
        <f t="shared" si="14"/>
        <v>224.061977863</v>
      </c>
      <c r="M71" s="42">
        <f t="shared" si="14"/>
        <v>0</v>
      </c>
      <c r="N71" s="62">
        <f t="shared" si="14"/>
        <v>0</v>
      </c>
      <c r="O71" s="62">
        <f t="shared" si="14"/>
        <v>0</v>
      </c>
      <c r="P71" s="62">
        <f t="shared" si="14"/>
        <v>0</v>
      </c>
      <c r="Q71" s="61">
        <f t="shared" si="14"/>
        <v>0</v>
      </c>
      <c r="R71" s="42">
        <f t="shared" si="14"/>
        <v>42.489651885</v>
      </c>
      <c r="S71" s="62">
        <f t="shared" si="14"/>
        <v>4.992132981</v>
      </c>
      <c r="T71" s="62">
        <f t="shared" si="14"/>
        <v>0</v>
      </c>
      <c r="U71" s="62">
        <f t="shared" si="14"/>
        <v>0</v>
      </c>
      <c r="V71" s="61">
        <f t="shared" si="14"/>
        <v>30.315867379</v>
      </c>
      <c r="W71" s="42">
        <f t="shared" si="14"/>
        <v>0</v>
      </c>
      <c r="X71" s="62">
        <f t="shared" si="14"/>
        <v>0</v>
      </c>
      <c r="Y71" s="62">
        <f t="shared" si="14"/>
        <v>0</v>
      </c>
      <c r="Z71" s="62">
        <f t="shared" si="14"/>
        <v>0</v>
      </c>
      <c r="AA71" s="61">
        <f t="shared" si="14"/>
        <v>0</v>
      </c>
      <c r="AB71" s="42">
        <f t="shared" si="14"/>
        <v>0.12711995</v>
      </c>
      <c r="AC71" s="62">
        <f t="shared" si="14"/>
        <v>0</v>
      </c>
      <c r="AD71" s="62">
        <f t="shared" si="14"/>
        <v>0</v>
      </c>
      <c r="AE71" s="62">
        <f t="shared" si="14"/>
        <v>0</v>
      </c>
      <c r="AF71" s="61">
        <f t="shared" si="14"/>
        <v>0.738803558</v>
      </c>
      <c r="AG71" s="42">
        <f t="shared" si="14"/>
        <v>0</v>
      </c>
      <c r="AH71" s="62">
        <f t="shared" si="14"/>
        <v>0</v>
      </c>
      <c r="AI71" s="62">
        <f aca="true" t="shared" si="15" ref="AI71:BJ71">SUM(AI70:AI70)</f>
        <v>0</v>
      </c>
      <c r="AJ71" s="62">
        <f t="shared" si="15"/>
        <v>0</v>
      </c>
      <c r="AK71" s="61">
        <f t="shared" si="15"/>
        <v>0</v>
      </c>
      <c r="AL71" s="42">
        <f t="shared" si="15"/>
        <v>0.055032369</v>
      </c>
      <c r="AM71" s="62">
        <f t="shared" si="15"/>
        <v>0</v>
      </c>
      <c r="AN71" s="62">
        <f t="shared" si="15"/>
        <v>0</v>
      </c>
      <c r="AO71" s="62">
        <f t="shared" si="15"/>
        <v>0</v>
      </c>
      <c r="AP71" s="61">
        <f t="shared" si="15"/>
        <v>0.05967391</v>
      </c>
      <c r="AQ71" s="42">
        <f t="shared" si="15"/>
        <v>0</v>
      </c>
      <c r="AR71" s="62">
        <f>SUM(AR70:AR70)</f>
        <v>0</v>
      </c>
      <c r="AS71" s="62">
        <f t="shared" si="15"/>
        <v>0</v>
      </c>
      <c r="AT71" s="62">
        <f t="shared" si="15"/>
        <v>0</v>
      </c>
      <c r="AU71" s="61">
        <f t="shared" si="15"/>
        <v>0</v>
      </c>
      <c r="AV71" s="42">
        <f t="shared" si="15"/>
        <v>1211.547644468</v>
      </c>
      <c r="AW71" s="62">
        <f t="shared" si="15"/>
        <v>396.196131632</v>
      </c>
      <c r="AX71" s="62">
        <f t="shared" si="15"/>
        <v>0</v>
      </c>
      <c r="AY71" s="62">
        <f t="shared" si="15"/>
        <v>0</v>
      </c>
      <c r="AZ71" s="61">
        <f t="shared" si="15"/>
        <v>3998.509938265</v>
      </c>
      <c r="BA71" s="42">
        <f t="shared" si="15"/>
        <v>0</v>
      </c>
      <c r="BB71" s="62">
        <f t="shared" si="15"/>
        <v>0</v>
      </c>
      <c r="BC71" s="62">
        <f t="shared" si="15"/>
        <v>0</v>
      </c>
      <c r="BD71" s="62">
        <f t="shared" si="15"/>
        <v>0</v>
      </c>
      <c r="BE71" s="61">
        <f t="shared" si="15"/>
        <v>0</v>
      </c>
      <c r="BF71" s="42">
        <f t="shared" si="15"/>
        <v>429.470925393</v>
      </c>
      <c r="BG71" s="62">
        <f t="shared" si="15"/>
        <v>31.408783341</v>
      </c>
      <c r="BH71" s="62">
        <f t="shared" si="15"/>
        <v>0</v>
      </c>
      <c r="BI71" s="62">
        <f t="shared" si="15"/>
        <v>0</v>
      </c>
      <c r="BJ71" s="61">
        <f t="shared" si="15"/>
        <v>666.8348331016656</v>
      </c>
      <c r="BK71" s="81">
        <f>SUM(BK70:BK70)</f>
        <v>7262.945296713667</v>
      </c>
      <c r="BL71" s="86"/>
    </row>
    <row r="72" spans="1:64" ht="2.25" customHeight="1">
      <c r="A72" s="10"/>
      <c r="B72" s="17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6"/>
      <c r="BL72" s="86"/>
    </row>
    <row r="73" spans="1:64" ht="12.75">
      <c r="A73" s="10" t="s">
        <v>4</v>
      </c>
      <c r="B73" s="16" t="s">
        <v>9</v>
      </c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6"/>
      <c r="BL73" s="86"/>
    </row>
    <row r="74" spans="1:64" ht="12.75">
      <c r="A74" s="10" t="s">
        <v>67</v>
      </c>
      <c r="B74" s="17" t="s">
        <v>18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6"/>
      <c r="BL74" s="86"/>
    </row>
    <row r="75" spans="1:64" ht="12.75">
      <c r="A75" s="10"/>
      <c r="B75" s="18" t="s">
        <v>31</v>
      </c>
      <c r="C75" s="96"/>
      <c r="D75" s="50"/>
      <c r="E75" s="51"/>
      <c r="F75" s="51"/>
      <c r="G75" s="52"/>
      <c r="H75" s="49"/>
      <c r="I75" s="51"/>
      <c r="J75" s="51"/>
      <c r="K75" s="51"/>
      <c r="L75" s="52"/>
      <c r="M75" s="49"/>
      <c r="N75" s="50"/>
      <c r="O75" s="51"/>
      <c r="P75" s="51"/>
      <c r="Q75" s="52"/>
      <c r="R75" s="49"/>
      <c r="S75" s="51"/>
      <c r="T75" s="51"/>
      <c r="U75" s="51"/>
      <c r="V75" s="52"/>
      <c r="W75" s="49"/>
      <c r="X75" s="51"/>
      <c r="Y75" s="51"/>
      <c r="Z75" s="51"/>
      <c r="AA75" s="52"/>
      <c r="AB75" s="49"/>
      <c r="AC75" s="51"/>
      <c r="AD75" s="51"/>
      <c r="AE75" s="51"/>
      <c r="AF75" s="52"/>
      <c r="AG75" s="49"/>
      <c r="AH75" s="51"/>
      <c r="AI75" s="51"/>
      <c r="AJ75" s="51"/>
      <c r="AK75" s="52"/>
      <c r="AL75" s="49"/>
      <c r="AM75" s="51"/>
      <c r="AN75" s="51"/>
      <c r="AO75" s="51"/>
      <c r="AP75" s="52"/>
      <c r="AQ75" s="49"/>
      <c r="AR75" s="50"/>
      <c r="AS75" s="51"/>
      <c r="AT75" s="51"/>
      <c r="AU75" s="52"/>
      <c r="AV75" s="49"/>
      <c r="AW75" s="51"/>
      <c r="AX75" s="51"/>
      <c r="AY75" s="51"/>
      <c r="AZ75" s="52"/>
      <c r="BA75" s="49"/>
      <c r="BB75" s="50"/>
      <c r="BC75" s="51"/>
      <c r="BD75" s="51"/>
      <c r="BE75" s="52"/>
      <c r="BF75" s="49"/>
      <c r="BG75" s="50"/>
      <c r="BH75" s="51"/>
      <c r="BI75" s="51"/>
      <c r="BJ75" s="52"/>
      <c r="BK75" s="53"/>
      <c r="BL75" s="86"/>
    </row>
    <row r="76" spans="1:252" s="34" customFormat="1" ht="12.75">
      <c r="A76" s="31"/>
      <c r="B76" s="32" t="s">
        <v>76</v>
      </c>
      <c r="C76" s="97"/>
      <c r="D76" s="55"/>
      <c r="E76" s="55"/>
      <c r="F76" s="55"/>
      <c r="G76" s="56"/>
      <c r="H76" s="54"/>
      <c r="I76" s="55"/>
      <c r="J76" s="55"/>
      <c r="K76" s="55"/>
      <c r="L76" s="56"/>
      <c r="M76" s="54"/>
      <c r="N76" s="55"/>
      <c r="O76" s="55"/>
      <c r="P76" s="55"/>
      <c r="Q76" s="56"/>
      <c r="R76" s="54"/>
      <c r="S76" s="55"/>
      <c r="T76" s="55"/>
      <c r="U76" s="55"/>
      <c r="V76" s="56"/>
      <c r="W76" s="54"/>
      <c r="X76" s="55"/>
      <c r="Y76" s="55"/>
      <c r="Z76" s="55"/>
      <c r="AA76" s="56"/>
      <c r="AB76" s="54"/>
      <c r="AC76" s="55"/>
      <c r="AD76" s="55"/>
      <c r="AE76" s="55"/>
      <c r="AF76" s="56"/>
      <c r="AG76" s="54"/>
      <c r="AH76" s="55"/>
      <c r="AI76" s="55"/>
      <c r="AJ76" s="55"/>
      <c r="AK76" s="56"/>
      <c r="AL76" s="54"/>
      <c r="AM76" s="55"/>
      <c r="AN76" s="55"/>
      <c r="AO76" s="55"/>
      <c r="AP76" s="56"/>
      <c r="AQ76" s="54"/>
      <c r="AR76" s="55"/>
      <c r="AS76" s="55"/>
      <c r="AT76" s="55"/>
      <c r="AU76" s="56"/>
      <c r="AV76" s="54"/>
      <c r="AW76" s="55"/>
      <c r="AX76" s="55"/>
      <c r="AY76" s="55"/>
      <c r="AZ76" s="56"/>
      <c r="BA76" s="54"/>
      <c r="BB76" s="55"/>
      <c r="BC76" s="55"/>
      <c r="BD76" s="55"/>
      <c r="BE76" s="56"/>
      <c r="BF76" s="54"/>
      <c r="BG76" s="55"/>
      <c r="BH76" s="55"/>
      <c r="BI76" s="55"/>
      <c r="BJ76" s="56"/>
      <c r="BK76" s="57"/>
      <c r="BL76" s="86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</row>
    <row r="77" spans="1:64" ht="12.75">
      <c r="A77" s="10" t="s">
        <v>68</v>
      </c>
      <c r="B77" s="17" t="s">
        <v>19</v>
      </c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6"/>
      <c r="BL77" s="86"/>
    </row>
    <row r="78" spans="1:64" ht="12.75">
      <c r="A78" s="10"/>
      <c r="B78" s="17" t="s">
        <v>151</v>
      </c>
      <c r="C78" s="96">
        <v>0</v>
      </c>
      <c r="D78" s="50">
        <v>0.470725196</v>
      </c>
      <c r="E78" s="51">
        <v>0</v>
      </c>
      <c r="F78" s="51">
        <v>0</v>
      </c>
      <c r="G78" s="52">
        <v>0</v>
      </c>
      <c r="H78" s="49">
        <v>0</v>
      </c>
      <c r="I78" s="51">
        <v>2.454097476</v>
      </c>
      <c r="J78" s="51">
        <v>0</v>
      </c>
      <c r="K78" s="51">
        <v>0</v>
      </c>
      <c r="L78" s="52">
        <v>31.017759008</v>
      </c>
      <c r="M78" s="49">
        <v>0</v>
      </c>
      <c r="N78" s="50">
        <v>0</v>
      </c>
      <c r="O78" s="51">
        <v>0</v>
      </c>
      <c r="P78" s="51">
        <v>0</v>
      </c>
      <c r="Q78" s="52">
        <v>0</v>
      </c>
      <c r="R78" s="49">
        <v>0</v>
      </c>
      <c r="S78" s="51">
        <v>0</v>
      </c>
      <c r="T78" s="51">
        <v>0</v>
      </c>
      <c r="U78" s="51">
        <v>0</v>
      </c>
      <c r="V78" s="52">
        <v>0</v>
      </c>
      <c r="W78" s="49">
        <v>0</v>
      </c>
      <c r="X78" s="51">
        <v>0</v>
      </c>
      <c r="Y78" s="51">
        <v>0</v>
      </c>
      <c r="Z78" s="51">
        <v>0</v>
      </c>
      <c r="AA78" s="52">
        <v>0</v>
      </c>
      <c r="AB78" s="49">
        <v>0</v>
      </c>
      <c r="AC78" s="51">
        <v>0</v>
      </c>
      <c r="AD78" s="51">
        <v>0</v>
      </c>
      <c r="AE78" s="51">
        <v>0</v>
      </c>
      <c r="AF78" s="52">
        <v>0</v>
      </c>
      <c r="AG78" s="49">
        <v>0</v>
      </c>
      <c r="AH78" s="51">
        <v>0</v>
      </c>
      <c r="AI78" s="51">
        <v>0</v>
      </c>
      <c r="AJ78" s="51">
        <v>0</v>
      </c>
      <c r="AK78" s="52">
        <v>0</v>
      </c>
      <c r="AL78" s="49">
        <v>0</v>
      </c>
      <c r="AM78" s="51">
        <v>0</v>
      </c>
      <c r="AN78" s="51">
        <v>0</v>
      </c>
      <c r="AO78" s="51">
        <v>0</v>
      </c>
      <c r="AP78" s="52">
        <v>0</v>
      </c>
      <c r="AQ78" s="49">
        <v>0</v>
      </c>
      <c r="AR78" s="50">
        <v>0</v>
      </c>
      <c r="AS78" s="51">
        <v>0</v>
      </c>
      <c r="AT78" s="51">
        <v>0</v>
      </c>
      <c r="AU78" s="52">
        <v>0</v>
      </c>
      <c r="AV78" s="49">
        <v>0</v>
      </c>
      <c r="AW78" s="51">
        <v>0</v>
      </c>
      <c r="AX78" s="51">
        <v>0</v>
      </c>
      <c r="AY78" s="51">
        <v>0</v>
      </c>
      <c r="AZ78" s="52">
        <v>0</v>
      </c>
      <c r="BA78" s="49">
        <v>0</v>
      </c>
      <c r="BB78" s="50">
        <v>0</v>
      </c>
      <c r="BC78" s="51">
        <v>0</v>
      </c>
      <c r="BD78" s="51">
        <v>0</v>
      </c>
      <c r="BE78" s="52">
        <v>0</v>
      </c>
      <c r="BF78" s="49">
        <v>0</v>
      </c>
      <c r="BG78" s="50">
        <v>0</v>
      </c>
      <c r="BH78" s="51">
        <v>0</v>
      </c>
      <c r="BI78" s="51">
        <v>0</v>
      </c>
      <c r="BJ78" s="52">
        <v>0</v>
      </c>
      <c r="BK78" s="108">
        <v>33.94258168</v>
      </c>
      <c r="BL78" s="86"/>
    </row>
    <row r="79" spans="1:64" ht="12.75">
      <c r="A79" s="10"/>
      <c r="B79" s="17" t="s">
        <v>125</v>
      </c>
      <c r="C79" s="96">
        <v>0</v>
      </c>
      <c r="D79" s="50">
        <v>0</v>
      </c>
      <c r="E79" s="51">
        <v>0</v>
      </c>
      <c r="F79" s="51">
        <v>0</v>
      </c>
      <c r="G79" s="52">
        <v>0</v>
      </c>
      <c r="H79" s="49">
        <v>0</v>
      </c>
      <c r="I79" s="51">
        <v>37.956727171</v>
      </c>
      <c r="J79" s="51">
        <v>0</v>
      </c>
      <c r="K79" s="51">
        <v>0</v>
      </c>
      <c r="L79" s="52">
        <v>78.382190903</v>
      </c>
      <c r="M79" s="49">
        <v>0</v>
      </c>
      <c r="N79" s="50">
        <v>0</v>
      </c>
      <c r="O79" s="51">
        <v>0</v>
      </c>
      <c r="P79" s="51">
        <v>0</v>
      </c>
      <c r="Q79" s="52">
        <v>0</v>
      </c>
      <c r="R79" s="49">
        <v>0</v>
      </c>
      <c r="S79" s="51">
        <v>0</v>
      </c>
      <c r="T79" s="51">
        <v>0</v>
      </c>
      <c r="U79" s="51">
        <v>0</v>
      </c>
      <c r="V79" s="52">
        <v>1.84E-07</v>
      </c>
      <c r="W79" s="49">
        <v>0</v>
      </c>
      <c r="X79" s="51">
        <v>0</v>
      </c>
      <c r="Y79" s="51">
        <v>0</v>
      </c>
      <c r="Z79" s="51">
        <v>0</v>
      </c>
      <c r="AA79" s="52">
        <v>0</v>
      </c>
      <c r="AB79" s="49">
        <v>0</v>
      </c>
      <c r="AC79" s="51">
        <v>0</v>
      </c>
      <c r="AD79" s="51">
        <v>0</v>
      </c>
      <c r="AE79" s="51">
        <v>0</v>
      </c>
      <c r="AF79" s="52">
        <v>0</v>
      </c>
      <c r="AG79" s="49">
        <v>0</v>
      </c>
      <c r="AH79" s="51">
        <v>0</v>
      </c>
      <c r="AI79" s="51">
        <v>0</v>
      </c>
      <c r="AJ79" s="51">
        <v>0</v>
      </c>
      <c r="AK79" s="52">
        <v>0</v>
      </c>
      <c r="AL79" s="49">
        <v>0</v>
      </c>
      <c r="AM79" s="51">
        <v>0</v>
      </c>
      <c r="AN79" s="51">
        <v>0</v>
      </c>
      <c r="AO79" s="51">
        <v>0</v>
      </c>
      <c r="AP79" s="52">
        <v>0</v>
      </c>
      <c r="AQ79" s="49">
        <v>0</v>
      </c>
      <c r="AR79" s="50">
        <v>0</v>
      </c>
      <c r="AS79" s="51">
        <v>0</v>
      </c>
      <c r="AT79" s="51">
        <v>0</v>
      </c>
      <c r="AU79" s="52">
        <v>0</v>
      </c>
      <c r="AV79" s="49">
        <v>0</v>
      </c>
      <c r="AW79" s="51">
        <v>0</v>
      </c>
      <c r="AX79" s="51">
        <v>0</v>
      </c>
      <c r="AY79" s="51">
        <v>0</v>
      </c>
      <c r="AZ79" s="52">
        <v>0</v>
      </c>
      <c r="BA79" s="49">
        <v>0</v>
      </c>
      <c r="BB79" s="50">
        <v>0</v>
      </c>
      <c r="BC79" s="51">
        <v>0</v>
      </c>
      <c r="BD79" s="51">
        <v>0</v>
      </c>
      <c r="BE79" s="52">
        <v>0</v>
      </c>
      <c r="BF79" s="49">
        <v>0</v>
      </c>
      <c r="BG79" s="50">
        <v>0</v>
      </c>
      <c r="BH79" s="51">
        <v>0</v>
      </c>
      <c r="BI79" s="51">
        <v>0</v>
      </c>
      <c r="BJ79" s="52">
        <v>0</v>
      </c>
      <c r="BK79" s="108">
        <v>116.338918258</v>
      </c>
      <c r="BL79" s="86"/>
    </row>
    <row r="80" spans="1:64" ht="12.75">
      <c r="A80" s="10"/>
      <c r="B80" s="17" t="s">
        <v>152</v>
      </c>
      <c r="C80" s="96">
        <v>0</v>
      </c>
      <c r="D80" s="50">
        <v>0.468145649</v>
      </c>
      <c r="E80" s="51">
        <v>0</v>
      </c>
      <c r="F80" s="51">
        <v>0</v>
      </c>
      <c r="G80" s="52">
        <v>0</v>
      </c>
      <c r="H80" s="49">
        <v>0</v>
      </c>
      <c r="I80" s="51">
        <v>18.101415226</v>
      </c>
      <c r="J80" s="51">
        <v>0</v>
      </c>
      <c r="K80" s="51">
        <v>0</v>
      </c>
      <c r="L80" s="52">
        <v>18.317965153</v>
      </c>
      <c r="M80" s="49">
        <v>0</v>
      </c>
      <c r="N80" s="50">
        <v>0</v>
      </c>
      <c r="O80" s="51">
        <v>0</v>
      </c>
      <c r="P80" s="51">
        <v>0</v>
      </c>
      <c r="Q80" s="52">
        <v>0</v>
      </c>
      <c r="R80" s="49">
        <v>0.00092596</v>
      </c>
      <c r="S80" s="51">
        <v>0</v>
      </c>
      <c r="T80" s="51">
        <v>0</v>
      </c>
      <c r="U80" s="51">
        <v>0</v>
      </c>
      <c r="V80" s="52">
        <v>0</v>
      </c>
      <c r="W80" s="49">
        <v>0</v>
      </c>
      <c r="X80" s="51">
        <v>0</v>
      </c>
      <c r="Y80" s="51">
        <v>0</v>
      </c>
      <c r="Z80" s="51">
        <v>0</v>
      </c>
      <c r="AA80" s="52">
        <v>0</v>
      </c>
      <c r="AB80" s="49">
        <v>0</v>
      </c>
      <c r="AC80" s="51">
        <v>0</v>
      </c>
      <c r="AD80" s="51">
        <v>0</v>
      </c>
      <c r="AE80" s="51">
        <v>0</v>
      </c>
      <c r="AF80" s="52">
        <v>0</v>
      </c>
      <c r="AG80" s="49">
        <v>0</v>
      </c>
      <c r="AH80" s="51">
        <v>0</v>
      </c>
      <c r="AI80" s="51">
        <v>0</v>
      </c>
      <c r="AJ80" s="51">
        <v>0</v>
      </c>
      <c r="AK80" s="52">
        <v>0</v>
      </c>
      <c r="AL80" s="49">
        <v>0</v>
      </c>
      <c r="AM80" s="51">
        <v>0</v>
      </c>
      <c r="AN80" s="51">
        <v>0</v>
      </c>
      <c r="AO80" s="51">
        <v>0</v>
      </c>
      <c r="AP80" s="52">
        <v>0</v>
      </c>
      <c r="AQ80" s="49">
        <v>0</v>
      </c>
      <c r="AR80" s="50">
        <v>0</v>
      </c>
      <c r="AS80" s="51">
        <v>0</v>
      </c>
      <c r="AT80" s="51">
        <v>0</v>
      </c>
      <c r="AU80" s="52">
        <v>0</v>
      </c>
      <c r="AV80" s="49">
        <v>0</v>
      </c>
      <c r="AW80" s="51">
        <v>0</v>
      </c>
      <c r="AX80" s="51">
        <v>0</v>
      </c>
      <c r="AY80" s="51">
        <v>0</v>
      </c>
      <c r="AZ80" s="52">
        <v>0</v>
      </c>
      <c r="BA80" s="49">
        <v>0</v>
      </c>
      <c r="BB80" s="50">
        <v>0</v>
      </c>
      <c r="BC80" s="51">
        <v>0</v>
      </c>
      <c r="BD80" s="51">
        <v>0</v>
      </c>
      <c r="BE80" s="52">
        <v>0</v>
      </c>
      <c r="BF80" s="49">
        <v>0</v>
      </c>
      <c r="BG80" s="50">
        <v>0</v>
      </c>
      <c r="BH80" s="51">
        <v>0</v>
      </c>
      <c r="BI80" s="51">
        <v>0</v>
      </c>
      <c r="BJ80" s="52">
        <v>0</v>
      </c>
      <c r="BK80" s="108">
        <v>36.888451988</v>
      </c>
      <c r="BL80" s="86"/>
    </row>
    <row r="81" spans="1:64" ht="12.75">
      <c r="A81" s="10"/>
      <c r="B81" s="91" t="s">
        <v>153</v>
      </c>
      <c r="C81" s="96">
        <v>0</v>
      </c>
      <c r="D81" s="50">
        <v>0.494604568</v>
      </c>
      <c r="E81" s="51">
        <v>0</v>
      </c>
      <c r="F81" s="51">
        <v>0</v>
      </c>
      <c r="G81" s="52">
        <v>0</v>
      </c>
      <c r="H81" s="49">
        <v>0</v>
      </c>
      <c r="I81" s="51">
        <v>13.086731564</v>
      </c>
      <c r="J81" s="51">
        <v>0</v>
      </c>
      <c r="K81" s="51">
        <v>0</v>
      </c>
      <c r="L81" s="52">
        <v>11.192892074</v>
      </c>
      <c r="M81" s="49">
        <v>0</v>
      </c>
      <c r="N81" s="50">
        <v>0</v>
      </c>
      <c r="O81" s="51">
        <v>0</v>
      </c>
      <c r="P81" s="51">
        <v>0</v>
      </c>
      <c r="Q81" s="52">
        <v>0</v>
      </c>
      <c r="R81" s="49">
        <v>0</v>
      </c>
      <c r="S81" s="51">
        <v>0</v>
      </c>
      <c r="T81" s="51">
        <v>0</v>
      </c>
      <c r="U81" s="51">
        <v>0</v>
      </c>
      <c r="V81" s="52">
        <v>0</v>
      </c>
      <c r="W81" s="49">
        <v>0</v>
      </c>
      <c r="X81" s="51">
        <v>0</v>
      </c>
      <c r="Y81" s="51">
        <v>0</v>
      </c>
      <c r="Z81" s="51">
        <v>0</v>
      </c>
      <c r="AA81" s="52">
        <v>0</v>
      </c>
      <c r="AB81" s="49">
        <v>0</v>
      </c>
      <c r="AC81" s="51">
        <v>0</v>
      </c>
      <c r="AD81" s="51">
        <v>0</v>
      </c>
      <c r="AE81" s="51">
        <v>0</v>
      </c>
      <c r="AF81" s="52">
        <v>0</v>
      </c>
      <c r="AG81" s="49">
        <v>0</v>
      </c>
      <c r="AH81" s="51">
        <v>0</v>
      </c>
      <c r="AI81" s="51">
        <v>0</v>
      </c>
      <c r="AJ81" s="51">
        <v>0</v>
      </c>
      <c r="AK81" s="52">
        <v>0</v>
      </c>
      <c r="AL81" s="49">
        <v>0</v>
      </c>
      <c r="AM81" s="51">
        <v>0</v>
      </c>
      <c r="AN81" s="51">
        <v>0</v>
      </c>
      <c r="AO81" s="51">
        <v>0</v>
      </c>
      <c r="AP81" s="52">
        <v>0</v>
      </c>
      <c r="AQ81" s="49">
        <v>0</v>
      </c>
      <c r="AR81" s="50">
        <v>0</v>
      </c>
      <c r="AS81" s="51">
        <v>0</v>
      </c>
      <c r="AT81" s="51">
        <v>0</v>
      </c>
      <c r="AU81" s="52">
        <v>0</v>
      </c>
      <c r="AV81" s="49">
        <v>0</v>
      </c>
      <c r="AW81" s="51">
        <v>0</v>
      </c>
      <c r="AX81" s="51">
        <v>0</v>
      </c>
      <c r="AY81" s="51">
        <v>0</v>
      </c>
      <c r="AZ81" s="52">
        <v>0</v>
      </c>
      <c r="BA81" s="49">
        <v>0</v>
      </c>
      <c r="BB81" s="50">
        <v>0</v>
      </c>
      <c r="BC81" s="51">
        <v>0</v>
      </c>
      <c r="BD81" s="51">
        <v>0</v>
      </c>
      <c r="BE81" s="52">
        <v>0</v>
      </c>
      <c r="BF81" s="49">
        <v>0</v>
      </c>
      <c r="BG81" s="50">
        <v>0</v>
      </c>
      <c r="BH81" s="51">
        <v>0</v>
      </c>
      <c r="BI81" s="51">
        <v>0</v>
      </c>
      <c r="BJ81" s="52">
        <v>0</v>
      </c>
      <c r="BK81" s="108">
        <v>24.774228206</v>
      </c>
      <c r="BL81" s="86"/>
    </row>
    <row r="82" spans="1:252" s="34" customFormat="1" ht="12.75">
      <c r="A82" s="31"/>
      <c r="B82" s="33" t="s">
        <v>77</v>
      </c>
      <c r="C82" s="43">
        <f>SUM(C78:C81)</f>
        <v>0</v>
      </c>
      <c r="D82" s="43">
        <f aca="true" t="shared" si="16" ref="D82:BK82">SUM(D78:D81)</f>
        <v>1.433475413</v>
      </c>
      <c r="E82" s="43">
        <f t="shared" si="16"/>
        <v>0</v>
      </c>
      <c r="F82" s="43">
        <f t="shared" si="16"/>
        <v>0</v>
      </c>
      <c r="G82" s="43">
        <f t="shared" si="16"/>
        <v>0</v>
      </c>
      <c r="H82" s="43">
        <f t="shared" si="16"/>
        <v>0</v>
      </c>
      <c r="I82" s="43">
        <f t="shared" si="16"/>
        <v>71.598971437</v>
      </c>
      <c r="J82" s="43">
        <f t="shared" si="16"/>
        <v>0</v>
      </c>
      <c r="K82" s="43">
        <f t="shared" si="16"/>
        <v>0</v>
      </c>
      <c r="L82" s="43">
        <f t="shared" si="16"/>
        <v>138.910807138</v>
      </c>
      <c r="M82" s="43">
        <f t="shared" si="16"/>
        <v>0</v>
      </c>
      <c r="N82" s="43">
        <f t="shared" si="16"/>
        <v>0</v>
      </c>
      <c r="O82" s="43">
        <f t="shared" si="16"/>
        <v>0</v>
      </c>
      <c r="P82" s="43">
        <f t="shared" si="16"/>
        <v>0</v>
      </c>
      <c r="Q82" s="43">
        <f t="shared" si="16"/>
        <v>0</v>
      </c>
      <c r="R82" s="43">
        <f t="shared" si="16"/>
        <v>0.00092596</v>
      </c>
      <c r="S82" s="43">
        <f t="shared" si="16"/>
        <v>0</v>
      </c>
      <c r="T82" s="43">
        <f t="shared" si="16"/>
        <v>0</v>
      </c>
      <c r="U82" s="43">
        <f t="shared" si="16"/>
        <v>0</v>
      </c>
      <c r="V82" s="43">
        <f t="shared" si="16"/>
        <v>1.84E-07</v>
      </c>
      <c r="W82" s="43">
        <f t="shared" si="16"/>
        <v>0</v>
      </c>
      <c r="X82" s="43">
        <f t="shared" si="16"/>
        <v>0</v>
      </c>
      <c r="Y82" s="43">
        <f t="shared" si="16"/>
        <v>0</v>
      </c>
      <c r="Z82" s="43">
        <f t="shared" si="16"/>
        <v>0</v>
      </c>
      <c r="AA82" s="43">
        <f t="shared" si="16"/>
        <v>0</v>
      </c>
      <c r="AB82" s="43">
        <f t="shared" si="16"/>
        <v>0</v>
      </c>
      <c r="AC82" s="43">
        <f t="shared" si="16"/>
        <v>0</v>
      </c>
      <c r="AD82" s="43">
        <f t="shared" si="16"/>
        <v>0</v>
      </c>
      <c r="AE82" s="43">
        <f t="shared" si="16"/>
        <v>0</v>
      </c>
      <c r="AF82" s="43">
        <f t="shared" si="16"/>
        <v>0</v>
      </c>
      <c r="AG82" s="43">
        <f t="shared" si="16"/>
        <v>0</v>
      </c>
      <c r="AH82" s="43">
        <f t="shared" si="16"/>
        <v>0</v>
      </c>
      <c r="AI82" s="43">
        <f t="shared" si="16"/>
        <v>0</v>
      </c>
      <c r="AJ82" s="43">
        <f t="shared" si="16"/>
        <v>0</v>
      </c>
      <c r="AK82" s="43">
        <f t="shared" si="16"/>
        <v>0</v>
      </c>
      <c r="AL82" s="43">
        <f t="shared" si="16"/>
        <v>0</v>
      </c>
      <c r="AM82" s="43">
        <f t="shared" si="16"/>
        <v>0</v>
      </c>
      <c r="AN82" s="43">
        <f t="shared" si="16"/>
        <v>0</v>
      </c>
      <c r="AO82" s="43">
        <f t="shared" si="16"/>
        <v>0</v>
      </c>
      <c r="AP82" s="43">
        <f t="shared" si="16"/>
        <v>0</v>
      </c>
      <c r="AQ82" s="43">
        <f t="shared" si="16"/>
        <v>0</v>
      </c>
      <c r="AR82" s="43">
        <f t="shared" si="16"/>
        <v>0</v>
      </c>
      <c r="AS82" s="43">
        <f t="shared" si="16"/>
        <v>0</v>
      </c>
      <c r="AT82" s="43">
        <f t="shared" si="16"/>
        <v>0</v>
      </c>
      <c r="AU82" s="43">
        <f t="shared" si="16"/>
        <v>0</v>
      </c>
      <c r="AV82" s="43">
        <f t="shared" si="16"/>
        <v>0</v>
      </c>
      <c r="AW82" s="43">
        <f t="shared" si="16"/>
        <v>0</v>
      </c>
      <c r="AX82" s="43">
        <f t="shared" si="16"/>
        <v>0</v>
      </c>
      <c r="AY82" s="43">
        <f t="shared" si="16"/>
        <v>0</v>
      </c>
      <c r="AZ82" s="43">
        <f t="shared" si="16"/>
        <v>0</v>
      </c>
      <c r="BA82" s="43">
        <f t="shared" si="16"/>
        <v>0</v>
      </c>
      <c r="BB82" s="43">
        <f t="shared" si="16"/>
        <v>0</v>
      </c>
      <c r="BC82" s="43">
        <f t="shared" si="16"/>
        <v>0</v>
      </c>
      <c r="BD82" s="43">
        <f t="shared" si="16"/>
        <v>0</v>
      </c>
      <c r="BE82" s="43">
        <f t="shared" si="16"/>
        <v>0</v>
      </c>
      <c r="BF82" s="43">
        <f t="shared" si="16"/>
        <v>0</v>
      </c>
      <c r="BG82" s="43">
        <f t="shared" si="16"/>
        <v>0</v>
      </c>
      <c r="BH82" s="43">
        <f t="shared" si="16"/>
        <v>0</v>
      </c>
      <c r="BI82" s="43">
        <f t="shared" si="16"/>
        <v>0</v>
      </c>
      <c r="BJ82" s="43">
        <f t="shared" si="16"/>
        <v>0</v>
      </c>
      <c r="BK82" s="43">
        <f t="shared" si="16"/>
        <v>211.944180132</v>
      </c>
      <c r="BL82" s="86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</row>
    <row r="83" spans="1:252" s="34" customFormat="1" ht="12.75">
      <c r="A83" s="31"/>
      <c r="B83" s="33" t="s">
        <v>75</v>
      </c>
      <c r="C83" s="43">
        <f aca="true" t="shared" si="17" ref="C83:AR83">SUM(C82,C76)</f>
        <v>0</v>
      </c>
      <c r="D83" s="62">
        <f t="shared" si="17"/>
        <v>1.433475413</v>
      </c>
      <c r="E83" s="62">
        <f t="shared" si="17"/>
        <v>0</v>
      </c>
      <c r="F83" s="62">
        <f t="shared" si="17"/>
        <v>0</v>
      </c>
      <c r="G83" s="61">
        <f t="shared" si="17"/>
        <v>0</v>
      </c>
      <c r="H83" s="42">
        <f t="shared" si="17"/>
        <v>0</v>
      </c>
      <c r="I83" s="62">
        <f t="shared" si="17"/>
        <v>71.598971437</v>
      </c>
      <c r="J83" s="62">
        <f t="shared" si="17"/>
        <v>0</v>
      </c>
      <c r="K83" s="62">
        <f t="shared" si="17"/>
        <v>0</v>
      </c>
      <c r="L83" s="61">
        <f t="shared" si="17"/>
        <v>138.910807138</v>
      </c>
      <c r="M83" s="42">
        <f t="shared" si="17"/>
        <v>0</v>
      </c>
      <c r="N83" s="62">
        <f t="shared" si="17"/>
        <v>0</v>
      </c>
      <c r="O83" s="62">
        <f t="shared" si="17"/>
        <v>0</v>
      </c>
      <c r="P83" s="62">
        <f t="shared" si="17"/>
        <v>0</v>
      </c>
      <c r="Q83" s="61">
        <f t="shared" si="17"/>
        <v>0</v>
      </c>
      <c r="R83" s="42">
        <f t="shared" si="17"/>
        <v>0.00092596</v>
      </c>
      <c r="S83" s="62">
        <f t="shared" si="17"/>
        <v>0</v>
      </c>
      <c r="T83" s="62">
        <f t="shared" si="17"/>
        <v>0</v>
      </c>
      <c r="U83" s="62">
        <f t="shared" si="17"/>
        <v>0</v>
      </c>
      <c r="V83" s="61">
        <f t="shared" si="17"/>
        <v>1.84E-07</v>
      </c>
      <c r="W83" s="42">
        <f t="shared" si="17"/>
        <v>0</v>
      </c>
      <c r="X83" s="62">
        <f t="shared" si="17"/>
        <v>0</v>
      </c>
      <c r="Y83" s="62">
        <f t="shared" si="17"/>
        <v>0</v>
      </c>
      <c r="Z83" s="62">
        <f t="shared" si="17"/>
        <v>0</v>
      </c>
      <c r="AA83" s="61">
        <f t="shared" si="17"/>
        <v>0</v>
      </c>
      <c r="AB83" s="42">
        <f t="shared" si="17"/>
        <v>0</v>
      </c>
      <c r="AC83" s="62">
        <f t="shared" si="17"/>
        <v>0</v>
      </c>
      <c r="AD83" s="62">
        <f t="shared" si="17"/>
        <v>0</v>
      </c>
      <c r="AE83" s="62">
        <f t="shared" si="17"/>
        <v>0</v>
      </c>
      <c r="AF83" s="61">
        <f t="shared" si="17"/>
        <v>0</v>
      </c>
      <c r="AG83" s="42">
        <f t="shared" si="17"/>
        <v>0</v>
      </c>
      <c r="AH83" s="62">
        <f t="shared" si="17"/>
        <v>0</v>
      </c>
      <c r="AI83" s="62">
        <f t="shared" si="17"/>
        <v>0</v>
      </c>
      <c r="AJ83" s="62">
        <f t="shared" si="17"/>
        <v>0</v>
      </c>
      <c r="AK83" s="61">
        <f t="shared" si="17"/>
        <v>0</v>
      </c>
      <c r="AL83" s="42">
        <f t="shared" si="17"/>
        <v>0</v>
      </c>
      <c r="AM83" s="62">
        <f t="shared" si="17"/>
        <v>0</v>
      </c>
      <c r="AN83" s="62">
        <f t="shared" si="17"/>
        <v>0</v>
      </c>
      <c r="AO83" s="62">
        <f t="shared" si="17"/>
        <v>0</v>
      </c>
      <c r="AP83" s="61">
        <f t="shared" si="17"/>
        <v>0</v>
      </c>
      <c r="AQ83" s="42">
        <f t="shared" si="17"/>
        <v>0</v>
      </c>
      <c r="AR83" s="62">
        <f t="shared" si="17"/>
        <v>0</v>
      </c>
      <c r="AS83" s="62">
        <f aca="true" t="shared" si="18" ref="AS83:BK83">SUM(AS82,AS76)</f>
        <v>0</v>
      </c>
      <c r="AT83" s="62">
        <f t="shared" si="18"/>
        <v>0</v>
      </c>
      <c r="AU83" s="61">
        <f t="shared" si="18"/>
        <v>0</v>
      </c>
      <c r="AV83" s="42">
        <f t="shared" si="18"/>
        <v>0</v>
      </c>
      <c r="AW83" s="62">
        <f t="shared" si="18"/>
        <v>0</v>
      </c>
      <c r="AX83" s="62">
        <f t="shared" si="18"/>
        <v>0</v>
      </c>
      <c r="AY83" s="62">
        <f t="shared" si="18"/>
        <v>0</v>
      </c>
      <c r="AZ83" s="61">
        <f t="shared" si="18"/>
        <v>0</v>
      </c>
      <c r="BA83" s="42">
        <f t="shared" si="18"/>
        <v>0</v>
      </c>
      <c r="BB83" s="62">
        <f t="shared" si="18"/>
        <v>0</v>
      </c>
      <c r="BC83" s="62">
        <f t="shared" si="18"/>
        <v>0</v>
      </c>
      <c r="BD83" s="62">
        <f t="shared" si="18"/>
        <v>0</v>
      </c>
      <c r="BE83" s="61">
        <f t="shared" si="18"/>
        <v>0</v>
      </c>
      <c r="BF83" s="42">
        <f t="shared" si="18"/>
        <v>0</v>
      </c>
      <c r="BG83" s="62">
        <f t="shared" si="18"/>
        <v>0</v>
      </c>
      <c r="BH83" s="62">
        <f t="shared" si="18"/>
        <v>0</v>
      </c>
      <c r="BI83" s="62">
        <f t="shared" si="18"/>
        <v>0</v>
      </c>
      <c r="BJ83" s="61">
        <f t="shared" si="18"/>
        <v>0</v>
      </c>
      <c r="BK83" s="81">
        <f t="shared" si="18"/>
        <v>211.944180132</v>
      </c>
      <c r="BL83" s="86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</row>
    <row r="84" spans="1:64" ht="4.5" customHeight="1">
      <c r="A84" s="10"/>
      <c r="B84" s="17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135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6"/>
      <c r="BL84" s="86"/>
    </row>
    <row r="85" spans="1:64" ht="12.75">
      <c r="A85" s="10" t="s">
        <v>20</v>
      </c>
      <c r="B85" s="16" t="s">
        <v>21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6"/>
      <c r="BL85" s="86"/>
    </row>
    <row r="86" spans="1:64" ht="12.75">
      <c r="A86" s="10" t="s">
        <v>67</v>
      </c>
      <c r="B86" s="17" t="s">
        <v>22</v>
      </c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6"/>
      <c r="BL86" s="86"/>
    </row>
    <row r="87" spans="1:64" ht="12.75">
      <c r="A87" s="10"/>
      <c r="B87" s="21" t="s">
        <v>122</v>
      </c>
      <c r="C87" s="47">
        <v>0</v>
      </c>
      <c r="D87" s="45">
        <v>37.728339144</v>
      </c>
      <c r="E87" s="40">
        <v>0</v>
      </c>
      <c r="F87" s="40">
        <v>0</v>
      </c>
      <c r="G87" s="46">
        <v>0</v>
      </c>
      <c r="H87" s="63">
        <v>2.84981131</v>
      </c>
      <c r="I87" s="40">
        <v>3.057382828</v>
      </c>
      <c r="J87" s="40">
        <v>0</v>
      </c>
      <c r="K87" s="40">
        <v>0</v>
      </c>
      <c r="L87" s="46">
        <v>35.412978768</v>
      </c>
      <c r="M87" s="63">
        <v>0</v>
      </c>
      <c r="N87" s="45">
        <v>0</v>
      </c>
      <c r="O87" s="40">
        <v>0</v>
      </c>
      <c r="P87" s="40">
        <v>0</v>
      </c>
      <c r="Q87" s="46">
        <v>0</v>
      </c>
      <c r="R87" s="63">
        <v>0.976644278</v>
      </c>
      <c r="S87" s="40">
        <v>0</v>
      </c>
      <c r="T87" s="40">
        <v>0</v>
      </c>
      <c r="U87" s="40">
        <v>0</v>
      </c>
      <c r="V87" s="46">
        <v>0.469355273</v>
      </c>
      <c r="W87" s="63">
        <v>0</v>
      </c>
      <c r="X87" s="40">
        <v>0</v>
      </c>
      <c r="Y87" s="40">
        <v>0</v>
      </c>
      <c r="Z87" s="40">
        <v>0</v>
      </c>
      <c r="AA87" s="46">
        <v>0</v>
      </c>
      <c r="AB87" s="63">
        <v>0</v>
      </c>
      <c r="AC87" s="40">
        <v>0</v>
      </c>
      <c r="AD87" s="40">
        <v>0</v>
      </c>
      <c r="AE87" s="40">
        <v>0</v>
      </c>
      <c r="AF87" s="46">
        <v>0</v>
      </c>
      <c r="AG87" s="63">
        <v>0</v>
      </c>
      <c r="AH87" s="40">
        <v>0</v>
      </c>
      <c r="AI87" s="40">
        <v>0</v>
      </c>
      <c r="AJ87" s="40">
        <v>0</v>
      </c>
      <c r="AK87" s="46">
        <v>0</v>
      </c>
      <c r="AL87" s="63">
        <v>0</v>
      </c>
      <c r="AM87" s="40">
        <v>0</v>
      </c>
      <c r="AN87" s="40">
        <v>0</v>
      </c>
      <c r="AO87" s="40">
        <v>0</v>
      </c>
      <c r="AP87" s="46">
        <v>0</v>
      </c>
      <c r="AQ87" s="63">
        <v>0</v>
      </c>
      <c r="AR87" s="45">
        <v>0</v>
      </c>
      <c r="AS87" s="40">
        <v>0</v>
      </c>
      <c r="AT87" s="40">
        <v>0</v>
      </c>
      <c r="AU87" s="46">
        <v>0</v>
      </c>
      <c r="AV87" s="63">
        <v>7.042415944</v>
      </c>
      <c r="AW87" s="40">
        <v>0.276652728</v>
      </c>
      <c r="AX87" s="40">
        <v>0</v>
      </c>
      <c r="AY87" s="40">
        <v>0</v>
      </c>
      <c r="AZ87" s="46">
        <v>18.203731572</v>
      </c>
      <c r="BA87" s="63">
        <v>0</v>
      </c>
      <c r="BB87" s="45">
        <v>0</v>
      </c>
      <c r="BC87" s="40">
        <v>0</v>
      </c>
      <c r="BD87" s="40">
        <v>0</v>
      </c>
      <c r="BE87" s="46">
        <v>0</v>
      </c>
      <c r="BF87" s="63">
        <v>1.358443702</v>
      </c>
      <c r="BG87" s="45">
        <v>0</v>
      </c>
      <c r="BH87" s="40">
        <v>0</v>
      </c>
      <c r="BI87" s="40">
        <v>0</v>
      </c>
      <c r="BJ87" s="46">
        <v>0.591741832</v>
      </c>
      <c r="BK87" s="108">
        <v>107.967497379</v>
      </c>
      <c r="BL87" s="86"/>
    </row>
    <row r="88" spans="1:64" ht="12.75">
      <c r="A88" s="10"/>
      <c r="B88" s="21" t="s">
        <v>120</v>
      </c>
      <c r="C88" s="47">
        <v>0</v>
      </c>
      <c r="D88" s="45">
        <v>46.114549113</v>
      </c>
      <c r="E88" s="40">
        <v>0</v>
      </c>
      <c r="F88" s="40">
        <v>0</v>
      </c>
      <c r="G88" s="46">
        <v>0</v>
      </c>
      <c r="H88" s="63">
        <v>53.802399612</v>
      </c>
      <c r="I88" s="40">
        <v>57.881513964</v>
      </c>
      <c r="J88" s="40">
        <v>0</v>
      </c>
      <c r="K88" s="40">
        <v>0</v>
      </c>
      <c r="L88" s="46">
        <v>241.847855189</v>
      </c>
      <c r="M88" s="63">
        <v>0</v>
      </c>
      <c r="N88" s="45">
        <v>0</v>
      </c>
      <c r="O88" s="40">
        <v>0</v>
      </c>
      <c r="P88" s="40">
        <v>0</v>
      </c>
      <c r="Q88" s="46">
        <v>0</v>
      </c>
      <c r="R88" s="63">
        <v>24.755363837</v>
      </c>
      <c r="S88" s="40">
        <v>1.336558234</v>
      </c>
      <c r="T88" s="40">
        <v>0</v>
      </c>
      <c r="U88" s="40">
        <v>0</v>
      </c>
      <c r="V88" s="46">
        <v>12.325747601</v>
      </c>
      <c r="W88" s="63">
        <v>0</v>
      </c>
      <c r="X88" s="40">
        <v>0</v>
      </c>
      <c r="Y88" s="40">
        <v>0</v>
      </c>
      <c r="Z88" s="40">
        <v>0</v>
      </c>
      <c r="AA88" s="46">
        <v>0</v>
      </c>
      <c r="AB88" s="63">
        <v>0.06158785</v>
      </c>
      <c r="AC88" s="40">
        <v>0</v>
      </c>
      <c r="AD88" s="40">
        <v>0</v>
      </c>
      <c r="AE88" s="40">
        <v>0</v>
      </c>
      <c r="AF88" s="46">
        <v>0</v>
      </c>
      <c r="AG88" s="63">
        <v>0</v>
      </c>
      <c r="AH88" s="40">
        <v>0</v>
      </c>
      <c r="AI88" s="40">
        <v>0</v>
      </c>
      <c r="AJ88" s="40">
        <v>0</v>
      </c>
      <c r="AK88" s="46">
        <v>0</v>
      </c>
      <c r="AL88" s="63">
        <v>0.0567474</v>
      </c>
      <c r="AM88" s="40">
        <v>0</v>
      </c>
      <c r="AN88" s="40">
        <v>0</v>
      </c>
      <c r="AO88" s="40">
        <v>0</v>
      </c>
      <c r="AP88" s="46">
        <v>0</v>
      </c>
      <c r="AQ88" s="63">
        <v>0</v>
      </c>
      <c r="AR88" s="45">
        <v>0</v>
      </c>
      <c r="AS88" s="40">
        <v>0</v>
      </c>
      <c r="AT88" s="40">
        <v>0</v>
      </c>
      <c r="AU88" s="46">
        <v>0</v>
      </c>
      <c r="AV88" s="63">
        <v>107.812950535</v>
      </c>
      <c r="AW88" s="40">
        <v>35.276733546</v>
      </c>
      <c r="AX88" s="40">
        <v>0.160890742</v>
      </c>
      <c r="AY88" s="40">
        <v>0</v>
      </c>
      <c r="AZ88" s="46">
        <v>310.844229251</v>
      </c>
      <c r="BA88" s="63">
        <v>0</v>
      </c>
      <c r="BB88" s="45">
        <v>0</v>
      </c>
      <c r="BC88" s="40">
        <v>0</v>
      </c>
      <c r="BD88" s="40">
        <v>0</v>
      </c>
      <c r="BE88" s="46">
        <v>0</v>
      </c>
      <c r="BF88" s="63">
        <v>34.768038609</v>
      </c>
      <c r="BG88" s="45">
        <v>5.971893257</v>
      </c>
      <c r="BH88" s="40">
        <v>0</v>
      </c>
      <c r="BI88" s="40">
        <v>0</v>
      </c>
      <c r="BJ88" s="46">
        <v>24.205105092</v>
      </c>
      <c r="BK88" s="108">
        <v>957.222163832</v>
      </c>
      <c r="BL88" s="86"/>
    </row>
    <row r="89" spans="1:64" ht="12.75">
      <c r="A89" s="10"/>
      <c r="B89" s="21" t="s">
        <v>121</v>
      </c>
      <c r="C89" s="47">
        <v>0</v>
      </c>
      <c r="D89" s="45">
        <v>25.907469553</v>
      </c>
      <c r="E89" s="40">
        <v>0</v>
      </c>
      <c r="F89" s="40">
        <v>0</v>
      </c>
      <c r="G89" s="46">
        <v>0</v>
      </c>
      <c r="H89" s="63">
        <v>17.509234478</v>
      </c>
      <c r="I89" s="40">
        <v>0.856901672</v>
      </c>
      <c r="J89" s="40">
        <v>0</v>
      </c>
      <c r="K89" s="40">
        <v>0</v>
      </c>
      <c r="L89" s="46">
        <v>72.814183021</v>
      </c>
      <c r="M89" s="63">
        <v>0</v>
      </c>
      <c r="N89" s="45">
        <v>0</v>
      </c>
      <c r="O89" s="40">
        <v>0</v>
      </c>
      <c r="P89" s="40">
        <v>0</v>
      </c>
      <c r="Q89" s="46">
        <v>0</v>
      </c>
      <c r="R89" s="63">
        <v>6.877536653</v>
      </c>
      <c r="S89" s="40">
        <v>0.021258556</v>
      </c>
      <c r="T89" s="40">
        <v>0</v>
      </c>
      <c r="U89" s="40">
        <v>0</v>
      </c>
      <c r="V89" s="46">
        <v>2.317939584</v>
      </c>
      <c r="W89" s="63">
        <v>0</v>
      </c>
      <c r="X89" s="40">
        <v>0</v>
      </c>
      <c r="Y89" s="40">
        <v>0</v>
      </c>
      <c r="Z89" s="40">
        <v>0</v>
      </c>
      <c r="AA89" s="46">
        <v>0</v>
      </c>
      <c r="AB89" s="63">
        <v>0</v>
      </c>
      <c r="AC89" s="40">
        <v>0</v>
      </c>
      <c r="AD89" s="40">
        <v>0</v>
      </c>
      <c r="AE89" s="40">
        <v>0</v>
      </c>
      <c r="AF89" s="46">
        <v>0</v>
      </c>
      <c r="AG89" s="63">
        <v>0</v>
      </c>
      <c r="AH89" s="40">
        <v>0</v>
      </c>
      <c r="AI89" s="40">
        <v>0</v>
      </c>
      <c r="AJ89" s="40">
        <v>0</v>
      </c>
      <c r="AK89" s="46">
        <v>0</v>
      </c>
      <c r="AL89" s="63">
        <v>0</v>
      </c>
      <c r="AM89" s="40">
        <v>0</v>
      </c>
      <c r="AN89" s="40">
        <v>0</v>
      </c>
      <c r="AO89" s="40">
        <v>0</v>
      </c>
      <c r="AP89" s="46">
        <v>0</v>
      </c>
      <c r="AQ89" s="63">
        <v>0</v>
      </c>
      <c r="AR89" s="45">
        <v>0.077639536</v>
      </c>
      <c r="AS89" s="40">
        <v>0</v>
      </c>
      <c r="AT89" s="40">
        <v>0</v>
      </c>
      <c r="AU89" s="46">
        <v>0</v>
      </c>
      <c r="AV89" s="63">
        <v>15.660910688</v>
      </c>
      <c r="AW89" s="40">
        <v>7.216065839</v>
      </c>
      <c r="AX89" s="40">
        <v>0</v>
      </c>
      <c r="AY89" s="40">
        <v>0</v>
      </c>
      <c r="AZ89" s="46">
        <v>43.875948879</v>
      </c>
      <c r="BA89" s="63">
        <v>0</v>
      </c>
      <c r="BB89" s="45">
        <v>0</v>
      </c>
      <c r="BC89" s="40">
        <v>0</v>
      </c>
      <c r="BD89" s="40">
        <v>0</v>
      </c>
      <c r="BE89" s="46">
        <v>0</v>
      </c>
      <c r="BF89" s="63">
        <v>4.557862057</v>
      </c>
      <c r="BG89" s="45">
        <v>1.117634253</v>
      </c>
      <c r="BH89" s="40">
        <v>0</v>
      </c>
      <c r="BI89" s="40">
        <v>0</v>
      </c>
      <c r="BJ89" s="46">
        <v>2.425301202</v>
      </c>
      <c r="BK89" s="108">
        <v>201.235885971</v>
      </c>
      <c r="BL89" s="86"/>
    </row>
    <row r="90" spans="1:64" ht="12.75">
      <c r="A90" s="10"/>
      <c r="B90" s="21" t="s">
        <v>117</v>
      </c>
      <c r="C90" s="47">
        <v>0</v>
      </c>
      <c r="D90" s="45">
        <v>139.488739787</v>
      </c>
      <c r="E90" s="40">
        <v>0</v>
      </c>
      <c r="F90" s="40">
        <v>0</v>
      </c>
      <c r="G90" s="46">
        <v>0</v>
      </c>
      <c r="H90" s="63">
        <v>45.826912124</v>
      </c>
      <c r="I90" s="40">
        <v>16.32026933</v>
      </c>
      <c r="J90" s="40">
        <v>0</v>
      </c>
      <c r="K90" s="40">
        <v>0</v>
      </c>
      <c r="L90" s="46">
        <v>129.767721949</v>
      </c>
      <c r="M90" s="63">
        <v>0</v>
      </c>
      <c r="N90" s="45">
        <v>0</v>
      </c>
      <c r="O90" s="40">
        <v>0</v>
      </c>
      <c r="P90" s="40">
        <v>0</v>
      </c>
      <c r="Q90" s="46">
        <v>0</v>
      </c>
      <c r="R90" s="63">
        <v>16.846604133</v>
      </c>
      <c r="S90" s="40">
        <v>1.116024227</v>
      </c>
      <c r="T90" s="40">
        <v>0</v>
      </c>
      <c r="U90" s="40">
        <v>0</v>
      </c>
      <c r="V90" s="46">
        <v>6.513945408</v>
      </c>
      <c r="W90" s="63">
        <v>0</v>
      </c>
      <c r="X90" s="40">
        <v>0</v>
      </c>
      <c r="Y90" s="40">
        <v>0</v>
      </c>
      <c r="Z90" s="40">
        <v>0</v>
      </c>
      <c r="AA90" s="46">
        <v>0</v>
      </c>
      <c r="AB90" s="63">
        <v>0.000348848</v>
      </c>
      <c r="AC90" s="40">
        <v>0</v>
      </c>
      <c r="AD90" s="40">
        <v>0</v>
      </c>
      <c r="AE90" s="40">
        <v>0</v>
      </c>
      <c r="AF90" s="46">
        <v>0</v>
      </c>
      <c r="AG90" s="63">
        <v>0</v>
      </c>
      <c r="AH90" s="40">
        <v>0</v>
      </c>
      <c r="AI90" s="40">
        <v>0</v>
      </c>
      <c r="AJ90" s="40">
        <v>0</v>
      </c>
      <c r="AK90" s="46">
        <v>0</v>
      </c>
      <c r="AL90" s="63">
        <v>0.001426417</v>
      </c>
      <c r="AM90" s="40">
        <v>0</v>
      </c>
      <c r="AN90" s="40">
        <v>0</v>
      </c>
      <c r="AO90" s="40">
        <v>0</v>
      </c>
      <c r="AP90" s="46">
        <v>0</v>
      </c>
      <c r="AQ90" s="63">
        <v>0</v>
      </c>
      <c r="AR90" s="45">
        <v>0</v>
      </c>
      <c r="AS90" s="40">
        <v>0</v>
      </c>
      <c r="AT90" s="40">
        <v>0</v>
      </c>
      <c r="AU90" s="46">
        <v>0</v>
      </c>
      <c r="AV90" s="63">
        <v>94.368580968</v>
      </c>
      <c r="AW90" s="40">
        <v>64.472857273</v>
      </c>
      <c r="AX90" s="40">
        <v>0</v>
      </c>
      <c r="AY90" s="40">
        <v>0</v>
      </c>
      <c r="AZ90" s="46">
        <v>145.263967351</v>
      </c>
      <c r="BA90" s="63">
        <v>0</v>
      </c>
      <c r="BB90" s="45">
        <v>0</v>
      </c>
      <c r="BC90" s="40">
        <v>0</v>
      </c>
      <c r="BD90" s="40">
        <v>0</v>
      </c>
      <c r="BE90" s="46">
        <v>0</v>
      </c>
      <c r="BF90" s="63">
        <v>24.815688539</v>
      </c>
      <c r="BG90" s="45">
        <v>0.724244563</v>
      </c>
      <c r="BH90" s="40">
        <v>0</v>
      </c>
      <c r="BI90" s="40">
        <v>0</v>
      </c>
      <c r="BJ90" s="46">
        <v>15.948310018</v>
      </c>
      <c r="BK90" s="108">
        <v>701.475640935</v>
      </c>
      <c r="BL90" s="86"/>
    </row>
    <row r="91" spans="1:64" ht="12.75">
      <c r="A91" s="10"/>
      <c r="B91" s="21" t="s">
        <v>118</v>
      </c>
      <c r="C91" s="47">
        <v>0</v>
      </c>
      <c r="D91" s="45">
        <v>6.312417845</v>
      </c>
      <c r="E91" s="40">
        <v>0</v>
      </c>
      <c r="F91" s="40">
        <v>0</v>
      </c>
      <c r="G91" s="46">
        <v>0</v>
      </c>
      <c r="H91" s="63">
        <v>1.343667885</v>
      </c>
      <c r="I91" s="40">
        <v>1.216278374</v>
      </c>
      <c r="J91" s="40">
        <v>0</v>
      </c>
      <c r="K91" s="40">
        <v>0</v>
      </c>
      <c r="L91" s="46">
        <v>19.752847682</v>
      </c>
      <c r="M91" s="63">
        <v>0</v>
      </c>
      <c r="N91" s="45">
        <v>0</v>
      </c>
      <c r="O91" s="40">
        <v>0</v>
      </c>
      <c r="P91" s="40">
        <v>0</v>
      </c>
      <c r="Q91" s="46">
        <v>0</v>
      </c>
      <c r="R91" s="63">
        <v>0.485353013</v>
      </c>
      <c r="S91" s="40">
        <v>0</v>
      </c>
      <c r="T91" s="40">
        <v>0</v>
      </c>
      <c r="U91" s="40">
        <v>0</v>
      </c>
      <c r="V91" s="46">
        <v>0.130956096</v>
      </c>
      <c r="W91" s="63">
        <v>0</v>
      </c>
      <c r="X91" s="40">
        <v>0</v>
      </c>
      <c r="Y91" s="40">
        <v>0</v>
      </c>
      <c r="Z91" s="40">
        <v>0</v>
      </c>
      <c r="AA91" s="46">
        <v>0</v>
      </c>
      <c r="AB91" s="63">
        <v>0</v>
      </c>
      <c r="AC91" s="40">
        <v>0</v>
      </c>
      <c r="AD91" s="40">
        <v>0</v>
      </c>
      <c r="AE91" s="40">
        <v>0</v>
      </c>
      <c r="AF91" s="46">
        <v>0</v>
      </c>
      <c r="AG91" s="63">
        <v>0</v>
      </c>
      <c r="AH91" s="40">
        <v>0</v>
      </c>
      <c r="AI91" s="40">
        <v>0</v>
      </c>
      <c r="AJ91" s="40">
        <v>0</v>
      </c>
      <c r="AK91" s="46">
        <v>0</v>
      </c>
      <c r="AL91" s="63">
        <v>0</v>
      </c>
      <c r="AM91" s="40">
        <v>0</v>
      </c>
      <c r="AN91" s="40">
        <v>0</v>
      </c>
      <c r="AO91" s="40">
        <v>0</v>
      </c>
      <c r="AP91" s="46">
        <v>0</v>
      </c>
      <c r="AQ91" s="63">
        <v>0</v>
      </c>
      <c r="AR91" s="45">
        <v>15.91661613</v>
      </c>
      <c r="AS91" s="40">
        <v>0</v>
      </c>
      <c r="AT91" s="40">
        <v>0</v>
      </c>
      <c r="AU91" s="46">
        <v>0</v>
      </c>
      <c r="AV91" s="63">
        <v>2.401269268</v>
      </c>
      <c r="AW91" s="40">
        <v>0.724641161</v>
      </c>
      <c r="AX91" s="40">
        <v>0</v>
      </c>
      <c r="AY91" s="40">
        <v>0</v>
      </c>
      <c r="AZ91" s="46">
        <v>12.774332222</v>
      </c>
      <c r="BA91" s="63">
        <v>0</v>
      </c>
      <c r="BB91" s="45">
        <v>0</v>
      </c>
      <c r="BC91" s="40">
        <v>0</v>
      </c>
      <c r="BD91" s="40">
        <v>0</v>
      </c>
      <c r="BE91" s="46">
        <v>0</v>
      </c>
      <c r="BF91" s="63">
        <v>0.893246577</v>
      </c>
      <c r="BG91" s="45">
        <v>0.159906101</v>
      </c>
      <c r="BH91" s="40">
        <v>0</v>
      </c>
      <c r="BI91" s="40">
        <v>0</v>
      </c>
      <c r="BJ91" s="46">
        <v>0.330310625</v>
      </c>
      <c r="BK91" s="108">
        <v>62.441842979</v>
      </c>
      <c r="BL91" s="86"/>
    </row>
    <row r="92" spans="1:64" ht="12.75">
      <c r="A92" s="10"/>
      <c r="B92" s="21" t="s">
        <v>119</v>
      </c>
      <c r="C92" s="47">
        <v>0</v>
      </c>
      <c r="D92" s="45">
        <v>30.691801572</v>
      </c>
      <c r="E92" s="40">
        <v>0</v>
      </c>
      <c r="F92" s="40">
        <v>0</v>
      </c>
      <c r="G92" s="46">
        <v>0</v>
      </c>
      <c r="H92" s="63">
        <v>4.112823529</v>
      </c>
      <c r="I92" s="40">
        <v>3.585956545</v>
      </c>
      <c r="J92" s="40">
        <v>0</v>
      </c>
      <c r="K92" s="40">
        <v>0</v>
      </c>
      <c r="L92" s="46">
        <v>61.354356697</v>
      </c>
      <c r="M92" s="63">
        <v>0</v>
      </c>
      <c r="N92" s="45">
        <v>0</v>
      </c>
      <c r="O92" s="40">
        <v>0</v>
      </c>
      <c r="P92" s="40">
        <v>0</v>
      </c>
      <c r="Q92" s="46">
        <v>0</v>
      </c>
      <c r="R92" s="63">
        <v>1.382159666</v>
      </c>
      <c r="S92" s="40">
        <v>0</v>
      </c>
      <c r="T92" s="40">
        <v>0</v>
      </c>
      <c r="U92" s="40">
        <v>0</v>
      </c>
      <c r="V92" s="46">
        <v>0.519322362</v>
      </c>
      <c r="W92" s="63">
        <v>0</v>
      </c>
      <c r="X92" s="40">
        <v>0</v>
      </c>
      <c r="Y92" s="40">
        <v>0</v>
      </c>
      <c r="Z92" s="40">
        <v>0</v>
      </c>
      <c r="AA92" s="46">
        <v>0</v>
      </c>
      <c r="AB92" s="63">
        <v>0</v>
      </c>
      <c r="AC92" s="40">
        <v>0</v>
      </c>
      <c r="AD92" s="40">
        <v>0</v>
      </c>
      <c r="AE92" s="40">
        <v>0</v>
      </c>
      <c r="AF92" s="46">
        <v>0</v>
      </c>
      <c r="AG92" s="63">
        <v>0</v>
      </c>
      <c r="AH92" s="40">
        <v>0</v>
      </c>
      <c r="AI92" s="40">
        <v>0</v>
      </c>
      <c r="AJ92" s="40">
        <v>0</v>
      </c>
      <c r="AK92" s="46">
        <v>0</v>
      </c>
      <c r="AL92" s="63">
        <v>0.000763862</v>
      </c>
      <c r="AM92" s="40">
        <v>0</v>
      </c>
      <c r="AN92" s="40">
        <v>0</v>
      </c>
      <c r="AO92" s="40">
        <v>0</v>
      </c>
      <c r="AP92" s="46">
        <v>0</v>
      </c>
      <c r="AQ92" s="63">
        <v>0</v>
      </c>
      <c r="AR92" s="45">
        <v>0</v>
      </c>
      <c r="AS92" s="40">
        <v>0</v>
      </c>
      <c r="AT92" s="40">
        <v>0</v>
      </c>
      <c r="AU92" s="46">
        <v>0</v>
      </c>
      <c r="AV92" s="63">
        <v>7.706985154</v>
      </c>
      <c r="AW92" s="40">
        <v>9.986723278</v>
      </c>
      <c r="AX92" s="40">
        <v>0</v>
      </c>
      <c r="AY92" s="40">
        <v>0</v>
      </c>
      <c r="AZ92" s="46">
        <v>25.198443817</v>
      </c>
      <c r="BA92" s="63">
        <v>0</v>
      </c>
      <c r="BB92" s="45">
        <v>0</v>
      </c>
      <c r="BC92" s="40">
        <v>0</v>
      </c>
      <c r="BD92" s="40">
        <v>0</v>
      </c>
      <c r="BE92" s="46">
        <v>0</v>
      </c>
      <c r="BF92" s="63">
        <v>2.191267412</v>
      </c>
      <c r="BG92" s="45">
        <v>0.049105764</v>
      </c>
      <c r="BH92" s="40">
        <v>0</v>
      </c>
      <c r="BI92" s="40">
        <v>0</v>
      </c>
      <c r="BJ92" s="46">
        <v>4.760825312</v>
      </c>
      <c r="BK92" s="108">
        <v>151.54053497</v>
      </c>
      <c r="BL92" s="86"/>
    </row>
    <row r="93" spans="1:64" ht="12.75">
      <c r="A93" s="10"/>
      <c r="B93" s="21" t="s">
        <v>154</v>
      </c>
      <c r="C93" s="47">
        <v>0</v>
      </c>
      <c r="D93" s="45">
        <v>6.317973455</v>
      </c>
      <c r="E93" s="40">
        <v>0</v>
      </c>
      <c r="F93" s="40">
        <v>0</v>
      </c>
      <c r="G93" s="46">
        <v>0</v>
      </c>
      <c r="H93" s="63">
        <v>10.131393688</v>
      </c>
      <c r="I93" s="40">
        <v>1.829435626</v>
      </c>
      <c r="J93" s="40">
        <v>0</v>
      </c>
      <c r="K93" s="40">
        <v>0</v>
      </c>
      <c r="L93" s="46">
        <v>14.221169105</v>
      </c>
      <c r="M93" s="63">
        <v>0</v>
      </c>
      <c r="N93" s="45">
        <v>0</v>
      </c>
      <c r="O93" s="40">
        <v>0</v>
      </c>
      <c r="P93" s="40">
        <v>0</v>
      </c>
      <c r="Q93" s="46">
        <v>0</v>
      </c>
      <c r="R93" s="63">
        <v>4.894175216</v>
      </c>
      <c r="S93" s="40">
        <v>0.306612945</v>
      </c>
      <c r="T93" s="40">
        <v>0</v>
      </c>
      <c r="U93" s="40">
        <v>0</v>
      </c>
      <c r="V93" s="46">
        <v>1.106616541</v>
      </c>
      <c r="W93" s="63">
        <v>0</v>
      </c>
      <c r="X93" s="40">
        <v>0</v>
      </c>
      <c r="Y93" s="40">
        <v>0</v>
      </c>
      <c r="Z93" s="40">
        <v>0</v>
      </c>
      <c r="AA93" s="46">
        <v>0</v>
      </c>
      <c r="AB93" s="63">
        <v>0.010797948</v>
      </c>
      <c r="AC93" s="40">
        <v>0</v>
      </c>
      <c r="AD93" s="40">
        <v>0</v>
      </c>
      <c r="AE93" s="40">
        <v>0</v>
      </c>
      <c r="AF93" s="46">
        <v>0</v>
      </c>
      <c r="AG93" s="63">
        <v>0</v>
      </c>
      <c r="AH93" s="40">
        <v>0</v>
      </c>
      <c r="AI93" s="40">
        <v>0</v>
      </c>
      <c r="AJ93" s="40">
        <v>0</v>
      </c>
      <c r="AK93" s="46">
        <v>0</v>
      </c>
      <c r="AL93" s="63">
        <v>0.000194296</v>
      </c>
      <c r="AM93" s="40">
        <v>0</v>
      </c>
      <c r="AN93" s="40">
        <v>0</v>
      </c>
      <c r="AO93" s="40">
        <v>0</v>
      </c>
      <c r="AP93" s="46">
        <v>0</v>
      </c>
      <c r="AQ93" s="63">
        <v>0</v>
      </c>
      <c r="AR93" s="45">
        <v>0</v>
      </c>
      <c r="AS93" s="40">
        <v>0</v>
      </c>
      <c r="AT93" s="40">
        <v>0</v>
      </c>
      <c r="AU93" s="46">
        <v>0</v>
      </c>
      <c r="AV93" s="63">
        <v>34.514918215</v>
      </c>
      <c r="AW93" s="40">
        <v>4.164491531</v>
      </c>
      <c r="AX93" s="40">
        <v>0</v>
      </c>
      <c r="AY93" s="40">
        <v>0</v>
      </c>
      <c r="AZ93" s="46">
        <v>27.135700206</v>
      </c>
      <c r="BA93" s="63">
        <v>0</v>
      </c>
      <c r="BB93" s="45">
        <v>0</v>
      </c>
      <c r="BC93" s="40">
        <v>0</v>
      </c>
      <c r="BD93" s="40">
        <v>0</v>
      </c>
      <c r="BE93" s="46">
        <v>0</v>
      </c>
      <c r="BF93" s="63">
        <v>16.829651805</v>
      </c>
      <c r="BG93" s="45">
        <v>0.673494</v>
      </c>
      <c r="BH93" s="40">
        <v>0</v>
      </c>
      <c r="BI93" s="40">
        <v>0</v>
      </c>
      <c r="BJ93" s="46">
        <v>4.268002398</v>
      </c>
      <c r="BK93" s="108">
        <v>126.404626975</v>
      </c>
      <c r="BL93" s="86"/>
    </row>
    <row r="94" spans="1:64" ht="12.75">
      <c r="A94" s="31"/>
      <c r="B94" s="33" t="s">
        <v>74</v>
      </c>
      <c r="C94" s="101">
        <f aca="true" t="shared" si="19" ref="C94:AH94">SUM(C87:C93)</f>
        <v>0</v>
      </c>
      <c r="D94" s="71">
        <f t="shared" si="19"/>
        <v>292.56129046899997</v>
      </c>
      <c r="E94" s="71">
        <f t="shared" si="19"/>
        <v>0</v>
      </c>
      <c r="F94" s="71">
        <f t="shared" si="19"/>
        <v>0</v>
      </c>
      <c r="G94" s="71">
        <f t="shared" si="19"/>
        <v>0</v>
      </c>
      <c r="H94" s="71">
        <f t="shared" si="19"/>
        <v>135.576242626</v>
      </c>
      <c r="I94" s="71">
        <f t="shared" si="19"/>
        <v>84.74773833900001</v>
      </c>
      <c r="J94" s="71">
        <f t="shared" si="19"/>
        <v>0</v>
      </c>
      <c r="K94" s="71">
        <f t="shared" si="19"/>
        <v>0</v>
      </c>
      <c r="L94" s="71">
        <f t="shared" si="19"/>
        <v>575.171112411</v>
      </c>
      <c r="M94" s="71">
        <f t="shared" si="19"/>
        <v>0</v>
      </c>
      <c r="N94" s="71">
        <f t="shared" si="19"/>
        <v>0</v>
      </c>
      <c r="O94" s="71">
        <f t="shared" si="19"/>
        <v>0</v>
      </c>
      <c r="P94" s="71">
        <f t="shared" si="19"/>
        <v>0</v>
      </c>
      <c r="Q94" s="71">
        <f t="shared" si="19"/>
        <v>0</v>
      </c>
      <c r="R94" s="71">
        <f t="shared" si="19"/>
        <v>56.217836796</v>
      </c>
      <c r="S94" s="71">
        <f t="shared" si="19"/>
        <v>2.7804539619999997</v>
      </c>
      <c r="T94" s="71">
        <f t="shared" si="19"/>
        <v>0</v>
      </c>
      <c r="U94" s="71">
        <f t="shared" si="19"/>
        <v>0</v>
      </c>
      <c r="V94" s="71">
        <f t="shared" si="19"/>
        <v>23.383882865</v>
      </c>
      <c r="W94" s="71">
        <f t="shared" si="19"/>
        <v>0</v>
      </c>
      <c r="X94" s="71">
        <f t="shared" si="19"/>
        <v>0</v>
      </c>
      <c r="Y94" s="71">
        <f t="shared" si="19"/>
        <v>0</v>
      </c>
      <c r="Z94" s="71">
        <f t="shared" si="19"/>
        <v>0</v>
      </c>
      <c r="AA94" s="71">
        <f t="shared" si="19"/>
        <v>0</v>
      </c>
      <c r="AB94" s="71">
        <f t="shared" si="19"/>
        <v>0.072734646</v>
      </c>
      <c r="AC94" s="71">
        <f t="shared" si="19"/>
        <v>0</v>
      </c>
      <c r="AD94" s="71">
        <f t="shared" si="19"/>
        <v>0</v>
      </c>
      <c r="AE94" s="71">
        <f t="shared" si="19"/>
        <v>0</v>
      </c>
      <c r="AF94" s="71">
        <f t="shared" si="19"/>
        <v>0</v>
      </c>
      <c r="AG94" s="71">
        <f t="shared" si="19"/>
        <v>0</v>
      </c>
      <c r="AH94" s="71">
        <f t="shared" si="19"/>
        <v>0</v>
      </c>
      <c r="AI94" s="71">
        <f aca="true" t="shared" si="20" ref="AI94:BK94">SUM(AI87:AI93)</f>
        <v>0</v>
      </c>
      <c r="AJ94" s="71">
        <f t="shared" si="20"/>
        <v>0</v>
      </c>
      <c r="AK94" s="71">
        <f t="shared" si="20"/>
        <v>0</v>
      </c>
      <c r="AL94" s="71">
        <f t="shared" si="20"/>
        <v>0.059131974999999996</v>
      </c>
      <c r="AM94" s="71">
        <f t="shared" si="20"/>
        <v>0</v>
      </c>
      <c r="AN94" s="71">
        <f t="shared" si="20"/>
        <v>0</v>
      </c>
      <c r="AO94" s="71">
        <f t="shared" si="20"/>
        <v>0</v>
      </c>
      <c r="AP94" s="71">
        <f t="shared" si="20"/>
        <v>0</v>
      </c>
      <c r="AQ94" s="71">
        <f t="shared" si="20"/>
        <v>0</v>
      </c>
      <c r="AR94" s="71">
        <f t="shared" si="20"/>
        <v>15.994255665999999</v>
      </c>
      <c r="AS94" s="71">
        <f t="shared" si="20"/>
        <v>0</v>
      </c>
      <c r="AT94" s="71">
        <f t="shared" si="20"/>
        <v>0</v>
      </c>
      <c r="AU94" s="71">
        <f t="shared" si="20"/>
        <v>0</v>
      </c>
      <c r="AV94" s="71">
        <f t="shared" si="20"/>
        <v>269.508030772</v>
      </c>
      <c r="AW94" s="71">
        <f t="shared" si="20"/>
        <v>122.118165356</v>
      </c>
      <c r="AX94" s="71">
        <f t="shared" si="20"/>
        <v>0.160890742</v>
      </c>
      <c r="AY94" s="71">
        <f t="shared" si="20"/>
        <v>0</v>
      </c>
      <c r="AZ94" s="71">
        <f t="shared" si="20"/>
        <v>583.296353298</v>
      </c>
      <c r="BA94" s="71">
        <f t="shared" si="20"/>
        <v>0</v>
      </c>
      <c r="BB94" s="71">
        <f t="shared" si="20"/>
        <v>0</v>
      </c>
      <c r="BC94" s="71">
        <f t="shared" si="20"/>
        <v>0</v>
      </c>
      <c r="BD94" s="71">
        <f t="shared" si="20"/>
        <v>0</v>
      </c>
      <c r="BE94" s="71">
        <f t="shared" si="20"/>
        <v>0</v>
      </c>
      <c r="BF94" s="71">
        <f t="shared" si="20"/>
        <v>85.414198701</v>
      </c>
      <c r="BG94" s="71">
        <f t="shared" si="20"/>
        <v>8.696277938</v>
      </c>
      <c r="BH94" s="71">
        <f t="shared" si="20"/>
        <v>0</v>
      </c>
      <c r="BI94" s="71">
        <f t="shared" si="20"/>
        <v>0</v>
      </c>
      <c r="BJ94" s="71">
        <f t="shared" si="20"/>
        <v>52.529596479000006</v>
      </c>
      <c r="BK94" s="114">
        <f t="shared" si="20"/>
        <v>2308.2881930410003</v>
      </c>
      <c r="BL94" s="86"/>
    </row>
    <row r="95" spans="1:64" ht="4.5" customHeight="1">
      <c r="A95" s="10"/>
      <c r="B95" s="20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6"/>
      <c r="BL95" s="86"/>
    </row>
    <row r="96" spans="1:66" ht="12.75">
      <c r="A96" s="31"/>
      <c r="B96" s="102" t="s">
        <v>88</v>
      </c>
      <c r="C96" s="44">
        <f aca="true" t="shared" si="21" ref="C96:AH96">+C94++C71+C66+C40+C83</f>
        <v>0</v>
      </c>
      <c r="D96" s="73">
        <f t="shared" si="21"/>
        <v>3593.448237498</v>
      </c>
      <c r="E96" s="73">
        <f t="shared" si="21"/>
        <v>0</v>
      </c>
      <c r="F96" s="73">
        <f t="shared" si="21"/>
        <v>0</v>
      </c>
      <c r="G96" s="73">
        <f t="shared" si="21"/>
        <v>0</v>
      </c>
      <c r="H96" s="73">
        <f t="shared" si="21"/>
        <v>4458.657202563</v>
      </c>
      <c r="I96" s="73">
        <f t="shared" si="21"/>
        <v>17361.059449585002</v>
      </c>
      <c r="J96" s="73">
        <f t="shared" si="21"/>
        <v>1254.4267247070002</v>
      </c>
      <c r="K96" s="73">
        <f t="shared" si="21"/>
        <v>10.724921239</v>
      </c>
      <c r="L96" s="73">
        <f t="shared" si="21"/>
        <v>8345.30022695</v>
      </c>
      <c r="M96" s="73">
        <f t="shared" si="21"/>
        <v>0</v>
      </c>
      <c r="N96" s="73">
        <f t="shared" si="21"/>
        <v>0</v>
      </c>
      <c r="O96" s="73">
        <f t="shared" si="21"/>
        <v>0</v>
      </c>
      <c r="P96" s="73">
        <f t="shared" si="21"/>
        <v>0</v>
      </c>
      <c r="Q96" s="73">
        <f t="shared" si="21"/>
        <v>0</v>
      </c>
      <c r="R96" s="73">
        <f t="shared" si="21"/>
        <v>1998.805035238</v>
      </c>
      <c r="S96" s="73">
        <f t="shared" si="21"/>
        <v>456.888899478</v>
      </c>
      <c r="T96" s="73">
        <f t="shared" si="21"/>
        <v>85.299173464</v>
      </c>
      <c r="U96" s="73">
        <f t="shared" si="21"/>
        <v>0</v>
      </c>
      <c r="V96" s="73">
        <f t="shared" si="21"/>
        <v>697.6784992239999</v>
      </c>
      <c r="W96" s="73">
        <f t="shared" si="21"/>
        <v>0</v>
      </c>
      <c r="X96" s="73">
        <f t="shared" si="21"/>
        <v>0</v>
      </c>
      <c r="Y96" s="73">
        <f t="shared" si="21"/>
        <v>0</v>
      </c>
      <c r="Z96" s="73">
        <f t="shared" si="21"/>
        <v>0</v>
      </c>
      <c r="AA96" s="73">
        <f t="shared" si="21"/>
        <v>0</v>
      </c>
      <c r="AB96" s="73">
        <f t="shared" si="21"/>
        <v>12.719311895999999</v>
      </c>
      <c r="AC96" s="73">
        <f t="shared" si="21"/>
        <v>42.25117128</v>
      </c>
      <c r="AD96" s="73">
        <f t="shared" si="21"/>
        <v>0</v>
      </c>
      <c r="AE96" s="73">
        <f t="shared" si="21"/>
        <v>0</v>
      </c>
      <c r="AF96" s="73">
        <f t="shared" si="21"/>
        <v>1.333748025</v>
      </c>
      <c r="AG96" s="73">
        <f t="shared" si="21"/>
        <v>0</v>
      </c>
      <c r="AH96" s="73">
        <f t="shared" si="21"/>
        <v>0</v>
      </c>
      <c r="AI96" s="73">
        <f aca="true" t="shared" si="22" ref="AI96:BJ96">+AI94++AI71+AI66+AI40+AI83</f>
        <v>0</v>
      </c>
      <c r="AJ96" s="73">
        <f t="shared" si="22"/>
        <v>0</v>
      </c>
      <c r="AK96" s="73">
        <f t="shared" si="22"/>
        <v>0</v>
      </c>
      <c r="AL96" s="73">
        <f t="shared" si="22"/>
        <v>7.487907752</v>
      </c>
      <c r="AM96" s="73">
        <f t="shared" si="22"/>
        <v>0</v>
      </c>
      <c r="AN96" s="73">
        <f t="shared" si="22"/>
        <v>0</v>
      </c>
      <c r="AO96" s="73">
        <f t="shared" si="22"/>
        <v>0</v>
      </c>
      <c r="AP96" s="73">
        <f t="shared" si="22"/>
        <v>0.282504205</v>
      </c>
      <c r="AQ96" s="73">
        <f t="shared" si="22"/>
        <v>0.065435189</v>
      </c>
      <c r="AR96" s="73">
        <f t="shared" si="22"/>
        <v>16.826338249</v>
      </c>
      <c r="AS96" s="73">
        <f t="shared" si="22"/>
        <v>0</v>
      </c>
      <c r="AT96" s="73">
        <f t="shared" si="22"/>
        <v>0</v>
      </c>
      <c r="AU96" s="73">
        <f t="shared" si="22"/>
        <v>0</v>
      </c>
      <c r="AV96" s="73">
        <f t="shared" si="22"/>
        <v>22170.741522248998</v>
      </c>
      <c r="AW96" s="73">
        <f t="shared" si="22"/>
        <v>8199.404950679</v>
      </c>
      <c r="AX96" s="73">
        <f t="shared" si="22"/>
        <v>37.155179428000004</v>
      </c>
      <c r="AY96" s="73">
        <f t="shared" si="22"/>
        <v>0</v>
      </c>
      <c r="AZ96" s="73">
        <f t="shared" si="22"/>
        <v>25098.755319725</v>
      </c>
      <c r="BA96" s="73">
        <f t="shared" si="22"/>
        <v>0</v>
      </c>
      <c r="BB96" s="73">
        <f t="shared" si="22"/>
        <v>0</v>
      </c>
      <c r="BC96" s="73">
        <f t="shared" si="22"/>
        <v>0</v>
      </c>
      <c r="BD96" s="73">
        <f t="shared" si="22"/>
        <v>0</v>
      </c>
      <c r="BE96" s="73">
        <f t="shared" si="22"/>
        <v>0</v>
      </c>
      <c r="BF96" s="73">
        <f t="shared" si="22"/>
        <v>8162.853195489001</v>
      </c>
      <c r="BG96" s="73">
        <f t="shared" si="22"/>
        <v>748.4896061830001</v>
      </c>
      <c r="BH96" s="73">
        <f t="shared" si="22"/>
        <v>26.038278401000003</v>
      </c>
      <c r="BI96" s="73">
        <f t="shared" si="22"/>
        <v>0</v>
      </c>
      <c r="BJ96" s="73">
        <f t="shared" si="22"/>
        <v>3510.2343567460384</v>
      </c>
      <c r="BK96" s="115">
        <f>+BK94++BK71+BK66+BK40+BK83</f>
        <v>106296.92719544205</v>
      </c>
      <c r="BL96" s="86"/>
      <c r="BM96" s="86"/>
      <c r="BN96" s="86"/>
    </row>
    <row r="97" spans="1:63" ht="4.5" customHeight="1">
      <c r="A97" s="10"/>
      <c r="B97" s="103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6"/>
    </row>
    <row r="98" spans="1:63" ht="14.25" customHeight="1">
      <c r="A98" s="10" t="s">
        <v>5</v>
      </c>
      <c r="B98" s="104" t="s">
        <v>24</v>
      </c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N98" s="135"/>
      <c r="AO98" s="135"/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6"/>
    </row>
    <row r="99" spans="1:63" ht="14.25" customHeight="1">
      <c r="A99" s="27"/>
      <c r="B99" s="104"/>
      <c r="C99" s="47">
        <v>0</v>
      </c>
      <c r="D99" s="45">
        <v>0</v>
      </c>
      <c r="E99" s="40">
        <v>0</v>
      </c>
      <c r="F99" s="40">
        <v>0</v>
      </c>
      <c r="G99" s="46">
        <v>0</v>
      </c>
      <c r="H99" s="63">
        <v>0</v>
      </c>
      <c r="I99" s="40">
        <v>0</v>
      </c>
      <c r="J99" s="40">
        <v>0</v>
      </c>
      <c r="K99" s="40">
        <v>0</v>
      </c>
      <c r="L99" s="46">
        <v>0</v>
      </c>
      <c r="M99" s="63">
        <v>0</v>
      </c>
      <c r="N99" s="45">
        <v>0</v>
      </c>
      <c r="O99" s="40">
        <v>0</v>
      </c>
      <c r="P99" s="40">
        <v>0</v>
      </c>
      <c r="Q99" s="46">
        <v>0</v>
      </c>
      <c r="R99" s="63">
        <v>0</v>
      </c>
      <c r="S99" s="40">
        <v>0</v>
      </c>
      <c r="T99" s="40">
        <v>0</v>
      </c>
      <c r="U99" s="40">
        <v>0</v>
      </c>
      <c r="V99" s="46">
        <v>0</v>
      </c>
      <c r="W99" s="63">
        <v>0</v>
      </c>
      <c r="X99" s="40">
        <v>0</v>
      </c>
      <c r="Y99" s="40">
        <v>0</v>
      </c>
      <c r="Z99" s="40">
        <v>0</v>
      </c>
      <c r="AA99" s="46">
        <v>0</v>
      </c>
      <c r="AB99" s="63">
        <v>0</v>
      </c>
      <c r="AC99" s="40">
        <v>0</v>
      </c>
      <c r="AD99" s="40">
        <v>0</v>
      </c>
      <c r="AE99" s="40">
        <v>0</v>
      </c>
      <c r="AF99" s="46">
        <v>0</v>
      </c>
      <c r="AG99" s="63">
        <v>0</v>
      </c>
      <c r="AH99" s="40">
        <v>0</v>
      </c>
      <c r="AI99" s="40">
        <v>0</v>
      </c>
      <c r="AJ99" s="40">
        <v>0</v>
      </c>
      <c r="AK99" s="46">
        <v>0</v>
      </c>
      <c r="AL99" s="63">
        <v>0</v>
      </c>
      <c r="AM99" s="40">
        <v>0</v>
      </c>
      <c r="AN99" s="40">
        <v>0</v>
      </c>
      <c r="AO99" s="40">
        <v>0</v>
      </c>
      <c r="AP99" s="46">
        <v>0</v>
      </c>
      <c r="AQ99" s="63">
        <v>0</v>
      </c>
      <c r="AR99" s="45">
        <v>0</v>
      </c>
      <c r="AS99" s="40">
        <v>0</v>
      </c>
      <c r="AT99" s="40">
        <v>0</v>
      </c>
      <c r="AU99" s="46">
        <v>0</v>
      </c>
      <c r="AV99" s="63">
        <v>0</v>
      </c>
      <c r="AW99" s="40">
        <v>0</v>
      </c>
      <c r="AX99" s="40">
        <v>0</v>
      </c>
      <c r="AY99" s="40">
        <v>0</v>
      </c>
      <c r="AZ99" s="46">
        <v>0</v>
      </c>
      <c r="BA99" s="38">
        <v>0</v>
      </c>
      <c r="BB99" s="39">
        <v>0</v>
      </c>
      <c r="BC99" s="38">
        <v>0</v>
      </c>
      <c r="BD99" s="38">
        <v>0</v>
      </c>
      <c r="BE99" s="41">
        <v>0</v>
      </c>
      <c r="BF99" s="38">
        <v>0</v>
      </c>
      <c r="BG99" s="39">
        <v>0</v>
      </c>
      <c r="BH99" s="38">
        <v>0</v>
      </c>
      <c r="BI99" s="38">
        <v>0</v>
      </c>
      <c r="BJ99" s="41">
        <v>0</v>
      </c>
      <c r="BK99" s="80">
        <f>SUM(C99:BJ99)</f>
        <v>0</v>
      </c>
    </row>
    <row r="100" spans="1:63" ht="13.5" thickBot="1">
      <c r="A100" s="35"/>
      <c r="B100" s="105" t="s">
        <v>74</v>
      </c>
      <c r="C100" s="116">
        <f>SUM(C99)</f>
        <v>0</v>
      </c>
      <c r="D100" s="117">
        <f aca="true" t="shared" si="23" ref="D100:BK100">SUM(D99)</f>
        <v>0</v>
      </c>
      <c r="E100" s="117">
        <f t="shared" si="23"/>
        <v>0</v>
      </c>
      <c r="F100" s="117">
        <f t="shared" si="23"/>
        <v>0</v>
      </c>
      <c r="G100" s="118">
        <f t="shared" si="23"/>
        <v>0</v>
      </c>
      <c r="H100" s="119">
        <f t="shared" si="23"/>
        <v>0</v>
      </c>
      <c r="I100" s="117">
        <f t="shared" si="23"/>
        <v>0</v>
      </c>
      <c r="J100" s="117">
        <f t="shared" si="23"/>
        <v>0</v>
      </c>
      <c r="K100" s="117">
        <f t="shared" si="23"/>
        <v>0</v>
      </c>
      <c r="L100" s="118">
        <f t="shared" si="23"/>
        <v>0</v>
      </c>
      <c r="M100" s="119">
        <f t="shared" si="23"/>
        <v>0</v>
      </c>
      <c r="N100" s="117">
        <f t="shared" si="23"/>
        <v>0</v>
      </c>
      <c r="O100" s="117">
        <f t="shared" si="23"/>
        <v>0</v>
      </c>
      <c r="P100" s="117">
        <f t="shared" si="23"/>
        <v>0</v>
      </c>
      <c r="Q100" s="118">
        <f t="shared" si="23"/>
        <v>0</v>
      </c>
      <c r="R100" s="119">
        <f t="shared" si="23"/>
        <v>0</v>
      </c>
      <c r="S100" s="117">
        <f t="shared" si="23"/>
        <v>0</v>
      </c>
      <c r="T100" s="117">
        <f t="shared" si="23"/>
        <v>0</v>
      </c>
      <c r="U100" s="117">
        <f t="shared" si="23"/>
        <v>0</v>
      </c>
      <c r="V100" s="118">
        <f t="shared" si="23"/>
        <v>0</v>
      </c>
      <c r="W100" s="119">
        <f t="shared" si="23"/>
        <v>0</v>
      </c>
      <c r="X100" s="117">
        <f t="shared" si="23"/>
        <v>0</v>
      </c>
      <c r="Y100" s="117">
        <f t="shared" si="23"/>
        <v>0</v>
      </c>
      <c r="Z100" s="117">
        <f t="shared" si="23"/>
        <v>0</v>
      </c>
      <c r="AA100" s="118">
        <f t="shared" si="23"/>
        <v>0</v>
      </c>
      <c r="AB100" s="119">
        <f t="shared" si="23"/>
        <v>0</v>
      </c>
      <c r="AC100" s="117">
        <f t="shared" si="23"/>
        <v>0</v>
      </c>
      <c r="AD100" s="117">
        <f t="shared" si="23"/>
        <v>0</v>
      </c>
      <c r="AE100" s="117">
        <f t="shared" si="23"/>
        <v>0</v>
      </c>
      <c r="AF100" s="118">
        <f t="shared" si="23"/>
        <v>0</v>
      </c>
      <c r="AG100" s="119">
        <f t="shared" si="23"/>
        <v>0</v>
      </c>
      <c r="AH100" s="117">
        <f t="shared" si="23"/>
        <v>0</v>
      </c>
      <c r="AI100" s="117">
        <f t="shared" si="23"/>
        <v>0</v>
      </c>
      <c r="AJ100" s="117">
        <f t="shared" si="23"/>
        <v>0</v>
      </c>
      <c r="AK100" s="118">
        <f t="shared" si="23"/>
        <v>0</v>
      </c>
      <c r="AL100" s="119">
        <f t="shared" si="23"/>
        <v>0</v>
      </c>
      <c r="AM100" s="117">
        <f t="shared" si="23"/>
        <v>0</v>
      </c>
      <c r="AN100" s="117">
        <f t="shared" si="23"/>
        <v>0</v>
      </c>
      <c r="AO100" s="117">
        <f t="shared" si="23"/>
        <v>0</v>
      </c>
      <c r="AP100" s="118">
        <f t="shared" si="23"/>
        <v>0</v>
      </c>
      <c r="AQ100" s="119">
        <f t="shared" si="23"/>
        <v>0</v>
      </c>
      <c r="AR100" s="117">
        <f t="shared" si="23"/>
        <v>0</v>
      </c>
      <c r="AS100" s="117">
        <f t="shared" si="23"/>
        <v>0</v>
      </c>
      <c r="AT100" s="117">
        <f t="shared" si="23"/>
        <v>0</v>
      </c>
      <c r="AU100" s="118">
        <f t="shared" si="23"/>
        <v>0</v>
      </c>
      <c r="AV100" s="119">
        <f t="shared" si="23"/>
        <v>0</v>
      </c>
      <c r="AW100" s="117">
        <f t="shared" si="23"/>
        <v>0</v>
      </c>
      <c r="AX100" s="117">
        <f t="shared" si="23"/>
        <v>0</v>
      </c>
      <c r="AY100" s="117">
        <f t="shared" si="23"/>
        <v>0</v>
      </c>
      <c r="AZ100" s="118">
        <f t="shared" si="23"/>
        <v>0</v>
      </c>
      <c r="BA100" s="116">
        <f t="shared" si="23"/>
        <v>0</v>
      </c>
      <c r="BB100" s="117">
        <f t="shared" si="23"/>
        <v>0</v>
      </c>
      <c r="BC100" s="117">
        <f t="shared" si="23"/>
        <v>0</v>
      </c>
      <c r="BD100" s="117">
        <f t="shared" si="23"/>
        <v>0</v>
      </c>
      <c r="BE100" s="120">
        <f t="shared" si="23"/>
        <v>0</v>
      </c>
      <c r="BF100" s="119">
        <f t="shared" si="23"/>
        <v>0</v>
      </c>
      <c r="BG100" s="117">
        <f t="shared" si="23"/>
        <v>0</v>
      </c>
      <c r="BH100" s="117">
        <f t="shared" si="23"/>
        <v>0</v>
      </c>
      <c r="BI100" s="117">
        <f t="shared" si="23"/>
        <v>0</v>
      </c>
      <c r="BJ100" s="118">
        <f t="shared" si="23"/>
        <v>0</v>
      </c>
      <c r="BK100" s="121">
        <f t="shared" si="23"/>
        <v>0</v>
      </c>
    </row>
    <row r="101" spans="1:63" ht="6" customHeight="1">
      <c r="A101" s="3"/>
      <c r="B101" s="15"/>
      <c r="C101" s="23"/>
      <c r="D101" s="29"/>
      <c r="E101" s="23"/>
      <c r="F101" s="23"/>
      <c r="G101" s="23"/>
      <c r="H101" s="23"/>
      <c r="I101" s="23"/>
      <c r="J101" s="23"/>
      <c r="K101" s="23"/>
      <c r="L101" s="23"/>
      <c r="M101" s="23"/>
      <c r="N101" s="29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9"/>
      <c r="AS101" s="23"/>
      <c r="AT101" s="23"/>
      <c r="AU101" s="23"/>
      <c r="AV101" s="23"/>
      <c r="AW101" s="23"/>
      <c r="AX101" s="23"/>
      <c r="AY101" s="23"/>
      <c r="AZ101" s="23"/>
      <c r="BA101" s="23"/>
      <c r="BB101" s="29"/>
      <c r="BC101" s="23"/>
      <c r="BD101" s="23"/>
      <c r="BE101" s="23"/>
      <c r="BF101" s="23"/>
      <c r="BG101" s="29"/>
      <c r="BH101" s="23"/>
      <c r="BI101" s="23"/>
      <c r="BJ101" s="23"/>
      <c r="BK101" s="25"/>
    </row>
    <row r="102" spans="1:63" ht="12.75">
      <c r="A102" s="3"/>
      <c r="B102" s="3" t="s">
        <v>104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36" t="s">
        <v>89</v>
      </c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5"/>
    </row>
    <row r="103" spans="1:63" ht="12.75">
      <c r="A103" s="3"/>
      <c r="B103" s="3" t="s">
        <v>105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37" t="s">
        <v>90</v>
      </c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5"/>
    </row>
    <row r="104" spans="3:63" ht="12.75">
      <c r="C104" s="23"/>
      <c r="D104" s="23"/>
      <c r="E104" s="23"/>
      <c r="F104" s="23"/>
      <c r="G104" s="23"/>
      <c r="H104" s="23"/>
      <c r="I104" s="23"/>
      <c r="J104" s="23"/>
      <c r="K104" s="23"/>
      <c r="L104" s="37" t="s">
        <v>91</v>
      </c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5"/>
    </row>
    <row r="105" spans="2:63" ht="12.75">
      <c r="B105" s="3" t="s">
        <v>96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37" t="s">
        <v>92</v>
      </c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5"/>
    </row>
    <row r="106" spans="2:63" ht="12.75">
      <c r="B106" s="3" t="s">
        <v>97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37" t="s">
        <v>93</v>
      </c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5"/>
    </row>
    <row r="107" spans="2:63" ht="12.75">
      <c r="B107" s="3"/>
      <c r="C107" s="23"/>
      <c r="D107" s="23"/>
      <c r="E107" s="23"/>
      <c r="F107" s="23"/>
      <c r="G107" s="23"/>
      <c r="H107" s="23"/>
      <c r="I107" s="23"/>
      <c r="J107" s="23"/>
      <c r="K107" s="23"/>
      <c r="L107" s="37" t="s">
        <v>94</v>
      </c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5"/>
    </row>
    <row r="110" ht="12.75">
      <c r="BJ110" s="86"/>
    </row>
    <row r="112" spans="3:63" ht="12.75"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</row>
    <row r="115" spans="4:63" ht="12.75"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</row>
  </sheetData>
  <sheetProtection/>
  <mergeCells count="49">
    <mergeCell ref="C95:BK95"/>
    <mergeCell ref="A1:A5"/>
    <mergeCell ref="C69:BK69"/>
    <mergeCell ref="C97:BK97"/>
    <mergeCell ref="C98:BK98"/>
    <mergeCell ref="C73:BK73"/>
    <mergeCell ref="C74:BK74"/>
    <mergeCell ref="C77:BK77"/>
    <mergeCell ref="C84:BK84"/>
    <mergeCell ref="C85:BK85"/>
    <mergeCell ref="C86:BK86"/>
    <mergeCell ref="C44:BK44"/>
    <mergeCell ref="C41:BK41"/>
    <mergeCell ref="C47:BK47"/>
    <mergeCell ref="C67:BK67"/>
    <mergeCell ref="C68:BK68"/>
    <mergeCell ref="C72:BK72"/>
    <mergeCell ref="C1:BK1"/>
    <mergeCell ref="BA3:BJ3"/>
    <mergeCell ref="BK2:BK5"/>
    <mergeCell ref="W3:AF3"/>
    <mergeCell ref="AG3:AP3"/>
    <mergeCell ref="C43:BK43"/>
    <mergeCell ref="M3:V3"/>
    <mergeCell ref="C12:BK12"/>
    <mergeCell ref="C16:BK16"/>
    <mergeCell ref="C21:BK21"/>
    <mergeCell ref="C24:BK24"/>
    <mergeCell ref="C27:BK27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87"/>
  <sheetViews>
    <sheetView zoomScalePageLayoutView="0" workbookViewId="0" topLeftCell="A1">
      <selection activeCell="B2" sqref="B2:L2"/>
    </sheetView>
  </sheetViews>
  <sheetFormatPr defaultColWidth="9.140625" defaultRowHeight="12.75"/>
  <cols>
    <col min="1" max="1" width="2.28125" style="0" customWidth="1"/>
    <col min="2" max="2" width="8.140625" style="0" customWidth="1"/>
    <col min="3" max="3" width="25.28125" style="0" bestFit="1" customWidth="1"/>
    <col min="4" max="4" width="8.851562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10.28125" style="0" customWidth="1"/>
    <col min="12" max="12" width="10.140625" style="0" customWidth="1"/>
    <col min="57" max="57" width="16.57421875" style="0" customWidth="1"/>
  </cols>
  <sheetData>
    <row r="2" spans="2:12" ht="12.75">
      <c r="B2" s="157" t="s">
        <v>156</v>
      </c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2:12" ht="12.75">
      <c r="B3" s="157" t="s">
        <v>126</v>
      </c>
      <c r="C3" s="158"/>
      <c r="D3" s="158"/>
      <c r="E3" s="158"/>
      <c r="F3" s="158"/>
      <c r="G3" s="158"/>
      <c r="H3" s="158"/>
      <c r="I3" s="158"/>
      <c r="J3" s="158"/>
      <c r="K3" s="158"/>
      <c r="L3" s="159"/>
    </row>
    <row r="4" spans="2:12" ht="75">
      <c r="B4" s="90" t="s">
        <v>66</v>
      </c>
      <c r="C4" s="14" t="s">
        <v>32</v>
      </c>
      <c r="D4" s="14" t="s">
        <v>78</v>
      </c>
      <c r="E4" s="14" t="s">
        <v>79</v>
      </c>
      <c r="F4" s="14" t="s">
        <v>7</v>
      </c>
      <c r="G4" s="14" t="s">
        <v>8</v>
      </c>
      <c r="H4" s="14" t="s">
        <v>21</v>
      </c>
      <c r="I4" s="14" t="s">
        <v>84</v>
      </c>
      <c r="J4" s="14" t="s">
        <v>85</v>
      </c>
      <c r="K4" s="14" t="s">
        <v>65</v>
      </c>
      <c r="L4" s="14" t="s">
        <v>86</v>
      </c>
    </row>
    <row r="5" spans="2:12" ht="12.75">
      <c r="B5" s="11">
        <v>1</v>
      </c>
      <c r="C5" s="12" t="s">
        <v>33</v>
      </c>
      <c r="D5" s="89">
        <v>0.003400731</v>
      </c>
      <c r="E5" s="84">
        <v>0.086116394</v>
      </c>
      <c r="F5" s="84">
        <v>4.931536363</v>
      </c>
      <c r="G5" s="84">
        <v>0.207293853</v>
      </c>
      <c r="H5" s="84">
        <v>0.055821731</v>
      </c>
      <c r="I5" s="84">
        <v>0</v>
      </c>
      <c r="J5" s="74">
        <v>0</v>
      </c>
      <c r="K5" s="79">
        <v>5.284169072000001</v>
      </c>
      <c r="L5" s="84">
        <v>0</v>
      </c>
    </row>
    <row r="6" spans="2:12" ht="12.75">
      <c r="B6" s="11">
        <v>2</v>
      </c>
      <c r="C6" s="13" t="s">
        <v>34</v>
      </c>
      <c r="D6" s="84">
        <v>64.007163116</v>
      </c>
      <c r="E6" s="84">
        <v>125.129494776</v>
      </c>
      <c r="F6" s="84">
        <v>1264.996620139</v>
      </c>
      <c r="G6" s="84">
        <v>108.570024665</v>
      </c>
      <c r="H6" s="84">
        <v>19.640844662</v>
      </c>
      <c r="I6" s="84">
        <v>0</v>
      </c>
      <c r="J6" s="74">
        <v>1.0801638309704371</v>
      </c>
      <c r="K6" s="79">
        <v>1583.4243111889703</v>
      </c>
      <c r="L6" s="84">
        <v>0</v>
      </c>
    </row>
    <row r="7" spans="2:12" ht="12.75">
      <c r="B7" s="11">
        <v>3</v>
      </c>
      <c r="C7" s="12" t="s">
        <v>35</v>
      </c>
      <c r="D7" s="84">
        <v>1.120445387</v>
      </c>
      <c r="E7" s="84">
        <v>0.33133272</v>
      </c>
      <c r="F7" s="84">
        <v>7.94443392</v>
      </c>
      <c r="G7" s="84">
        <v>0.202051678</v>
      </c>
      <c r="H7" s="84">
        <v>0.049640238</v>
      </c>
      <c r="I7" s="84">
        <v>0</v>
      </c>
      <c r="J7" s="74">
        <v>0</v>
      </c>
      <c r="K7" s="79">
        <v>9.647903943000001</v>
      </c>
      <c r="L7" s="84">
        <v>0</v>
      </c>
    </row>
    <row r="8" spans="2:12" ht="12.75">
      <c r="B8" s="11">
        <v>4</v>
      </c>
      <c r="C8" s="13" t="s">
        <v>36</v>
      </c>
      <c r="D8" s="84">
        <v>39.239989485</v>
      </c>
      <c r="E8" s="84">
        <v>64.25895399</v>
      </c>
      <c r="F8" s="84">
        <v>472.841869789</v>
      </c>
      <c r="G8" s="84">
        <v>21.657781782</v>
      </c>
      <c r="H8" s="84">
        <v>11.20754221</v>
      </c>
      <c r="I8" s="84">
        <v>0</v>
      </c>
      <c r="J8" s="74">
        <v>0.002249993918183233</v>
      </c>
      <c r="K8" s="79">
        <v>609.2083872499182</v>
      </c>
      <c r="L8" s="84">
        <v>0</v>
      </c>
    </row>
    <row r="9" spans="2:12" ht="12.75">
      <c r="B9" s="11">
        <v>5</v>
      </c>
      <c r="C9" s="13" t="s">
        <v>37</v>
      </c>
      <c r="D9" s="84">
        <v>10.449613052</v>
      </c>
      <c r="E9" s="84">
        <v>151.771144718</v>
      </c>
      <c r="F9" s="84">
        <v>676.568302192</v>
      </c>
      <c r="G9" s="84">
        <v>54.670464009</v>
      </c>
      <c r="H9" s="84">
        <v>7.718479333</v>
      </c>
      <c r="I9" s="84">
        <v>0</v>
      </c>
      <c r="J9" s="74">
        <v>0.04943747665352242</v>
      </c>
      <c r="K9" s="79">
        <v>901.2274407806535</v>
      </c>
      <c r="L9" s="84">
        <v>0</v>
      </c>
    </row>
    <row r="10" spans="2:12" ht="12.75">
      <c r="B10" s="11">
        <v>6</v>
      </c>
      <c r="C10" s="13" t="s">
        <v>38</v>
      </c>
      <c r="D10" s="84">
        <v>4.809086682</v>
      </c>
      <c r="E10" s="84">
        <v>92.957932527</v>
      </c>
      <c r="F10" s="84">
        <v>271.256299388</v>
      </c>
      <c r="G10" s="84">
        <v>22.860053803</v>
      </c>
      <c r="H10" s="84">
        <v>32.935518828</v>
      </c>
      <c r="I10" s="84">
        <v>0</v>
      </c>
      <c r="J10" s="74">
        <v>0.0008379105155355087</v>
      </c>
      <c r="K10" s="79">
        <v>424.8197291385155</v>
      </c>
      <c r="L10" s="84">
        <v>0</v>
      </c>
    </row>
    <row r="11" spans="2:12" ht="12.75">
      <c r="B11" s="11">
        <v>7</v>
      </c>
      <c r="C11" s="13" t="s">
        <v>39</v>
      </c>
      <c r="D11" s="84">
        <v>31.504175753</v>
      </c>
      <c r="E11" s="84">
        <v>52.05410886</v>
      </c>
      <c r="F11" s="84">
        <v>471.935328548</v>
      </c>
      <c r="G11" s="84">
        <v>58.825849715</v>
      </c>
      <c r="H11" s="84">
        <v>9.124025034</v>
      </c>
      <c r="I11" s="84">
        <v>0</v>
      </c>
      <c r="J11" s="74">
        <v>0.08132723164415133</v>
      </c>
      <c r="K11" s="79">
        <v>623.5248151416442</v>
      </c>
      <c r="L11" s="84">
        <v>0</v>
      </c>
    </row>
    <row r="12" spans="2:12" ht="12.75">
      <c r="B12" s="11">
        <v>8</v>
      </c>
      <c r="C12" s="12" t="s">
        <v>40</v>
      </c>
      <c r="D12" s="84">
        <v>0.129548389</v>
      </c>
      <c r="E12" s="84">
        <v>0.177884064</v>
      </c>
      <c r="F12" s="84">
        <v>18.596627643</v>
      </c>
      <c r="G12" s="84">
        <v>2.136541149</v>
      </c>
      <c r="H12" s="84">
        <v>0.097522954</v>
      </c>
      <c r="I12" s="84">
        <v>0</v>
      </c>
      <c r="J12" s="74">
        <v>0.0008475525363595865</v>
      </c>
      <c r="K12" s="79">
        <v>21.13897175153636</v>
      </c>
      <c r="L12" s="84">
        <v>0</v>
      </c>
    </row>
    <row r="13" spans="2:12" ht="12.75">
      <c r="B13" s="11">
        <v>9</v>
      </c>
      <c r="C13" s="12" t="s">
        <v>41</v>
      </c>
      <c r="D13" s="84">
        <v>0.091602236</v>
      </c>
      <c r="E13" s="84">
        <v>1.167728477</v>
      </c>
      <c r="F13" s="84">
        <v>12.50041925</v>
      </c>
      <c r="G13" s="84">
        <v>0.969629348</v>
      </c>
      <c r="H13" s="84">
        <v>0.023305516</v>
      </c>
      <c r="I13" s="84">
        <v>0</v>
      </c>
      <c r="J13" s="74">
        <v>0</v>
      </c>
      <c r="K13" s="79">
        <v>14.752684827000001</v>
      </c>
      <c r="L13" s="84">
        <v>0</v>
      </c>
    </row>
    <row r="14" spans="2:12" ht="12.75">
      <c r="B14" s="11">
        <v>10</v>
      </c>
      <c r="C14" s="13" t="s">
        <v>42</v>
      </c>
      <c r="D14" s="84">
        <v>13.767951259</v>
      </c>
      <c r="E14" s="84">
        <v>178.887996339</v>
      </c>
      <c r="F14" s="84">
        <v>658.208037145</v>
      </c>
      <c r="G14" s="84">
        <v>102.110702755</v>
      </c>
      <c r="H14" s="84">
        <v>7.256830126</v>
      </c>
      <c r="I14" s="84">
        <v>0</v>
      </c>
      <c r="J14" s="74">
        <v>0.013720406573430268</v>
      </c>
      <c r="K14" s="79">
        <v>960.2452380305734</v>
      </c>
      <c r="L14" s="84">
        <v>0</v>
      </c>
    </row>
    <row r="15" spans="2:12" ht="12.75">
      <c r="B15" s="11">
        <v>11</v>
      </c>
      <c r="C15" s="13" t="s">
        <v>43</v>
      </c>
      <c r="D15" s="84">
        <v>277.646672928</v>
      </c>
      <c r="E15" s="84">
        <v>736.164083745</v>
      </c>
      <c r="F15" s="84">
        <v>5601.020791823</v>
      </c>
      <c r="G15" s="84">
        <v>774.329360241</v>
      </c>
      <c r="H15" s="84">
        <v>116.500799705</v>
      </c>
      <c r="I15" s="84">
        <v>0</v>
      </c>
      <c r="J15" s="74">
        <v>43.36941566726087</v>
      </c>
      <c r="K15" s="79">
        <v>7549.031124109261</v>
      </c>
      <c r="L15" s="84">
        <v>0</v>
      </c>
    </row>
    <row r="16" spans="2:12" ht="12.75">
      <c r="B16" s="11">
        <v>12</v>
      </c>
      <c r="C16" s="13" t="s">
        <v>44</v>
      </c>
      <c r="D16" s="84">
        <v>483.432483655</v>
      </c>
      <c r="E16" s="84">
        <v>2469.75481044</v>
      </c>
      <c r="F16" s="84">
        <v>1791.495384728</v>
      </c>
      <c r="G16" s="84">
        <v>145.361807884</v>
      </c>
      <c r="H16" s="84">
        <v>59.781092198</v>
      </c>
      <c r="I16" s="84">
        <v>0</v>
      </c>
      <c r="J16" s="74">
        <v>0.2916788813568465</v>
      </c>
      <c r="K16" s="79">
        <v>4950.117257786357</v>
      </c>
      <c r="L16" s="84">
        <v>0</v>
      </c>
    </row>
    <row r="17" spans="2:12" ht="12.75">
      <c r="B17" s="11">
        <v>13</v>
      </c>
      <c r="C17" s="13" t="s">
        <v>45</v>
      </c>
      <c r="D17" s="84">
        <v>1.629777789</v>
      </c>
      <c r="E17" s="84">
        <v>4.34093443</v>
      </c>
      <c r="F17" s="84">
        <v>96.26609843</v>
      </c>
      <c r="G17" s="84">
        <v>5.386483578</v>
      </c>
      <c r="H17" s="84">
        <v>2.035391223</v>
      </c>
      <c r="I17" s="84">
        <v>0</v>
      </c>
      <c r="J17" s="74">
        <v>0.13389590729548492</v>
      </c>
      <c r="K17" s="79">
        <v>109.79258135729549</v>
      </c>
      <c r="L17" s="84">
        <v>0</v>
      </c>
    </row>
    <row r="18" spans="2:12" ht="12.75">
      <c r="B18" s="11">
        <v>14</v>
      </c>
      <c r="C18" s="13" t="s">
        <v>46</v>
      </c>
      <c r="D18" s="84">
        <v>0.485955136</v>
      </c>
      <c r="E18" s="84">
        <v>2.250799228</v>
      </c>
      <c r="F18" s="84">
        <v>53.447644676</v>
      </c>
      <c r="G18" s="84">
        <v>2.244593518</v>
      </c>
      <c r="H18" s="84">
        <v>1.199302013</v>
      </c>
      <c r="I18" s="84">
        <v>0</v>
      </c>
      <c r="J18" s="74">
        <v>0</v>
      </c>
      <c r="K18" s="79">
        <v>59.628294571000005</v>
      </c>
      <c r="L18" s="84">
        <v>0</v>
      </c>
    </row>
    <row r="19" spans="2:12" ht="12.75">
      <c r="B19" s="11">
        <v>15</v>
      </c>
      <c r="C19" s="13" t="s">
        <v>47</v>
      </c>
      <c r="D19" s="84">
        <v>13.789781655</v>
      </c>
      <c r="E19" s="84">
        <v>58.550594603</v>
      </c>
      <c r="F19" s="84">
        <v>825.275049561</v>
      </c>
      <c r="G19" s="84">
        <v>104.951021722</v>
      </c>
      <c r="H19" s="84">
        <v>10.371565654</v>
      </c>
      <c r="I19" s="84">
        <v>0</v>
      </c>
      <c r="J19" s="74">
        <v>0.00126121413563569</v>
      </c>
      <c r="K19" s="79">
        <v>1012.9392744091356</v>
      </c>
      <c r="L19" s="84">
        <v>0</v>
      </c>
    </row>
    <row r="20" spans="2:12" ht="12.75">
      <c r="B20" s="11">
        <v>16</v>
      </c>
      <c r="C20" s="13" t="s">
        <v>48</v>
      </c>
      <c r="D20" s="84">
        <v>1013.546609593</v>
      </c>
      <c r="E20" s="84">
        <v>1490.033946421</v>
      </c>
      <c r="F20" s="84">
        <v>5145.418462828</v>
      </c>
      <c r="G20" s="84">
        <v>364.853358666</v>
      </c>
      <c r="H20" s="84">
        <v>141.783597903</v>
      </c>
      <c r="I20" s="84">
        <v>0</v>
      </c>
      <c r="J20" s="74">
        <v>3.4909594319698978</v>
      </c>
      <c r="K20" s="79">
        <v>8159.126934842969</v>
      </c>
      <c r="L20" s="84">
        <v>0</v>
      </c>
    </row>
    <row r="21" spans="2:12" ht="12.75">
      <c r="B21" s="11">
        <v>17</v>
      </c>
      <c r="C21" s="12" t="s">
        <v>49</v>
      </c>
      <c r="D21" s="84">
        <v>57.468445799</v>
      </c>
      <c r="E21" s="84">
        <v>130.811273042</v>
      </c>
      <c r="F21" s="84">
        <v>1149.414416688</v>
      </c>
      <c r="G21" s="84">
        <v>101.522405319</v>
      </c>
      <c r="H21" s="84">
        <v>25.622817905</v>
      </c>
      <c r="I21" s="84">
        <v>0</v>
      </c>
      <c r="J21" s="74">
        <v>0.11957864072712106</v>
      </c>
      <c r="K21" s="79">
        <v>1464.958937393727</v>
      </c>
      <c r="L21" s="84">
        <v>0</v>
      </c>
    </row>
    <row r="22" spans="2:12" ht="12.75">
      <c r="B22" s="11">
        <v>18</v>
      </c>
      <c r="C22" s="13" t="s">
        <v>50</v>
      </c>
      <c r="D22" s="84">
        <v>0.000148484</v>
      </c>
      <c r="E22" s="84">
        <v>0</v>
      </c>
      <c r="F22" s="84">
        <v>0.978106165</v>
      </c>
      <c r="G22" s="84">
        <v>0.0048745</v>
      </c>
      <c r="H22" s="84">
        <v>0.021460415</v>
      </c>
      <c r="I22" s="84">
        <v>0</v>
      </c>
      <c r="J22" s="74">
        <v>0</v>
      </c>
      <c r="K22" s="79">
        <v>1.004589564</v>
      </c>
      <c r="L22" s="84">
        <v>0</v>
      </c>
    </row>
    <row r="23" spans="2:12" ht="12.75">
      <c r="B23" s="11">
        <v>19</v>
      </c>
      <c r="C23" s="13" t="s">
        <v>51</v>
      </c>
      <c r="D23" s="84">
        <v>176.251002451</v>
      </c>
      <c r="E23" s="84">
        <v>108.64499217</v>
      </c>
      <c r="F23" s="84">
        <v>1250.979142253</v>
      </c>
      <c r="G23" s="84">
        <v>140.783146931</v>
      </c>
      <c r="H23" s="84">
        <v>18.56816525</v>
      </c>
      <c r="I23" s="84">
        <v>0</v>
      </c>
      <c r="J23" s="74">
        <v>2.2270487445104075</v>
      </c>
      <c r="K23" s="79">
        <v>1697.4534977995104</v>
      </c>
      <c r="L23" s="84">
        <v>0</v>
      </c>
    </row>
    <row r="24" spans="2:12" ht="12.75">
      <c r="B24" s="11">
        <v>20</v>
      </c>
      <c r="C24" s="12" t="s">
        <v>52</v>
      </c>
      <c r="D24" s="84">
        <v>9280.136571782</v>
      </c>
      <c r="E24" s="84">
        <v>8730.505711672924</v>
      </c>
      <c r="F24" s="84">
        <v>20559.566759366</v>
      </c>
      <c r="G24" s="84">
        <v>3055.6688810196656</v>
      </c>
      <c r="H24" s="84">
        <v>1246.188132973</v>
      </c>
      <c r="I24" s="84">
        <v>0</v>
      </c>
      <c r="J24" s="74">
        <v>145.50747478723497</v>
      </c>
      <c r="K24" s="79">
        <v>43017.57353160082</v>
      </c>
      <c r="L24" s="84">
        <v>0</v>
      </c>
    </row>
    <row r="25" spans="2:12" ht="12.75">
      <c r="B25" s="11">
        <v>21</v>
      </c>
      <c r="C25" s="13" t="s">
        <v>53</v>
      </c>
      <c r="D25" s="84">
        <v>0.202902027</v>
      </c>
      <c r="E25" s="84">
        <v>0.015820489</v>
      </c>
      <c r="F25" s="84">
        <v>8.289061316</v>
      </c>
      <c r="G25" s="84">
        <v>0.415098404</v>
      </c>
      <c r="H25" s="84">
        <v>0.339319415</v>
      </c>
      <c r="I25" s="84">
        <v>0</v>
      </c>
      <c r="J25" s="74">
        <v>6.163330958135737E-05</v>
      </c>
      <c r="K25" s="79">
        <v>9.262263284309581</v>
      </c>
      <c r="L25" s="84">
        <v>0</v>
      </c>
    </row>
    <row r="26" spans="2:12" ht="12.75">
      <c r="B26" s="11">
        <v>22</v>
      </c>
      <c r="C26" s="12" t="s">
        <v>54</v>
      </c>
      <c r="D26" s="84">
        <v>1.000293892</v>
      </c>
      <c r="E26" s="84">
        <v>3.730983509</v>
      </c>
      <c r="F26" s="84">
        <v>23.643343554</v>
      </c>
      <c r="G26" s="84">
        <v>1.020761252</v>
      </c>
      <c r="H26" s="84">
        <v>1.355577351</v>
      </c>
      <c r="I26" s="84">
        <v>0</v>
      </c>
      <c r="J26" s="74">
        <v>0.00010133574826873482</v>
      </c>
      <c r="K26" s="79">
        <v>30.75106089374827</v>
      </c>
      <c r="L26" s="84">
        <v>0</v>
      </c>
    </row>
    <row r="27" spans="2:12" ht="12.75">
      <c r="B27" s="11">
        <v>23</v>
      </c>
      <c r="C27" s="12" t="s">
        <v>55</v>
      </c>
      <c r="D27" s="84">
        <v>0.271649344</v>
      </c>
      <c r="E27" s="84">
        <v>0.002617446</v>
      </c>
      <c r="F27" s="84">
        <v>2.122565394</v>
      </c>
      <c r="G27" s="84">
        <v>0.296768616</v>
      </c>
      <c r="H27" s="84">
        <v>0.003821787</v>
      </c>
      <c r="I27" s="84">
        <v>0</v>
      </c>
      <c r="J27" s="74">
        <v>0</v>
      </c>
      <c r="K27" s="79">
        <v>2.697422587</v>
      </c>
      <c r="L27" s="84">
        <v>0</v>
      </c>
    </row>
    <row r="28" spans="2:12" ht="12.75">
      <c r="B28" s="11">
        <v>24</v>
      </c>
      <c r="C28" s="13" t="s">
        <v>56</v>
      </c>
      <c r="D28" s="84">
        <v>0.130222988</v>
      </c>
      <c r="E28" s="84">
        <v>0.207731069</v>
      </c>
      <c r="F28" s="84">
        <v>8.948765289</v>
      </c>
      <c r="G28" s="84">
        <v>0.282007172</v>
      </c>
      <c r="H28" s="84">
        <v>0.647156002</v>
      </c>
      <c r="I28" s="84">
        <v>0</v>
      </c>
      <c r="J28" s="74">
        <v>1.0808728030898567</v>
      </c>
      <c r="K28" s="79">
        <v>11.296755323089858</v>
      </c>
      <c r="L28" s="84">
        <v>0</v>
      </c>
    </row>
    <row r="29" spans="2:12" ht="12.75">
      <c r="B29" s="11">
        <v>25</v>
      </c>
      <c r="C29" s="13" t="s">
        <v>99</v>
      </c>
      <c r="D29" s="84">
        <v>1677.284791798</v>
      </c>
      <c r="E29" s="84">
        <v>1406.456256692</v>
      </c>
      <c r="F29" s="84">
        <v>4197.189831753</v>
      </c>
      <c r="G29" s="84">
        <v>453.975992986</v>
      </c>
      <c r="H29" s="84">
        <v>146.130484602</v>
      </c>
      <c r="I29" s="84">
        <v>0</v>
      </c>
      <c r="J29" s="74">
        <v>7.884985996901317</v>
      </c>
      <c r="K29" s="79">
        <v>7888.922343827902</v>
      </c>
      <c r="L29" s="84">
        <v>0</v>
      </c>
    </row>
    <row r="30" spans="2:12" ht="12.75">
      <c r="B30" s="11">
        <v>26</v>
      </c>
      <c r="C30" s="13" t="s">
        <v>100</v>
      </c>
      <c r="D30" s="84">
        <v>31.979882373</v>
      </c>
      <c r="E30" s="84">
        <v>60.998305444</v>
      </c>
      <c r="F30" s="84">
        <v>570.075250605</v>
      </c>
      <c r="G30" s="84">
        <v>60.192990761</v>
      </c>
      <c r="H30" s="84">
        <v>8.36505988</v>
      </c>
      <c r="I30" s="84">
        <v>0</v>
      </c>
      <c r="J30" s="74">
        <v>0.02180117626093449</v>
      </c>
      <c r="K30" s="79">
        <v>731.633290239261</v>
      </c>
      <c r="L30" s="84">
        <v>0</v>
      </c>
    </row>
    <row r="31" spans="2:12" ht="12.75">
      <c r="B31" s="11">
        <v>27</v>
      </c>
      <c r="C31" s="13" t="s">
        <v>15</v>
      </c>
      <c r="D31" s="84">
        <v>204.429359127</v>
      </c>
      <c r="E31" s="84">
        <v>546.916329102</v>
      </c>
      <c r="F31" s="84">
        <v>3835.170795602</v>
      </c>
      <c r="G31" s="84">
        <v>398.258309711</v>
      </c>
      <c r="H31" s="84">
        <v>87.579084791</v>
      </c>
      <c r="I31" s="84">
        <v>0</v>
      </c>
      <c r="J31" s="74">
        <v>0</v>
      </c>
      <c r="K31" s="79">
        <v>5072.3538783330005</v>
      </c>
      <c r="L31" s="84">
        <v>0</v>
      </c>
    </row>
    <row r="32" spans="2:12" ht="12.75">
      <c r="B32" s="11">
        <v>28</v>
      </c>
      <c r="C32" s="13" t="s">
        <v>101</v>
      </c>
      <c r="D32" s="84">
        <v>1.40220804</v>
      </c>
      <c r="E32" s="84">
        <v>4.692707941</v>
      </c>
      <c r="F32" s="84">
        <v>33.054189742</v>
      </c>
      <c r="G32" s="84">
        <v>2.374031525</v>
      </c>
      <c r="H32" s="84">
        <v>2.955256852</v>
      </c>
      <c r="I32" s="84">
        <v>0</v>
      </c>
      <c r="J32" s="74">
        <v>0.05730933588983828</v>
      </c>
      <c r="K32" s="79">
        <v>44.535703435889836</v>
      </c>
      <c r="L32" s="84">
        <v>0</v>
      </c>
    </row>
    <row r="33" spans="2:12" ht="12.75">
      <c r="B33" s="11">
        <v>29</v>
      </c>
      <c r="C33" s="13" t="s">
        <v>57</v>
      </c>
      <c r="D33" s="84">
        <v>28.002362498</v>
      </c>
      <c r="E33" s="84">
        <v>101.433865575</v>
      </c>
      <c r="F33" s="84">
        <v>1011.498311982</v>
      </c>
      <c r="G33" s="84">
        <v>55.413642064</v>
      </c>
      <c r="H33" s="84">
        <v>19.982939666</v>
      </c>
      <c r="I33" s="84">
        <v>0</v>
      </c>
      <c r="J33" s="74">
        <v>0.046898411169848685</v>
      </c>
      <c r="K33" s="79">
        <v>1216.37802019617</v>
      </c>
      <c r="L33" s="84">
        <v>0</v>
      </c>
    </row>
    <row r="34" spans="2:12" ht="12.75">
      <c r="B34" s="11">
        <v>30</v>
      </c>
      <c r="C34" s="13" t="s">
        <v>58</v>
      </c>
      <c r="D34" s="84">
        <v>37.204598764</v>
      </c>
      <c r="E34" s="84">
        <v>202.846065337</v>
      </c>
      <c r="F34" s="84">
        <v>1823.151972805</v>
      </c>
      <c r="G34" s="84">
        <v>104.201307705</v>
      </c>
      <c r="H34" s="84">
        <v>24.541630969</v>
      </c>
      <c r="I34" s="84">
        <v>0</v>
      </c>
      <c r="J34" s="74">
        <v>0.1834982435991758</v>
      </c>
      <c r="K34" s="79">
        <v>2192.1290738235994</v>
      </c>
      <c r="L34" s="84">
        <v>0</v>
      </c>
    </row>
    <row r="35" spans="2:12" ht="12.75">
      <c r="B35" s="11">
        <v>31</v>
      </c>
      <c r="C35" s="12" t="s">
        <v>59</v>
      </c>
      <c r="D35" s="84">
        <v>2.37833197</v>
      </c>
      <c r="E35" s="84">
        <v>0.27228444</v>
      </c>
      <c r="F35" s="84">
        <v>25.338635177</v>
      </c>
      <c r="G35" s="84">
        <v>2.00879772</v>
      </c>
      <c r="H35" s="84">
        <v>0.163786944</v>
      </c>
      <c r="I35" s="84">
        <v>0</v>
      </c>
      <c r="J35" s="74">
        <v>1.890592318446545E-07</v>
      </c>
      <c r="K35" s="79">
        <v>30.161836440059236</v>
      </c>
      <c r="L35" s="84">
        <v>0</v>
      </c>
    </row>
    <row r="36" spans="2:12" ht="12.75">
      <c r="B36" s="11">
        <v>32</v>
      </c>
      <c r="C36" s="13" t="s">
        <v>60</v>
      </c>
      <c r="D36" s="84">
        <v>608.190771205</v>
      </c>
      <c r="E36" s="84">
        <v>629.035458523</v>
      </c>
      <c r="F36" s="84">
        <v>2983.540902037</v>
      </c>
      <c r="G36" s="84">
        <v>370.467396714</v>
      </c>
      <c r="H36" s="84">
        <v>138.141970599</v>
      </c>
      <c r="I36" s="84">
        <v>0</v>
      </c>
      <c r="J36" s="74">
        <v>3.575622802819179</v>
      </c>
      <c r="K36" s="79">
        <v>4732.9521218808195</v>
      </c>
      <c r="L36" s="84">
        <v>0</v>
      </c>
    </row>
    <row r="37" spans="2:12" ht="12.75">
      <c r="B37" s="11">
        <v>33</v>
      </c>
      <c r="C37" s="13" t="s">
        <v>95</v>
      </c>
      <c r="D37" s="84">
        <v>23.486558972</v>
      </c>
      <c r="E37" s="84">
        <v>7.016813203</v>
      </c>
      <c r="F37" s="84">
        <v>103.676559766</v>
      </c>
      <c r="G37" s="85">
        <v>6.159696173</v>
      </c>
      <c r="H37" s="85">
        <v>1.432033201</v>
      </c>
      <c r="I37" s="84">
        <v>0</v>
      </c>
      <c r="J37" s="74">
        <v>1.0265967335157336</v>
      </c>
      <c r="K37" s="79">
        <v>142.79825804851572</v>
      </c>
      <c r="L37" s="84">
        <v>0</v>
      </c>
    </row>
    <row r="38" spans="2:12" ht="12.75">
      <c r="B38" s="11">
        <v>34</v>
      </c>
      <c r="C38" s="13" t="s">
        <v>61</v>
      </c>
      <c r="D38" s="84">
        <v>0.105506621</v>
      </c>
      <c r="E38" s="84">
        <v>0.263087703</v>
      </c>
      <c r="F38" s="84">
        <v>9.194453098</v>
      </c>
      <c r="G38" s="84">
        <v>0.206930512</v>
      </c>
      <c r="H38" s="84">
        <v>0.321855855</v>
      </c>
      <c r="I38" s="84">
        <v>0</v>
      </c>
      <c r="J38" s="74">
        <v>0.00011438083526601599</v>
      </c>
      <c r="K38" s="79">
        <v>10.091948169835266</v>
      </c>
      <c r="L38" s="84">
        <v>0</v>
      </c>
    </row>
    <row r="39" spans="2:12" ht="12.75">
      <c r="B39" s="11">
        <v>35</v>
      </c>
      <c r="C39" s="13" t="s">
        <v>62</v>
      </c>
      <c r="D39" s="84">
        <v>209.801655789</v>
      </c>
      <c r="E39" s="84">
        <v>516.469638512</v>
      </c>
      <c r="F39" s="84">
        <v>3432.287915582</v>
      </c>
      <c r="G39" s="84">
        <v>324.801530179</v>
      </c>
      <c r="H39" s="84">
        <v>54.579300173</v>
      </c>
      <c r="I39" s="84">
        <v>0</v>
      </c>
      <c r="J39" s="74">
        <v>0.8801455916926768</v>
      </c>
      <c r="K39" s="79">
        <v>4538.820185826693</v>
      </c>
      <c r="L39" s="84">
        <v>0</v>
      </c>
    </row>
    <row r="40" spans="2:12" ht="12.75">
      <c r="B40" s="11">
        <v>36</v>
      </c>
      <c r="C40" s="13" t="s">
        <v>63</v>
      </c>
      <c r="D40" s="84">
        <v>12.436011171</v>
      </c>
      <c r="E40" s="84">
        <v>33.04914522</v>
      </c>
      <c r="F40" s="84">
        <v>444.135836145</v>
      </c>
      <c r="G40" s="84">
        <v>29.994478878</v>
      </c>
      <c r="H40" s="84">
        <v>9.035110872</v>
      </c>
      <c r="I40" s="84">
        <v>0</v>
      </c>
      <c r="J40" s="74">
        <v>0.00017261107867416961</v>
      </c>
      <c r="K40" s="79">
        <v>528.6507548970787</v>
      </c>
      <c r="L40" s="84">
        <v>0</v>
      </c>
    </row>
    <row r="41" spans="2:12" ht="12.75">
      <c r="B41" s="11">
        <v>37</v>
      </c>
      <c r="C41" s="13" t="s">
        <v>64</v>
      </c>
      <c r="D41" s="84">
        <v>1438.394378669</v>
      </c>
      <c r="E41" s="84">
        <v>840.164774962</v>
      </c>
      <c r="F41" s="84">
        <v>3171.126170417</v>
      </c>
      <c r="G41" s="84">
        <v>385.559230206</v>
      </c>
      <c r="H41" s="84">
        <v>102.531948211</v>
      </c>
      <c r="I41" s="84">
        <v>0</v>
      </c>
      <c r="J41" s="74">
        <v>0.8161012097276051</v>
      </c>
      <c r="K41" s="79">
        <v>5938.592603674728</v>
      </c>
      <c r="L41" s="84">
        <v>0</v>
      </c>
    </row>
    <row r="42" spans="2:12" ht="15">
      <c r="B42" s="14" t="s">
        <v>11</v>
      </c>
      <c r="C42" s="75"/>
      <c r="D42" s="87">
        <f aca="true" t="shared" si="0" ref="D42:L42">SUM(D5:D41)</f>
        <v>15746.211910609998</v>
      </c>
      <c r="E42" s="87">
        <f t="shared" si="0"/>
        <v>18751.451723783925</v>
      </c>
      <c r="F42" s="87">
        <f t="shared" si="0"/>
        <v>62016.08589115899</v>
      </c>
      <c r="G42" s="87">
        <f t="shared" si="0"/>
        <v>7262.945296713666</v>
      </c>
      <c r="H42" s="87">
        <f>SUM(H5:H41)</f>
        <v>2308.2881930410003</v>
      </c>
      <c r="I42" s="87">
        <f t="shared" si="0"/>
        <v>0</v>
      </c>
      <c r="J42" s="87">
        <f t="shared" si="0"/>
        <v>211.944180132</v>
      </c>
      <c r="K42" s="87">
        <f>SUM(K5:K41)</f>
        <v>106296.9271954396</v>
      </c>
      <c r="L42" s="87">
        <f t="shared" si="0"/>
        <v>0</v>
      </c>
    </row>
    <row r="43" spans="2:6" ht="12.75">
      <c r="B43" t="s">
        <v>80</v>
      </c>
      <c r="E43" s="2"/>
      <c r="F43" s="82"/>
    </row>
    <row r="44" spans="4:12" ht="12.75">
      <c r="D44" s="88"/>
      <c r="E44" s="88"/>
      <c r="F44" s="88"/>
      <c r="G44" s="88"/>
      <c r="H44" s="88"/>
      <c r="I44" s="88"/>
      <c r="J44" s="88"/>
      <c r="K44" s="88"/>
      <c r="L44" s="88"/>
    </row>
    <row r="87" ht="12.75">
      <c r="B87" s="122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 Balaji</cp:lastModifiedBy>
  <cp:lastPrinted>2021-06-08T09:54:12Z</cp:lastPrinted>
  <dcterms:created xsi:type="dcterms:W3CDTF">2014-01-06T04:43:23Z</dcterms:created>
  <dcterms:modified xsi:type="dcterms:W3CDTF">2022-04-11T05:21:01Z</dcterms:modified>
  <cp:category/>
  <cp:version/>
  <cp:contentType/>
  <cp:contentStatus/>
</cp:coreProperties>
</file>