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<sst xmlns="http://schemas.openxmlformats.org/spreadsheetml/2006/main" count="190" uniqueCount="156">
  <si>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</si>
  <si>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</si>
  <si>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</si>
  <si>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</si>
  <si>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</si>
  <si>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</si>
  <si>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</si>
  <si>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</si>
  <si>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</si>
  <si>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</si>
  <si>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</si>
  <si>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</si>
  <si>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</si>
  <si>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</si>
  <si>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</si>
  <si>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</si>
  <si>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</si>
  <si>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</si>
  <si>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</si>
  <si>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</si>
  <si>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</si>
  <si>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</si>
  <si>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</si>
  <si>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</si>
  <si>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</si>
  <si>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</si>
  <si>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</si>
  <si>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</si>
  <si>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</si>
  <si>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</si>
  <si>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</si>
  <si>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</si>
  <si>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</si>
  <si>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</si>
  <si>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</si>
  <si>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</si>
  <si>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</si>
  <si>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</si>
  <si>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</si>
  <si>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</si>
  <si>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</si>
  <si>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</si>
  <si>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</si>
  <si>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</si>
  <si>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</si>
  <si>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</si>
  <si>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</si>
  <si>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</si>
  <si>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</si>
  <si>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</si>
  <si>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</si>
  <si>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</si>
  <si>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</si>
  <si>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</si>
  <si>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</si>
  <si>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</si>
  <si>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</si>
  <si>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</si>
  <si>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</si>
  <si>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</si>
  <si>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</si>
  <si>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</si>
  <si>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</si>
  <si>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</si>
  <si>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</si>
  <si>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</si>
  <si>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</si>
  <si>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</si>
  <si>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</si>
  <si>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</si>
  <si>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</si>
  <si>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</si>
  <si>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</si>
  <si>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</si>
  <si>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</si>
  <si>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</si>
  <si>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</si>
  <si>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</si>
  <si>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</si>
  <si>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</si>
  <si>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</si>
  <si>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</si>
  <si>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</si>
  <si>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</si>
  <si>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</si>
  <si>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</si>
  <si>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</si>
  <si>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</si>
  <si>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</si>
  <si>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</si>
  <si>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</si>
  <si>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</si>
  <si>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</si>
  <si>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</si>
  <si>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</si>
  <si>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</si>
  <si>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</si>
  <si>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</si>
  <si>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</si>
  <si>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</si>
  <si>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</si>
  <si>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</si>
  <si>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</si>
  <si>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</si>
  <si>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</si>
  <si>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</si>
  <si>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</si>
  <si>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</si>
  <si>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</si>
  <si>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</si>
  <si>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</si>
  <si>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</si>
  <si>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</si>
  <si>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</si>
  <si>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</si>
  <si>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</si>
  <si>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</si>
  <si>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</si>
  <si>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</si>
  <si>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</si>
  <si>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</si>
  <si>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</si>
  <si>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</si>
  <si>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</si>
  <si>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</si>
  <si>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</si>
  <si>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</si>
  <si>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</si>
  <si>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</si>
  <si>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</si>
  <si>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</si>
  <si>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</si>
  <si>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</si>
  <si>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</si>
  <si>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</si>
  <si>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250-39M</t>
  </si>
  <si>
    <t>DSP FMP - Series 251-38M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</si>
  <si>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</si>
  <si>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</si>
  <si>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</si>
  <si>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</si>
  <si>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</si>
  <si>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</si>
  <si>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</si>
  <si>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</si>
  <si>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</si>
  <si>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</si>
  <si>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</si>
  <si>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</si>
  <si>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</si>
  <si>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</si>
  <si>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</si>
  <si>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</si>
  <si>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</si>
  <si>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Mutual Fund: Average Assets Under Management (AAUM) as on 31.01.2022 (All figures in Rs. Crore)</t>
  </si>
  <si>
    <t>Table showing State wise /Union Territory wise contribution to AAUM of category of schemes as on 31.01.2022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</si>
</sst>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3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39.14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5" t="s">
        <v>66</v>
      </c>
      <c r="B1" s="137" t="s">
        <v>28</v>
      </c>
      <c r="C1" s="143" t="s">
        <v>154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6"/>
      <c r="B2" s="138"/>
      <c r="C2" s="142" t="s">
        <v>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9" t="s">
        <v>25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29" t="s">
        <v>26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  <c r="BK2" s="146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6"/>
      <c r="B3" s="138"/>
      <c r="C3" s="141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4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6"/>
      <c r="B4" s="138"/>
      <c r="C4" s="123" t="s">
        <v>29</v>
      </c>
      <c r="D4" s="123"/>
      <c r="E4" s="123"/>
      <c r="F4" s="123"/>
      <c r="G4" s="124"/>
      <c r="H4" s="126" t="s">
        <v>30</v>
      </c>
      <c r="I4" s="127"/>
      <c r="J4" s="127"/>
      <c r="K4" s="127"/>
      <c r="L4" s="128"/>
      <c r="M4" s="125" t="s">
        <v>29</v>
      </c>
      <c r="N4" s="123"/>
      <c r="O4" s="123"/>
      <c r="P4" s="123"/>
      <c r="Q4" s="124"/>
      <c r="R4" s="126" t="s">
        <v>30</v>
      </c>
      <c r="S4" s="127"/>
      <c r="T4" s="127"/>
      <c r="U4" s="127"/>
      <c r="V4" s="128"/>
      <c r="W4" s="125" t="s">
        <v>29</v>
      </c>
      <c r="X4" s="123"/>
      <c r="Y4" s="123"/>
      <c r="Z4" s="123"/>
      <c r="AA4" s="124"/>
      <c r="AB4" s="126" t="s">
        <v>30</v>
      </c>
      <c r="AC4" s="127"/>
      <c r="AD4" s="127"/>
      <c r="AE4" s="127"/>
      <c r="AF4" s="128"/>
      <c r="AG4" s="125" t="s">
        <v>29</v>
      </c>
      <c r="AH4" s="123"/>
      <c r="AI4" s="123"/>
      <c r="AJ4" s="123"/>
      <c r="AK4" s="124"/>
      <c r="AL4" s="126" t="s">
        <v>30</v>
      </c>
      <c r="AM4" s="127"/>
      <c r="AN4" s="127"/>
      <c r="AO4" s="127"/>
      <c r="AP4" s="128"/>
      <c r="AQ4" s="125" t="s">
        <v>29</v>
      </c>
      <c r="AR4" s="123"/>
      <c r="AS4" s="123"/>
      <c r="AT4" s="123"/>
      <c r="AU4" s="124"/>
      <c r="AV4" s="126" t="s">
        <v>30</v>
      </c>
      <c r="AW4" s="127"/>
      <c r="AX4" s="127"/>
      <c r="AY4" s="127"/>
      <c r="AZ4" s="128"/>
      <c r="BA4" s="125" t="s">
        <v>29</v>
      </c>
      <c r="BB4" s="123"/>
      <c r="BC4" s="123"/>
      <c r="BD4" s="123"/>
      <c r="BE4" s="124"/>
      <c r="BF4" s="126" t="s">
        <v>30</v>
      </c>
      <c r="BG4" s="127"/>
      <c r="BH4" s="127"/>
      <c r="BI4" s="127"/>
      <c r="BJ4" s="128"/>
      <c r="BK4" s="14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6"/>
      <c r="B5" s="138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10" t="s">
        <v>67</v>
      </c>
      <c r="B7" s="17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10"/>
      <c r="B8" s="21" t="s">
        <v>132</v>
      </c>
      <c r="C8" s="47">
        <v>0</v>
      </c>
      <c r="D8" s="45">
        <v>136.15509262</v>
      </c>
      <c r="E8" s="40">
        <v>0</v>
      </c>
      <c r="F8" s="40">
        <v>0</v>
      </c>
      <c r="G8" s="40">
        <v>0</v>
      </c>
      <c r="H8" s="40">
        <v>4.761716981</v>
      </c>
      <c r="I8" s="40">
        <v>980.584501813</v>
      </c>
      <c r="J8" s="40">
        <v>297.284674119</v>
      </c>
      <c r="K8" s="40">
        <v>0</v>
      </c>
      <c r="L8" s="40">
        <v>110.165980961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1.349474841</v>
      </c>
      <c r="S8" s="40">
        <v>15.601726497</v>
      </c>
      <c r="T8" s="40">
        <v>4.376383601</v>
      </c>
      <c r="U8" s="40">
        <v>0</v>
      </c>
      <c r="V8" s="40">
        <v>18.582526153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0.001372005</v>
      </c>
      <c r="AM8" s="40">
        <v>0</v>
      </c>
      <c r="AN8" s="40">
        <v>0</v>
      </c>
      <c r="AO8" s="40">
        <v>0</v>
      </c>
      <c r="AP8" s="40">
        <v>0.049036565</v>
      </c>
      <c r="AQ8" s="40">
        <v>0</v>
      </c>
      <c r="AR8" s="45">
        <v>0</v>
      </c>
      <c r="AS8" s="40">
        <v>0</v>
      </c>
      <c r="AT8" s="40">
        <v>0</v>
      </c>
      <c r="AU8" s="40">
        <v>0</v>
      </c>
      <c r="AV8" s="40">
        <v>19.017194799</v>
      </c>
      <c r="AW8" s="40">
        <v>492.395002043</v>
      </c>
      <c r="AX8" s="40">
        <v>10.015312722</v>
      </c>
      <c r="AY8" s="40">
        <v>0</v>
      </c>
      <c r="AZ8" s="40">
        <v>194.645840608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10.130790043</v>
      </c>
      <c r="BG8" s="45">
        <v>60.617224653</v>
      </c>
      <c r="BH8" s="40">
        <v>2.079191618</v>
      </c>
      <c r="BI8" s="40">
        <v>0</v>
      </c>
      <c r="BJ8" s="40">
        <v>30.339111152</v>
      </c>
      <c r="BK8" s="108">
        <v>2388.152153794</v>
      </c>
    </row>
    <row r="9" spans="1:63" ht="12.75">
      <c r="A9" s="10"/>
      <c r="B9" s="21" t="s">
        <v>133</v>
      </c>
      <c r="C9" s="47">
        <v>0</v>
      </c>
      <c r="D9" s="45">
        <v>394.992027929</v>
      </c>
      <c r="E9" s="40">
        <v>0</v>
      </c>
      <c r="F9" s="40">
        <v>0</v>
      </c>
      <c r="G9" s="48">
        <v>0</v>
      </c>
      <c r="H9" s="47">
        <v>58.223182289</v>
      </c>
      <c r="I9" s="40">
        <v>5483.243926927</v>
      </c>
      <c r="J9" s="40">
        <v>309.420814539</v>
      </c>
      <c r="K9" s="48">
        <v>0</v>
      </c>
      <c r="L9" s="48">
        <v>462.773384019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26.035875823</v>
      </c>
      <c r="S9" s="40">
        <v>94.950823572</v>
      </c>
      <c r="T9" s="40">
        <v>2.562431943</v>
      </c>
      <c r="U9" s="40">
        <v>0</v>
      </c>
      <c r="V9" s="48">
        <v>56.423200123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0.056271055</v>
      </c>
      <c r="AC9" s="40">
        <v>40.063787292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0.018035756</v>
      </c>
      <c r="AM9" s="40">
        <v>0</v>
      </c>
      <c r="AN9" s="40">
        <v>0</v>
      </c>
      <c r="AO9" s="48">
        <v>0</v>
      </c>
      <c r="AP9" s="48">
        <v>0.006081214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95.975201412</v>
      </c>
      <c r="AW9" s="40">
        <v>1377.168091622</v>
      </c>
      <c r="AX9" s="40">
        <v>3.043034126</v>
      </c>
      <c r="AY9" s="48">
        <v>0</v>
      </c>
      <c r="AZ9" s="48">
        <v>596.431613344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38.229278335</v>
      </c>
      <c r="BG9" s="45">
        <v>47.208051419</v>
      </c>
      <c r="BH9" s="40">
        <v>0</v>
      </c>
      <c r="BI9" s="40">
        <v>0</v>
      </c>
      <c r="BJ9" s="40">
        <v>75.124658833</v>
      </c>
      <c r="BK9" s="108">
        <v>9161.949771572</v>
      </c>
    </row>
    <row r="10" spans="1:63" ht="12.75">
      <c r="A10" s="10"/>
      <c r="B10" s="21" t="s">
        <v>127</v>
      </c>
      <c r="C10" s="47">
        <v>0</v>
      </c>
      <c r="D10" s="45">
        <v>166.076023354</v>
      </c>
      <c r="E10" s="40">
        <v>0</v>
      </c>
      <c r="F10" s="40">
        <v>0</v>
      </c>
      <c r="G10" s="46">
        <v>0</v>
      </c>
      <c r="H10" s="47">
        <v>18.938948205</v>
      </c>
      <c r="I10" s="40">
        <v>1508.935388436</v>
      </c>
      <c r="J10" s="40">
        <v>5.302287386</v>
      </c>
      <c r="K10" s="48">
        <v>0</v>
      </c>
      <c r="L10" s="46">
        <v>122.758638077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5.32622437</v>
      </c>
      <c r="S10" s="40">
        <v>17.691101166</v>
      </c>
      <c r="T10" s="40">
        <v>0</v>
      </c>
      <c r="U10" s="40">
        <v>0</v>
      </c>
      <c r="V10" s="46">
        <v>3.713954584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</v>
      </c>
      <c r="AC10" s="40">
        <v>0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</v>
      </c>
      <c r="AM10" s="40">
        <v>0</v>
      </c>
      <c r="AN10" s="40">
        <v>0</v>
      </c>
      <c r="AO10" s="48">
        <v>0</v>
      </c>
      <c r="AP10" s="46">
        <v>0</v>
      </c>
      <c r="AQ10" s="47">
        <v>0</v>
      </c>
      <c r="AR10" s="45">
        <v>0.591596309</v>
      </c>
      <c r="AS10" s="40">
        <v>0</v>
      </c>
      <c r="AT10" s="48">
        <v>0</v>
      </c>
      <c r="AU10" s="46">
        <v>0</v>
      </c>
      <c r="AV10" s="47">
        <v>11.597106346</v>
      </c>
      <c r="AW10" s="40">
        <v>388.051903945</v>
      </c>
      <c r="AX10" s="40">
        <v>0</v>
      </c>
      <c r="AY10" s="48">
        <v>0</v>
      </c>
      <c r="AZ10" s="46">
        <v>69.66135238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5.091760554</v>
      </c>
      <c r="BG10" s="45">
        <v>8.353029116</v>
      </c>
      <c r="BH10" s="40">
        <v>1.970338107</v>
      </c>
      <c r="BI10" s="40">
        <v>0</v>
      </c>
      <c r="BJ10" s="40">
        <v>16.94460115048305</v>
      </c>
      <c r="BK10" s="108">
        <v>2351.004253485483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697.2231439029999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81.923847475</v>
      </c>
      <c r="I11" s="76">
        <f t="shared" si="0"/>
        <v>7972.763817176</v>
      </c>
      <c r="J11" s="76">
        <f t="shared" si="0"/>
        <v>612.0077760439999</v>
      </c>
      <c r="K11" s="76">
        <f t="shared" si="0"/>
        <v>0</v>
      </c>
      <c r="L11" s="76">
        <f t="shared" si="0"/>
        <v>695.6980030569999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32.711575034</v>
      </c>
      <c r="S11" s="76">
        <f t="shared" si="0"/>
        <v>128.24365123500002</v>
      </c>
      <c r="T11" s="76">
        <f t="shared" si="0"/>
        <v>6.938815544</v>
      </c>
      <c r="U11" s="76">
        <f t="shared" si="0"/>
        <v>0</v>
      </c>
      <c r="V11" s="76">
        <f t="shared" si="0"/>
        <v>78.71968086000001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0.056271055</v>
      </c>
      <c r="AC11" s="76">
        <f t="shared" si="0"/>
        <v>40.063787292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0.019407761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0.055117779</v>
      </c>
      <c r="AQ11" s="76">
        <f t="shared" si="0"/>
        <v>0</v>
      </c>
      <c r="AR11" s="76">
        <f t="shared" si="0"/>
        <v>0.591596309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126.589502557</v>
      </c>
      <c r="AW11" s="76">
        <f t="shared" si="0"/>
        <v>2257.61499761</v>
      </c>
      <c r="AX11" s="76">
        <f t="shared" si="0"/>
        <v>13.058346848</v>
      </c>
      <c r="AY11" s="76">
        <f t="shared" si="0"/>
        <v>0</v>
      </c>
      <c r="AZ11" s="76">
        <f t="shared" si="0"/>
        <v>860.738806332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53.451828932</v>
      </c>
      <c r="BG11" s="76">
        <f t="shared" si="0"/>
        <v>116.17830518800001</v>
      </c>
      <c r="BH11" s="76">
        <f t="shared" si="0"/>
        <v>4.049529724999999</v>
      </c>
      <c r="BI11" s="76">
        <f t="shared" si="0"/>
        <v>0</v>
      </c>
      <c r="BJ11" s="76">
        <f t="shared" si="0"/>
        <v>122.40837113548305</v>
      </c>
      <c r="BK11" s="109">
        <f>SUM(BK8:BK10)</f>
        <v>13901.106178851485</v>
      </c>
      <c r="BL11" s="86"/>
    </row>
    <row r="12" spans="1:64" ht="12.75">
      <c r="A12" s="10" t="s">
        <v>68</v>
      </c>
      <c r="B12" s="17" t="s">
        <v>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86"/>
    </row>
    <row r="13" spans="1:64" ht="12.75">
      <c r="A13" s="10"/>
      <c r="B13" s="17" t="s">
        <v>134</v>
      </c>
      <c r="C13" s="47">
        <v>0</v>
      </c>
      <c r="D13" s="45">
        <v>57.175222921</v>
      </c>
      <c r="E13" s="40">
        <v>0</v>
      </c>
      <c r="F13" s="40">
        <v>0</v>
      </c>
      <c r="G13" s="46">
        <v>0</v>
      </c>
      <c r="H13" s="47">
        <v>43.119004161</v>
      </c>
      <c r="I13" s="40">
        <v>52.854008688</v>
      </c>
      <c r="J13" s="40">
        <v>0</v>
      </c>
      <c r="K13" s="48">
        <v>0</v>
      </c>
      <c r="L13" s="46">
        <v>84.027184231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19.396762376</v>
      </c>
      <c r="S13" s="40">
        <v>2.097549258</v>
      </c>
      <c r="T13" s="40">
        <v>0</v>
      </c>
      <c r="U13" s="40">
        <v>0</v>
      </c>
      <c r="V13" s="46">
        <v>13.285097374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0.031716142</v>
      </c>
      <c r="AS13" s="40">
        <v>0</v>
      </c>
      <c r="AT13" s="48">
        <v>0</v>
      </c>
      <c r="AU13" s="46">
        <v>0</v>
      </c>
      <c r="AV13" s="47">
        <v>21.117696254</v>
      </c>
      <c r="AW13" s="40">
        <v>31.187525926</v>
      </c>
      <c r="AX13" s="40">
        <v>6.243647614</v>
      </c>
      <c r="AY13" s="48">
        <v>0</v>
      </c>
      <c r="AZ13" s="46">
        <v>85.525209752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5.268059097</v>
      </c>
      <c r="BG13" s="45">
        <v>0.0587102</v>
      </c>
      <c r="BH13" s="40">
        <v>0</v>
      </c>
      <c r="BI13" s="40">
        <v>0</v>
      </c>
      <c r="BJ13" s="40">
        <v>4.803252408</v>
      </c>
      <c r="BK13" s="108">
        <v>426.190646402</v>
      </c>
      <c r="BL13" s="86"/>
    </row>
    <row r="14" spans="1:64" ht="12.75">
      <c r="A14" s="10"/>
      <c r="B14" s="21" t="s">
        <v>123</v>
      </c>
      <c r="C14" s="47">
        <v>0</v>
      </c>
      <c r="D14" s="45">
        <v>6.308789711</v>
      </c>
      <c r="E14" s="40">
        <v>0</v>
      </c>
      <c r="F14" s="40">
        <v>0</v>
      </c>
      <c r="G14" s="46">
        <v>0</v>
      </c>
      <c r="H14" s="47">
        <v>5.470555059</v>
      </c>
      <c r="I14" s="40">
        <v>33.054206843</v>
      </c>
      <c r="J14" s="40">
        <v>0</v>
      </c>
      <c r="K14" s="48">
        <v>0</v>
      </c>
      <c r="L14" s="46">
        <v>6.655709707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1.843004546</v>
      </c>
      <c r="S14" s="40">
        <v>0</v>
      </c>
      <c r="T14" s="40">
        <v>0</v>
      </c>
      <c r="U14" s="40">
        <v>0</v>
      </c>
      <c r="V14" s="46">
        <v>0.848290821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9.9235E-05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2.049496389</v>
      </c>
      <c r="AW14" s="40">
        <v>0.155197272</v>
      </c>
      <c r="AX14" s="40">
        <v>0</v>
      </c>
      <c r="AY14" s="48">
        <v>0</v>
      </c>
      <c r="AZ14" s="46">
        <v>11.685114448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0.472193102</v>
      </c>
      <c r="BG14" s="45">
        <v>0</v>
      </c>
      <c r="BH14" s="40">
        <v>0</v>
      </c>
      <c r="BI14" s="40">
        <v>0</v>
      </c>
      <c r="BJ14" s="40">
        <v>0.33987249</v>
      </c>
      <c r="BK14" s="108">
        <v>68.882529623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63.484012632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48.58955922</v>
      </c>
      <c r="I15" s="77">
        <f t="shared" si="1"/>
        <v>85.908215531</v>
      </c>
      <c r="J15" s="77">
        <f t="shared" si="1"/>
        <v>0</v>
      </c>
      <c r="K15" s="77">
        <f t="shared" si="1"/>
        <v>0</v>
      </c>
      <c r="L15" s="77">
        <f t="shared" si="1"/>
        <v>90.682893938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21.239766922</v>
      </c>
      <c r="S15" s="77">
        <f t="shared" si="1"/>
        <v>2.097549258</v>
      </c>
      <c r="T15" s="77">
        <f t="shared" si="1"/>
        <v>0</v>
      </c>
      <c r="U15" s="77">
        <f t="shared" si="1"/>
        <v>0</v>
      </c>
      <c r="V15" s="77">
        <f t="shared" si="1"/>
        <v>14.133388194999998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9.9235E-05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0.031716142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23.167192643</v>
      </c>
      <c r="AW15" s="77">
        <f t="shared" si="2"/>
        <v>31.342723197999998</v>
      </c>
      <c r="AX15" s="77">
        <f t="shared" si="2"/>
        <v>6.243647614</v>
      </c>
      <c r="AY15" s="77">
        <f t="shared" si="2"/>
        <v>0</v>
      </c>
      <c r="AZ15" s="77">
        <f t="shared" si="2"/>
        <v>97.2103242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5.740252199</v>
      </c>
      <c r="BG15" s="77">
        <f t="shared" si="2"/>
        <v>0.0587102</v>
      </c>
      <c r="BH15" s="77">
        <f t="shared" si="2"/>
        <v>0</v>
      </c>
      <c r="BI15" s="77">
        <f t="shared" si="2"/>
        <v>0</v>
      </c>
      <c r="BJ15" s="77">
        <f t="shared" si="2"/>
        <v>5.143124898</v>
      </c>
      <c r="BK15" s="110">
        <f>SUM(BK13:BK14)</f>
        <v>495.073176025</v>
      </c>
      <c r="BL15" s="86"/>
    </row>
    <row r="16" spans="1:64" ht="12.75">
      <c r="A16" s="10" t="s">
        <v>69</v>
      </c>
      <c r="B16" s="17" t="s">
        <v>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51"/>
      <c r="BL16" s="86"/>
    </row>
    <row r="17" spans="1:64" ht="12.75">
      <c r="A17" s="10"/>
      <c r="B17" s="106" t="s">
        <v>135</v>
      </c>
      <c r="C17" s="47">
        <v>0</v>
      </c>
      <c r="D17" s="45">
        <v>12.53207097</v>
      </c>
      <c r="E17" s="40">
        <v>0</v>
      </c>
      <c r="F17" s="40">
        <v>0</v>
      </c>
      <c r="G17" s="46">
        <v>0</v>
      </c>
      <c r="H17" s="63">
        <v>0.135959916</v>
      </c>
      <c r="I17" s="40">
        <v>29.338095567</v>
      </c>
      <c r="J17" s="40">
        <v>0</v>
      </c>
      <c r="K17" s="40">
        <v>0</v>
      </c>
      <c r="L17" s="46">
        <v>3.260635451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0.037596091</v>
      </c>
      <c r="S17" s="40">
        <v>0</v>
      </c>
      <c r="T17" s="40">
        <v>0</v>
      </c>
      <c r="U17" s="40">
        <v>0</v>
      </c>
      <c r="V17" s="46">
        <v>2.342369385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0.136294327</v>
      </c>
      <c r="AW17" s="40">
        <v>3.069674762</v>
      </c>
      <c r="AX17" s="40">
        <v>0</v>
      </c>
      <c r="AY17" s="40">
        <v>0</v>
      </c>
      <c r="AZ17" s="46">
        <v>9.409353805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0.058987459</v>
      </c>
      <c r="BG17" s="45">
        <v>0</v>
      </c>
      <c r="BH17" s="40">
        <v>0</v>
      </c>
      <c r="BI17" s="40">
        <v>0</v>
      </c>
      <c r="BJ17" s="48">
        <v>0.130773995</v>
      </c>
      <c r="BK17" s="108">
        <v>60.451811728</v>
      </c>
      <c r="BL17" s="86"/>
    </row>
    <row r="18" spans="1:64" ht="12.75">
      <c r="A18" s="10"/>
      <c r="B18" s="106" t="s">
        <v>150</v>
      </c>
      <c r="C18" s="47">
        <v>0</v>
      </c>
      <c r="D18" s="45">
        <v>0.502965496</v>
      </c>
      <c r="E18" s="40">
        <v>0</v>
      </c>
      <c r="F18" s="40">
        <v>0</v>
      </c>
      <c r="G18" s="46">
        <v>0</v>
      </c>
      <c r="H18" s="63">
        <v>0.483063747</v>
      </c>
      <c r="I18" s="40">
        <v>5.030660898</v>
      </c>
      <c r="J18" s="40">
        <v>0</v>
      </c>
      <c r="K18" s="40">
        <v>0</v>
      </c>
      <c r="L18" s="46">
        <v>7.663685372</v>
      </c>
      <c r="M18" s="63">
        <v>0</v>
      </c>
      <c r="N18" s="45">
        <v>0</v>
      </c>
      <c r="O18" s="40">
        <v>0</v>
      </c>
      <c r="P18" s="40">
        <v>0</v>
      </c>
      <c r="Q18" s="46">
        <v>0</v>
      </c>
      <c r="R18" s="63">
        <v>0.071571986</v>
      </c>
      <c r="S18" s="40">
        <v>0</v>
      </c>
      <c r="T18" s="40">
        <v>0</v>
      </c>
      <c r="U18" s="40">
        <v>0</v>
      </c>
      <c r="V18" s="46">
        <v>0.324312152</v>
      </c>
      <c r="W18" s="63">
        <v>0</v>
      </c>
      <c r="X18" s="40">
        <v>0</v>
      </c>
      <c r="Y18" s="40">
        <v>0</v>
      </c>
      <c r="Z18" s="40">
        <v>0</v>
      </c>
      <c r="AA18" s="46">
        <v>0</v>
      </c>
      <c r="AB18" s="63">
        <v>0</v>
      </c>
      <c r="AC18" s="40">
        <v>0</v>
      </c>
      <c r="AD18" s="40">
        <v>0</v>
      </c>
      <c r="AE18" s="40">
        <v>0</v>
      </c>
      <c r="AF18" s="46">
        <v>0</v>
      </c>
      <c r="AG18" s="63">
        <v>0</v>
      </c>
      <c r="AH18" s="40">
        <v>0</v>
      </c>
      <c r="AI18" s="40">
        <v>0</v>
      </c>
      <c r="AJ18" s="40">
        <v>0</v>
      </c>
      <c r="AK18" s="46">
        <v>0</v>
      </c>
      <c r="AL18" s="63">
        <v>0</v>
      </c>
      <c r="AM18" s="40">
        <v>0</v>
      </c>
      <c r="AN18" s="40">
        <v>0</v>
      </c>
      <c r="AO18" s="40">
        <v>0</v>
      </c>
      <c r="AP18" s="46">
        <v>0</v>
      </c>
      <c r="AQ18" s="63">
        <v>0</v>
      </c>
      <c r="AR18" s="45">
        <v>0</v>
      </c>
      <c r="AS18" s="40">
        <v>0</v>
      </c>
      <c r="AT18" s="40">
        <v>0</v>
      </c>
      <c r="AU18" s="46">
        <v>0</v>
      </c>
      <c r="AV18" s="63">
        <v>0.095012106</v>
      </c>
      <c r="AW18" s="40">
        <v>20.899105059</v>
      </c>
      <c r="AX18" s="40">
        <v>0</v>
      </c>
      <c r="AY18" s="40">
        <v>0</v>
      </c>
      <c r="AZ18" s="46">
        <v>6.16635405</v>
      </c>
      <c r="BA18" s="63">
        <v>0</v>
      </c>
      <c r="BB18" s="45">
        <v>0</v>
      </c>
      <c r="BC18" s="40">
        <v>0</v>
      </c>
      <c r="BD18" s="40">
        <v>0</v>
      </c>
      <c r="BE18" s="46">
        <v>0</v>
      </c>
      <c r="BF18" s="63">
        <v>0.028151734</v>
      </c>
      <c r="BG18" s="45">
        <v>0</v>
      </c>
      <c r="BH18" s="40">
        <v>0</v>
      </c>
      <c r="BI18" s="40">
        <v>0</v>
      </c>
      <c r="BJ18" s="48">
        <v>0.228732845</v>
      </c>
      <c r="BK18" s="108">
        <v>41.493615445</v>
      </c>
      <c r="BL18" s="86"/>
    </row>
    <row r="19" spans="1:64" ht="12.75">
      <c r="A19" s="10"/>
      <c r="B19" s="106" t="s">
        <v>136</v>
      </c>
      <c r="C19" s="47">
        <v>0</v>
      </c>
      <c r="D19" s="45">
        <v>6.186459675</v>
      </c>
      <c r="E19" s="40">
        <v>0</v>
      </c>
      <c r="F19" s="40">
        <v>0</v>
      </c>
      <c r="G19" s="46">
        <v>0</v>
      </c>
      <c r="H19" s="63">
        <v>0.089950959</v>
      </c>
      <c r="I19" s="40">
        <v>0.618645968</v>
      </c>
      <c r="J19" s="40">
        <v>0</v>
      </c>
      <c r="K19" s="40">
        <v>0</v>
      </c>
      <c r="L19" s="46">
        <v>3.047450038</v>
      </c>
      <c r="M19" s="63">
        <v>0</v>
      </c>
      <c r="N19" s="45">
        <v>0</v>
      </c>
      <c r="O19" s="40">
        <v>0</v>
      </c>
      <c r="P19" s="40">
        <v>0</v>
      </c>
      <c r="Q19" s="46">
        <v>0</v>
      </c>
      <c r="R19" s="63">
        <v>0.037118677</v>
      </c>
      <c r="S19" s="40">
        <v>0</v>
      </c>
      <c r="T19" s="40">
        <v>0</v>
      </c>
      <c r="U19" s="40">
        <v>0</v>
      </c>
      <c r="V19" s="46">
        <v>1.979667097</v>
      </c>
      <c r="W19" s="63">
        <v>0</v>
      </c>
      <c r="X19" s="40">
        <v>0</v>
      </c>
      <c r="Y19" s="40">
        <v>0</v>
      </c>
      <c r="Z19" s="40">
        <v>0</v>
      </c>
      <c r="AA19" s="46">
        <v>0</v>
      </c>
      <c r="AB19" s="63">
        <v>0</v>
      </c>
      <c r="AC19" s="40">
        <v>0</v>
      </c>
      <c r="AD19" s="40">
        <v>0</v>
      </c>
      <c r="AE19" s="40">
        <v>0</v>
      </c>
      <c r="AF19" s="46">
        <v>0</v>
      </c>
      <c r="AG19" s="63">
        <v>0</v>
      </c>
      <c r="AH19" s="40">
        <v>0</v>
      </c>
      <c r="AI19" s="40">
        <v>0</v>
      </c>
      <c r="AJ19" s="40">
        <v>0</v>
      </c>
      <c r="AK19" s="46">
        <v>0</v>
      </c>
      <c r="AL19" s="63">
        <v>0</v>
      </c>
      <c r="AM19" s="40">
        <v>0</v>
      </c>
      <c r="AN19" s="40">
        <v>0</v>
      </c>
      <c r="AO19" s="40">
        <v>0</v>
      </c>
      <c r="AP19" s="46">
        <v>0</v>
      </c>
      <c r="AQ19" s="63">
        <v>0</v>
      </c>
      <c r="AR19" s="45">
        <v>0</v>
      </c>
      <c r="AS19" s="40">
        <v>0</v>
      </c>
      <c r="AT19" s="40">
        <v>0</v>
      </c>
      <c r="AU19" s="46">
        <v>0</v>
      </c>
      <c r="AV19" s="63">
        <v>0.205253918</v>
      </c>
      <c r="AW19" s="40">
        <v>4.355252107</v>
      </c>
      <c r="AX19" s="40">
        <v>0</v>
      </c>
      <c r="AY19" s="40">
        <v>0</v>
      </c>
      <c r="AZ19" s="46">
        <v>9.676653769</v>
      </c>
      <c r="BA19" s="63">
        <v>0</v>
      </c>
      <c r="BB19" s="45">
        <v>0</v>
      </c>
      <c r="BC19" s="40">
        <v>0</v>
      </c>
      <c r="BD19" s="40">
        <v>0</v>
      </c>
      <c r="BE19" s="46">
        <v>0</v>
      </c>
      <c r="BF19" s="63">
        <v>0.001597265</v>
      </c>
      <c r="BG19" s="45">
        <v>0</v>
      </c>
      <c r="BH19" s="40">
        <v>0</v>
      </c>
      <c r="BI19" s="40">
        <v>0</v>
      </c>
      <c r="BJ19" s="48">
        <v>0.085999291</v>
      </c>
      <c r="BK19" s="108">
        <v>26.284048764</v>
      </c>
      <c r="BL19" s="86"/>
    </row>
    <row r="20" spans="1:64" ht="12.75">
      <c r="A20" s="31"/>
      <c r="B20" s="32" t="s">
        <v>98</v>
      </c>
      <c r="C20" s="95">
        <f aca="true" t="shared" si="3" ref="C20:AH20">SUM(C17:C19)</f>
        <v>0</v>
      </c>
      <c r="D20" s="78">
        <f t="shared" si="3"/>
        <v>19.221496141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0.7089746219999999</v>
      </c>
      <c r="I20" s="78">
        <f t="shared" si="3"/>
        <v>34.987402433</v>
      </c>
      <c r="J20" s="78">
        <f t="shared" si="3"/>
        <v>0</v>
      </c>
      <c r="K20" s="78">
        <f t="shared" si="3"/>
        <v>0</v>
      </c>
      <c r="L20" s="78">
        <f t="shared" si="3"/>
        <v>13.971770861</v>
      </c>
      <c r="M20" s="78">
        <f t="shared" si="3"/>
        <v>0</v>
      </c>
      <c r="N20" s="78">
        <f t="shared" si="3"/>
        <v>0</v>
      </c>
      <c r="O20" s="78">
        <f t="shared" si="3"/>
        <v>0</v>
      </c>
      <c r="P20" s="78">
        <f t="shared" si="3"/>
        <v>0</v>
      </c>
      <c r="Q20" s="78">
        <f t="shared" si="3"/>
        <v>0</v>
      </c>
      <c r="R20" s="78">
        <f t="shared" si="3"/>
        <v>0.14628675400000002</v>
      </c>
      <c r="S20" s="78">
        <f t="shared" si="3"/>
        <v>0</v>
      </c>
      <c r="T20" s="78">
        <f t="shared" si="3"/>
        <v>0</v>
      </c>
      <c r="U20" s="78">
        <f t="shared" si="3"/>
        <v>0</v>
      </c>
      <c r="V20" s="78">
        <f t="shared" si="3"/>
        <v>4.646348634000001</v>
      </c>
      <c r="W20" s="78">
        <f t="shared" si="3"/>
        <v>0</v>
      </c>
      <c r="X20" s="78">
        <f t="shared" si="3"/>
        <v>0</v>
      </c>
      <c r="Y20" s="78">
        <f t="shared" si="3"/>
        <v>0</v>
      </c>
      <c r="Z20" s="78">
        <f t="shared" si="3"/>
        <v>0</v>
      </c>
      <c r="AA20" s="78">
        <f t="shared" si="3"/>
        <v>0</v>
      </c>
      <c r="AB20" s="78">
        <f t="shared" si="3"/>
        <v>0</v>
      </c>
      <c r="AC20" s="78">
        <f t="shared" si="3"/>
        <v>0</v>
      </c>
      <c r="AD20" s="78">
        <f t="shared" si="3"/>
        <v>0</v>
      </c>
      <c r="AE20" s="78">
        <f t="shared" si="3"/>
        <v>0</v>
      </c>
      <c r="AF20" s="78">
        <f t="shared" si="3"/>
        <v>0</v>
      </c>
      <c r="AG20" s="78">
        <f t="shared" si="3"/>
        <v>0</v>
      </c>
      <c r="AH20" s="78">
        <f t="shared" si="3"/>
        <v>0</v>
      </c>
      <c r="AI20" s="78">
        <f aca="true" t="shared" si="4" ref="AI20:BK20">SUM(AI17:AI19)</f>
        <v>0</v>
      </c>
      <c r="AJ20" s="78">
        <f t="shared" si="4"/>
        <v>0</v>
      </c>
      <c r="AK20" s="78">
        <f t="shared" si="4"/>
        <v>0</v>
      </c>
      <c r="AL20" s="78">
        <f t="shared" si="4"/>
        <v>0</v>
      </c>
      <c r="AM20" s="78">
        <f t="shared" si="4"/>
        <v>0</v>
      </c>
      <c r="AN20" s="78">
        <f t="shared" si="4"/>
        <v>0</v>
      </c>
      <c r="AO20" s="78">
        <f t="shared" si="4"/>
        <v>0</v>
      </c>
      <c r="AP20" s="78">
        <f t="shared" si="4"/>
        <v>0</v>
      </c>
      <c r="AQ20" s="78">
        <f t="shared" si="4"/>
        <v>0</v>
      </c>
      <c r="AR20" s="78">
        <f t="shared" si="4"/>
        <v>0</v>
      </c>
      <c r="AS20" s="78">
        <f t="shared" si="4"/>
        <v>0</v>
      </c>
      <c r="AT20" s="78">
        <f t="shared" si="4"/>
        <v>0</v>
      </c>
      <c r="AU20" s="78">
        <f t="shared" si="4"/>
        <v>0</v>
      </c>
      <c r="AV20" s="78">
        <f t="shared" si="4"/>
        <v>0.436560351</v>
      </c>
      <c r="AW20" s="78">
        <f t="shared" si="4"/>
        <v>28.324031927999997</v>
      </c>
      <c r="AX20" s="78">
        <f t="shared" si="4"/>
        <v>0</v>
      </c>
      <c r="AY20" s="78">
        <f t="shared" si="4"/>
        <v>0</v>
      </c>
      <c r="AZ20" s="78">
        <f t="shared" si="4"/>
        <v>25.252361624000002</v>
      </c>
      <c r="BA20" s="78">
        <f t="shared" si="4"/>
        <v>0</v>
      </c>
      <c r="BB20" s="78">
        <f t="shared" si="4"/>
        <v>0</v>
      </c>
      <c r="BC20" s="78">
        <f t="shared" si="4"/>
        <v>0</v>
      </c>
      <c r="BD20" s="78">
        <f t="shared" si="4"/>
        <v>0</v>
      </c>
      <c r="BE20" s="78">
        <f t="shared" si="4"/>
        <v>0</v>
      </c>
      <c r="BF20" s="78">
        <f t="shared" si="4"/>
        <v>0.088736458</v>
      </c>
      <c r="BG20" s="78">
        <f t="shared" si="4"/>
        <v>0</v>
      </c>
      <c r="BH20" s="78">
        <f t="shared" si="4"/>
        <v>0</v>
      </c>
      <c r="BI20" s="78">
        <f t="shared" si="4"/>
        <v>0</v>
      </c>
      <c r="BJ20" s="78">
        <f t="shared" si="4"/>
        <v>0.445506131</v>
      </c>
      <c r="BK20" s="111">
        <f t="shared" si="4"/>
        <v>128.22947593700002</v>
      </c>
      <c r="BL20" s="86"/>
    </row>
    <row r="21" spans="1:64" ht="12.75">
      <c r="A21" s="10" t="s">
        <v>70</v>
      </c>
      <c r="B21" s="17" t="s">
        <v>13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52"/>
      <c r="BL21" s="86"/>
    </row>
    <row r="22" spans="1:64" ht="12.75">
      <c r="A22" s="10"/>
      <c r="B22" s="18" t="s">
        <v>31</v>
      </c>
      <c r="C22" s="96"/>
      <c r="D22" s="50"/>
      <c r="E22" s="51"/>
      <c r="F22" s="51"/>
      <c r="G22" s="52"/>
      <c r="H22" s="49"/>
      <c r="I22" s="51"/>
      <c r="J22" s="51"/>
      <c r="K22" s="51"/>
      <c r="L22" s="52"/>
      <c r="M22" s="49"/>
      <c r="N22" s="50"/>
      <c r="O22" s="51"/>
      <c r="P22" s="51"/>
      <c r="Q22" s="52"/>
      <c r="R22" s="49"/>
      <c r="S22" s="51"/>
      <c r="T22" s="51"/>
      <c r="U22" s="51"/>
      <c r="V22" s="52"/>
      <c r="W22" s="49"/>
      <c r="X22" s="51"/>
      <c r="Y22" s="51"/>
      <c r="Z22" s="51"/>
      <c r="AA22" s="52"/>
      <c r="AB22" s="49"/>
      <c r="AC22" s="51"/>
      <c r="AD22" s="51"/>
      <c r="AE22" s="51"/>
      <c r="AF22" s="52"/>
      <c r="AG22" s="49"/>
      <c r="AH22" s="51"/>
      <c r="AI22" s="51"/>
      <c r="AJ22" s="51"/>
      <c r="AK22" s="52"/>
      <c r="AL22" s="49"/>
      <c r="AM22" s="51"/>
      <c r="AN22" s="51"/>
      <c r="AO22" s="51"/>
      <c r="AP22" s="52"/>
      <c r="AQ22" s="49"/>
      <c r="AR22" s="50"/>
      <c r="AS22" s="51"/>
      <c r="AT22" s="51"/>
      <c r="AU22" s="52"/>
      <c r="AV22" s="49"/>
      <c r="AW22" s="51"/>
      <c r="AX22" s="51"/>
      <c r="AY22" s="51"/>
      <c r="AZ22" s="52"/>
      <c r="BA22" s="49"/>
      <c r="BB22" s="50"/>
      <c r="BC22" s="51"/>
      <c r="BD22" s="51"/>
      <c r="BE22" s="52"/>
      <c r="BF22" s="49"/>
      <c r="BG22" s="50"/>
      <c r="BH22" s="51"/>
      <c r="BI22" s="51"/>
      <c r="BJ22" s="52"/>
      <c r="BK22" s="53"/>
      <c r="BL22" s="86"/>
    </row>
    <row r="23" spans="1:64" ht="12.75">
      <c r="A23" s="31"/>
      <c r="B23" s="32" t="s">
        <v>83</v>
      </c>
      <c r="C23" s="97"/>
      <c r="D23" s="55"/>
      <c r="E23" s="55"/>
      <c r="F23" s="55"/>
      <c r="G23" s="56"/>
      <c r="H23" s="54"/>
      <c r="I23" s="55"/>
      <c r="J23" s="55"/>
      <c r="K23" s="55"/>
      <c r="L23" s="56"/>
      <c r="M23" s="54"/>
      <c r="N23" s="55"/>
      <c r="O23" s="55"/>
      <c r="P23" s="55"/>
      <c r="Q23" s="56"/>
      <c r="R23" s="54"/>
      <c r="S23" s="55"/>
      <c r="T23" s="55"/>
      <c r="U23" s="55"/>
      <c r="V23" s="56"/>
      <c r="W23" s="54"/>
      <c r="X23" s="55"/>
      <c r="Y23" s="55"/>
      <c r="Z23" s="55"/>
      <c r="AA23" s="56"/>
      <c r="AB23" s="54"/>
      <c r="AC23" s="55"/>
      <c r="AD23" s="55"/>
      <c r="AE23" s="55"/>
      <c r="AF23" s="56"/>
      <c r="AG23" s="54"/>
      <c r="AH23" s="55"/>
      <c r="AI23" s="55"/>
      <c r="AJ23" s="55"/>
      <c r="AK23" s="56"/>
      <c r="AL23" s="54"/>
      <c r="AM23" s="55"/>
      <c r="AN23" s="55"/>
      <c r="AO23" s="55"/>
      <c r="AP23" s="56"/>
      <c r="AQ23" s="54"/>
      <c r="AR23" s="55"/>
      <c r="AS23" s="55"/>
      <c r="AT23" s="55"/>
      <c r="AU23" s="56"/>
      <c r="AV23" s="54"/>
      <c r="AW23" s="55"/>
      <c r="AX23" s="55"/>
      <c r="AY23" s="55"/>
      <c r="AZ23" s="56"/>
      <c r="BA23" s="54"/>
      <c r="BB23" s="55"/>
      <c r="BC23" s="55"/>
      <c r="BD23" s="55"/>
      <c r="BE23" s="56"/>
      <c r="BF23" s="54"/>
      <c r="BG23" s="55"/>
      <c r="BH23" s="55"/>
      <c r="BI23" s="55"/>
      <c r="BJ23" s="56"/>
      <c r="BK23" s="57"/>
      <c r="BL23" s="86"/>
    </row>
    <row r="24" spans="1:64" ht="12.75">
      <c r="A24" s="10" t="s">
        <v>72</v>
      </c>
      <c r="B24" s="21" t="s">
        <v>87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6"/>
      <c r="BL24" s="86"/>
    </row>
    <row r="25" spans="1:64" ht="12.75">
      <c r="A25" s="10"/>
      <c r="B25" s="18" t="s">
        <v>31</v>
      </c>
      <c r="C25" s="96"/>
      <c r="D25" s="50"/>
      <c r="E25" s="51"/>
      <c r="F25" s="51"/>
      <c r="G25" s="52"/>
      <c r="H25" s="49"/>
      <c r="I25" s="51"/>
      <c r="J25" s="51"/>
      <c r="K25" s="51"/>
      <c r="L25" s="52"/>
      <c r="M25" s="49"/>
      <c r="N25" s="50"/>
      <c r="O25" s="51"/>
      <c r="P25" s="51"/>
      <c r="Q25" s="52"/>
      <c r="R25" s="49"/>
      <c r="S25" s="51"/>
      <c r="T25" s="51"/>
      <c r="U25" s="51"/>
      <c r="V25" s="52"/>
      <c r="W25" s="49"/>
      <c r="X25" s="51"/>
      <c r="Y25" s="51"/>
      <c r="Z25" s="51"/>
      <c r="AA25" s="52"/>
      <c r="AB25" s="49"/>
      <c r="AC25" s="51"/>
      <c r="AD25" s="51"/>
      <c r="AE25" s="51"/>
      <c r="AF25" s="52"/>
      <c r="AG25" s="49"/>
      <c r="AH25" s="51"/>
      <c r="AI25" s="51"/>
      <c r="AJ25" s="51"/>
      <c r="AK25" s="52"/>
      <c r="AL25" s="49"/>
      <c r="AM25" s="51"/>
      <c r="AN25" s="51"/>
      <c r="AO25" s="51"/>
      <c r="AP25" s="52"/>
      <c r="AQ25" s="49"/>
      <c r="AR25" s="50"/>
      <c r="AS25" s="51"/>
      <c r="AT25" s="51"/>
      <c r="AU25" s="52"/>
      <c r="AV25" s="49"/>
      <c r="AW25" s="51"/>
      <c r="AX25" s="51"/>
      <c r="AY25" s="51"/>
      <c r="AZ25" s="52"/>
      <c r="BA25" s="49"/>
      <c r="BB25" s="50"/>
      <c r="BC25" s="51"/>
      <c r="BD25" s="51"/>
      <c r="BE25" s="52"/>
      <c r="BF25" s="49"/>
      <c r="BG25" s="50"/>
      <c r="BH25" s="51"/>
      <c r="BI25" s="51"/>
      <c r="BJ25" s="52"/>
      <c r="BK25" s="53"/>
      <c r="BL25" s="86"/>
    </row>
    <row r="26" spans="1:64" ht="12.75">
      <c r="A26" s="31"/>
      <c r="B26" s="32" t="s">
        <v>82</v>
      </c>
      <c r="C26" s="97"/>
      <c r="D26" s="55"/>
      <c r="E26" s="55"/>
      <c r="F26" s="55"/>
      <c r="G26" s="56"/>
      <c r="H26" s="54"/>
      <c r="I26" s="55"/>
      <c r="J26" s="55"/>
      <c r="K26" s="55"/>
      <c r="L26" s="56"/>
      <c r="M26" s="54"/>
      <c r="N26" s="55"/>
      <c r="O26" s="55"/>
      <c r="P26" s="55"/>
      <c r="Q26" s="56"/>
      <c r="R26" s="54"/>
      <c r="S26" s="55"/>
      <c r="T26" s="55"/>
      <c r="U26" s="55"/>
      <c r="V26" s="56"/>
      <c r="W26" s="54"/>
      <c r="X26" s="55"/>
      <c r="Y26" s="55"/>
      <c r="Z26" s="55"/>
      <c r="AA26" s="56"/>
      <c r="AB26" s="54"/>
      <c r="AC26" s="55"/>
      <c r="AD26" s="55"/>
      <c r="AE26" s="55"/>
      <c r="AF26" s="56"/>
      <c r="AG26" s="54"/>
      <c r="AH26" s="55"/>
      <c r="AI26" s="55"/>
      <c r="AJ26" s="55"/>
      <c r="AK26" s="56"/>
      <c r="AL26" s="54"/>
      <c r="AM26" s="55"/>
      <c r="AN26" s="55"/>
      <c r="AO26" s="55"/>
      <c r="AP26" s="56"/>
      <c r="AQ26" s="54"/>
      <c r="AR26" s="55"/>
      <c r="AS26" s="55"/>
      <c r="AT26" s="55"/>
      <c r="AU26" s="56"/>
      <c r="AV26" s="54"/>
      <c r="AW26" s="55"/>
      <c r="AX26" s="55"/>
      <c r="AY26" s="55"/>
      <c r="AZ26" s="56"/>
      <c r="BA26" s="54"/>
      <c r="BB26" s="55"/>
      <c r="BC26" s="55"/>
      <c r="BD26" s="55"/>
      <c r="BE26" s="56"/>
      <c r="BF26" s="54"/>
      <c r="BG26" s="55"/>
      <c r="BH26" s="55"/>
      <c r="BI26" s="55"/>
      <c r="BJ26" s="56"/>
      <c r="BK26" s="57"/>
      <c r="BL26" s="86"/>
    </row>
    <row r="27" spans="1:64" ht="12.75">
      <c r="A27" s="10" t="s">
        <v>73</v>
      </c>
      <c r="B27" s="17" t="s">
        <v>14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6"/>
      <c r="BL27" s="86"/>
    </row>
    <row r="28" spans="1:64" ht="12.75">
      <c r="A28" s="10"/>
      <c r="B28" s="21" t="s">
        <v>142</v>
      </c>
      <c r="C28" s="47">
        <v>0</v>
      </c>
      <c r="D28" s="45">
        <v>269.21577375</v>
      </c>
      <c r="E28" s="40">
        <v>0</v>
      </c>
      <c r="F28" s="40">
        <v>0</v>
      </c>
      <c r="G28" s="46">
        <v>0</v>
      </c>
      <c r="H28" s="63">
        <v>20.18850837</v>
      </c>
      <c r="I28" s="40">
        <v>1421.675975902</v>
      </c>
      <c r="J28" s="40">
        <v>0.259705399</v>
      </c>
      <c r="K28" s="40">
        <v>0</v>
      </c>
      <c r="L28" s="46">
        <v>474.601981059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6.720186829</v>
      </c>
      <c r="S28" s="40">
        <v>9.469329351</v>
      </c>
      <c r="T28" s="40">
        <v>0</v>
      </c>
      <c r="U28" s="40">
        <v>0</v>
      </c>
      <c r="V28" s="46">
        <v>28.707136277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3.4E-08</v>
      </c>
      <c r="AM28" s="40">
        <v>0</v>
      </c>
      <c r="AN28" s="40">
        <v>0</v>
      </c>
      <c r="AO28" s="40">
        <v>0</v>
      </c>
      <c r="AP28" s="46">
        <v>0.006701925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44.035691145</v>
      </c>
      <c r="AW28" s="40">
        <v>208.063330903</v>
      </c>
      <c r="AX28" s="40">
        <v>17.135757008</v>
      </c>
      <c r="AY28" s="40">
        <v>0</v>
      </c>
      <c r="AZ28" s="46">
        <v>497.627838027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14.476265191</v>
      </c>
      <c r="BG28" s="45">
        <v>12.473087063</v>
      </c>
      <c r="BH28" s="40">
        <v>5.720978021</v>
      </c>
      <c r="BI28" s="40">
        <v>0</v>
      </c>
      <c r="BJ28" s="46">
        <v>57.190225392</v>
      </c>
      <c r="BK28" s="108">
        <v>3087.568471646</v>
      </c>
      <c r="BL28" s="86"/>
    </row>
    <row r="29" spans="1:64" ht="12.75">
      <c r="A29" s="10"/>
      <c r="B29" s="21" t="s">
        <v>143</v>
      </c>
      <c r="C29" s="47">
        <v>0</v>
      </c>
      <c r="D29" s="45">
        <v>176.64326019</v>
      </c>
      <c r="E29" s="40">
        <v>0</v>
      </c>
      <c r="F29" s="40">
        <v>0</v>
      </c>
      <c r="G29" s="46">
        <v>0</v>
      </c>
      <c r="H29" s="63">
        <v>10.132388877</v>
      </c>
      <c r="I29" s="40">
        <v>925.405905957</v>
      </c>
      <c r="J29" s="40">
        <v>0</v>
      </c>
      <c r="K29" s="40">
        <v>0</v>
      </c>
      <c r="L29" s="46">
        <v>164.142576685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4.565497639</v>
      </c>
      <c r="S29" s="40">
        <v>4.464352612</v>
      </c>
      <c r="T29" s="40">
        <v>0.609854673</v>
      </c>
      <c r="U29" s="40">
        <v>0</v>
      </c>
      <c r="V29" s="46">
        <v>24.640227271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0.007190566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11.689276484</v>
      </c>
      <c r="AW29" s="40">
        <v>216.208643891</v>
      </c>
      <c r="AX29" s="40">
        <v>2.658343042</v>
      </c>
      <c r="AY29" s="40">
        <v>0</v>
      </c>
      <c r="AZ29" s="46">
        <v>400.305306059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4.682807073</v>
      </c>
      <c r="BG29" s="45">
        <v>46.66803813</v>
      </c>
      <c r="BH29" s="40">
        <v>0</v>
      </c>
      <c r="BI29" s="40">
        <v>0</v>
      </c>
      <c r="BJ29" s="46">
        <v>30.893001457</v>
      </c>
      <c r="BK29" s="108">
        <v>2023.716670606</v>
      </c>
      <c r="BL29" s="86"/>
    </row>
    <row r="30" spans="1:64" ht="12.75">
      <c r="A30" s="10"/>
      <c r="B30" s="21" t="s">
        <v>137</v>
      </c>
      <c r="C30" s="47">
        <v>0</v>
      </c>
      <c r="D30" s="45">
        <v>60.436974288</v>
      </c>
      <c r="E30" s="40">
        <v>0</v>
      </c>
      <c r="F30" s="40">
        <v>0</v>
      </c>
      <c r="G30" s="46">
        <v>0</v>
      </c>
      <c r="H30" s="63">
        <v>2.051489969</v>
      </c>
      <c r="I30" s="40">
        <v>109.209063632</v>
      </c>
      <c r="J30" s="40">
        <v>0</v>
      </c>
      <c r="K30" s="40">
        <v>0</v>
      </c>
      <c r="L30" s="46">
        <v>38.016946334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0.900147714</v>
      </c>
      <c r="S30" s="40">
        <v>13.617482385</v>
      </c>
      <c r="T30" s="40">
        <v>0</v>
      </c>
      <c r="U30" s="40">
        <v>0</v>
      </c>
      <c r="V30" s="46">
        <v>13.497670978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11.187132117</v>
      </c>
      <c r="AW30" s="40">
        <v>64.571466262</v>
      </c>
      <c r="AX30" s="40">
        <v>0</v>
      </c>
      <c r="AY30" s="40">
        <v>0</v>
      </c>
      <c r="AZ30" s="46">
        <v>112.657540501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2.1383712</v>
      </c>
      <c r="BG30" s="45">
        <v>5.748711761</v>
      </c>
      <c r="BH30" s="40">
        <v>0</v>
      </c>
      <c r="BI30" s="40">
        <v>0</v>
      </c>
      <c r="BJ30" s="46">
        <v>4.93471599</v>
      </c>
      <c r="BK30" s="108">
        <v>438.967713131</v>
      </c>
      <c r="BL30" s="86"/>
    </row>
    <row r="31" spans="1:64" ht="12.75">
      <c r="A31" s="10"/>
      <c r="B31" s="21" t="s">
        <v>139</v>
      </c>
      <c r="C31" s="47">
        <v>0</v>
      </c>
      <c r="D31" s="45">
        <v>288.059167319</v>
      </c>
      <c r="E31" s="40">
        <v>0</v>
      </c>
      <c r="F31" s="40">
        <v>0</v>
      </c>
      <c r="G31" s="46">
        <v>0</v>
      </c>
      <c r="H31" s="63">
        <v>17.059556549</v>
      </c>
      <c r="I31" s="40">
        <v>1374.949078422</v>
      </c>
      <c r="J31" s="40">
        <v>73.969836958</v>
      </c>
      <c r="K31" s="40">
        <v>0</v>
      </c>
      <c r="L31" s="46">
        <v>243.835150705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6.965866359</v>
      </c>
      <c r="S31" s="40">
        <v>18.791944884</v>
      </c>
      <c r="T31" s="40">
        <v>0</v>
      </c>
      <c r="U31" s="40">
        <v>0</v>
      </c>
      <c r="V31" s="46">
        <v>15.683782743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0.012045909</v>
      </c>
      <c r="AC31" s="40">
        <v>0</v>
      </c>
      <c r="AD31" s="40">
        <v>0</v>
      </c>
      <c r="AE31" s="40">
        <v>0</v>
      </c>
      <c r="AF31" s="46">
        <v>0.001891812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0</v>
      </c>
      <c r="AM31" s="40">
        <v>0</v>
      </c>
      <c r="AN31" s="40">
        <v>0</v>
      </c>
      <c r="AO31" s="40">
        <v>0</v>
      </c>
      <c r="AP31" s="46">
        <v>0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60.402395548</v>
      </c>
      <c r="AW31" s="40">
        <v>719.992977036</v>
      </c>
      <c r="AX31" s="40">
        <v>1.545715511</v>
      </c>
      <c r="AY31" s="40">
        <v>0</v>
      </c>
      <c r="AZ31" s="46">
        <v>520.120392197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34.370878115</v>
      </c>
      <c r="BG31" s="45">
        <v>43.582943421</v>
      </c>
      <c r="BH31" s="40">
        <v>1.717952731</v>
      </c>
      <c r="BI31" s="40">
        <v>0</v>
      </c>
      <c r="BJ31" s="46">
        <v>63.807567774</v>
      </c>
      <c r="BK31" s="108">
        <v>3484.869143993</v>
      </c>
      <c r="BL31" s="86"/>
    </row>
    <row r="32" spans="1:64" ht="12.75">
      <c r="A32" s="10"/>
      <c r="B32" s="21" t="s">
        <v>144</v>
      </c>
      <c r="C32" s="47">
        <v>0</v>
      </c>
      <c r="D32" s="45">
        <v>275.216317508</v>
      </c>
      <c r="E32" s="40">
        <v>0</v>
      </c>
      <c r="F32" s="40">
        <v>0</v>
      </c>
      <c r="G32" s="46">
        <v>0</v>
      </c>
      <c r="H32" s="63">
        <v>18.72932678</v>
      </c>
      <c r="I32" s="40">
        <v>956.691461947</v>
      </c>
      <c r="J32" s="40">
        <v>6.204179634</v>
      </c>
      <c r="K32" s="40">
        <v>0</v>
      </c>
      <c r="L32" s="46">
        <v>582.688866775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6.918651593</v>
      </c>
      <c r="S32" s="40">
        <v>8.743192935</v>
      </c>
      <c r="T32" s="40">
        <v>1.812079911</v>
      </c>
      <c r="U32" s="40">
        <v>0</v>
      </c>
      <c r="V32" s="46">
        <v>32.727720185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0.076686997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29.56496856</v>
      </c>
      <c r="AW32" s="40">
        <v>337.729974461</v>
      </c>
      <c r="AX32" s="40">
        <v>2.291937948</v>
      </c>
      <c r="AY32" s="40">
        <v>0</v>
      </c>
      <c r="AZ32" s="46">
        <v>709.500298626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8.510179588</v>
      </c>
      <c r="BG32" s="45">
        <v>28.07581256</v>
      </c>
      <c r="BH32" s="40">
        <v>2.083442355</v>
      </c>
      <c r="BI32" s="40">
        <v>0</v>
      </c>
      <c r="BJ32" s="46">
        <v>39.286748962</v>
      </c>
      <c r="BK32" s="108">
        <v>3046.851847325</v>
      </c>
      <c r="BL32" s="86"/>
    </row>
    <row r="33" spans="1:64" ht="12.75">
      <c r="A33" s="10"/>
      <c r="B33" s="21" t="s">
        <v>138</v>
      </c>
      <c r="C33" s="47">
        <v>0</v>
      </c>
      <c r="D33" s="45">
        <v>1.219651956</v>
      </c>
      <c r="E33" s="40">
        <v>0</v>
      </c>
      <c r="F33" s="40">
        <v>0</v>
      </c>
      <c r="G33" s="46">
        <v>0</v>
      </c>
      <c r="H33" s="63">
        <v>15.693684724</v>
      </c>
      <c r="I33" s="40">
        <v>983.810844616</v>
      </c>
      <c r="J33" s="40">
        <v>173.310286765</v>
      </c>
      <c r="K33" s="40">
        <v>14.105203192</v>
      </c>
      <c r="L33" s="46">
        <v>315.548631278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6.136727803</v>
      </c>
      <c r="S33" s="40">
        <v>12.287122012</v>
      </c>
      <c r="T33" s="40">
        <v>3.367486974</v>
      </c>
      <c r="U33" s="40">
        <v>0</v>
      </c>
      <c r="V33" s="46">
        <v>11.563548715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0.045738322</v>
      </c>
      <c r="AC33" s="40">
        <v>0.002345031</v>
      </c>
      <c r="AD33" s="40">
        <v>0</v>
      </c>
      <c r="AE33" s="40">
        <v>0</v>
      </c>
      <c r="AF33" s="46">
        <v>0.000666558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0.001066304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160.758297327</v>
      </c>
      <c r="AW33" s="40">
        <v>548.712542813</v>
      </c>
      <c r="AX33" s="40">
        <v>1.025985491</v>
      </c>
      <c r="AY33" s="40">
        <v>0</v>
      </c>
      <c r="AZ33" s="46">
        <v>732.084305646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73.770767665</v>
      </c>
      <c r="BG33" s="45">
        <v>44.387213624</v>
      </c>
      <c r="BH33" s="40">
        <v>4.896430091</v>
      </c>
      <c r="BI33" s="40">
        <v>0</v>
      </c>
      <c r="BJ33" s="46">
        <v>175.591873179</v>
      </c>
      <c r="BK33" s="108">
        <v>3278.320420086</v>
      </c>
      <c r="BL33" s="86"/>
    </row>
    <row r="34" spans="1:64" ht="12.75">
      <c r="A34" s="10"/>
      <c r="B34" s="21" t="s">
        <v>149</v>
      </c>
      <c r="C34" s="47">
        <v>0</v>
      </c>
      <c r="D34" s="45">
        <v>279.175650161</v>
      </c>
      <c r="E34" s="40">
        <v>0</v>
      </c>
      <c r="F34" s="40">
        <v>0</v>
      </c>
      <c r="G34" s="46">
        <v>0</v>
      </c>
      <c r="H34" s="63">
        <v>3.292548636</v>
      </c>
      <c r="I34" s="40">
        <v>1330.892150437</v>
      </c>
      <c r="J34" s="40">
        <v>25.022161584</v>
      </c>
      <c r="K34" s="40">
        <v>0</v>
      </c>
      <c r="L34" s="46">
        <v>287.772864345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1.439962059</v>
      </c>
      <c r="S34" s="40">
        <v>48.285190406</v>
      </c>
      <c r="T34" s="40">
        <v>92.410880204</v>
      </c>
      <c r="U34" s="40">
        <v>0</v>
      </c>
      <c r="V34" s="46">
        <v>30.488692109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16.962882106</v>
      </c>
      <c r="AW34" s="40">
        <v>393.010155496</v>
      </c>
      <c r="AX34" s="40">
        <v>7.381782487</v>
      </c>
      <c r="AY34" s="40">
        <v>0</v>
      </c>
      <c r="AZ34" s="46">
        <v>303.666773014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9.690744542</v>
      </c>
      <c r="BG34" s="45">
        <v>32.381407165</v>
      </c>
      <c r="BH34" s="40">
        <v>11.062047883</v>
      </c>
      <c r="BI34" s="40">
        <v>0</v>
      </c>
      <c r="BJ34" s="46">
        <v>61.867460161</v>
      </c>
      <c r="BK34" s="108">
        <v>2934.803352795</v>
      </c>
      <c r="BL34" s="86"/>
    </row>
    <row r="35" spans="1:64" ht="12.75">
      <c r="A35" s="10"/>
      <c r="B35" s="21" t="s">
        <v>145</v>
      </c>
      <c r="C35" s="47">
        <v>0</v>
      </c>
      <c r="D35" s="45">
        <v>141.984722152</v>
      </c>
      <c r="E35" s="40">
        <v>0</v>
      </c>
      <c r="F35" s="40">
        <v>0</v>
      </c>
      <c r="G35" s="46">
        <v>0</v>
      </c>
      <c r="H35" s="63">
        <v>11.511911144</v>
      </c>
      <c r="I35" s="40">
        <v>138.208818436</v>
      </c>
      <c r="J35" s="40">
        <v>0</v>
      </c>
      <c r="K35" s="40">
        <v>0</v>
      </c>
      <c r="L35" s="46">
        <v>112.500880964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5.114556762</v>
      </c>
      <c r="S35" s="40">
        <v>7.545609175</v>
      </c>
      <c r="T35" s="40">
        <v>0</v>
      </c>
      <c r="U35" s="40">
        <v>0</v>
      </c>
      <c r="V35" s="46">
        <v>4.369766694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0.000117185</v>
      </c>
      <c r="AC35" s="40">
        <v>0</v>
      </c>
      <c r="AD35" s="40">
        <v>0</v>
      </c>
      <c r="AE35" s="40">
        <v>0</v>
      </c>
      <c r="AF35" s="46">
        <v>0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9.712507134</v>
      </c>
      <c r="AW35" s="40">
        <v>24.992093039</v>
      </c>
      <c r="AX35" s="40">
        <v>9.831762575</v>
      </c>
      <c r="AY35" s="40">
        <v>0</v>
      </c>
      <c r="AZ35" s="46">
        <v>221.36321231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2.675216433</v>
      </c>
      <c r="BG35" s="45">
        <v>3.188964276</v>
      </c>
      <c r="BH35" s="40">
        <v>0</v>
      </c>
      <c r="BI35" s="40">
        <v>0</v>
      </c>
      <c r="BJ35" s="46">
        <v>10.275076269</v>
      </c>
      <c r="BK35" s="108">
        <v>703.275214548</v>
      </c>
      <c r="BL35" s="86"/>
    </row>
    <row r="36" spans="1:64" ht="12.75">
      <c r="A36" s="10"/>
      <c r="B36" s="21" t="s">
        <v>140</v>
      </c>
      <c r="C36" s="47">
        <v>0</v>
      </c>
      <c r="D36" s="45">
        <v>2.012477848</v>
      </c>
      <c r="E36" s="40">
        <v>0</v>
      </c>
      <c r="F36" s="40">
        <v>0</v>
      </c>
      <c r="G36" s="46">
        <v>0</v>
      </c>
      <c r="H36" s="63">
        <v>2.942420518</v>
      </c>
      <c r="I36" s="40">
        <v>6.746135202</v>
      </c>
      <c r="J36" s="40">
        <v>0</v>
      </c>
      <c r="K36" s="40">
        <v>0</v>
      </c>
      <c r="L36" s="46">
        <v>72.754668171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1.131354757</v>
      </c>
      <c r="S36" s="40">
        <v>0</v>
      </c>
      <c r="T36" s="40">
        <v>0</v>
      </c>
      <c r="U36" s="40">
        <v>0</v>
      </c>
      <c r="V36" s="46">
        <v>1.318429586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0.001820228</v>
      </c>
      <c r="AC36" s="40">
        <v>0</v>
      </c>
      <c r="AD36" s="40">
        <v>0</v>
      </c>
      <c r="AE36" s="40">
        <v>0</v>
      </c>
      <c r="AF36" s="46">
        <v>0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0.000119174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22.246926365</v>
      </c>
      <c r="AW36" s="40">
        <v>33.509226432</v>
      </c>
      <c r="AX36" s="40">
        <v>2.991E-06</v>
      </c>
      <c r="AY36" s="40">
        <v>0</v>
      </c>
      <c r="AZ36" s="46">
        <v>90.858946888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7.608019447</v>
      </c>
      <c r="BG36" s="45">
        <v>5.386472324</v>
      </c>
      <c r="BH36" s="40">
        <v>0</v>
      </c>
      <c r="BI36" s="40">
        <v>0</v>
      </c>
      <c r="BJ36" s="46">
        <v>13.409539084</v>
      </c>
      <c r="BK36" s="108">
        <v>259.926559015</v>
      </c>
      <c r="BL36" s="86"/>
    </row>
    <row r="37" spans="1:64" ht="12.75">
      <c r="A37" s="10"/>
      <c r="B37" s="21" t="s">
        <v>141</v>
      </c>
      <c r="C37" s="47">
        <v>0</v>
      </c>
      <c r="D37" s="45">
        <v>0.862879255</v>
      </c>
      <c r="E37" s="40">
        <v>0</v>
      </c>
      <c r="F37" s="40">
        <v>0</v>
      </c>
      <c r="G37" s="46">
        <v>0</v>
      </c>
      <c r="H37" s="63">
        <v>2.943253459</v>
      </c>
      <c r="I37" s="40">
        <v>14.170137471</v>
      </c>
      <c r="J37" s="40">
        <v>0</v>
      </c>
      <c r="K37" s="40">
        <v>0</v>
      </c>
      <c r="L37" s="46">
        <v>6.335885674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1.025989857</v>
      </c>
      <c r="S37" s="40">
        <v>0</v>
      </c>
      <c r="T37" s="40">
        <v>0</v>
      </c>
      <c r="U37" s="40">
        <v>0</v>
      </c>
      <c r="V37" s="46">
        <v>0.641748897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</v>
      </c>
      <c r="AC37" s="40">
        <v>0</v>
      </c>
      <c r="AD37" s="40">
        <v>0</v>
      </c>
      <c r="AE37" s="40">
        <v>0</v>
      </c>
      <c r="AF37" s="46">
        <v>0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0.003008186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30.514670206</v>
      </c>
      <c r="AW37" s="40">
        <v>17.537081398</v>
      </c>
      <c r="AX37" s="40">
        <v>0</v>
      </c>
      <c r="AY37" s="40">
        <v>0</v>
      </c>
      <c r="AZ37" s="46">
        <v>115.4993845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8.296896284</v>
      </c>
      <c r="BG37" s="45">
        <v>7.500433039</v>
      </c>
      <c r="BH37" s="40">
        <v>0</v>
      </c>
      <c r="BI37" s="40">
        <v>0</v>
      </c>
      <c r="BJ37" s="46">
        <v>20.156161949009366</v>
      </c>
      <c r="BK37" s="108">
        <v>225.4875301750094</v>
      </c>
      <c r="BL37" s="86"/>
    </row>
    <row r="38" spans="1:64" ht="12.75">
      <c r="A38" s="31"/>
      <c r="B38" s="32" t="s">
        <v>81</v>
      </c>
      <c r="C38" s="98">
        <f aca="true" t="shared" si="5" ref="C38:AH38">SUM(C28:C37)</f>
        <v>0</v>
      </c>
      <c r="D38" s="72">
        <f t="shared" si="5"/>
        <v>1494.826874427</v>
      </c>
      <c r="E38" s="72">
        <f t="shared" si="5"/>
        <v>0</v>
      </c>
      <c r="F38" s="72">
        <f t="shared" si="5"/>
        <v>0</v>
      </c>
      <c r="G38" s="72">
        <f t="shared" si="5"/>
        <v>0</v>
      </c>
      <c r="H38" s="72">
        <f t="shared" si="5"/>
        <v>104.54508902600003</v>
      </c>
      <c r="I38" s="72">
        <f t="shared" si="5"/>
        <v>7261.759572022</v>
      </c>
      <c r="J38" s="72">
        <f t="shared" si="5"/>
        <v>278.76617034</v>
      </c>
      <c r="K38" s="72">
        <f t="shared" si="5"/>
        <v>14.105203192</v>
      </c>
      <c r="L38" s="72">
        <f t="shared" si="5"/>
        <v>2298.19845199</v>
      </c>
      <c r="M38" s="72">
        <f t="shared" si="5"/>
        <v>0</v>
      </c>
      <c r="N38" s="72">
        <f t="shared" si="5"/>
        <v>0</v>
      </c>
      <c r="O38" s="72">
        <f t="shared" si="5"/>
        <v>0</v>
      </c>
      <c r="P38" s="72">
        <f t="shared" si="5"/>
        <v>0</v>
      </c>
      <c r="Q38" s="72">
        <f t="shared" si="5"/>
        <v>0</v>
      </c>
      <c r="R38" s="72">
        <f t="shared" si="5"/>
        <v>40.918941372</v>
      </c>
      <c r="S38" s="72">
        <f t="shared" si="5"/>
        <v>123.20422375999999</v>
      </c>
      <c r="T38" s="72">
        <f t="shared" si="5"/>
        <v>98.200301762</v>
      </c>
      <c r="U38" s="72">
        <f t="shared" si="5"/>
        <v>0</v>
      </c>
      <c r="V38" s="72">
        <f t="shared" si="5"/>
        <v>163.63872345500002</v>
      </c>
      <c r="W38" s="72">
        <f t="shared" si="5"/>
        <v>0</v>
      </c>
      <c r="X38" s="72">
        <f t="shared" si="5"/>
        <v>0</v>
      </c>
      <c r="Y38" s="72">
        <f t="shared" si="5"/>
        <v>0</v>
      </c>
      <c r="Z38" s="72">
        <f t="shared" si="5"/>
        <v>0</v>
      </c>
      <c r="AA38" s="72">
        <f t="shared" si="5"/>
        <v>0</v>
      </c>
      <c r="AB38" s="72">
        <f t="shared" si="5"/>
        <v>0.059721644</v>
      </c>
      <c r="AC38" s="72">
        <f t="shared" si="5"/>
        <v>0.002345031</v>
      </c>
      <c r="AD38" s="72">
        <f t="shared" si="5"/>
        <v>0</v>
      </c>
      <c r="AE38" s="72">
        <f t="shared" si="5"/>
        <v>0</v>
      </c>
      <c r="AF38" s="72">
        <f t="shared" si="5"/>
        <v>0.07924536700000001</v>
      </c>
      <c r="AG38" s="72">
        <f t="shared" si="5"/>
        <v>0</v>
      </c>
      <c r="AH38" s="72">
        <f t="shared" si="5"/>
        <v>0</v>
      </c>
      <c r="AI38" s="72">
        <f aca="true" t="shared" si="6" ref="AI38:BJ38">SUM(AI28:AI37)</f>
        <v>0</v>
      </c>
      <c r="AJ38" s="72">
        <f t="shared" si="6"/>
        <v>0</v>
      </c>
      <c r="AK38" s="72">
        <f t="shared" si="6"/>
        <v>0</v>
      </c>
      <c r="AL38" s="72">
        <f t="shared" si="6"/>
        <v>0.011384264</v>
      </c>
      <c r="AM38" s="72">
        <f t="shared" si="6"/>
        <v>0</v>
      </c>
      <c r="AN38" s="72">
        <f t="shared" si="6"/>
        <v>0</v>
      </c>
      <c r="AO38" s="72">
        <f t="shared" si="6"/>
        <v>0</v>
      </c>
      <c r="AP38" s="72">
        <f t="shared" si="6"/>
        <v>0.006701925</v>
      </c>
      <c r="AQ38" s="72">
        <f t="shared" si="6"/>
        <v>0</v>
      </c>
      <c r="AR38" s="72">
        <f t="shared" si="6"/>
        <v>0</v>
      </c>
      <c r="AS38" s="72">
        <f t="shared" si="6"/>
        <v>0</v>
      </c>
      <c r="AT38" s="72">
        <f t="shared" si="6"/>
        <v>0</v>
      </c>
      <c r="AU38" s="72">
        <f t="shared" si="6"/>
        <v>0</v>
      </c>
      <c r="AV38" s="72">
        <f t="shared" si="6"/>
        <v>397.07474699200003</v>
      </c>
      <c r="AW38" s="72">
        <f t="shared" si="6"/>
        <v>2564.327491731</v>
      </c>
      <c r="AX38" s="72">
        <f t="shared" si="6"/>
        <v>41.871287053</v>
      </c>
      <c r="AY38" s="72">
        <f t="shared" si="6"/>
        <v>0</v>
      </c>
      <c r="AZ38" s="72">
        <f t="shared" si="6"/>
        <v>3703.6839977679997</v>
      </c>
      <c r="BA38" s="72">
        <f t="shared" si="6"/>
        <v>0</v>
      </c>
      <c r="BB38" s="72">
        <f t="shared" si="6"/>
        <v>0</v>
      </c>
      <c r="BC38" s="72">
        <f t="shared" si="6"/>
        <v>0</v>
      </c>
      <c r="BD38" s="72">
        <f t="shared" si="6"/>
        <v>0</v>
      </c>
      <c r="BE38" s="72">
        <f t="shared" si="6"/>
        <v>0</v>
      </c>
      <c r="BF38" s="72">
        <f t="shared" si="6"/>
        <v>166.220145538</v>
      </c>
      <c r="BG38" s="72">
        <f t="shared" si="6"/>
        <v>229.39308336300002</v>
      </c>
      <c r="BH38" s="72">
        <f t="shared" si="6"/>
        <v>25.480851080999997</v>
      </c>
      <c r="BI38" s="72">
        <f t="shared" si="6"/>
        <v>0</v>
      </c>
      <c r="BJ38" s="72">
        <f t="shared" si="6"/>
        <v>477.41237021700937</v>
      </c>
      <c r="BK38" s="112">
        <f>SUM(BK28:BK37)</f>
        <v>19483.78692332001</v>
      </c>
      <c r="BL38" s="86"/>
    </row>
    <row r="39" spans="1:64" ht="12.75">
      <c r="A39" s="31"/>
      <c r="B39" s="33" t="s">
        <v>71</v>
      </c>
      <c r="C39" s="99">
        <f aca="true" t="shared" si="7" ref="C39:AH39">+C38+C20+C15+C11</f>
        <v>0</v>
      </c>
      <c r="D39" s="64">
        <f t="shared" si="7"/>
        <v>2274.7555271029996</v>
      </c>
      <c r="E39" s="64">
        <f t="shared" si="7"/>
        <v>0</v>
      </c>
      <c r="F39" s="64">
        <f t="shared" si="7"/>
        <v>0</v>
      </c>
      <c r="G39" s="65">
        <f t="shared" si="7"/>
        <v>0</v>
      </c>
      <c r="H39" s="58">
        <f t="shared" si="7"/>
        <v>235.767470343</v>
      </c>
      <c r="I39" s="64">
        <f t="shared" si="7"/>
        <v>15355.419007162</v>
      </c>
      <c r="J39" s="64">
        <f t="shared" si="7"/>
        <v>890.7739463839998</v>
      </c>
      <c r="K39" s="64">
        <f t="shared" si="7"/>
        <v>14.105203192</v>
      </c>
      <c r="L39" s="65">
        <f t="shared" si="7"/>
        <v>3098.5511198460003</v>
      </c>
      <c r="M39" s="58">
        <f t="shared" si="7"/>
        <v>0</v>
      </c>
      <c r="N39" s="64">
        <f t="shared" si="7"/>
        <v>0</v>
      </c>
      <c r="O39" s="64">
        <f t="shared" si="7"/>
        <v>0</v>
      </c>
      <c r="P39" s="64">
        <f t="shared" si="7"/>
        <v>0</v>
      </c>
      <c r="Q39" s="65">
        <f t="shared" si="7"/>
        <v>0</v>
      </c>
      <c r="R39" s="58">
        <f t="shared" si="7"/>
        <v>95.016570082</v>
      </c>
      <c r="S39" s="64">
        <f t="shared" si="7"/>
        <v>253.54542425300002</v>
      </c>
      <c r="T39" s="64">
        <f t="shared" si="7"/>
        <v>105.13911730599999</v>
      </c>
      <c r="U39" s="64">
        <f t="shared" si="7"/>
        <v>0</v>
      </c>
      <c r="V39" s="65">
        <f t="shared" si="7"/>
        <v>261.13814114400003</v>
      </c>
      <c r="W39" s="58">
        <f t="shared" si="7"/>
        <v>0</v>
      </c>
      <c r="X39" s="58">
        <f t="shared" si="7"/>
        <v>0</v>
      </c>
      <c r="Y39" s="58">
        <f t="shared" si="7"/>
        <v>0</v>
      </c>
      <c r="Z39" s="58">
        <f t="shared" si="7"/>
        <v>0</v>
      </c>
      <c r="AA39" s="58">
        <f t="shared" si="7"/>
        <v>0</v>
      </c>
      <c r="AB39" s="58">
        <f t="shared" si="7"/>
        <v>0.11609193400000001</v>
      </c>
      <c r="AC39" s="64">
        <f t="shared" si="7"/>
        <v>40.066132323</v>
      </c>
      <c r="AD39" s="64">
        <f t="shared" si="7"/>
        <v>0</v>
      </c>
      <c r="AE39" s="64">
        <f t="shared" si="7"/>
        <v>0</v>
      </c>
      <c r="AF39" s="65">
        <f t="shared" si="7"/>
        <v>0.07924536700000001</v>
      </c>
      <c r="AG39" s="58">
        <f t="shared" si="7"/>
        <v>0</v>
      </c>
      <c r="AH39" s="64">
        <f t="shared" si="7"/>
        <v>0</v>
      </c>
      <c r="AI39" s="64">
        <f aca="true" t="shared" si="8" ref="AI39:BK39">+AI38+AI20+AI15+AI11</f>
        <v>0</v>
      </c>
      <c r="AJ39" s="64">
        <f t="shared" si="8"/>
        <v>0</v>
      </c>
      <c r="AK39" s="65">
        <f t="shared" si="8"/>
        <v>0</v>
      </c>
      <c r="AL39" s="58">
        <f t="shared" si="8"/>
        <v>0.030792025</v>
      </c>
      <c r="AM39" s="64">
        <f t="shared" si="8"/>
        <v>0</v>
      </c>
      <c r="AN39" s="64">
        <f t="shared" si="8"/>
        <v>0</v>
      </c>
      <c r="AO39" s="64">
        <f t="shared" si="8"/>
        <v>0</v>
      </c>
      <c r="AP39" s="65">
        <f t="shared" si="8"/>
        <v>0.061819703999999996</v>
      </c>
      <c r="AQ39" s="58">
        <f t="shared" si="8"/>
        <v>0</v>
      </c>
      <c r="AR39" s="64">
        <f t="shared" si="8"/>
        <v>0.6233124510000001</v>
      </c>
      <c r="AS39" s="64">
        <f t="shared" si="8"/>
        <v>0</v>
      </c>
      <c r="AT39" s="64">
        <f t="shared" si="8"/>
        <v>0</v>
      </c>
      <c r="AU39" s="65">
        <f t="shared" si="8"/>
        <v>0</v>
      </c>
      <c r="AV39" s="58">
        <f t="shared" si="8"/>
        <v>547.2680025430001</v>
      </c>
      <c r="AW39" s="64">
        <f t="shared" si="8"/>
        <v>4881.609244466999</v>
      </c>
      <c r="AX39" s="64">
        <f t="shared" si="8"/>
        <v>61.173281515</v>
      </c>
      <c r="AY39" s="64">
        <f t="shared" si="8"/>
        <v>0</v>
      </c>
      <c r="AZ39" s="65">
        <f t="shared" si="8"/>
        <v>4686.885489924</v>
      </c>
      <c r="BA39" s="58">
        <f t="shared" si="8"/>
        <v>0</v>
      </c>
      <c r="BB39" s="64">
        <f t="shared" si="8"/>
        <v>0</v>
      </c>
      <c r="BC39" s="64">
        <f t="shared" si="8"/>
        <v>0</v>
      </c>
      <c r="BD39" s="64">
        <f t="shared" si="8"/>
        <v>0</v>
      </c>
      <c r="BE39" s="65">
        <f t="shared" si="8"/>
        <v>0</v>
      </c>
      <c r="BF39" s="58">
        <f t="shared" si="8"/>
        <v>225.50096312699998</v>
      </c>
      <c r="BG39" s="64">
        <f t="shared" si="8"/>
        <v>345.63009875100005</v>
      </c>
      <c r="BH39" s="64">
        <f t="shared" si="8"/>
        <v>29.530380805999997</v>
      </c>
      <c r="BI39" s="64">
        <f t="shared" si="8"/>
        <v>0</v>
      </c>
      <c r="BJ39" s="65">
        <f t="shared" si="8"/>
        <v>605.4093723814924</v>
      </c>
      <c r="BK39" s="112">
        <f t="shared" si="8"/>
        <v>34008.1957541335</v>
      </c>
      <c r="BL39" s="86"/>
    </row>
    <row r="40" spans="1:64" ht="3.75" customHeight="1">
      <c r="A40" s="10"/>
      <c r="B40" s="1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50"/>
      <c r="BL40" s="86"/>
    </row>
    <row r="41" spans="1:64" ht="3.75" customHeight="1">
      <c r="A41" s="10"/>
      <c r="B41" s="19"/>
      <c r="C41" s="22"/>
      <c r="D41" s="28"/>
      <c r="E41" s="22"/>
      <c r="F41" s="22"/>
      <c r="G41" s="22"/>
      <c r="H41" s="22"/>
      <c r="I41" s="22"/>
      <c r="J41" s="22"/>
      <c r="K41" s="22"/>
      <c r="L41" s="22"/>
      <c r="M41" s="22"/>
      <c r="N41" s="28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8"/>
      <c r="AS41" s="22"/>
      <c r="AT41" s="22"/>
      <c r="AU41" s="22"/>
      <c r="AV41" s="22"/>
      <c r="AW41" s="22"/>
      <c r="AX41" s="22"/>
      <c r="AY41" s="22"/>
      <c r="AZ41" s="22"/>
      <c r="BA41" s="22"/>
      <c r="BB41" s="28"/>
      <c r="BC41" s="22"/>
      <c r="BD41" s="22"/>
      <c r="BE41" s="22"/>
      <c r="BF41" s="22"/>
      <c r="BG41" s="28"/>
      <c r="BH41" s="22"/>
      <c r="BI41" s="22"/>
      <c r="BJ41" s="22"/>
      <c r="BK41" s="24"/>
      <c r="BL41" s="86"/>
    </row>
    <row r="42" spans="1:64" ht="12.75">
      <c r="A42" s="10" t="s">
        <v>1</v>
      </c>
      <c r="B42" s="16" t="s">
        <v>7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50"/>
      <c r="BL42" s="86"/>
    </row>
    <row r="43" spans="1:252" s="3" customFormat="1" ht="12.75">
      <c r="A43" s="10" t="s">
        <v>67</v>
      </c>
      <c r="B43" s="21" t="s">
        <v>2</v>
      </c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4"/>
      <c r="BL43" s="86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</row>
    <row r="44" spans="1:252" s="3" customFormat="1" ht="12.75">
      <c r="A44" s="10"/>
      <c r="B44" s="21" t="s">
        <v>146</v>
      </c>
      <c r="C44" s="100">
        <v>0</v>
      </c>
      <c r="D44" s="45">
        <v>1.480509831</v>
      </c>
      <c r="E44" s="68">
        <v>0</v>
      </c>
      <c r="F44" s="68">
        <v>0</v>
      </c>
      <c r="G44" s="69">
        <v>0</v>
      </c>
      <c r="H44" s="67">
        <v>1168.516789523</v>
      </c>
      <c r="I44" s="68">
        <v>0.653742781</v>
      </c>
      <c r="J44" s="68">
        <v>0</v>
      </c>
      <c r="K44" s="68">
        <v>0</v>
      </c>
      <c r="L44" s="69">
        <v>87.954555384</v>
      </c>
      <c r="M44" s="59">
        <v>0</v>
      </c>
      <c r="N44" s="60">
        <v>0</v>
      </c>
      <c r="O44" s="59">
        <v>0</v>
      </c>
      <c r="P44" s="59">
        <v>0</v>
      </c>
      <c r="Q44" s="59">
        <v>0</v>
      </c>
      <c r="R44" s="67">
        <v>753.132637509</v>
      </c>
      <c r="S44" s="68">
        <v>0.010980849</v>
      </c>
      <c r="T44" s="68">
        <v>0</v>
      </c>
      <c r="U44" s="68">
        <v>0</v>
      </c>
      <c r="V44" s="69">
        <v>22.752844365</v>
      </c>
      <c r="W44" s="67">
        <v>0</v>
      </c>
      <c r="X44" s="68">
        <v>0</v>
      </c>
      <c r="Y44" s="68">
        <v>0</v>
      </c>
      <c r="Z44" s="68">
        <v>0</v>
      </c>
      <c r="AA44" s="69">
        <v>0</v>
      </c>
      <c r="AB44" s="67">
        <v>3.345940244</v>
      </c>
      <c r="AC44" s="68">
        <v>0</v>
      </c>
      <c r="AD44" s="68">
        <v>0</v>
      </c>
      <c r="AE44" s="68">
        <v>0</v>
      </c>
      <c r="AF44" s="69">
        <v>0.081691044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67">
        <v>1.537637699</v>
      </c>
      <c r="AM44" s="68">
        <v>0</v>
      </c>
      <c r="AN44" s="68">
        <v>0</v>
      </c>
      <c r="AO44" s="68">
        <v>0</v>
      </c>
      <c r="AP44" s="69">
        <v>0.012754643</v>
      </c>
      <c r="AQ44" s="67">
        <v>0</v>
      </c>
      <c r="AR44" s="70">
        <v>0</v>
      </c>
      <c r="AS44" s="68">
        <v>0</v>
      </c>
      <c r="AT44" s="68">
        <v>0</v>
      </c>
      <c r="AU44" s="69">
        <v>0</v>
      </c>
      <c r="AV44" s="67">
        <v>4802.352693504</v>
      </c>
      <c r="AW44" s="68">
        <v>8.919610937</v>
      </c>
      <c r="AX44" s="68">
        <v>0</v>
      </c>
      <c r="AY44" s="68">
        <v>0</v>
      </c>
      <c r="AZ44" s="69">
        <v>667.992623181</v>
      </c>
      <c r="BA44" s="67">
        <v>0</v>
      </c>
      <c r="BB44" s="70">
        <v>0</v>
      </c>
      <c r="BC44" s="68">
        <v>0</v>
      </c>
      <c r="BD44" s="68">
        <v>0</v>
      </c>
      <c r="BE44" s="69">
        <v>0</v>
      </c>
      <c r="BF44" s="67">
        <v>2223.294796726</v>
      </c>
      <c r="BG44" s="70">
        <v>1.952305496</v>
      </c>
      <c r="BH44" s="68">
        <v>0</v>
      </c>
      <c r="BI44" s="68">
        <v>0</v>
      </c>
      <c r="BJ44" s="69">
        <v>156.224516034</v>
      </c>
      <c r="BK44" s="108">
        <v>9900.21662975</v>
      </c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3" customFormat="1" ht="12.75">
      <c r="A45" s="31"/>
      <c r="B45" s="32" t="s">
        <v>76</v>
      </c>
      <c r="C45" s="43">
        <f>SUM(C44)</f>
        <v>0</v>
      </c>
      <c r="D45" s="62">
        <f>SUM(D44)</f>
        <v>1.480509831</v>
      </c>
      <c r="E45" s="62">
        <f aca="true" t="shared" si="9" ref="E45:BJ45">SUM(E44)</f>
        <v>0</v>
      </c>
      <c r="F45" s="62">
        <f t="shared" si="9"/>
        <v>0</v>
      </c>
      <c r="G45" s="61">
        <f t="shared" si="9"/>
        <v>0</v>
      </c>
      <c r="H45" s="42">
        <f t="shared" si="9"/>
        <v>1168.516789523</v>
      </c>
      <c r="I45" s="62">
        <f t="shared" si="9"/>
        <v>0.653742781</v>
      </c>
      <c r="J45" s="62">
        <f t="shared" si="9"/>
        <v>0</v>
      </c>
      <c r="K45" s="62">
        <f t="shared" si="9"/>
        <v>0</v>
      </c>
      <c r="L45" s="61">
        <f t="shared" si="9"/>
        <v>87.954555384</v>
      </c>
      <c r="M45" s="43">
        <f t="shared" si="9"/>
        <v>0</v>
      </c>
      <c r="N45" s="43">
        <f t="shared" si="9"/>
        <v>0</v>
      </c>
      <c r="O45" s="43">
        <f t="shared" si="9"/>
        <v>0</v>
      </c>
      <c r="P45" s="43">
        <f t="shared" si="9"/>
        <v>0</v>
      </c>
      <c r="Q45" s="66">
        <f t="shared" si="9"/>
        <v>0</v>
      </c>
      <c r="R45" s="42">
        <f t="shared" si="9"/>
        <v>753.132637509</v>
      </c>
      <c r="S45" s="62">
        <f t="shared" si="9"/>
        <v>0.010980849</v>
      </c>
      <c r="T45" s="62">
        <f t="shared" si="9"/>
        <v>0</v>
      </c>
      <c r="U45" s="62">
        <f t="shared" si="9"/>
        <v>0</v>
      </c>
      <c r="V45" s="61">
        <f t="shared" si="9"/>
        <v>22.752844365</v>
      </c>
      <c r="W45" s="42">
        <f t="shared" si="9"/>
        <v>0</v>
      </c>
      <c r="X45" s="62">
        <f t="shared" si="9"/>
        <v>0</v>
      </c>
      <c r="Y45" s="62">
        <f t="shared" si="9"/>
        <v>0</v>
      </c>
      <c r="Z45" s="62">
        <f t="shared" si="9"/>
        <v>0</v>
      </c>
      <c r="AA45" s="61">
        <f t="shared" si="9"/>
        <v>0</v>
      </c>
      <c r="AB45" s="42">
        <f t="shared" si="9"/>
        <v>3.345940244</v>
      </c>
      <c r="AC45" s="62">
        <f t="shared" si="9"/>
        <v>0</v>
      </c>
      <c r="AD45" s="62">
        <f t="shared" si="9"/>
        <v>0</v>
      </c>
      <c r="AE45" s="62">
        <f t="shared" si="9"/>
        <v>0</v>
      </c>
      <c r="AF45" s="61">
        <f t="shared" si="9"/>
        <v>0.081691044</v>
      </c>
      <c r="AG45" s="43">
        <f t="shared" si="9"/>
        <v>0</v>
      </c>
      <c r="AH45" s="43">
        <f t="shared" si="9"/>
        <v>0</v>
      </c>
      <c r="AI45" s="43">
        <f t="shared" si="9"/>
        <v>0</v>
      </c>
      <c r="AJ45" s="43">
        <f t="shared" si="9"/>
        <v>0</v>
      </c>
      <c r="AK45" s="66">
        <f t="shared" si="9"/>
        <v>0</v>
      </c>
      <c r="AL45" s="42">
        <f t="shared" si="9"/>
        <v>1.537637699</v>
      </c>
      <c r="AM45" s="62">
        <f t="shared" si="9"/>
        <v>0</v>
      </c>
      <c r="AN45" s="62">
        <f t="shared" si="9"/>
        <v>0</v>
      </c>
      <c r="AO45" s="62">
        <f t="shared" si="9"/>
        <v>0</v>
      </c>
      <c r="AP45" s="61">
        <f t="shared" si="9"/>
        <v>0.012754643</v>
      </c>
      <c r="AQ45" s="42">
        <f t="shared" si="9"/>
        <v>0</v>
      </c>
      <c r="AR45" s="62">
        <f t="shared" si="9"/>
        <v>0</v>
      </c>
      <c r="AS45" s="62">
        <f t="shared" si="9"/>
        <v>0</v>
      </c>
      <c r="AT45" s="62">
        <f t="shared" si="9"/>
        <v>0</v>
      </c>
      <c r="AU45" s="61">
        <f t="shared" si="9"/>
        <v>0</v>
      </c>
      <c r="AV45" s="42">
        <f t="shared" si="9"/>
        <v>4802.352693504</v>
      </c>
      <c r="AW45" s="62">
        <f t="shared" si="9"/>
        <v>8.919610937</v>
      </c>
      <c r="AX45" s="62">
        <f t="shared" si="9"/>
        <v>0</v>
      </c>
      <c r="AY45" s="62">
        <f t="shared" si="9"/>
        <v>0</v>
      </c>
      <c r="AZ45" s="61">
        <f t="shared" si="9"/>
        <v>667.992623181</v>
      </c>
      <c r="BA45" s="42">
        <f t="shared" si="9"/>
        <v>0</v>
      </c>
      <c r="BB45" s="62">
        <f t="shared" si="9"/>
        <v>0</v>
      </c>
      <c r="BC45" s="62">
        <f t="shared" si="9"/>
        <v>0</v>
      </c>
      <c r="BD45" s="62">
        <f t="shared" si="9"/>
        <v>0</v>
      </c>
      <c r="BE45" s="61">
        <f t="shared" si="9"/>
        <v>0</v>
      </c>
      <c r="BF45" s="42">
        <f t="shared" si="9"/>
        <v>2223.294796726</v>
      </c>
      <c r="BG45" s="62">
        <f t="shared" si="9"/>
        <v>1.952305496</v>
      </c>
      <c r="BH45" s="62">
        <f t="shared" si="9"/>
        <v>0</v>
      </c>
      <c r="BI45" s="62">
        <f t="shared" si="9"/>
        <v>0</v>
      </c>
      <c r="BJ45" s="61">
        <f t="shared" si="9"/>
        <v>156.224516034</v>
      </c>
      <c r="BK45" s="113">
        <f>SUM(BK44:BK44)</f>
        <v>9900.21662975</v>
      </c>
      <c r="BL45" s="86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64" ht="12.75">
      <c r="A46" s="10" t="s">
        <v>68</v>
      </c>
      <c r="B46" s="17" t="s">
        <v>15</v>
      </c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6"/>
      <c r="BL46" s="86"/>
    </row>
    <row r="47" spans="1:64" ht="12.75">
      <c r="A47" s="10"/>
      <c r="B47" s="21" t="s">
        <v>109</v>
      </c>
      <c r="C47" s="47">
        <v>0</v>
      </c>
      <c r="D47" s="45">
        <v>64.408441827</v>
      </c>
      <c r="E47" s="40">
        <v>0</v>
      </c>
      <c r="F47" s="40">
        <v>0</v>
      </c>
      <c r="G47" s="46">
        <v>0</v>
      </c>
      <c r="H47" s="63">
        <v>263.322422731</v>
      </c>
      <c r="I47" s="40">
        <v>111.164059292</v>
      </c>
      <c r="J47" s="40">
        <v>0</v>
      </c>
      <c r="K47" s="40">
        <v>0</v>
      </c>
      <c r="L47" s="46">
        <v>558.413692604</v>
      </c>
      <c r="M47" s="63">
        <v>0</v>
      </c>
      <c r="N47" s="45">
        <v>0</v>
      </c>
      <c r="O47" s="40">
        <v>0</v>
      </c>
      <c r="P47" s="40">
        <v>0</v>
      </c>
      <c r="Q47" s="46">
        <v>0</v>
      </c>
      <c r="R47" s="63">
        <v>93.75432838</v>
      </c>
      <c r="S47" s="40">
        <v>62.044180942</v>
      </c>
      <c r="T47" s="40">
        <v>0</v>
      </c>
      <c r="U47" s="40">
        <v>0</v>
      </c>
      <c r="V47" s="46">
        <v>36.416777202</v>
      </c>
      <c r="W47" s="63">
        <v>0</v>
      </c>
      <c r="X47" s="40">
        <v>0</v>
      </c>
      <c r="Y47" s="40">
        <v>0</v>
      </c>
      <c r="Z47" s="40">
        <v>0</v>
      </c>
      <c r="AA47" s="46">
        <v>0</v>
      </c>
      <c r="AB47" s="63">
        <v>0.817196329</v>
      </c>
      <c r="AC47" s="40">
        <v>0</v>
      </c>
      <c r="AD47" s="40">
        <v>0</v>
      </c>
      <c r="AE47" s="40">
        <v>0</v>
      </c>
      <c r="AF47" s="46">
        <v>0.040785546</v>
      </c>
      <c r="AG47" s="63">
        <v>0</v>
      </c>
      <c r="AH47" s="40">
        <v>0</v>
      </c>
      <c r="AI47" s="40">
        <v>0</v>
      </c>
      <c r="AJ47" s="40">
        <v>0</v>
      </c>
      <c r="AK47" s="46">
        <v>0</v>
      </c>
      <c r="AL47" s="63">
        <v>0.551542814</v>
      </c>
      <c r="AM47" s="40">
        <v>0</v>
      </c>
      <c r="AN47" s="40">
        <v>0</v>
      </c>
      <c r="AO47" s="40">
        <v>0</v>
      </c>
      <c r="AP47" s="46">
        <v>0.079162488</v>
      </c>
      <c r="AQ47" s="63">
        <v>0</v>
      </c>
      <c r="AR47" s="45">
        <v>0</v>
      </c>
      <c r="AS47" s="40">
        <v>0</v>
      </c>
      <c r="AT47" s="40">
        <v>0</v>
      </c>
      <c r="AU47" s="46">
        <v>0</v>
      </c>
      <c r="AV47" s="63">
        <v>2068.915778868</v>
      </c>
      <c r="AW47" s="40">
        <v>248.097826484</v>
      </c>
      <c r="AX47" s="40">
        <v>0.024732118</v>
      </c>
      <c r="AY47" s="40">
        <v>0</v>
      </c>
      <c r="AZ47" s="46">
        <v>2290.783600233</v>
      </c>
      <c r="BA47" s="63">
        <v>0</v>
      </c>
      <c r="BB47" s="45">
        <v>0</v>
      </c>
      <c r="BC47" s="40">
        <v>0</v>
      </c>
      <c r="BD47" s="40">
        <v>0</v>
      </c>
      <c r="BE47" s="46">
        <v>0</v>
      </c>
      <c r="BF47" s="63">
        <v>730.88579048</v>
      </c>
      <c r="BG47" s="45">
        <v>46.865299563</v>
      </c>
      <c r="BH47" s="40">
        <v>0.580297403</v>
      </c>
      <c r="BI47" s="40">
        <v>0</v>
      </c>
      <c r="BJ47" s="46">
        <v>272.770884304</v>
      </c>
      <c r="BK47" s="108">
        <v>6849.936799608</v>
      </c>
      <c r="BL47" s="86"/>
    </row>
    <row r="48" spans="1:64" ht="12.75">
      <c r="A48" s="10"/>
      <c r="B48" s="21" t="s">
        <v>112</v>
      </c>
      <c r="C48" s="47">
        <v>0</v>
      </c>
      <c r="D48" s="45">
        <v>61.611857648</v>
      </c>
      <c r="E48" s="40">
        <v>0</v>
      </c>
      <c r="F48" s="40">
        <v>0</v>
      </c>
      <c r="G48" s="46">
        <v>0</v>
      </c>
      <c r="H48" s="63">
        <v>770.736107299</v>
      </c>
      <c r="I48" s="40">
        <v>317.907927946</v>
      </c>
      <c r="J48" s="40">
        <v>25.222794492</v>
      </c>
      <c r="K48" s="40">
        <v>0</v>
      </c>
      <c r="L48" s="46">
        <v>1035.195166254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315.601388565</v>
      </c>
      <c r="S48" s="40">
        <v>35.253141268</v>
      </c>
      <c r="T48" s="40">
        <v>0</v>
      </c>
      <c r="U48" s="40">
        <v>0</v>
      </c>
      <c r="V48" s="46">
        <v>84.630406931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2.927441742</v>
      </c>
      <c r="AC48" s="40">
        <v>0</v>
      </c>
      <c r="AD48" s="40">
        <v>0</v>
      </c>
      <c r="AE48" s="40">
        <v>0</v>
      </c>
      <c r="AF48" s="46">
        <v>0.241997215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1.989914442</v>
      </c>
      <c r="AM48" s="40">
        <v>0</v>
      </c>
      <c r="AN48" s="40">
        <v>0</v>
      </c>
      <c r="AO48" s="40">
        <v>0</v>
      </c>
      <c r="AP48" s="46">
        <v>0.039227228</v>
      </c>
      <c r="AQ48" s="63">
        <v>0</v>
      </c>
      <c r="AR48" s="45">
        <v>0.128650838</v>
      </c>
      <c r="AS48" s="40">
        <v>0</v>
      </c>
      <c r="AT48" s="40">
        <v>0</v>
      </c>
      <c r="AU48" s="46">
        <v>0</v>
      </c>
      <c r="AV48" s="63">
        <v>4641.585325839</v>
      </c>
      <c r="AW48" s="40">
        <v>670.018575738</v>
      </c>
      <c r="AX48" s="40">
        <v>0.452571128</v>
      </c>
      <c r="AY48" s="40">
        <v>0</v>
      </c>
      <c r="AZ48" s="46">
        <v>4239.156337776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1641.19245994</v>
      </c>
      <c r="BG48" s="45">
        <v>125.589750355</v>
      </c>
      <c r="BH48" s="40">
        <v>0.066347119</v>
      </c>
      <c r="BI48" s="40">
        <v>0</v>
      </c>
      <c r="BJ48" s="46">
        <v>472.489117846</v>
      </c>
      <c r="BK48" s="108">
        <v>14442.036507609</v>
      </c>
      <c r="BL48" s="86"/>
    </row>
    <row r="49" spans="1:64" ht="12.75">
      <c r="A49" s="10"/>
      <c r="B49" s="21" t="s">
        <v>147</v>
      </c>
      <c r="C49" s="47">
        <v>0</v>
      </c>
      <c r="D49" s="45">
        <v>52.831991551</v>
      </c>
      <c r="E49" s="40">
        <v>0</v>
      </c>
      <c r="F49" s="40">
        <v>0</v>
      </c>
      <c r="G49" s="46">
        <v>0</v>
      </c>
      <c r="H49" s="63">
        <v>18.147039546</v>
      </c>
      <c r="I49" s="40">
        <v>20.81120702</v>
      </c>
      <c r="J49" s="40">
        <v>0</v>
      </c>
      <c r="K49" s="40">
        <v>0</v>
      </c>
      <c r="L49" s="46">
        <v>89.120506737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9.202283084</v>
      </c>
      <c r="S49" s="40">
        <v>5.888443513</v>
      </c>
      <c r="T49" s="40">
        <v>0</v>
      </c>
      <c r="U49" s="40">
        <v>0</v>
      </c>
      <c r="V49" s="46">
        <v>6.959445825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0.049464681</v>
      </c>
      <c r="AC49" s="40">
        <v>0</v>
      </c>
      <c r="AD49" s="40">
        <v>0</v>
      </c>
      <c r="AE49" s="40">
        <v>0</v>
      </c>
      <c r="AF49" s="46">
        <v>0.023559405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0.018749592</v>
      </c>
      <c r="AM49" s="40">
        <v>0</v>
      </c>
      <c r="AN49" s="40">
        <v>0</v>
      </c>
      <c r="AO49" s="40">
        <v>0</v>
      </c>
      <c r="AP49" s="46">
        <v>0</v>
      </c>
      <c r="AQ49" s="63">
        <v>0</v>
      </c>
      <c r="AR49" s="45">
        <v>0.203337994</v>
      </c>
      <c r="AS49" s="40">
        <v>0</v>
      </c>
      <c r="AT49" s="40">
        <v>0</v>
      </c>
      <c r="AU49" s="46">
        <v>0</v>
      </c>
      <c r="AV49" s="63">
        <v>81.041603591</v>
      </c>
      <c r="AW49" s="40">
        <v>24.876724002</v>
      </c>
      <c r="AX49" s="40">
        <v>0.007993706</v>
      </c>
      <c r="AY49" s="40">
        <v>0</v>
      </c>
      <c r="AZ49" s="46">
        <v>201.713043856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34.126970759</v>
      </c>
      <c r="BG49" s="45">
        <v>7.035036774</v>
      </c>
      <c r="BH49" s="40">
        <v>0</v>
      </c>
      <c r="BI49" s="40">
        <v>0</v>
      </c>
      <c r="BJ49" s="46">
        <v>29.242711384</v>
      </c>
      <c r="BK49" s="108">
        <v>581.30011302</v>
      </c>
      <c r="BL49" s="86"/>
    </row>
    <row r="50" spans="1:64" ht="12.75">
      <c r="A50" s="10"/>
      <c r="B50" s="21" t="s">
        <v>130</v>
      </c>
      <c r="C50" s="47">
        <v>0</v>
      </c>
      <c r="D50" s="45">
        <v>1.195093549</v>
      </c>
      <c r="E50" s="40">
        <v>0</v>
      </c>
      <c r="F50" s="40">
        <v>0</v>
      </c>
      <c r="G50" s="46">
        <v>0</v>
      </c>
      <c r="H50" s="63">
        <v>91.688636846</v>
      </c>
      <c r="I50" s="40">
        <v>28.038340399</v>
      </c>
      <c r="J50" s="40">
        <v>0</v>
      </c>
      <c r="K50" s="40">
        <v>0</v>
      </c>
      <c r="L50" s="46">
        <v>142.634312532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42.42142702</v>
      </c>
      <c r="S50" s="40">
        <v>0.188960706</v>
      </c>
      <c r="T50" s="40">
        <v>0</v>
      </c>
      <c r="U50" s="40">
        <v>0</v>
      </c>
      <c r="V50" s="46">
        <v>12.098101894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0.028404214</v>
      </c>
      <c r="AC50" s="40">
        <v>0</v>
      </c>
      <c r="AD50" s="40">
        <v>0</v>
      </c>
      <c r="AE50" s="40">
        <v>0</v>
      </c>
      <c r="AF50" s="46">
        <v>0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0.025612655</v>
      </c>
      <c r="AM50" s="40">
        <v>0</v>
      </c>
      <c r="AN50" s="40">
        <v>0</v>
      </c>
      <c r="AO50" s="40">
        <v>0</v>
      </c>
      <c r="AP50" s="46">
        <v>0</v>
      </c>
      <c r="AQ50" s="63">
        <v>0</v>
      </c>
      <c r="AR50" s="45">
        <v>0</v>
      </c>
      <c r="AS50" s="40">
        <v>0</v>
      </c>
      <c r="AT50" s="40">
        <v>0</v>
      </c>
      <c r="AU50" s="46">
        <v>0</v>
      </c>
      <c r="AV50" s="63">
        <v>276.160570288</v>
      </c>
      <c r="AW50" s="40">
        <v>113.118412495</v>
      </c>
      <c r="AX50" s="40">
        <v>0.252124869</v>
      </c>
      <c r="AY50" s="40">
        <v>0</v>
      </c>
      <c r="AZ50" s="46">
        <v>475.569984945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108.860435319</v>
      </c>
      <c r="BG50" s="45">
        <v>4.569754157</v>
      </c>
      <c r="BH50" s="40">
        <v>0</v>
      </c>
      <c r="BI50" s="40">
        <v>0</v>
      </c>
      <c r="BJ50" s="46">
        <v>76.545372753</v>
      </c>
      <c r="BK50" s="108">
        <v>1373.395544641</v>
      </c>
      <c r="BL50" s="86"/>
    </row>
    <row r="51" spans="1:64" ht="12.75">
      <c r="A51" s="10"/>
      <c r="B51" s="107" t="s">
        <v>113</v>
      </c>
      <c r="C51" s="47">
        <v>0</v>
      </c>
      <c r="D51" s="45">
        <v>16.389541102</v>
      </c>
      <c r="E51" s="40">
        <v>0</v>
      </c>
      <c r="F51" s="40">
        <v>0</v>
      </c>
      <c r="G51" s="46">
        <v>0</v>
      </c>
      <c r="H51" s="63">
        <v>112.942735942</v>
      </c>
      <c r="I51" s="40">
        <v>3.937793933</v>
      </c>
      <c r="J51" s="40">
        <v>0</v>
      </c>
      <c r="K51" s="40">
        <v>0</v>
      </c>
      <c r="L51" s="46">
        <v>134.964914934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55.120482628</v>
      </c>
      <c r="S51" s="40">
        <v>1.083202088</v>
      </c>
      <c r="T51" s="40">
        <v>0</v>
      </c>
      <c r="U51" s="40">
        <v>0</v>
      </c>
      <c r="V51" s="46">
        <v>7.262022979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0.133035267</v>
      </c>
      <c r="AC51" s="40">
        <v>0</v>
      </c>
      <c r="AD51" s="40">
        <v>0</v>
      </c>
      <c r="AE51" s="40">
        <v>0</v>
      </c>
      <c r="AF51" s="46">
        <v>0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0.054193494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</v>
      </c>
      <c r="AS51" s="40">
        <v>0</v>
      </c>
      <c r="AT51" s="40">
        <v>0</v>
      </c>
      <c r="AU51" s="46">
        <v>0</v>
      </c>
      <c r="AV51" s="63">
        <v>160.898255712</v>
      </c>
      <c r="AW51" s="40">
        <v>22.446550684</v>
      </c>
      <c r="AX51" s="40">
        <v>0</v>
      </c>
      <c r="AY51" s="40">
        <v>0</v>
      </c>
      <c r="AZ51" s="46">
        <v>149.895884643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66.449436096</v>
      </c>
      <c r="BG51" s="45">
        <v>11.931471142</v>
      </c>
      <c r="BH51" s="40">
        <v>0</v>
      </c>
      <c r="BI51" s="40">
        <v>0</v>
      </c>
      <c r="BJ51" s="46">
        <v>26.074370808</v>
      </c>
      <c r="BK51" s="108">
        <v>769.583891452</v>
      </c>
      <c r="BL51" s="86"/>
    </row>
    <row r="52" spans="1:64" ht="12.75">
      <c r="A52" s="10"/>
      <c r="B52" s="21" t="s">
        <v>110</v>
      </c>
      <c r="C52" s="47">
        <v>0</v>
      </c>
      <c r="D52" s="45">
        <v>0.877603226</v>
      </c>
      <c r="E52" s="40">
        <v>0</v>
      </c>
      <c r="F52" s="40">
        <v>0</v>
      </c>
      <c r="G52" s="46">
        <v>0</v>
      </c>
      <c r="H52" s="63">
        <v>5.440646485</v>
      </c>
      <c r="I52" s="40">
        <v>17.276860846</v>
      </c>
      <c r="J52" s="40">
        <v>0</v>
      </c>
      <c r="K52" s="40">
        <v>0</v>
      </c>
      <c r="L52" s="46">
        <v>17.910110843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2.600901316</v>
      </c>
      <c r="S52" s="40">
        <v>1.551177967</v>
      </c>
      <c r="T52" s="40">
        <v>0</v>
      </c>
      <c r="U52" s="40">
        <v>0</v>
      </c>
      <c r="V52" s="46">
        <v>1.116841487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0.001502127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50.014518742</v>
      </c>
      <c r="AW52" s="40">
        <v>47.990257919</v>
      </c>
      <c r="AX52" s="40">
        <v>0</v>
      </c>
      <c r="AY52" s="40">
        <v>0</v>
      </c>
      <c r="AZ52" s="46">
        <v>194.060302195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15.769172521</v>
      </c>
      <c r="BG52" s="45">
        <v>2.225540058</v>
      </c>
      <c r="BH52" s="40">
        <v>0</v>
      </c>
      <c r="BI52" s="40">
        <v>0</v>
      </c>
      <c r="BJ52" s="46">
        <v>28.115076452</v>
      </c>
      <c r="BK52" s="108">
        <v>384.950512184</v>
      </c>
      <c r="BL52" s="86"/>
    </row>
    <row r="53" spans="1:64" ht="12.75">
      <c r="A53" s="10"/>
      <c r="B53" s="21" t="s">
        <v>106</v>
      </c>
      <c r="C53" s="47">
        <v>0</v>
      </c>
      <c r="D53" s="45">
        <v>466.148243073</v>
      </c>
      <c r="E53" s="40">
        <v>0</v>
      </c>
      <c r="F53" s="40">
        <v>0</v>
      </c>
      <c r="G53" s="46">
        <v>0</v>
      </c>
      <c r="H53" s="63">
        <v>11.517954728</v>
      </c>
      <c r="I53" s="40">
        <v>268.286206624</v>
      </c>
      <c r="J53" s="40">
        <v>0</v>
      </c>
      <c r="K53" s="40">
        <v>0</v>
      </c>
      <c r="L53" s="46">
        <v>467.36524499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2.249299544</v>
      </c>
      <c r="S53" s="40">
        <v>35.596562017</v>
      </c>
      <c r="T53" s="40">
        <v>0</v>
      </c>
      <c r="U53" s="40">
        <v>0</v>
      </c>
      <c r="V53" s="46">
        <v>27.599710916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</v>
      </c>
      <c r="AC53" s="40">
        <v>0</v>
      </c>
      <c r="AD53" s="40">
        <v>0</v>
      </c>
      <c r="AE53" s="40">
        <v>0</v>
      </c>
      <c r="AF53" s="46">
        <v>0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</v>
      </c>
      <c r="AS53" s="40">
        <v>0</v>
      </c>
      <c r="AT53" s="40">
        <v>0</v>
      </c>
      <c r="AU53" s="46">
        <v>0</v>
      </c>
      <c r="AV53" s="63">
        <v>29.662411169</v>
      </c>
      <c r="AW53" s="40">
        <v>138.41624055</v>
      </c>
      <c r="AX53" s="40">
        <v>0</v>
      </c>
      <c r="AY53" s="40">
        <v>0</v>
      </c>
      <c r="AZ53" s="46">
        <v>275.196901835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8.706400915</v>
      </c>
      <c r="BG53" s="45">
        <v>31.343564783</v>
      </c>
      <c r="BH53" s="40">
        <v>0</v>
      </c>
      <c r="BI53" s="40">
        <v>0</v>
      </c>
      <c r="BJ53" s="46">
        <v>34.0465244</v>
      </c>
      <c r="BK53" s="108">
        <v>1796.135265544</v>
      </c>
      <c r="BL53" s="86"/>
    </row>
    <row r="54" spans="1:64" ht="12.75">
      <c r="A54" s="10"/>
      <c r="B54" s="21" t="s">
        <v>129</v>
      </c>
      <c r="C54" s="47">
        <v>0</v>
      </c>
      <c r="D54" s="45">
        <v>9.926221846</v>
      </c>
      <c r="E54" s="40">
        <v>0</v>
      </c>
      <c r="F54" s="40">
        <v>0</v>
      </c>
      <c r="G54" s="46">
        <v>0</v>
      </c>
      <c r="H54" s="63">
        <v>26.356270753</v>
      </c>
      <c r="I54" s="40">
        <v>2.964844093</v>
      </c>
      <c r="J54" s="40">
        <v>0</v>
      </c>
      <c r="K54" s="40">
        <v>0</v>
      </c>
      <c r="L54" s="46">
        <v>61.344661548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10.48080676</v>
      </c>
      <c r="S54" s="40">
        <v>0</v>
      </c>
      <c r="T54" s="40">
        <v>0</v>
      </c>
      <c r="U54" s="40">
        <v>0</v>
      </c>
      <c r="V54" s="46">
        <v>3.893061824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0.000417786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0.000906902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13.356353214</v>
      </c>
      <c r="AW54" s="40">
        <v>12.722807971</v>
      </c>
      <c r="AX54" s="40">
        <v>0</v>
      </c>
      <c r="AY54" s="40">
        <v>0</v>
      </c>
      <c r="AZ54" s="46">
        <v>29.140618645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4.064368325</v>
      </c>
      <c r="BG54" s="45">
        <v>0.695104448</v>
      </c>
      <c r="BH54" s="40">
        <v>0</v>
      </c>
      <c r="BI54" s="40">
        <v>0</v>
      </c>
      <c r="BJ54" s="46">
        <v>3.62497644</v>
      </c>
      <c r="BK54" s="108">
        <v>178.571420555</v>
      </c>
      <c r="BL54" s="86"/>
    </row>
    <row r="55" spans="1:64" ht="12.75">
      <c r="A55" s="10"/>
      <c r="B55" s="21" t="s">
        <v>116</v>
      </c>
      <c r="C55" s="47">
        <v>0</v>
      </c>
      <c r="D55" s="45">
        <v>1.003012192</v>
      </c>
      <c r="E55" s="40">
        <v>0</v>
      </c>
      <c r="F55" s="40">
        <v>0</v>
      </c>
      <c r="G55" s="46">
        <v>0</v>
      </c>
      <c r="H55" s="63">
        <v>138.656809968</v>
      </c>
      <c r="I55" s="40">
        <v>15.071138787</v>
      </c>
      <c r="J55" s="40">
        <v>0</v>
      </c>
      <c r="K55" s="40">
        <v>0</v>
      </c>
      <c r="L55" s="46">
        <v>70.735958842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43.926346307</v>
      </c>
      <c r="S55" s="40">
        <v>0.081412309</v>
      </c>
      <c r="T55" s="40">
        <v>0</v>
      </c>
      <c r="U55" s="40">
        <v>0</v>
      </c>
      <c r="V55" s="46">
        <v>8.031143579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0.931224638</v>
      </c>
      <c r="AC55" s="40">
        <v>0</v>
      </c>
      <c r="AD55" s="40">
        <v>0</v>
      </c>
      <c r="AE55" s="40">
        <v>0</v>
      </c>
      <c r="AF55" s="46">
        <v>0.002035688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0.314815734</v>
      </c>
      <c r="AM55" s="40">
        <v>0</v>
      </c>
      <c r="AN55" s="40">
        <v>0</v>
      </c>
      <c r="AO55" s="40">
        <v>0</v>
      </c>
      <c r="AP55" s="46">
        <v>0.041712289</v>
      </c>
      <c r="AQ55" s="63">
        <v>0.042870863</v>
      </c>
      <c r="AR55" s="45">
        <v>0</v>
      </c>
      <c r="AS55" s="40">
        <v>0</v>
      </c>
      <c r="AT55" s="40">
        <v>0</v>
      </c>
      <c r="AU55" s="46">
        <v>0</v>
      </c>
      <c r="AV55" s="63">
        <v>1373.064279658</v>
      </c>
      <c r="AW55" s="40">
        <v>87.932559404</v>
      </c>
      <c r="AX55" s="40">
        <v>0.117565556</v>
      </c>
      <c r="AY55" s="40">
        <v>0</v>
      </c>
      <c r="AZ55" s="46">
        <v>691.599018518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323.790801789</v>
      </c>
      <c r="BG55" s="45">
        <v>8.998030043</v>
      </c>
      <c r="BH55" s="40">
        <v>0</v>
      </c>
      <c r="BI55" s="40">
        <v>0</v>
      </c>
      <c r="BJ55" s="46">
        <v>57.179777539</v>
      </c>
      <c r="BK55" s="108">
        <v>2821.520513703</v>
      </c>
      <c r="BL55" s="86"/>
    </row>
    <row r="56" spans="1:64" ht="12.75">
      <c r="A56" s="10"/>
      <c r="B56" s="21" t="s">
        <v>128</v>
      </c>
      <c r="C56" s="47">
        <v>0</v>
      </c>
      <c r="D56" s="45">
        <v>0.835100645</v>
      </c>
      <c r="E56" s="40">
        <v>0</v>
      </c>
      <c r="F56" s="40">
        <v>0</v>
      </c>
      <c r="G56" s="46">
        <v>0</v>
      </c>
      <c r="H56" s="63">
        <v>26.762744589</v>
      </c>
      <c r="I56" s="40">
        <v>1.463184178</v>
      </c>
      <c r="J56" s="40">
        <v>0</v>
      </c>
      <c r="K56" s="40">
        <v>0</v>
      </c>
      <c r="L56" s="46">
        <v>46.621300159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12.355910402</v>
      </c>
      <c r="S56" s="40">
        <v>0.140849468</v>
      </c>
      <c r="T56" s="40">
        <v>0</v>
      </c>
      <c r="U56" s="40">
        <v>0</v>
      </c>
      <c r="V56" s="46">
        <v>5.384174117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</v>
      </c>
      <c r="AC56" s="40">
        <v>0</v>
      </c>
      <c r="AD56" s="40">
        <v>0</v>
      </c>
      <c r="AE56" s="40">
        <v>0</v>
      </c>
      <c r="AF56" s="46">
        <v>0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</v>
      </c>
      <c r="AS56" s="40">
        <v>0</v>
      </c>
      <c r="AT56" s="40">
        <v>0</v>
      </c>
      <c r="AU56" s="46">
        <v>0</v>
      </c>
      <c r="AV56" s="63">
        <v>16.563404396</v>
      </c>
      <c r="AW56" s="40">
        <v>11.110060481</v>
      </c>
      <c r="AX56" s="40">
        <v>0</v>
      </c>
      <c r="AY56" s="40">
        <v>0</v>
      </c>
      <c r="AZ56" s="46">
        <v>23.326145664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6.096249185</v>
      </c>
      <c r="BG56" s="45">
        <v>0.122414312</v>
      </c>
      <c r="BH56" s="40">
        <v>0</v>
      </c>
      <c r="BI56" s="40">
        <v>0</v>
      </c>
      <c r="BJ56" s="46">
        <v>2.425005153</v>
      </c>
      <c r="BK56" s="108">
        <v>153.206542749</v>
      </c>
      <c r="BL56" s="86"/>
    </row>
    <row r="57" spans="1:64" ht="12.75">
      <c r="A57" s="10"/>
      <c r="B57" s="21" t="s">
        <v>108</v>
      </c>
      <c r="C57" s="47">
        <v>0</v>
      </c>
      <c r="D57" s="45">
        <v>4.801898709</v>
      </c>
      <c r="E57" s="40">
        <v>0</v>
      </c>
      <c r="F57" s="40">
        <v>0</v>
      </c>
      <c r="G57" s="46">
        <v>0</v>
      </c>
      <c r="H57" s="63">
        <v>52.949678635</v>
      </c>
      <c r="I57" s="40">
        <v>25.702470211</v>
      </c>
      <c r="J57" s="40">
        <v>0</v>
      </c>
      <c r="K57" s="40">
        <v>0</v>
      </c>
      <c r="L57" s="46">
        <v>52.802441884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20.730452011</v>
      </c>
      <c r="S57" s="40">
        <v>0.931740345</v>
      </c>
      <c r="T57" s="40">
        <v>0</v>
      </c>
      <c r="U57" s="40">
        <v>0</v>
      </c>
      <c r="V57" s="46">
        <v>7.784240943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0.014307822</v>
      </c>
      <c r="AC57" s="40">
        <v>0</v>
      </c>
      <c r="AD57" s="40">
        <v>0</v>
      </c>
      <c r="AE57" s="40">
        <v>0</v>
      </c>
      <c r="AF57" s="46">
        <v>0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0.072445841</v>
      </c>
      <c r="AM57" s="40">
        <v>0</v>
      </c>
      <c r="AN57" s="40">
        <v>0</v>
      </c>
      <c r="AO57" s="40">
        <v>0</v>
      </c>
      <c r="AP57" s="46">
        <v>0</v>
      </c>
      <c r="AQ57" s="63">
        <v>0</v>
      </c>
      <c r="AR57" s="45">
        <v>0</v>
      </c>
      <c r="AS57" s="40">
        <v>0</v>
      </c>
      <c r="AT57" s="40">
        <v>0</v>
      </c>
      <c r="AU57" s="46">
        <v>0</v>
      </c>
      <c r="AV57" s="63">
        <v>35.72395624</v>
      </c>
      <c r="AW57" s="40">
        <v>8.229416629</v>
      </c>
      <c r="AX57" s="40">
        <v>0</v>
      </c>
      <c r="AY57" s="40">
        <v>0</v>
      </c>
      <c r="AZ57" s="46">
        <v>37.524091996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14.391466631</v>
      </c>
      <c r="BG57" s="45">
        <v>3.72132694</v>
      </c>
      <c r="BH57" s="40">
        <v>0</v>
      </c>
      <c r="BI57" s="40">
        <v>0</v>
      </c>
      <c r="BJ57" s="46">
        <v>7.757186984</v>
      </c>
      <c r="BK57" s="108">
        <v>273.137121821</v>
      </c>
      <c r="BL57" s="86"/>
    </row>
    <row r="58" spans="1:64" ht="12.75">
      <c r="A58" s="10"/>
      <c r="B58" s="21" t="s">
        <v>131</v>
      </c>
      <c r="C58" s="47">
        <v>0</v>
      </c>
      <c r="D58" s="45">
        <v>74.007894206</v>
      </c>
      <c r="E58" s="40">
        <v>0</v>
      </c>
      <c r="F58" s="40">
        <v>0</v>
      </c>
      <c r="G58" s="46">
        <v>0</v>
      </c>
      <c r="H58" s="63">
        <v>49.125230292</v>
      </c>
      <c r="I58" s="40">
        <v>232.844202838</v>
      </c>
      <c r="J58" s="40">
        <v>0</v>
      </c>
      <c r="K58" s="40">
        <v>0</v>
      </c>
      <c r="L58" s="46">
        <v>371.944735126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15.527053568</v>
      </c>
      <c r="S58" s="40">
        <v>7.801972695</v>
      </c>
      <c r="T58" s="40">
        <v>0</v>
      </c>
      <c r="U58" s="40">
        <v>0</v>
      </c>
      <c r="V58" s="46">
        <v>14.478379911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0.000199689</v>
      </c>
      <c r="AC58" s="40">
        <v>0</v>
      </c>
      <c r="AD58" s="40">
        <v>0</v>
      </c>
      <c r="AE58" s="40">
        <v>0</v>
      </c>
      <c r="AF58" s="46">
        <v>0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0.003653806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0.216761904</v>
      </c>
      <c r="AS58" s="40">
        <v>0</v>
      </c>
      <c r="AT58" s="40">
        <v>0</v>
      </c>
      <c r="AU58" s="46">
        <v>0</v>
      </c>
      <c r="AV58" s="63">
        <v>103.643540661</v>
      </c>
      <c r="AW58" s="40">
        <v>50.181011975</v>
      </c>
      <c r="AX58" s="40">
        <v>0</v>
      </c>
      <c r="AY58" s="40">
        <v>0</v>
      </c>
      <c r="AZ58" s="46">
        <v>334.618819956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30.013213087</v>
      </c>
      <c r="BG58" s="45">
        <v>7.859432088</v>
      </c>
      <c r="BH58" s="40">
        <v>0</v>
      </c>
      <c r="BI58" s="40">
        <v>0</v>
      </c>
      <c r="BJ58" s="46">
        <v>31.12142384</v>
      </c>
      <c r="BK58" s="108">
        <v>1323.387525642</v>
      </c>
      <c r="BL58" s="86"/>
    </row>
    <row r="59" spans="1:64" ht="12" customHeight="1">
      <c r="A59" s="10"/>
      <c r="B59" s="21" t="s">
        <v>114</v>
      </c>
      <c r="C59" s="47">
        <v>0</v>
      </c>
      <c r="D59" s="45">
        <v>24.923283968</v>
      </c>
      <c r="E59" s="40">
        <v>0</v>
      </c>
      <c r="F59" s="40">
        <v>0</v>
      </c>
      <c r="G59" s="46">
        <v>0</v>
      </c>
      <c r="H59" s="63">
        <v>927.501286391</v>
      </c>
      <c r="I59" s="40">
        <v>59.247979609</v>
      </c>
      <c r="J59" s="40">
        <v>0</v>
      </c>
      <c r="K59" s="40">
        <v>0</v>
      </c>
      <c r="L59" s="46">
        <v>455.489491654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325.391817839</v>
      </c>
      <c r="S59" s="40">
        <v>2.099336034</v>
      </c>
      <c r="T59" s="40">
        <v>0</v>
      </c>
      <c r="U59" s="40">
        <v>0</v>
      </c>
      <c r="V59" s="46">
        <v>65.266504513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3.557711736</v>
      </c>
      <c r="AC59" s="40">
        <v>0</v>
      </c>
      <c r="AD59" s="40">
        <v>0</v>
      </c>
      <c r="AE59" s="40">
        <v>0</v>
      </c>
      <c r="AF59" s="46">
        <v>0.10376948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2.481152633</v>
      </c>
      <c r="AM59" s="40">
        <v>0</v>
      </c>
      <c r="AN59" s="40">
        <v>0</v>
      </c>
      <c r="AO59" s="40">
        <v>0</v>
      </c>
      <c r="AP59" s="46">
        <v>0</v>
      </c>
      <c r="AQ59" s="63">
        <v>0.026700353</v>
      </c>
      <c r="AR59" s="45">
        <v>0</v>
      </c>
      <c r="AS59" s="40">
        <v>0</v>
      </c>
      <c r="AT59" s="40">
        <v>0</v>
      </c>
      <c r="AU59" s="46">
        <v>0</v>
      </c>
      <c r="AV59" s="63">
        <v>3982.403617362</v>
      </c>
      <c r="AW59" s="40">
        <v>128.140693361</v>
      </c>
      <c r="AX59" s="40">
        <v>0</v>
      </c>
      <c r="AY59" s="40">
        <v>0</v>
      </c>
      <c r="AZ59" s="46">
        <v>1244.988050966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1524.978527837</v>
      </c>
      <c r="BG59" s="45">
        <v>19.527910574</v>
      </c>
      <c r="BH59" s="40">
        <v>0.123866545</v>
      </c>
      <c r="BI59" s="40">
        <v>0</v>
      </c>
      <c r="BJ59" s="46">
        <v>183.65074405</v>
      </c>
      <c r="BK59" s="108">
        <v>8949.902444905</v>
      </c>
      <c r="BL59" s="86"/>
    </row>
    <row r="60" spans="1:64" ht="12" customHeight="1">
      <c r="A60" s="10"/>
      <c r="B60" s="21" t="s">
        <v>107</v>
      </c>
      <c r="C60" s="47">
        <v>0</v>
      </c>
      <c r="D60" s="45">
        <v>42.737484243</v>
      </c>
      <c r="E60" s="40">
        <v>0</v>
      </c>
      <c r="F60" s="40">
        <v>0</v>
      </c>
      <c r="G60" s="46">
        <v>0</v>
      </c>
      <c r="H60" s="63">
        <v>48.937455898</v>
      </c>
      <c r="I60" s="40">
        <v>89.307018057</v>
      </c>
      <c r="J60" s="40">
        <v>0</v>
      </c>
      <c r="K60" s="40">
        <v>0</v>
      </c>
      <c r="L60" s="46">
        <v>284.339768685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17.081418932</v>
      </c>
      <c r="S60" s="40">
        <v>37.926498269</v>
      </c>
      <c r="T60" s="40">
        <v>5.04003165</v>
      </c>
      <c r="U60" s="40">
        <v>0</v>
      </c>
      <c r="V60" s="46">
        <v>51.425667534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0.005903227</v>
      </c>
      <c r="AC60" s="40">
        <v>0</v>
      </c>
      <c r="AD60" s="40">
        <v>0</v>
      </c>
      <c r="AE60" s="40">
        <v>0</v>
      </c>
      <c r="AF60" s="46">
        <v>0.062854654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0.011035306</v>
      </c>
      <c r="AM60" s="40">
        <v>0</v>
      </c>
      <c r="AN60" s="40">
        <v>0</v>
      </c>
      <c r="AO60" s="40">
        <v>0</v>
      </c>
      <c r="AP60" s="46">
        <v>0.002909204</v>
      </c>
      <c r="AQ60" s="63">
        <v>0</v>
      </c>
      <c r="AR60" s="45">
        <v>0</v>
      </c>
      <c r="AS60" s="40">
        <v>0</v>
      </c>
      <c r="AT60" s="40">
        <v>0</v>
      </c>
      <c r="AU60" s="46">
        <v>0</v>
      </c>
      <c r="AV60" s="63">
        <v>472.879512838</v>
      </c>
      <c r="AW60" s="40">
        <v>490.421227043</v>
      </c>
      <c r="AX60" s="40">
        <v>2.263708141</v>
      </c>
      <c r="AY60" s="40">
        <v>0</v>
      </c>
      <c r="AZ60" s="46">
        <v>2528.845624425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179.077223298</v>
      </c>
      <c r="BG60" s="45">
        <v>84.887650935</v>
      </c>
      <c r="BH60" s="40">
        <v>0</v>
      </c>
      <c r="BI60" s="40">
        <v>0</v>
      </c>
      <c r="BJ60" s="46">
        <v>442.443009167</v>
      </c>
      <c r="BK60" s="108">
        <v>4777.696001506</v>
      </c>
      <c r="BL60" s="86"/>
    </row>
    <row r="61" spans="1:64" ht="12" customHeight="1">
      <c r="A61" s="10"/>
      <c r="B61" s="21" t="s">
        <v>115</v>
      </c>
      <c r="C61" s="47">
        <v>0</v>
      </c>
      <c r="D61" s="45">
        <v>1.213679886</v>
      </c>
      <c r="E61" s="40">
        <v>0</v>
      </c>
      <c r="F61" s="40">
        <v>0</v>
      </c>
      <c r="G61" s="46">
        <v>0</v>
      </c>
      <c r="H61" s="63">
        <v>43.97371491</v>
      </c>
      <c r="I61" s="40">
        <v>12.085340802</v>
      </c>
      <c r="J61" s="40">
        <v>0</v>
      </c>
      <c r="K61" s="40">
        <v>0</v>
      </c>
      <c r="L61" s="46">
        <v>48.530763403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10.745519651</v>
      </c>
      <c r="S61" s="40">
        <v>3.79150317</v>
      </c>
      <c r="T61" s="40">
        <v>0</v>
      </c>
      <c r="U61" s="40">
        <v>0</v>
      </c>
      <c r="V61" s="46">
        <v>5.331429774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0.959225455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0.302035178</v>
      </c>
      <c r="AM61" s="40">
        <v>0</v>
      </c>
      <c r="AN61" s="40">
        <v>0</v>
      </c>
      <c r="AO61" s="40">
        <v>0</v>
      </c>
      <c r="AP61" s="46">
        <v>0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701.889415669</v>
      </c>
      <c r="AW61" s="40">
        <v>45.664190448</v>
      </c>
      <c r="AX61" s="40">
        <v>0.430355688</v>
      </c>
      <c r="AY61" s="40">
        <v>0</v>
      </c>
      <c r="AZ61" s="46">
        <v>361.306753616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148.028657914</v>
      </c>
      <c r="BG61" s="45">
        <v>11.853734039</v>
      </c>
      <c r="BH61" s="40">
        <v>0</v>
      </c>
      <c r="BI61" s="40">
        <v>0</v>
      </c>
      <c r="BJ61" s="46">
        <v>45.81136561</v>
      </c>
      <c r="BK61" s="108">
        <v>1441.917685213</v>
      </c>
      <c r="BL61" s="86"/>
    </row>
    <row r="62" spans="1:64" ht="11.25" customHeight="1">
      <c r="A62" s="10"/>
      <c r="B62" s="21" t="s">
        <v>111</v>
      </c>
      <c r="C62" s="47">
        <v>0</v>
      </c>
      <c r="D62" s="45">
        <v>97.258148582</v>
      </c>
      <c r="E62" s="40">
        <v>0</v>
      </c>
      <c r="F62" s="40">
        <v>0</v>
      </c>
      <c r="G62" s="46">
        <v>0</v>
      </c>
      <c r="H62" s="63">
        <v>79.253141199</v>
      </c>
      <c r="I62" s="40">
        <v>46.244592232</v>
      </c>
      <c r="J62" s="40">
        <v>0</v>
      </c>
      <c r="K62" s="40">
        <v>0</v>
      </c>
      <c r="L62" s="46">
        <v>153.825042215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25.624566088</v>
      </c>
      <c r="S62" s="40">
        <v>0</v>
      </c>
      <c r="T62" s="40">
        <v>0</v>
      </c>
      <c r="U62" s="40">
        <v>0</v>
      </c>
      <c r="V62" s="46">
        <v>5.304926693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0.138499118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0.186512108</v>
      </c>
      <c r="AM62" s="40">
        <v>0</v>
      </c>
      <c r="AN62" s="40">
        <v>0</v>
      </c>
      <c r="AO62" s="40">
        <v>0</v>
      </c>
      <c r="AP62" s="46">
        <v>0.000923893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646.095737231</v>
      </c>
      <c r="AW62" s="40">
        <v>94.302929778</v>
      </c>
      <c r="AX62" s="40">
        <v>0</v>
      </c>
      <c r="AY62" s="40">
        <v>0</v>
      </c>
      <c r="AZ62" s="46">
        <v>715.367493786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162.205973334</v>
      </c>
      <c r="BG62" s="45">
        <v>3.298318752</v>
      </c>
      <c r="BH62" s="40">
        <v>0</v>
      </c>
      <c r="BI62" s="40">
        <v>0</v>
      </c>
      <c r="BJ62" s="46">
        <v>62.088478284</v>
      </c>
      <c r="BK62" s="108">
        <v>2091.195283293</v>
      </c>
      <c r="BL62" s="86"/>
    </row>
    <row r="63" spans="1:64" ht="14.25" customHeight="1">
      <c r="A63" s="10"/>
      <c r="B63" s="21" t="s">
        <v>148</v>
      </c>
      <c r="C63" s="47">
        <v>0</v>
      </c>
      <c r="D63" s="45">
        <v>22.204177701</v>
      </c>
      <c r="E63" s="40">
        <v>0</v>
      </c>
      <c r="F63" s="40">
        <v>0</v>
      </c>
      <c r="G63" s="46">
        <v>0</v>
      </c>
      <c r="H63" s="63">
        <v>297.758437749</v>
      </c>
      <c r="I63" s="40">
        <v>129.039410925</v>
      </c>
      <c r="J63" s="40">
        <v>0</v>
      </c>
      <c r="K63" s="40">
        <v>0</v>
      </c>
      <c r="L63" s="46">
        <v>725.72514813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104.026898836</v>
      </c>
      <c r="S63" s="40">
        <v>40.337164798</v>
      </c>
      <c r="T63" s="40">
        <v>0</v>
      </c>
      <c r="U63" s="40">
        <v>0</v>
      </c>
      <c r="V63" s="46">
        <v>43.102487754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0.54239635</v>
      </c>
      <c r="AC63" s="40">
        <v>0</v>
      </c>
      <c r="AD63" s="40">
        <v>0</v>
      </c>
      <c r="AE63" s="40">
        <v>0</v>
      </c>
      <c r="AF63" s="46">
        <v>0.006336049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0.330747731</v>
      </c>
      <c r="AM63" s="40">
        <v>0</v>
      </c>
      <c r="AN63" s="40">
        <v>0</v>
      </c>
      <c r="AO63" s="40">
        <v>0</v>
      </c>
      <c r="AP63" s="46">
        <v>0.000933355</v>
      </c>
      <c r="AQ63" s="63">
        <v>0</v>
      </c>
      <c r="AR63" s="45">
        <v>0.297906613</v>
      </c>
      <c r="AS63" s="40">
        <v>0</v>
      </c>
      <c r="AT63" s="40">
        <v>0</v>
      </c>
      <c r="AU63" s="46">
        <v>0</v>
      </c>
      <c r="AV63" s="63">
        <v>2094.29691488</v>
      </c>
      <c r="AW63" s="40">
        <v>419.17204613</v>
      </c>
      <c r="AX63" s="40">
        <v>0.052185792</v>
      </c>
      <c r="AY63" s="40">
        <v>0</v>
      </c>
      <c r="AZ63" s="46">
        <v>2724.508678738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640.783635461</v>
      </c>
      <c r="BG63" s="45">
        <v>89.058620934</v>
      </c>
      <c r="BH63" s="40">
        <v>0</v>
      </c>
      <c r="BI63" s="40">
        <v>0</v>
      </c>
      <c r="BJ63" s="46">
        <v>426.049994321</v>
      </c>
      <c r="BK63" s="108">
        <v>7757.294122247</v>
      </c>
      <c r="BL63" s="86"/>
    </row>
    <row r="64" spans="1:64" ht="12.75">
      <c r="A64" s="31"/>
      <c r="B64" s="32" t="s">
        <v>77</v>
      </c>
      <c r="C64" s="101">
        <f aca="true" t="shared" si="10" ref="C64:AH64">SUM(C47:C63)</f>
        <v>0</v>
      </c>
      <c r="D64" s="71">
        <f t="shared" si="10"/>
        <v>942.3736739540001</v>
      </c>
      <c r="E64" s="71">
        <f t="shared" si="10"/>
        <v>0</v>
      </c>
      <c r="F64" s="71">
        <f t="shared" si="10"/>
        <v>0</v>
      </c>
      <c r="G64" s="71">
        <f t="shared" si="10"/>
        <v>0</v>
      </c>
      <c r="H64" s="71">
        <f t="shared" si="10"/>
        <v>2965.0703139609996</v>
      </c>
      <c r="I64" s="71">
        <f t="shared" si="10"/>
        <v>1381.392577792</v>
      </c>
      <c r="J64" s="71">
        <f t="shared" si="10"/>
        <v>25.222794492</v>
      </c>
      <c r="K64" s="71">
        <f t="shared" si="10"/>
        <v>0</v>
      </c>
      <c r="L64" s="71">
        <f t="shared" si="10"/>
        <v>4716.96326054</v>
      </c>
      <c r="M64" s="71">
        <f t="shared" si="10"/>
        <v>0</v>
      </c>
      <c r="N64" s="71">
        <f t="shared" si="10"/>
        <v>0</v>
      </c>
      <c r="O64" s="71">
        <f t="shared" si="10"/>
        <v>0</v>
      </c>
      <c r="P64" s="71">
        <f t="shared" si="10"/>
        <v>0</v>
      </c>
      <c r="Q64" s="71">
        <f t="shared" si="10"/>
        <v>0</v>
      </c>
      <c r="R64" s="71">
        <f t="shared" si="10"/>
        <v>1106.840900931</v>
      </c>
      <c r="S64" s="71">
        <f t="shared" si="10"/>
        <v>234.716145589</v>
      </c>
      <c r="T64" s="71">
        <f t="shared" si="10"/>
        <v>5.04003165</v>
      </c>
      <c r="U64" s="71">
        <f t="shared" si="10"/>
        <v>0</v>
      </c>
      <c r="V64" s="71">
        <f t="shared" si="10"/>
        <v>386.08532387599996</v>
      </c>
      <c r="W64" s="71">
        <f t="shared" si="10"/>
        <v>0</v>
      </c>
      <c r="X64" s="71">
        <f t="shared" si="10"/>
        <v>0</v>
      </c>
      <c r="Y64" s="71">
        <f t="shared" si="10"/>
        <v>0</v>
      </c>
      <c r="Z64" s="71">
        <f t="shared" si="10"/>
        <v>0</v>
      </c>
      <c r="AA64" s="71">
        <f t="shared" si="10"/>
        <v>0</v>
      </c>
      <c r="AB64" s="71">
        <f t="shared" si="10"/>
        <v>10.105428053999999</v>
      </c>
      <c r="AC64" s="71">
        <f t="shared" si="10"/>
        <v>0</v>
      </c>
      <c r="AD64" s="71">
        <f t="shared" si="10"/>
        <v>0</v>
      </c>
      <c r="AE64" s="71">
        <f t="shared" si="10"/>
        <v>0</v>
      </c>
      <c r="AF64" s="71">
        <f t="shared" si="10"/>
        <v>0.48133803699999994</v>
      </c>
      <c r="AG64" s="71">
        <f t="shared" si="10"/>
        <v>0</v>
      </c>
      <c r="AH64" s="71">
        <f t="shared" si="10"/>
        <v>0</v>
      </c>
      <c r="AI64" s="71">
        <f aca="true" t="shared" si="11" ref="AI64:BJ64">SUM(AI47:AI63)</f>
        <v>0</v>
      </c>
      <c r="AJ64" s="71">
        <f t="shared" si="11"/>
        <v>0</v>
      </c>
      <c r="AK64" s="71">
        <f t="shared" si="11"/>
        <v>0</v>
      </c>
      <c r="AL64" s="71">
        <f t="shared" si="11"/>
        <v>6.344820363</v>
      </c>
      <c r="AM64" s="71">
        <f t="shared" si="11"/>
        <v>0</v>
      </c>
      <c r="AN64" s="71">
        <f t="shared" si="11"/>
        <v>0</v>
      </c>
      <c r="AO64" s="71">
        <f t="shared" si="11"/>
        <v>0</v>
      </c>
      <c r="AP64" s="71">
        <f t="shared" si="11"/>
        <v>0.164868457</v>
      </c>
      <c r="AQ64" s="71">
        <f t="shared" si="11"/>
        <v>0.069571216</v>
      </c>
      <c r="AR64" s="71">
        <f t="shared" si="11"/>
        <v>0.8466573489999999</v>
      </c>
      <c r="AS64" s="71">
        <f t="shared" si="11"/>
        <v>0</v>
      </c>
      <c r="AT64" s="71">
        <f t="shared" si="11"/>
        <v>0</v>
      </c>
      <c r="AU64" s="71">
        <f t="shared" si="11"/>
        <v>0</v>
      </c>
      <c r="AV64" s="71">
        <f t="shared" si="11"/>
        <v>16748.195196358</v>
      </c>
      <c r="AW64" s="71">
        <f t="shared" si="11"/>
        <v>2612.8415310919995</v>
      </c>
      <c r="AX64" s="71">
        <f t="shared" si="11"/>
        <v>3.601236998</v>
      </c>
      <c r="AY64" s="71">
        <f t="shared" si="11"/>
        <v>0</v>
      </c>
      <c r="AZ64" s="71">
        <f t="shared" si="11"/>
        <v>16517.601351792997</v>
      </c>
      <c r="BA64" s="71">
        <f t="shared" si="11"/>
        <v>0</v>
      </c>
      <c r="BB64" s="71">
        <f t="shared" si="11"/>
        <v>0</v>
      </c>
      <c r="BC64" s="71">
        <f t="shared" si="11"/>
        <v>0</v>
      </c>
      <c r="BD64" s="71">
        <f t="shared" si="11"/>
        <v>0</v>
      </c>
      <c r="BE64" s="71">
        <f t="shared" si="11"/>
        <v>0</v>
      </c>
      <c r="BF64" s="71">
        <f t="shared" si="11"/>
        <v>5639.420782891</v>
      </c>
      <c r="BG64" s="71">
        <f t="shared" si="11"/>
        <v>459.582959897</v>
      </c>
      <c r="BH64" s="71">
        <f t="shared" si="11"/>
        <v>0.7705110669999999</v>
      </c>
      <c r="BI64" s="71">
        <f t="shared" si="11"/>
        <v>0</v>
      </c>
      <c r="BJ64" s="71">
        <f t="shared" si="11"/>
        <v>2201.436019335</v>
      </c>
      <c r="BK64" s="83">
        <f>SUM(C64:BJ64)</f>
        <v>55965.167295692</v>
      </c>
      <c r="BL64" s="86"/>
    </row>
    <row r="65" spans="1:64" ht="12.75">
      <c r="A65" s="31"/>
      <c r="B65" s="33" t="s">
        <v>75</v>
      </c>
      <c r="C65" s="43">
        <f aca="true" t="shared" si="12" ref="C65:AH65">+C64+C45</f>
        <v>0</v>
      </c>
      <c r="D65" s="62">
        <f t="shared" si="12"/>
        <v>943.854183785</v>
      </c>
      <c r="E65" s="62">
        <f t="shared" si="12"/>
        <v>0</v>
      </c>
      <c r="F65" s="62">
        <f t="shared" si="12"/>
        <v>0</v>
      </c>
      <c r="G65" s="61">
        <f t="shared" si="12"/>
        <v>0</v>
      </c>
      <c r="H65" s="42">
        <f t="shared" si="12"/>
        <v>4133.587103483999</v>
      </c>
      <c r="I65" s="62">
        <f t="shared" si="12"/>
        <v>1382.046320573</v>
      </c>
      <c r="J65" s="62">
        <f t="shared" si="12"/>
        <v>25.222794492</v>
      </c>
      <c r="K65" s="62">
        <f t="shared" si="12"/>
        <v>0</v>
      </c>
      <c r="L65" s="61">
        <f t="shared" si="12"/>
        <v>4804.917815924</v>
      </c>
      <c r="M65" s="42">
        <f t="shared" si="12"/>
        <v>0</v>
      </c>
      <c r="N65" s="62">
        <f t="shared" si="12"/>
        <v>0</v>
      </c>
      <c r="O65" s="62">
        <f t="shared" si="12"/>
        <v>0</v>
      </c>
      <c r="P65" s="62">
        <f t="shared" si="12"/>
        <v>0</v>
      </c>
      <c r="Q65" s="61">
        <f t="shared" si="12"/>
        <v>0</v>
      </c>
      <c r="R65" s="42">
        <f t="shared" si="12"/>
        <v>1859.97353844</v>
      </c>
      <c r="S65" s="62">
        <f t="shared" si="12"/>
        <v>234.727126438</v>
      </c>
      <c r="T65" s="62">
        <f t="shared" si="12"/>
        <v>5.04003165</v>
      </c>
      <c r="U65" s="62">
        <f t="shared" si="12"/>
        <v>0</v>
      </c>
      <c r="V65" s="61">
        <f t="shared" si="12"/>
        <v>408.83816824099995</v>
      </c>
      <c r="W65" s="42">
        <f t="shared" si="12"/>
        <v>0</v>
      </c>
      <c r="X65" s="62">
        <f t="shared" si="12"/>
        <v>0</v>
      </c>
      <c r="Y65" s="62">
        <f t="shared" si="12"/>
        <v>0</v>
      </c>
      <c r="Z65" s="62">
        <f t="shared" si="12"/>
        <v>0</v>
      </c>
      <c r="AA65" s="61">
        <f t="shared" si="12"/>
        <v>0</v>
      </c>
      <c r="AB65" s="42">
        <f t="shared" si="12"/>
        <v>13.451368297999998</v>
      </c>
      <c r="AC65" s="62">
        <f t="shared" si="12"/>
        <v>0</v>
      </c>
      <c r="AD65" s="62">
        <f t="shared" si="12"/>
        <v>0</v>
      </c>
      <c r="AE65" s="62">
        <f t="shared" si="12"/>
        <v>0</v>
      </c>
      <c r="AF65" s="61">
        <f t="shared" si="12"/>
        <v>0.5630290809999999</v>
      </c>
      <c r="AG65" s="42">
        <f t="shared" si="12"/>
        <v>0</v>
      </c>
      <c r="AH65" s="62">
        <f t="shared" si="12"/>
        <v>0</v>
      </c>
      <c r="AI65" s="62">
        <f aca="true" t="shared" si="13" ref="AI65:BK65">+AI64+AI45</f>
        <v>0</v>
      </c>
      <c r="AJ65" s="62">
        <f t="shared" si="13"/>
        <v>0</v>
      </c>
      <c r="AK65" s="61">
        <f t="shared" si="13"/>
        <v>0</v>
      </c>
      <c r="AL65" s="42">
        <f t="shared" si="13"/>
        <v>7.882458062</v>
      </c>
      <c r="AM65" s="62">
        <f t="shared" si="13"/>
        <v>0</v>
      </c>
      <c r="AN65" s="62">
        <f t="shared" si="13"/>
        <v>0</v>
      </c>
      <c r="AO65" s="62">
        <f t="shared" si="13"/>
        <v>0</v>
      </c>
      <c r="AP65" s="61">
        <f t="shared" si="13"/>
        <v>0.1776231</v>
      </c>
      <c r="AQ65" s="42">
        <f t="shared" si="13"/>
        <v>0.069571216</v>
      </c>
      <c r="AR65" s="62">
        <f t="shared" si="13"/>
        <v>0.8466573489999999</v>
      </c>
      <c r="AS65" s="62">
        <f t="shared" si="13"/>
        <v>0</v>
      </c>
      <c r="AT65" s="62">
        <f t="shared" si="13"/>
        <v>0</v>
      </c>
      <c r="AU65" s="61">
        <f t="shared" si="13"/>
        <v>0</v>
      </c>
      <c r="AV65" s="42">
        <f t="shared" si="13"/>
        <v>21550.547889862</v>
      </c>
      <c r="AW65" s="62">
        <f t="shared" si="13"/>
        <v>2621.7611420289995</v>
      </c>
      <c r="AX65" s="62">
        <f t="shared" si="13"/>
        <v>3.601236998</v>
      </c>
      <c r="AY65" s="62">
        <f t="shared" si="13"/>
        <v>0</v>
      </c>
      <c r="AZ65" s="61">
        <f t="shared" si="13"/>
        <v>17185.593974973996</v>
      </c>
      <c r="BA65" s="42">
        <f t="shared" si="13"/>
        <v>0</v>
      </c>
      <c r="BB65" s="62">
        <f t="shared" si="13"/>
        <v>0</v>
      </c>
      <c r="BC65" s="62">
        <f t="shared" si="13"/>
        <v>0</v>
      </c>
      <c r="BD65" s="62">
        <f t="shared" si="13"/>
        <v>0</v>
      </c>
      <c r="BE65" s="61">
        <f t="shared" si="13"/>
        <v>0</v>
      </c>
      <c r="BF65" s="42">
        <f t="shared" si="13"/>
        <v>7862.715579617001</v>
      </c>
      <c r="BG65" s="62">
        <f t="shared" si="13"/>
        <v>461.53526539300003</v>
      </c>
      <c r="BH65" s="62">
        <f t="shared" si="13"/>
        <v>0.7705110669999999</v>
      </c>
      <c r="BI65" s="62">
        <f t="shared" si="13"/>
        <v>0</v>
      </c>
      <c r="BJ65" s="61">
        <f t="shared" si="13"/>
        <v>2357.6605353689997</v>
      </c>
      <c r="BK65" s="113">
        <f t="shared" si="13"/>
        <v>65865.383925442</v>
      </c>
      <c r="BL65" s="86"/>
    </row>
    <row r="66" spans="1:64" ht="3" customHeight="1">
      <c r="A66" s="10"/>
      <c r="B66" s="17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6"/>
      <c r="BL66" s="86"/>
    </row>
    <row r="67" spans="1:64" ht="12.75">
      <c r="A67" s="10" t="s">
        <v>16</v>
      </c>
      <c r="B67" s="16" t="s">
        <v>8</v>
      </c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/>
      <c r="BL67" s="86"/>
    </row>
    <row r="68" spans="1:64" ht="12.75">
      <c r="A68" s="10" t="s">
        <v>67</v>
      </c>
      <c r="B68" s="17" t="s">
        <v>17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6"/>
      <c r="BL68" s="86"/>
    </row>
    <row r="69" spans="1:64" ht="12.75">
      <c r="A69" s="10"/>
      <c r="B69" s="21" t="s">
        <v>124</v>
      </c>
      <c r="C69" s="47">
        <v>0</v>
      </c>
      <c r="D69" s="45">
        <v>1.296118687</v>
      </c>
      <c r="E69" s="40">
        <v>0</v>
      </c>
      <c r="F69" s="40">
        <v>0</v>
      </c>
      <c r="G69" s="46">
        <v>0</v>
      </c>
      <c r="H69" s="63">
        <v>123.184554801</v>
      </c>
      <c r="I69" s="40">
        <v>110.879017636</v>
      </c>
      <c r="J69" s="40">
        <v>0.035117546</v>
      </c>
      <c r="K69" s="40">
        <v>0</v>
      </c>
      <c r="L69" s="46">
        <v>237.800783039</v>
      </c>
      <c r="M69" s="63">
        <v>0</v>
      </c>
      <c r="N69" s="45">
        <v>0</v>
      </c>
      <c r="O69" s="40">
        <v>0</v>
      </c>
      <c r="P69" s="40">
        <v>0</v>
      </c>
      <c r="Q69" s="46">
        <v>0</v>
      </c>
      <c r="R69" s="63">
        <v>44.036263506</v>
      </c>
      <c r="S69" s="40">
        <v>5.336907292</v>
      </c>
      <c r="T69" s="40">
        <v>0</v>
      </c>
      <c r="U69" s="40">
        <v>0</v>
      </c>
      <c r="V69" s="46">
        <v>31.608943899</v>
      </c>
      <c r="W69" s="63">
        <v>0</v>
      </c>
      <c r="X69" s="40">
        <v>0</v>
      </c>
      <c r="Y69" s="40">
        <v>0</v>
      </c>
      <c r="Z69" s="40">
        <v>0</v>
      </c>
      <c r="AA69" s="46">
        <v>0</v>
      </c>
      <c r="AB69" s="63">
        <v>0.173508567</v>
      </c>
      <c r="AC69" s="40">
        <v>0</v>
      </c>
      <c r="AD69" s="40">
        <v>0</v>
      </c>
      <c r="AE69" s="40">
        <v>0</v>
      </c>
      <c r="AF69" s="46">
        <v>0.799537083</v>
      </c>
      <c r="AG69" s="63">
        <v>0</v>
      </c>
      <c r="AH69" s="40">
        <v>0</v>
      </c>
      <c r="AI69" s="40">
        <v>0</v>
      </c>
      <c r="AJ69" s="40">
        <v>0</v>
      </c>
      <c r="AK69" s="46">
        <v>0</v>
      </c>
      <c r="AL69" s="63">
        <v>0.058688696</v>
      </c>
      <c r="AM69" s="40">
        <v>0</v>
      </c>
      <c r="AN69" s="40">
        <v>0</v>
      </c>
      <c r="AO69" s="40">
        <v>0</v>
      </c>
      <c r="AP69" s="46">
        <v>0.064105807</v>
      </c>
      <c r="AQ69" s="63">
        <v>0</v>
      </c>
      <c r="AR69" s="45">
        <v>0</v>
      </c>
      <c r="AS69" s="40">
        <v>0</v>
      </c>
      <c r="AT69" s="40">
        <v>0</v>
      </c>
      <c r="AU69" s="46">
        <v>0</v>
      </c>
      <c r="AV69" s="63">
        <v>1288.270723205</v>
      </c>
      <c r="AW69" s="40">
        <v>425.856444946</v>
      </c>
      <c r="AX69" s="40">
        <v>0</v>
      </c>
      <c r="AY69" s="40">
        <v>0</v>
      </c>
      <c r="AZ69" s="46">
        <v>4237.177098959</v>
      </c>
      <c r="BA69" s="63">
        <v>0</v>
      </c>
      <c r="BB69" s="45">
        <v>0</v>
      </c>
      <c r="BC69" s="40">
        <v>0</v>
      </c>
      <c r="BD69" s="40">
        <v>0</v>
      </c>
      <c r="BE69" s="46">
        <v>0</v>
      </c>
      <c r="BF69" s="63">
        <v>453.923379324</v>
      </c>
      <c r="BG69" s="45">
        <v>31.738174532</v>
      </c>
      <c r="BH69" s="40">
        <v>0</v>
      </c>
      <c r="BI69" s="40">
        <v>0</v>
      </c>
      <c r="BJ69" s="46">
        <v>700.2040370647867</v>
      </c>
      <c r="BK69" s="108">
        <v>7692.443404589787</v>
      </c>
      <c r="BL69" s="86"/>
    </row>
    <row r="70" spans="1:64" ht="12.75">
      <c r="A70" s="31"/>
      <c r="B70" s="33" t="s">
        <v>74</v>
      </c>
      <c r="C70" s="43">
        <f aca="true" t="shared" si="14" ref="C70:AH70">SUM(C69:C69)</f>
        <v>0</v>
      </c>
      <c r="D70" s="62">
        <f t="shared" si="14"/>
        <v>1.296118687</v>
      </c>
      <c r="E70" s="62">
        <f t="shared" si="14"/>
        <v>0</v>
      </c>
      <c r="F70" s="62">
        <f t="shared" si="14"/>
        <v>0</v>
      </c>
      <c r="G70" s="61">
        <f t="shared" si="14"/>
        <v>0</v>
      </c>
      <c r="H70" s="42">
        <f t="shared" si="14"/>
        <v>123.184554801</v>
      </c>
      <c r="I70" s="62">
        <f t="shared" si="14"/>
        <v>110.879017636</v>
      </c>
      <c r="J70" s="62">
        <f t="shared" si="14"/>
        <v>0.035117546</v>
      </c>
      <c r="K70" s="62">
        <f t="shared" si="14"/>
        <v>0</v>
      </c>
      <c r="L70" s="61">
        <f t="shared" si="14"/>
        <v>237.800783039</v>
      </c>
      <c r="M70" s="42">
        <f t="shared" si="14"/>
        <v>0</v>
      </c>
      <c r="N70" s="62">
        <f t="shared" si="14"/>
        <v>0</v>
      </c>
      <c r="O70" s="62">
        <f t="shared" si="14"/>
        <v>0</v>
      </c>
      <c r="P70" s="62">
        <f t="shared" si="14"/>
        <v>0</v>
      </c>
      <c r="Q70" s="61">
        <f t="shared" si="14"/>
        <v>0</v>
      </c>
      <c r="R70" s="42">
        <f t="shared" si="14"/>
        <v>44.036263506</v>
      </c>
      <c r="S70" s="62">
        <f t="shared" si="14"/>
        <v>5.336907292</v>
      </c>
      <c r="T70" s="62">
        <f t="shared" si="14"/>
        <v>0</v>
      </c>
      <c r="U70" s="62">
        <f t="shared" si="14"/>
        <v>0</v>
      </c>
      <c r="V70" s="61">
        <f t="shared" si="14"/>
        <v>31.608943899</v>
      </c>
      <c r="W70" s="42">
        <f t="shared" si="14"/>
        <v>0</v>
      </c>
      <c r="X70" s="62">
        <f t="shared" si="14"/>
        <v>0</v>
      </c>
      <c r="Y70" s="62">
        <f t="shared" si="14"/>
        <v>0</v>
      </c>
      <c r="Z70" s="62">
        <f t="shared" si="14"/>
        <v>0</v>
      </c>
      <c r="AA70" s="61">
        <f t="shared" si="14"/>
        <v>0</v>
      </c>
      <c r="AB70" s="42">
        <f t="shared" si="14"/>
        <v>0.173508567</v>
      </c>
      <c r="AC70" s="62">
        <f t="shared" si="14"/>
        <v>0</v>
      </c>
      <c r="AD70" s="62">
        <f t="shared" si="14"/>
        <v>0</v>
      </c>
      <c r="AE70" s="62">
        <f t="shared" si="14"/>
        <v>0</v>
      </c>
      <c r="AF70" s="61">
        <f t="shared" si="14"/>
        <v>0.799537083</v>
      </c>
      <c r="AG70" s="42">
        <f t="shared" si="14"/>
        <v>0</v>
      </c>
      <c r="AH70" s="62">
        <f t="shared" si="14"/>
        <v>0</v>
      </c>
      <c r="AI70" s="62">
        <f aca="true" t="shared" si="15" ref="AI70:BJ70">SUM(AI69:AI69)</f>
        <v>0</v>
      </c>
      <c r="AJ70" s="62">
        <f t="shared" si="15"/>
        <v>0</v>
      </c>
      <c r="AK70" s="61">
        <f t="shared" si="15"/>
        <v>0</v>
      </c>
      <c r="AL70" s="42">
        <f t="shared" si="15"/>
        <v>0.058688696</v>
      </c>
      <c r="AM70" s="62">
        <f t="shared" si="15"/>
        <v>0</v>
      </c>
      <c r="AN70" s="62">
        <f t="shared" si="15"/>
        <v>0</v>
      </c>
      <c r="AO70" s="62">
        <f t="shared" si="15"/>
        <v>0</v>
      </c>
      <c r="AP70" s="61">
        <f t="shared" si="15"/>
        <v>0.064105807</v>
      </c>
      <c r="AQ70" s="42">
        <f t="shared" si="15"/>
        <v>0</v>
      </c>
      <c r="AR70" s="62">
        <f>SUM(AR69:AR69)</f>
        <v>0</v>
      </c>
      <c r="AS70" s="62">
        <f t="shared" si="15"/>
        <v>0</v>
      </c>
      <c r="AT70" s="62">
        <f t="shared" si="15"/>
        <v>0</v>
      </c>
      <c r="AU70" s="61">
        <f t="shared" si="15"/>
        <v>0</v>
      </c>
      <c r="AV70" s="42">
        <f t="shared" si="15"/>
        <v>1288.270723205</v>
      </c>
      <c r="AW70" s="62">
        <f t="shared" si="15"/>
        <v>425.856444946</v>
      </c>
      <c r="AX70" s="62">
        <f t="shared" si="15"/>
        <v>0</v>
      </c>
      <c r="AY70" s="62">
        <f t="shared" si="15"/>
        <v>0</v>
      </c>
      <c r="AZ70" s="61">
        <f t="shared" si="15"/>
        <v>4237.177098959</v>
      </c>
      <c r="BA70" s="42">
        <f t="shared" si="15"/>
        <v>0</v>
      </c>
      <c r="BB70" s="62">
        <f t="shared" si="15"/>
        <v>0</v>
      </c>
      <c r="BC70" s="62">
        <f t="shared" si="15"/>
        <v>0</v>
      </c>
      <c r="BD70" s="62">
        <f t="shared" si="15"/>
        <v>0</v>
      </c>
      <c r="BE70" s="61">
        <f t="shared" si="15"/>
        <v>0</v>
      </c>
      <c r="BF70" s="42">
        <f t="shared" si="15"/>
        <v>453.923379324</v>
      </c>
      <c r="BG70" s="62">
        <f t="shared" si="15"/>
        <v>31.738174532</v>
      </c>
      <c r="BH70" s="62">
        <f t="shared" si="15"/>
        <v>0</v>
      </c>
      <c r="BI70" s="62">
        <f t="shared" si="15"/>
        <v>0</v>
      </c>
      <c r="BJ70" s="61">
        <f t="shared" si="15"/>
        <v>700.2040370647867</v>
      </c>
      <c r="BK70" s="81">
        <f>SUM(BK69:BK69)</f>
        <v>7692.443404589787</v>
      </c>
      <c r="BL70" s="86"/>
    </row>
    <row r="71" spans="1:64" ht="2.25" customHeight="1">
      <c r="A71" s="10"/>
      <c r="B71" s="17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6"/>
      <c r="BL71" s="86"/>
    </row>
    <row r="72" spans="1:64" ht="12.75">
      <c r="A72" s="10" t="s">
        <v>4</v>
      </c>
      <c r="B72" s="16" t="s">
        <v>9</v>
      </c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  <c r="BL72" s="86"/>
    </row>
    <row r="73" spans="1:64" ht="12.75">
      <c r="A73" s="10" t="s">
        <v>67</v>
      </c>
      <c r="B73" s="17" t="s">
        <v>18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6"/>
      <c r="BL73" s="86"/>
    </row>
    <row r="74" spans="1:64" ht="12.75">
      <c r="A74" s="10"/>
      <c r="B74" s="18" t="s">
        <v>31</v>
      </c>
      <c r="C74" s="96"/>
      <c r="D74" s="50"/>
      <c r="E74" s="51"/>
      <c r="F74" s="51"/>
      <c r="G74" s="52"/>
      <c r="H74" s="49"/>
      <c r="I74" s="51"/>
      <c r="J74" s="51"/>
      <c r="K74" s="51"/>
      <c r="L74" s="52"/>
      <c r="M74" s="49"/>
      <c r="N74" s="50"/>
      <c r="O74" s="51"/>
      <c r="P74" s="51"/>
      <c r="Q74" s="52"/>
      <c r="R74" s="49"/>
      <c r="S74" s="51"/>
      <c r="T74" s="51"/>
      <c r="U74" s="51"/>
      <c r="V74" s="52"/>
      <c r="W74" s="49"/>
      <c r="X74" s="51"/>
      <c r="Y74" s="51"/>
      <c r="Z74" s="51"/>
      <c r="AA74" s="52"/>
      <c r="AB74" s="49"/>
      <c r="AC74" s="51"/>
      <c r="AD74" s="51"/>
      <c r="AE74" s="51"/>
      <c r="AF74" s="52"/>
      <c r="AG74" s="49"/>
      <c r="AH74" s="51"/>
      <c r="AI74" s="51"/>
      <c r="AJ74" s="51"/>
      <c r="AK74" s="52"/>
      <c r="AL74" s="49"/>
      <c r="AM74" s="51"/>
      <c r="AN74" s="51"/>
      <c r="AO74" s="51"/>
      <c r="AP74" s="52"/>
      <c r="AQ74" s="49"/>
      <c r="AR74" s="50"/>
      <c r="AS74" s="51"/>
      <c r="AT74" s="51"/>
      <c r="AU74" s="52"/>
      <c r="AV74" s="49"/>
      <c r="AW74" s="51"/>
      <c r="AX74" s="51"/>
      <c r="AY74" s="51"/>
      <c r="AZ74" s="52"/>
      <c r="BA74" s="49"/>
      <c r="BB74" s="50"/>
      <c r="BC74" s="51"/>
      <c r="BD74" s="51"/>
      <c r="BE74" s="52"/>
      <c r="BF74" s="49"/>
      <c r="BG74" s="50"/>
      <c r="BH74" s="51"/>
      <c r="BI74" s="51"/>
      <c r="BJ74" s="52"/>
      <c r="BK74" s="53"/>
      <c r="BL74" s="86"/>
    </row>
    <row r="75" spans="1:252" s="34" customFormat="1" ht="12.75">
      <c r="A75" s="31"/>
      <c r="B75" s="32" t="s">
        <v>76</v>
      </c>
      <c r="C75" s="97"/>
      <c r="D75" s="55"/>
      <c r="E75" s="55"/>
      <c r="F75" s="55"/>
      <c r="G75" s="56"/>
      <c r="H75" s="54"/>
      <c r="I75" s="55"/>
      <c r="J75" s="55"/>
      <c r="K75" s="55"/>
      <c r="L75" s="56"/>
      <c r="M75" s="54"/>
      <c r="N75" s="55"/>
      <c r="O75" s="55"/>
      <c r="P75" s="55"/>
      <c r="Q75" s="56"/>
      <c r="R75" s="54"/>
      <c r="S75" s="55"/>
      <c r="T75" s="55"/>
      <c r="U75" s="55"/>
      <c r="V75" s="56"/>
      <c r="W75" s="54"/>
      <c r="X75" s="55"/>
      <c r="Y75" s="55"/>
      <c r="Z75" s="55"/>
      <c r="AA75" s="56"/>
      <c r="AB75" s="54"/>
      <c r="AC75" s="55"/>
      <c r="AD75" s="55"/>
      <c r="AE75" s="55"/>
      <c r="AF75" s="56"/>
      <c r="AG75" s="54"/>
      <c r="AH75" s="55"/>
      <c r="AI75" s="55"/>
      <c r="AJ75" s="55"/>
      <c r="AK75" s="56"/>
      <c r="AL75" s="54"/>
      <c r="AM75" s="55"/>
      <c r="AN75" s="55"/>
      <c r="AO75" s="55"/>
      <c r="AP75" s="56"/>
      <c r="AQ75" s="54"/>
      <c r="AR75" s="55"/>
      <c r="AS75" s="55"/>
      <c r="AT75" s="55"/>
      <c r="AU75" s="56"/>
      <c r="AV75" s="54"/>
      <c r="AW75" s="55"/>
      <c r="AX75" s="55"/>
      <c r="AY75" s="55"/>
      <c r="AZ75" s="56"/>
      <c r="BA75" s="54"/>
      <c r="BB75" s="55"/>
      <c r="BC75" s="55"/>
      <c r="BD75" s="55"/>
      <c r="BE75" s="56"/>
      <c r="BF75" s="54"/>
      <c r="BG75" s="55"/>
      <c r="BH75" s="55"/>
      <c r="BI75" s="55"/>
      <c r="BJ75" s="56"/>
      <c r="BK75" s="57"/>
      <c r="BL75" s="86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</row>
    <row r="76" spans="1:64" ht="12.75">
      <c r="A76" s="10" t="s">
        <v>68</v>
      </c>
      <c r="B76" s="17" t="s">
        <v>19</v>
      </c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6"/>
      <c r="BL76" s="86"/>
    </row>
    <row r="77" spans="1:64" ht="12.75">
      <c r="A77" s="10"/>
      <c r="B77" s="17" t="s">
        <v>151</v>
      </c>
      <c r="C77" s="96">
        <v>0</v>
      </c>
      <c r="D77" s="50">
        <v>0.489127601</v>
      </c>
      <c r="E77" s="51">
        <v>0</v>
      </c>
      <c r="F77" s="51">
        <v>0</v>
      </c>
      <c r="G77" s="52">
        <v>0</v>
      </c>
      <c r="H77" s="49">
        <v>0</v>
      </c>
      <c r="I77" s="51">
        <v>0.142088427</v>
      </c>
      <c r="J77" s="51">
        <v>0</v>
      </c>
      <c r="K77" s="51">
        <v>0</v>
      </c>
      <c r="L77" s="52">
        <v>32.356947216</v>
      </c>
      <c r="M77" s="49">
        <v>0</v>
      </c>
      <c r="N77" s="50">
        <v>0</v>
      </c>
      <c r="O77" s="51">
        <v>0</v>
      </c>
      <c r="P77" s="51">
        <v>0</v>
      </c>
      <c r="Q77" s="52">
        <v>0</v>
      </c>
      <c r="R77" s="49">
        <v>0</v>
      </c>
      <c r="S77" s="51">
        <v>0</v>
      </c>
      <c r="T77" s="51">
        <v>0</v>
      </c>
      <c r="U77" s="51">
        <v>0</v>
      </c>
      <c r="V77" s="52">
        <v>0</v>
      </c>
      <c r="W77" s="49">
        <v>0</v>
      </c>
      <c r="X77" s="51">
        <v>0</v>
      </c>
      <c r="Y77" s="51">
        <v>0</v>
      </c>
      <c r="Z77" s="51">
        <v>0</v>
      </c>
      <c r="AA77" s="52">
        <v>0</v>
      </c>
      <c r="AB77" s="49">
        <v>0</v>
      </c>
      <c r="AC77" s="51">
        <v>0</v>
      </c>
      <c r="AD77" s="51">
        <v>0</v>
      </c>
      <c r="AE77" s="51">
        <v>0</v>
      </c>
      <c r="AF77" s="52">
        <v>0</v>
      </c>
      <c r="AG77" s="49">
        <v>0</v>
      </c>
      <c r="AH77" s="51">
        <v>0</v>
      </c>
      <c r="AI77" s="51">
        <v>0</v>
      </c>
      <c r="AJ77" s="51">
        <v>0</v>
      </c>
      <c r="AK77" s="52">
        <v>0</v>
      </c>
      <c r="AL77" s="49">
        <v>0</v>
      </c>
      <c r="AM77" s="51">
        <v>0</v>
      </c>
      <c r="AN77" s="51">
        <v>0</v>
      </c>
      <c r="AO77" s="51">
        <v>0</v>
      </c>
      <c r="AP77" s="52">
        <v>0</v>
      </c>
      <c r="AQ77" s="49">
        <v>0</v>
      </c>
      <c r="AR77" s="50">
        <v>0</v>
      </c>
      <c r="AS77" s="51">
        <v>0</v>
      </c>
      <c r="AT77" s="51">
        <v>0</v>
      </c>
      <c r="AU77" s="52">
        <v>0</v>
      </c>
      <c r="AV77" s="49">
        <v>0</v>
      </c>
      <c r="AW77" s="51">
        <v>0</v>
      </c>
      <c r="AX77" s="51">
        <v>0</v>
      </c>
      <c r="AY77" s="51">
        <v>0</v>
      </c>
      <c r="AZ77" s="52">
        <v>0</v>
      </c>
      <c r="BA77" s="49">
        <v>0</v>
      </c>
      <c r="BB77" s="50">
        <v>0</v>
      </c>
      <c r="BC77" s="51">
        <v>0</v>
      </c>
      <c r="BD77" s="51">
        <v>0</v>
      </c>
      <c r="BE77" s="52">
        <v>0</v>
      </c>
      <c r="BF77" s="49">
        <v>0</v>
      </c>
      <c r="BG77" s="50">
        <v>0</v>
      </c>
      <c r="BH77" s="51">
        <v>0</v>
      </c>
      <c r="BI77" s="51">
        <v>0</v>
      </c>
      <c r="BJ77" s="52">
        <v>0</v>
      </c>
      <c r="BK77" s="108">
        <v>32.988163244</v>
      </c>
      <c r="BL77" s="86"/>
    </row>
    <row r="78" spans="1:64" ht="12.75">
      <c r="A78" s="10"/>
      <c r="B78" s="17" t="s">
        <v>125</v>
      </c>
      <c r="C78" s="96">
        <v>0</v>
      </c>
      <c r="D78" s="50">
        <v>0</v>
      </c>
      <c r="E78" s="51">
        <v>0</v>
      </c>
      <c r="F78" s="51">
        <v>0</v>
      </c>
      <c r="G78" s="52">
        <v>0</v>
      </c>
      <c r="H78" s="49">
        <v>0</v>
      </c>
      <c r="I78" s="51">
        <v>42.152570977</v>
      </c>
      <c r="J78" s="51">
        <v>0</v>
      </c>
      <c r="K78" s="51">
        <v>0</v>
      </c>
      <c r="L78" s="52">
        <v>75.824028574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0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117.976599551</v>
      </c>
      <c r="BL78" s="86"/>
    </row>
    <row r="79" spans="1:64" ht="12.75">
      <c r="A79" s="10"/>
      <c r="B79" s="17" t="s">
        <v>153</v>
      </c>
      <c r="C79" s="96">
        <v>0</v>
      </c>
      <c r="D79" s="50">
        <v>1.419863821</v>
      </c>
      <c r="E79" s="51">
        <v>0</v>
      </c>
      <c r="F79" s="51">
        <v>0</v>
      </c>
      <c r="G79" s="52">
        <v>0</v>
      </c>
      <c r="H79" s="49">
        <v>0.396807526</v>
      </c>
      <c r="I79" s="51">
        <v>3.366455529</v>
      </c>
      <c r="J79" s="51">
        <v>0</v>
      </c>
      <c r="K79" s="51">
        <v>0</v>
      </c>
      <c r="L79" s="52">
        <v>9.656421593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0.198131771</v>
      </c>
      <c r="S79" s="51">
        <v>0.105193356</v>
      </c>
      <c r="T79" s="51">
        <v>0</v>
      </c>
      <c r="U79" s="51">
        <v>0</v>
      </c>
      <c r="V79" s="52">
        <v>0.016370709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15.159244305</v>
      </c>
      <c r="BL79" s="86"/>
    </row>
    <row r="80" spans="1:64" ht="12.75">
      <c r="A80" s="10"/>
      <c r="B80" s="91" t="s">
        <v>152</v>
      </c>
      <c r="C80" s="96">
        <v>0</v>
      </c>
      <c r="D80" s="50">
        <v>1.411714237</v>
      </c>
      <c r="E80" s="51">
        <v>0</v>
      </c>
      <c r="F80" s="51">
        <v>0</v>
      </c>
      <c r="G80" s="52">
        <v>0</v>
      </c>
      <c r="H80" s="49">
        <v>1.223218383</v>
      </c>
      <c r="I80" s="51">
        <v>2.194855575</v>
      </c>
      <c r="J80" s="51">
        <v>0</v>
      </c>
      <c r="K80" s="51">
        <v>0</v>
      </c>
      <c r="L80" s="52">
        <v>15.805099368</v>
      </c>
      <c r="M80" s="49">
        <v>0</v>
      </c>
      <c r="N80" s="50">
        <v>0</v>
      </c>
      <c r="O80" s="51">
        <v>0</v>
      </c>
      <c r="P80" s="51">
        <v>0</v>
      </c>
      <c r="Q80" s="52">
        <v>0</v>
      </c>
      <c r="R80" s="49">
        <v>0.473121087</v>
      </c>
      <c r="S80" s="51">
        <v>0</v>
      </c>
      <c r="T80" s="51">
        <v>0</v>
      </c>
      <c r="U80" s="51">
        <v>0</v>
      </c>
      <c r="V80" s="52">
        <v>0.177866165</v>
      </c>
      <c r="W80" s="49">
        <v>0</v>
      </c>
      <c r="X80" s="51">
        <v>0</v>
      </c>
      <c r="Y80" s="51">
        <v>0</v>
      </c>
      <c r="Z80" s="51">
        <v>0</v>
      </c>
      <c r="AA80" s="52">
        <v>0</v>
      </c>
      <c r="AB80" s="49">
        <v>0</v>
      </c>
      <c r="AC80" s="51">
        <v>0</v>
      </c>
      <c r="AD80" s="51">
        <v>0</v>
      </c>
      <c r="AE80" s="51">
        <v>0</v>
      </c>
      <c r="AF80" s="52">
        <v>0</v>
      </c>
      <c r="AG80" s="49">
        <v>0</v>
      </c>
      <c r="AH80" s="51">
        <v>0</v>
      </c>
      <c r="AI80" s="51">
        <v>0</v>
      </c>
      <c r="AJ80" s="51">
        <v>0</v>
      </c>
      <c r="AK80" s="52">
        <v>0</v>
      </c>
      <c r="AL80" s="49">
        <v>0</v>
      </c>
      <c r="AM80" s="51">
        <v>0</v>
      </c>
      <c r="AN80" s="51">
        <v>0</v>
      </c>
      <c r="AO80" s="51">
        <v>0</v>
      </c>
      <c r="AP80" s="52">
        <v>0</v>
      </c>
      <c r="AQ80" s="49">
        <v>0</v>
      </c>
      <c r="AR80" s="50">
        <v>0</v>
      </c>
      <c r="AS80" s="51">
        <v>0</v>
      </c>
      <c r="AT80" s="51">
        <v>0</v>
      </c>
      <c r="AU80" s="52">
        <v>0</v>
      </c>
      <c r="AV80" s="49">
        <v>0</v>
      </c>
      <c r="AW80" s="51">
        <v>0</v>
      </c>
      <c r="AX80" s="51">
        <v>0</v>
      </c>
      <c r="AY80" s="51">
        <v>0</v>
      </c>
      <c r="AZ80" s="52">
        <v>0</v>
      </c>
      <c r="BA80" s="49">
        <v>0</v>
      </c>
      <c r="BB80" s="50">
        <v>0</v>
      </c>
      <c r="BC80" s="51">
        <v>0</v>
      </c>
      <c r="BD80" s="51">
        <v>0</v>
      </c>
      <c r="BE80" s="52">
        <v>0</v>
      </c>
      <c r="BF80" s="49">
        <v>0</v>
      </c>
      <c r="BG80" s="50">
        <v>0</v>
      </c>
      <c r="BH80" s="51">
        <v>0</v>
      </c>
      <c r="BI80" s="51">
        <v>0</v>
      </c>
      <c r="BJ80" s="52">
        <v>0</v>
      </c>
      <c r="BK80" s="108">
        <v>21.285874815</v>
      </c>
      <c r="BL80" s="86"/>
    </row>
    <row r="81" spans="1:252" s="34" customFormat="1" ht="12.75">
      <c r="A81" s="31"/>
      <c r="B81" s="33" t="s">
        <v>77</v>
      </c>
      <c r="C81" s="43">
        <f>SUM(C77:C80)</f>
        <v>0</v>
      </c>
      <c r="D81" s="43">
        <f aca="true" t="shared" si="16" ref="D81:BK81">SUM(D77:D80)</f>
        <v>3.320705659</v>
      </c>
      <c r="E81" s="43">
        <f t="shared" si="16"/>
        <v>0</v>
      </c>
      <c r="F81" s="43">
        <f t="shared" si="16"/>
        <v>0</v>
      </c>
      <c r="G81" s="43">
        <f t="shared" si="16"/>
        <v>0</v>
      </c>
      <c r="H81" s="43">
        <f t="shared" si="16"/>
        <v>1.6200259090000002</v>
      </c>
      <c r="I81" s="43">
        <f t="shared" si="16"/>
        <v>47.855970508</v>
      </c>
      <c r="J81" s="43">
        <f t="shared" si="16"/>
        <v>0</v>
      </c>
      <c r="K81" s="43">
        <f t="shared" si="16"/>
        <v>0</v>
      </c>
      <c r="L81" s="43">
        <f t="shared" si="16"/>
        <v>133.642496751</v>
      </c>
      <c r="M81" s="43">
        <f t="shared" si="16"/>
        <v>0</v>
      </c>
      <c r="N81" s="43">
        <f t="shared" si="16"/>
        <v>0</v>
      </c>
      <c r="O81" s="43">
        <f t="shared" si="16"/>
        <v>0</v>
      </c>
      <c r="P81" s="43">
        <f t="shared" si="16"/>
        <v>0</v>
      </c>
      <c r="Q81" s="43">
        <f t="shared" si="16"/>
        <v>0</v>
      </c>
      <c r="R81" s="43">
        <f t="shared" si="16"/>
        <v>0.671252858</v>
      </c>
      <c r="S81" s="43">
        <f t="shared" si="16"/>
        <v>0.105193356</v>
      </c>
      <c r="T81" s="43">
        <f t="shared" si="16"/>
        <v>0</v>
      </c>
      <c r="U81" s="43">
        <f t="shared" si="16"/>
        <v>0</v>
      </c>
      <c r="V81" s="43">
        <f t="shared" si="16"/>
        <v>0.194236874</v>
      </c>
      <c r="W81" s="43">
        <f t="shared" si="16"/>
        <v>0</v>
      </c>
      <c r="X81" s="43">
        <f t="shared" si="16"/>
        <v>0</v>
      </c>
      <c r="Y81" s="43">
        <f t="shared" si="16"/>
        <v>0</v>
      </c>
      <c r="Z81" s="43">
        <f t="shared" si="16"/>
        <v>0</v>
      </c>
      <c r="AA81" s="43">
        <f t="shared" si="16"/>
        <v>0</v>
      </c>
      <c r="AB81" s="43">
        <f t="shared" si="16"/>
        <v>0</v>
      </c>
      <c r="AC81" s="43">
        <f t="shared" si="16"/>
        <v>0</v>
      </c>
      <c r="AD81" s="43">
        <f t="shared" si="16"/>
        <v>0</v>
      </c>
      <c r="AE81" s="43">
        <f t="shared" si="16"/>
        <v>0</v>
      </c>
      <c r="AF81" s="43">
        <f t="shared" si="16"/>
        <v>0</v>
      </c>
      <c r="AG81" s="43">
        <f t="shared" si="16"/>
        <v>0</v>
      </c>
      <c r="AH81" s="43">
        <f t="shared" si="16"/>
        <v>0</v>
      </c>
      <c r="AI81" s="43">
        <f t="shared" si="16"/>
        <v>0</v>
      </c>
      <c r="AJ81" s="43">
        <f t="shared" si="16"/>
        <v>0</v>
      </c>
      <c r="AK81" s="43">
        <f t="shared" si="16"/>
        <v>0</v>
      </c>
      <c r="AL81" s="43">
        <f t="shared" si="16"/>
        <v>0</v>
      </c>
      <c r="AM81" s="43">
        <f t="shared" si="16"/>
        <v>0</v>
      </c>
      <c r="AN81" s="43">
        <f t="shared" si="16"/>
        <v>0</v>
      </c>
      <c r="AO81" s="43">
        <f t="shared" si="16"/>
        <v>0</v>
      </c>
      <c r="AP81" s="43">
        <f t="shared" si="16"/>
        <v>0</v>
      </c>
      <c r="AQ81" s="43">
        <f t="shared" si="16"/>
        <v>0</v>
      </c>
      <c r="AR81" s="43">
        <f t="shared" si="16"/>
        <v>0</v>
      </c>
      <c r="AS81" s="43">
        <f t="shared" si="16"/>
        <v>0</v>
      </c>
      <c r="AT81" s="43">
        <f t="shared" si="16"/>
        <v>0</v>
      </c>
      <c r="AU81" s="43">
        <f t="shared" si="16"/>
        <v>0</v>
      </c>
      <c r="AV81" s="43">
        <f t="shared" si="16"/>
        <v>0</v>
      </c>
      <c r="AW81" s="43">
        <f t="shared" si="16"/>
        <v>0</v>
      </c>
      <c r="AX81" s="43">
        <f t="shared" si="16"/>
        <v>0</v>
      </c>
      <c r="AY81" s="43">
        <f t="shared" si="16"/>
        <v>0</v>
      </c>
      <c r="AZ81" s="43">
        <f t="shared" si="16"/>
        <v>0</v>
      </c>
      <c r="BA81" s="43">
        <f t="shared" si="16"/>
        <v>0</v>
      </c>
      <c r="BB81" s="43">
        <f t="shared" si="16"/>
        <v>0</v>
      </c>
      <c r="BC81" s="43">
        <f t="shared" si="16"/>
        <v>0</v>
      </c>
      <c r="BD81" s="43">
        <f t="shared" si="16"/>
        <v>0</v>
      </c>
      <c r="BE81" s="43">
        <f t="shared" si="16"/>
        <v>0</v>
      </c>
      <c r="BF81" s="43">
        <f t="shared" si="16"/>
        <v>0</v>
      </c>
      <c r="BG81" s="43">
        <f t="shared" si="16"/>
        <v>0</v>
      </c>
      <c r="BH81" s="43">
        <f t="shared" si="16"/>
        <v>0</v>
      </c>
      <c r="BI81" s="43">
        <f t="shared" si="16"/>
        <v>0</v>
      </c>
      <c r="BJ81" s="43">
        <f t="shared" si="16"/>
        <v>0</v>
      </c>
      <c r="BK81" s="43">
        <f t="shared" si="16"/>
        <v>187.409881915</v>
      </c>
      <c r="BL81" s="86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</row>
    <row r="82" spans="1:252" s="34" customFormat="1" ht="12.75">
      <c r="A82" s="31"/>
      <c r="B82" s="33" t="s">
        <v>75</v>
      </c>
      <c r="C82" s="43">
        <f aca="true" t="shared" si="17" ref="C82:AR82">SUM(C81,C75)</f>
        <v>0</v>
      </c>
      <c r="D82" s="62">
        <f t="shared" si="17"/>
        <v>3.320705659</v>
      </c>
      <c r="E82" s="62">
        <f t="shared" si="17"/>
        <v>0</v>
      </c>
      <c r="F82" s="62">
        <f t="shared" si="17"/>
        <v>0</v>
      </c>
      <c r="G82" s="61">
        <f t="shared" si="17"/>
        <v>0</v>
      </c>
      <c r="H82" s="42">
        <f t="shared" si="17"/>
        <v>1.6200259090000002</v>
      </c>
      <c r="I82" s="62">
        <f t="shared" si="17"/>
        <v>47.855970508</v>
      </c>
      <c r="J82" s="62">
        <f t="shared" si="17"/>
        <v>0</v>
      </c>
      <c r="K82" s="62">
        <f t="shared" si="17"/>
        <v>0</v>
      </c>
      <c r="L82" s="61">
        <f t="shared" si="17"/>
        <v>133.642496751</v>
      </c>
      <c r="M82" s="42">
        <f t="shared" si="17"/>
        <v>0</v>
      </c>
      <c r="N82" s="62">
        <f t="shared" si="17"/>
        <v>0</v>
      </c>
      <c r="O82" s="62">
        <f t="shared" si="17"/>
        <v>0</v>
      </c>
      <c r="P82" s="62">
        <f t="shared" si="17"/>
        <v>0</v>
      </c>
      <c r="Q82" s="61">
        <f t="shared" si="17"/>
        <v>0</v>
      </c>
      <c r="R82" s="42">
        <f t="shared" si="17"/>
        <v>0.671252858</v>
      </c>
      <c r="S82" s="62">
        <f t="shared" si="17"/>
        <v>0.105193356</v>
      </c>
      <c r="T82" s="62">
        <f t="shared" si="17"/>
        <v>0</v>
      </c>
      <c r="U82" s="62">
        <f t="shared" si="17"/>
        <v>0</v>
      </c>
      <c r="V82" s="61">
        <f t="shared" si="17"/>
        <v>0.194236874</v>
      </c>
      <c r="W82" s="42">
        <f t="shared" si="17"/>
        <v>0</v>
      </c>
      <c r="X82" s="62">
        <f t="shared" si="17"/>
        <v>0</v>
      </c>
      <c r="Y82" s="62">
        <f t="shared" si="17"/>
        <v>0</v>
      </c>
      <c r="Z82" s="62">
        <f t="shared" si="17"/>
        <v>0</v>
      </c>
      <c r="AA82" s="61">
        <f t="shared" si="17"/>
        <v>0</v>
      </c>
      <c r="AB82" s="42">
        <f t="shared" si="17"/>
        <v>0</v>
      </c>
      <c r="AC82" s="62">
        <f t="shared" si="17"/>
        <v>0</v>
      </c>
      <c r="AD82" s="62">
        <f t="shared" si="17"/>
        <v>0</v>
      </c>
      <c r="AE82" s="62">
        <f t="shared" si="17"/>
        <v>0</v>
      </c>
      <c r="AF82" s="61">
        <f t="shared" si="17"/>
        <v>0</v>
      </c>
      <c r="AG82" s="42">
        <f t="shared" si="17"/>
        <v>0</v>
      </c>
      <c r="AH82" s="62">
        <f t="shared" si="17"/>
        <v>0</v>
      </c>
      <c r="AI82" s="62">
        <f t="shared" si="17"/>
        <v>0</v>
      </c>
      <c r="AJ82" s="62">
        <f t="shared" si="17"/>
        <v>0</v>
      </c>
      <c r="AK82" s="61">
        <f t="shared" si="17"/>
        <v>0</v>
      </c>
      <c r="AL82" s="42">
        <f t="shared" si="17"/>
        <v>0</v>
      </c>
      <c r="AM82" s="62">
        <f t="shared" si="17"/>
        <v>0</v>
      </c>
      <c r="AN82" s="62">
        <f t="shared" si="17"/>
        <v>0</v>
      </c>
      <c r="AO82" s="62">
        <f t="shared" si="17"/>
        <v>0</v>
      </c>
      <c r="AP82" s="61">
        <f t="shared" si="17"/>
        <v>0</v>
      </c>
      <c r="AQ82" s="42">
        <f t="shared" si="17"/>
        <v>0</v>
      </c>
      <c r="AR82" s="62">
        <f t="shared" si="17"/>
        <v>0</v>
      </c>
      <c r="AS82" s="62">
        <f aca="true" t="shared" si="18" ref="AS82:BK82">SUM(AS81,AS75)</f>
        <v>0</v>
      </c>
      <c r="AT82" s="62">
        <f t="shared" si="18"/>
        <v>0</v>
      </c>
      <c r="AU82" s="61">
        <f t="shared" si="18"/>
        <v>0</v>
      </c>
      <c r="AV82" s="42">
        <f t="shared" si="18"/>
        <v>0</v>
      </c>
      <c r="AW82" s="62">
        <f t="shared" si="18"/>
        <v>0</v>
      </c>
      <c r="AX82" s="62">
        <f t="shared" si="18"/>
        <v>0</v>
      </c>
      <c r="AY82" s="62">
        <f t="shared" si="18"/>
        <v>0</v>
      </c>
      <c r="AZ82" s="61">
        <f t="shared" si="18"/>
        <v>0</v>
      </c>
      <c r="BA82" s="42">
        <f t="shared" si="18"/>
        <v>0</v>
      </c>
      <c r="BB82" s="62">
        <f t="shared" si="18"/>
        <v>0</v>
      </c>
      <c r="BC82" s="62">
        <f t="shared" si="18"/>
        <v>0</v>
      </c>
      <c r="BD82" s="62">
        <f t="shared" si="18"/>
        <v>0</v>
      </c>
      <c r="BE82" s="61">
        <f t="shared" si="18"/>
        <v>0</v>
      </c>
      <c r="BF82" s="42">
        <f t="shared" si="18"/>
        <v>0</v>
      </c>
      <c r="BG82" s="62">
        <f t="shared" si="18"/>
        <v>0</v>
      </c>
      <c r="BH82" s="62">
        <f t="shared" si="18"/>
        <v>0</v>
      </c>
      <c r="BI82" s="62">
        <f t="shared" si="18"/>
        <v>0</v>
      </c>
      <c r="BJ82" s="61">
        <f t="shared" si="18"/>
        <v>0</v>
      </c>
      <c r="BK82" s="81">
        <f t="shared" si="18"/>
        <v>187.409881915</v>
      </c>
      <c r="BL82" s="86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64" ht="4.5" customHeight="1">
      <c r="A83" s="10"/>
      <c r="B83" s="17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6"/>
      <c r="BL83" s="86"/>
    </row>
    <row r="84" spans="1:64" ht="12.75">
      <c r="A84" s="10" t="s">
        <v>20</v>
      </c>
      <c r="B84" s="16" t="s">
        <v>21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6"/>
      <c r="BL84" s="86"/>
    </row>
    <row r="85" spans="1:64" ht="12.75">
      <c r="A85" s="10" t="s">
        <v>67</v>
      </c>
      <c r="B85" s="17" t="s">
        <v>22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6"/>
      <c r="BL85" s="86"/>
    </row>
    <row r="86" spans="1:64" ht="12.75">
      <c r="A86" s="10"/>
      <c r="B86" s="21" t="s">
        <v>121</v>
      </c>
      <c r="C86" s="47">
        <v>0</v>
      </c>
      <c r="D86" s="45">
        <v>22.332975538</v>
      </c>
      <c r="E86" s="40">
        <v>0</v>
      </c>
      <c r="F86" s="40">
        <v>0</v>
      </c>
      <c r="G86" s="46">
        <v>0</v>
      </c>
      <c r="H86" s="63">
        <v>15.429122135</v>
      </c>
      <c r="I86" s="40">
        <v>1.004760339</v>
      </c>
      <c r="J86" s="40">
        <v>0</v>
      </c>
      <c r="K86" s="40">
        <v>0</v>
      </c>
      <c r="L86" s="46">
        <v>63.490562949</v>
      </c>
      <c r="M86" s="63">
        <v>0</v>
      </c>
      <c r="N86" s="45">
        <v>0</v>
      </c>
      <c r="O86" s="40">
        <v>0</v>
      </c>
      <c r="P86" s="40">
        <v>0</v>
      </c>
      <c r="Q86" s="46">
        <v>0</v>
      </c>
      <c r="R86" s="63">
        <v>6.267063688</v>
      </c>
      <c r="S86" s="40">
        <v>0.012923824</v>
      </c>
      <c r="T86" s="40">
        <v>0</v>
      </c>
      <c r="U86" s="40">
        <v>0</v>
      </c>
      <c r="V86" s="46">
        <v>2.043770422</v>
      </c>
      <c r="W86" s="63">
        <v>0</v>
      </c>
      <c r="X86" s="40">
        <v>0</v>
      </c>
      <c r="Y86" s="40">
        <v>0</v>
      </c>
      <c r="Z86" s="40">
        <v>0</v>
      </c>
      <c r="AA86" s="46">
        <v>0</v>
      </c>
      <c r="AB86" s="63">
        <v>0</v>
      </c>
      <c r="AC86" s="40">
        <v>0</v>
      </c>
      <c r="AD86" s="40">
        <v>0</v>
      </c>
      <c r="AE86" s="40">
        <v>0</v>
      </c>
      <c r="AF86" s="46">
        <v>0</v>
      </c>
      <c r="AG86" s="63">
        <v>0</v>
      </c>
      <c r="AH86" s="40">
        <v>0</v>
      </c>
      <c r="AI86" s="40">
        <v>0</v>
      </c>
      <c r="AJ86" s="40">
        <v>0</v>
      </c>
      <c r="AK86" s="46">
        <v>0</v>
      </c>
      <c r="AL86" s="63">
        <v>0</v>
      </c>
      <c r="AM86" s="40">
        <v>0</v>
      </c>
      <c r="AN86" s="40">
        <v>0</v>
      </c>
      <c r="AO86" s="40">
        <v>0</v>
      </c>
      <c r="AP86" s="46">
        <v>0</v>
      </c>
      <c r="AQ86" s="63">
        <v>0</v>
      </c>
      <c r="AR86" s="45">
        <v>0.067003378</v>
      </c>
      <c r="AS86" s="40">
        <v>0</v>
      </c>
      <c r="AT86" s="40">
        <v>0</v>
      </c>
      <c r="AU86" s="46">
        <v>0</v>
      </c>
      <c r="AV86" s="63">
        <v>13.643593647</v>
      </c>
      <c r="AW86" s="40">
        <v>6.335977638</v>
      </c>
      <c r="AX86" s="40">
        <v>0</v>
      </c>
      <c r="AY86" s="40">
        <v>0</v>
      </c>
      <c r="AZ86" s="46">
        <v>38.700384348</v>
      </c>
      <c r="BA86" s="63">
        <v>0</v>
      </c>
      <c r="BB86" s="45">
        <v>0</v>
      </c>
      <c r="BC86" s="40">
        <v>0</v>
      </c>
      <c r="BD86" s="40">
        <v>0</v>
      </c>
      <c r="BE86" s="46">
        <v>0</v>
      </c>
      <c r="BF86" s="63">
        <v>4.338373945</v>
      </c>
      <c r="BG86" s="45">
        <v>1.65325655</v>
      </c>
      <c r="BH86" s="40">
        <v>0</v>
      </c>
      <c r="BI86" s="40">
        <v>0</v>
      </c>
      <c r="BJ86" s="46">
        <v>2.301446648</v>
      </c>
      <c r="BK86" s="108">
        <v>177.621215049</v>
      </c>
      <c r="BL86" s="86"/>
    </row>
    <row r="87" spans="1:64" ht="12.75">
      <c r="A87" s="10"/>
      <c r="B87" s="21" t="s">
        <v>117</v>
      </c>
      <c r="C87" s="47">
        <v>0</v>
      </c>
      <c r="D87" s="45">
        <v>141.212470803</v>
      </c>
      <c r="E87" s="40">
        <v>0</v>
      </c>
      <c r="F87" s="40">
        <v>0</v>
      </c>
      <c r="G87" s="46">
        <v>0</v>
      </c>
      <c r="H87" s="63">
        <v>45.307650696</v>
      </c>
      <c r="I87" s="40">
        <v>16.322513412</v>
      </c>
      <c r="J87" s="40">
        <v>0</v>
      </c>
      <c r="K87" s="40">
        <v>0</v>
      </c>
      <c r="L87" s="46">
        <v>130.890919711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16.606494825</v>
      </c>
      <c r="S87" s="40">
        <v>0.868122863</v>
      </c>
      <c r="T87" s="40">
        <v>0</v>
      </c>
      <c r="U87" s="40">
        <v>0</v>
      </c>
      <c r="V87" s="46">
        <v>6.960346946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0.000363138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0.001037409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88.980695258</v>
      </c>
      <c r="AW87" s="40">
        <v>65.12783707</v>
      </c>
      <c r="AX87" s="40">
        <v>0</v>
      </c>
      <c r="AY87" s="40">
        <v>0</v>
      </c>
      <c r="AZ87" s="46">
        <v>146.641874032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23.377588305</v>
      </c>
      <c r="BG87" s="45">
        <v>0.705746294</v>
      </c>
      <c r="BH87" s="40">
        <v>0</v>
      </c>
      <c r="BI87" s="40">
        <v>0</v>
      </c>
      <c r="BJ87" s="46">
        <v>15.809177251</v>
      </c>
      <c r="BK87" s="108">
        <v>698.812838013</v>
      </c>
      <c r="BL87" s="86"/>
    </row>
    <row r="88" spans="1:64" ht="12.75">
      <c r="A88" s="10"/>
      <c r="B88" s="21" t="s">
        <v>118</v>
      </c>
      <c r="C88" s="47">
        <v>0</v>
      </c>
      <c r="D88" s="45">
        <v>6.330110547</v>
      </c>
      <c r="E88" s="40">
        <v>0</v>
      </c>
      <c r="F88" s="40">
        <v>0</v>
      </c>
      <c r="G88" s="46">
        <v>0</v>
      </c>
      <c r="H88" s="63">
        <v>1.369397064</v>
      </c>
      <c r="I88" s="40">
        <v>1.681497326</v>
      </c>
      <c r="J88" s="40">
        <v>0</v>
      </c>
      <c r="K88" s="40">
        <v>0</v>
      </c>
      <c r="L88" s="46">
        <v>19.904720521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0.477662341</v>
      </c>
      <c r="S88" s="40">
        <v>0</v>
      </c>
      <c r="T88" s="40">
        <v>0</v>
      </c>
      <c r="U88" s="40">
        <v>0</v>
      </c>
      <c r="V88" s="46">
        <v>0.116764365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15.968300805</v>
      </c>
      <c r="AS88" s="40">
        <v>0</v>
      </c>
      <c r="AT88" s="40">
        <v>0</v>
      </c>
      <c r="AU88" s="46">
        <v>0</v>
      </c>
      <c r="AV88" s="63">
        <v>2.356025229</v>
      </c>
      <c r="AW88" s="40">
        <v>0.726984189</v>
      </c>
      <c r="AX88" s="40">
        <v>0</v>
      </c>
      <c r="AY88" s="40">
        <v>0</v>
      </c>
      <c r="AZ88" s="46">
        <v>12.872662709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0.91156861</v>
      </c>
      <c r="BG88" s="45">
        <v>0.160425351</v>
      </c>
      <c r="BH88" s="40">
        <v>0</v>
      </c>
      <c r="BI88" s="40">
        <v>0</v>
      </c>
      <c r="BJ88" s="46">
        <v>0.277410763</v>
      </c>
      <c r="BK88" s="108">
        <v>63.15352982</v>
      </c>
      <c r="BL88" s="86"/>
    </row>
    <row r="89" spans="1:64" ht="12.75">
      <c r="A89" s="10"/>
      <c r="B89" s="21" t="s">
        <v>122</v>
      </c>
      <c r="C89" s="47">
        <v>0</v>
      </c>
      <c r="D89" s="45">
        <v>38.91100507</v>
      </c>
      <c r="E89" s="40">
        <v>0</v>
      </c>
      <c r="F89" s="40">
        <v>0</v>
      </c>
      <c r="G89" s="46">
        <v>0</v>
      </c>
      <c r="H89" s="63">
        <v>2.943747782</v>
      </c>
      <c r="I89" s="40">
        <v>3.153222257</v>
      </c>
      <c r="J89" s="40">
        <v>0</v>
      </c>
      <c r="K89" s="40">
        <v>0</v>
      </c>
      <c r="L89" s="46">
        <v>38.189020806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1.021915863</v>
      </c>
      <c r="S89" s="40">
        <v>0</v>
      </c>
      <c r="T89" s="40">
        <v>0</v>
      </c>
      <c r="U89" s="40">
        <v>0</v>
      </c>
      <c r="V89" s="46">
        <v>0.483824559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0</v>
      </c>
      <c r="AS89" s="40">
        <v>0</v>
      </c>
      <c r="AT89" s="40">
        <v>0</v>
      </c>
      <c r="AU89" s="46">
        <v>0</v>
      </c>
      <c r="AV89" s="63">
        <v>7.042523503</v>
      </c>
      <c r="AW89" s="40">
        <v>0.277274549</v>
      </c>
      <c r="AX89" s="40">
        <v>0</v>
      </c>
      <c r="AY89" s="40">
        <v>0</v>
      </c>
      <c r="AZ89" s="46">
        <v>18.792468361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1.331062713</v>
      </c>
      <c r="BG89" s="45">
        <v>0</v>
      </c>
      <c r="BH89" s="40">
        <v>0</v>
      </c>
      <c r="BI89" s="40">
        <v>0</v>
      </c>
      <c r="BJ89" s="46">
        <v>0.655061606</v>
      </c>
      <c r="BK89" s="108">
        <v>112.801127069</v>
      </c>
      <c r="BL89" s="86"/>
    </row>
    <row r="90" spans="1:64" ht="12.75">
      <c r="A90" s="10"/>
      <c r="B90" s="21" t="s">
        <v>119</v>
      </c>
      <c r="C90" s="47">
        <v>0</v>
      </c>
      <c r="D90" s="45">
        <v>32.593451173</v>
      </c>
      <c r="E90" s="40">
        <v>0</v>
      </c>
      <c r="F90" s="40">
        <v>0</v>
      </c>
      <c r="G90" s="46">
        <v>0</v>
      </c>
      <c r="H90" s="63">
        <v>4.366199572</v>
      </c>
      <c r="I90" s="40">
        <v>4.729675384</v>
      </c>
      <c r="J90" s="40">
        <v>0</v>
      </c>
      <c r="K90" s="40">
        <v>0</v>
      </c>
      <c r="L90" s="46">
        <v>70.027731886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1.438186954</v>
      </c>
      <c r="S90" s="40">
        <v>0</v>
      </c>
      <c r="T90" s="40">
        <v>0</v>
      </c>
      <c r="U90" s="40">
        <v>0</v>
      </c>
      <c r="V90" s="46">
        <v>0.594546917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0.000812054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</v>
      </c>
      <c r="AS90" s="40">
        <v>0</v>
      </c>
      <c r="AT90" s="40">
        <v>0</v>
      </c>
      <c r="AU90" s="46">
        <v>0</v>
      </c>
      <c r="AV90" s="63">
        <v>8.209482025</v>
      </c>
      <c r="AW90" s="40">
        <v>10.684137645</v>
      </c>
      <c r="AX90" s="40">
        <v>0</v>
      </c>
      <c r="AY90" s="40">
        <v>0</v>
      </c>
      <c r="AZ90" s="46">
        <v>27.438147168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2.561853112</v>
      </c>
      <c r="BG90" s="45">
        <v>0.045347719</v>
      </c>
      <c r="BH90" s="40">
        <v>0</v>
      </c>
      <c r="BI90" s="40">
        <v>0</v>
      </c>
      <c r="BJ90" s="46">
        <v>5.145507873</v>
      </c>
      <c r="BK90" s="108">
        <v>167.835079482</v>
      </c>
      <c r="BL90" s="86"/>
    </row>
    <row r="91" spans="1:64" ht="12.75">
      <c r="A91" s="10"/>
      <c r="B91" s="21" t="s">
        <v>120</v>
      </c>
      <c r="C91" s="47">
        <v>0</v>
      </c>
      <c r="D91" s="45">
        <v>57.992714589</v>
      </c>
      <c r="E91" s="40">
        <v>0</v>
      </c>
      <c r="F91" s="40">
        <v>0</v>
      </c>
      <c r="G91" s="46">
        <v>0</v>
      </c>
      <c r="H91" s="63">
        <v>51.924095554</v>
      </c>
      <c r="I91" s="40">
        <v>56.371068777</v>
      </c>
      <c r="J91" s="40">
        <v>0</v>
      </c>
      <c r="K91" s="40">
        <v>0</v>
      </c>
      <c r="L91" s="46">
        <v>225.905125915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26.183893168</v>
      </c>
      <c r="S91" s="40">
        <v>1.260850975</v>
      </c>
      <c r="T91" s="40">
        <v>0</v>
      </c>
      <c r="U91" s="40">
        <v>0</v>
      </c>
      <c r="V91" s="46">
        <v>11.656137707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0.055140546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0.051171123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0</v>
      </c>
      <c r="AS91" s="40">
        <v>0</v>
      </c>
      <c r="AT91" s="40">
        <v>0</v>
      </c>
      <c r="AU91" s="46">
        <v>0</v>
      </c>
      <c r="AV91" s="63">
        <v>98.880628916</v>
      </c>
      <c r="AW91" s="40">
        <v>31.313329372</v>
      </c>
      <c r="AX91" s="40">
        <v>0.144680475</v>
      </c>
      <c r="AY91" s="40">
        <v>0</v>
      </c>
      <c r="AZ91" s="46">
        <v>284.443046976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34.575033968</v>
      </c>
      <c r="BG91" s="45">
        <v>5.437489577</v>
      </c>
      <c r="BH91" s="40">
        <v>0</v>
      </c>
      <c r="BI91" s="40">
        <v>0</v>
      </c>
      <c r="BJ91" s="46">
        <v>23.626994765</v>
      </c>
      <c r="BK91" s="108">
        <v>909.821402403</v>
      </c>
      <c r="BL91" s="86"/>
    </row>
    <row r="92" spans="1:64" ht="12.75">
      <c r="A92" s="31"/>
      <c r="B92" s="33" t="s">
        <v>74</v>
      </c>
      <c r="C92" s="101">
        <f aca="true" t="shared" si="19" ref="C92:AH92">SUM(C86:C91)</f>
        <v>0</v>
      </c>
      <c r="D92" s="71">
        <f t="shared" si="19"/>
        <v>299.37272772</v>
      </c>
      <c r="E92" s="71">
        <f t="shared" si="19"/>
        <v>0</v>
      </c>
      <c r="F92" s="71">
        <f t="shared" si="19"/>
        <v>0</v>
      </c>
      <c r="G92" s="71">
        <f t="shared" si="19"/>
        <v>0</v>
      </c>
      <c r="H92" s="71">
        <f t="shared" si="19"/>
        <v>121.34021280299999</v>
      </c>
      <c r="I92" s="71">
        <f t="shared" si="19"/>
        <v>83.262737495</v>
      </c>
      <c r="J92" s="71">
        <f t="shared" si="19"/>
        <v>0</v>
      </c>
      <c r="K92" s="71">
        <f t="shared" si="19"/>
        <v>0</v>
      </c>
      <c r="L92" s="71">
        <f t="shared" si="19"/>
        <v>548.408081788</v>
      </c>
      <c r="M92" s="71">
        <f t="shared" si="19"/>
        <v>0</v>
      </c>
      <c r="N92" s="71">
        <f t="shared" si="19"/>
        <v>0</v>
      </c>
      <c r="O92" s="71">
        <f t="shared" si="19"/>
        <v>0</v>
      </c>
      <c r="P92" s="71">
        <f t="shared" si="19"/>
        <v>0</v>
      </c>
      <c r="Q92" s="71">
        <f t="shared" si="19"/>
        <v>0</v>
      </c>
      <c r="R92" s="71">
        <f t="shared" si="19"/>
        <v>51.995216838999994</v>
      </c>
      <c r="S92" s="71">
        <f t="shared" si="19"/>
        <v>2.141897662</v>
      </c>
      <c r="T92" s="71">
        <f t="shared" si="19"/>
        <v>0</v>
      </c>
      <c r="U92" s="71">
        <f t="shared" si="19"/>
        <v>0</v>
      </c>
      <c r="V92" s="71">
        <f t="shared" si="19"/>
        <v>21.855390915999998</v>
      </c>
      <c r="W92" s="71">
        <f t="shared" si="19"/>
        <v>0</v>
      </c>
      <c r="X92" s="71">
        <f t="shared" si="19"/>
        <v>0</v>
      </c>
      <c r="Y92" s="71">
        <f t="shared" si="19"/>
        <v>0</v>
      </c>
      <c r="Z92" s="71">
        <f t="shared" si="19"/>
        <v>0</v>
      </c>
      <c r="AA92" s="71">
        <f t="shared" si="19"/>
        <v>0</v>
      </c>
      <c r="AB92" s="71">
        <f t="shared" si="19"/>
        <v>0.055503684</v>
      </c>
      <c r="AC92" s="71">
        <f t="shared" si="19"/>
        <v>0</v>
      </c>
      <c r="AD92" s="71">
        <f t="shared" si="19"/>
        <v>0</v>
      </c>
      <c r="AE92" s="71">
        <f t="shared" si="19"/>
        <v>0</v>
      </c>
      <c r="AF92" s="71">
        <f t="shared" si="19"/>
        <v>0</v>
      </c>
      <c r="AG92" s="71">
        <f t="shared" si="19"/>
        <v>0</v>
      </c>
      <c r="AH92" s="71">
        <f t="shared" si="19"/>
        <v>0</v>
      </c>
      <c r="AI92" s="71">
        <f aca="true" t="shared" si="20" ref="AI92:BK92">SUM(AI86:AI91)</f>
        <v>0</v>
      </c>
      <c r="AJ92" s="71">
        <f t="shared" si="20"/>
        <v>0</v>
      </c>
      <c r="AK92" s="71">
        <f t="shared" si="20"/>
        <v>0</v>
      </c>
      <c r="AL92" s="71">
        <f t="shared" si="20"/>
        <v>0.053020586</v>
      </c>
      <c r="AM92" s="71">
        <f t="shared" si="20"/>
        <v>0</v>
      </c>
      <c r="AN92" s="71">
        <f t="shared" si="20"/>
        <v>0</v>
      </c>
      <c r="AO92" s="71">
        <f t="shared" si="20"/>
        <v>0</v>
      </c>
      <c r="AP92" s="71">
        <f t="shared" si="20"/>
        <v>0</v>
      </c>
      <c r="AQ92" s="71">
        <f t="shared" si="20"/>
        <v>0</v>
      </c>
      <c r="AR92" s="71">
        <f t="shared" si="20"/>
        <v>16.035304183</v>
      </c>
      <c r="AS92" s="71">
        <f t="shared" si="20"/>
        <v>0</v>
      </c>
      <c r="AT92" s="71">
        <f t="shared" si="20"/>
        <v>0</v>
      </c>
      <c r="AU92" s="71">
        <f t="shared" si="20"/>
        <v>0</v>
      </c>
      <c r="AV92" s="71">
        <f t="shared" si="20"/>
        <v>219.112948578</v>
      </c>
      <c r="AW92" s="71">
        <f t="shared" si="20"/>
        <v>114.465540463</v>
      </c>
      <c r="AX92" s="71">
        <f t="shared" si="20"/>
        <v>0.144680475</v>
      </c>
      <c r="AY92" s="71">
        <f t="shared" si="20"/>
        <v>0</v>
      </c>
      <c r="AZ92" s="71">
        <f t="shared" si="20"/>
        <v>528.888583594</v>
      </c>
      <c r="BA92" s="71">
        <f t="shared" si="20"/>
        <v>0</v>
      </c>
      <c r="BB92" s="71">
        <f t="shared" si="20"/>
        <v>0</v>
      </c>
      <c r="BC92" s="71">
        <f t="shared" si="20"/>
        <v>0</v>
      </c>
      <c r="BD92" s="71">
        <f t="shared" si="20"/>
        <v>0</v>
      </c>
      <c r="BE92" s="71">
        <f t="shared" si="20"/>
        <v>0</v>
      </c>
      <c r="BF92" s="71">
        <f t="shared" si="20"/>
        <v>67.09548065300001</v>
      </c>
      <c r="BG92" s="71">
        <f t="shared" si="20"/>
        <v>8.002265491</v>
      </c>
      <c r="BH92" s="71">
        <f t="shared" si="20"/>
        <v>0</v>
      </c>
      <c r="BI92" s="71">
        <f t="shared" si="20"/>
        <v>0</v>
      </c>
      <c r="BJ92" s="71">
        <f t="shared" si="20"/>
        <v>47.815598906</v>
      </c>
      <c r="BK92" s="114">
        <f t="shared" si="20"/>
        <v>2130.045191836</v>
      </c>
      <c r="BL92" s="86"/>
    </row>
    <row r="93" spans="1:64" ht="4.5" customHeight="1">
      <c r="A93" s="10"/>
      <c r="B93" s="20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6"/>
      <c r="BL93" s="86"/>
    </row>
    <row r="94" spans="1:66" ht="12.75">
      <c r="A94" s="31"/>
      <c r="B94" s="102" t="s">
        <v>88</v>
      </c>
      <c r="C94" s="44">
        <f aca="true" t="shared" si="21" ref="C94:AH94">+C92++C70+C65+C39+C82</f>
        <v>0</v>
      </c>
      <c r="D94" s="73">
        <f t="shared" si="21"/>
        <v>3522.5992629539996</v>
      </c>
      <c r="E94" s="73">
        <f t="shared" si="21"/>
        <v>0</v>
      </c>
      <c r="F94" s="73">
        <f t="shared" si="21"/>
        <v>0</v>
      </c>
      <c r="G94" s="73">
        <f t="shared" si="21"/>
        <v>0</v>
      </c>
      <c r="H94" s="73">
        <f t="shared" si="21"/>
        <v>4615.4993673399995</v>
      </c>
      <c r="I94" s="73">
        <f t="shared" si="21"/>
        <v>16979.463053374002</v>
      </c>
      <c r="J94" s="73">
        <f t="shared" si="21"/>
        <v>916.0318584219998</v>
      </c>
      <c r="K94" s="73">
        <f t="shared" si="21"/>
        <v>14.105203192</v>
      </c>
      <c r="L94" s="73">
        <f t="shared" si="21"/>
        <v>8823.320297348</v>
      </c>
      <c r="M94" s="73">
        <f t="shared" si="21"/>
        <v>0</v>
      </c>
      <c r="N94" s="73">
        <f t="shared" si="21"/>
        <v>0</v>
      </c>
      <c r="O94" s="73">
        <f t="shared" si="21"/>
        <v>0</v>
      </c>
      <c r="P94" s="73">
        <f t="shared" si="21"/>
        <v>0</v>
      </c>
      <c r="Q94" s="73">
        <f t="shared" si="21"/>
        <v>0</v>
      </c>
      <c r="R94" s="73">
        <f t="shared" si="21"/>
        <v>2051.692841725</v>
      </c>
      <c r="S94" s="73">
        <f t="shared" si="21"/>
        <v>495.85654900099996</v>
      </c>
      <c r="T94" s="73">
        <f t="shared" si="21"/>
        <v>110.17914895599999</v>
      </c>
      <c r="U94" s="73">
        <f t="shared" si="21"/>
        <v>0</v>
      </c>
      <c r="V94" s="73">
        <f t="shared" si="21"/>
        <v>723.634881074</v>
      </c>
      <c r="W94" s="73">
        <f t="shared" si="21"/>
        <v>0</v>
      </c>
      <c r="X94" s="73">
        <f t="shared" si="21"/>
        <v>0</v>
      </c>
      <c r="Y94" s="73">
        <f t="shared" si="21"/>
        <v>0</v>
      </c>
      <c r="Z94" s="73">
        <f t="shared" si="21"/>
        <v>0</v>
      </c>
      <c r="AA94" s="73">
        <f t="shared" si="21"/>
        <v>0</v>
      </c>
      <c r="AB94" s="73">
        <f t="shared" si="21"/>
        <v>13.796472482999999</v>
      </c>
      <c r="AC94" s="73">
        <f t="shared" si="21"/>
        <v>40.066132323</v>
      </c>
      <c r="AD94" s="73">
        <f t="shared" si="21"/>
        <v>0</v>
      </c>
      <c r="AE94" s="73">
        <f t="shared" si="21"/>
        <v>0</v>
      </c>
      <c r="AF94" s="73">
        <f t="shared" si="21"/>
        <v>1.441811531</v>
      </c>
      <c r="AG94" s="73">
        <f t="shared" si="21"/>
        <v>0</v>
      </c>
      <c r="AH94" s="73">
        <f t="shared" si="21"/>
        <v>0</v>
      </c>
      <c r="AI94" s="73">
        <f aca="true" t="shared" si="22" ref="AI94:BJ94">+AI92++AI70+AI65+AI39+AI82</f>
        <v>0</v>
      </c>
      <c r="AJ94" s="73">
        <f t="shared" si="22"/>
        <v>0</v>
      </c>
      <c r="AK94" s="73">
        <f t="shared" si="22"/>
        <v>0</v>
      </c>
      <c r="AL94" s="73">
        <f t="shared" si="22"/>
        <v>8.024959369</v>
      </c>
      <c r="AM94" s="73">
        <f t="shared" si="22"/>
        <v>0</v>
      </c>
      <c r="AN94" s="73">
        <f t="shared" si="22"/>
        <v>0</v>
      </c>
      <c r="AO94" s="73">
        <f t="shared" si="22"/>
        <v>0</v>
      </c>
      <c r="AP94" s="73">
        <f t="shared" si="22"/>
        <v>0.30354861099999997</v>
      </c>
      <c r="AQ94" s="73">
        <f t="shared" si="22"/>
        <v>0.069571216</v>
      </c>
      <c r="AR94" s="73">
        <f t="shared" si="22"/>
        <v>17.505273983000002</v>
      </c>
      <c r="AS94" s="73">
        <f t="shared" si="22"/>
        <v>0</v>
      </c>
      <c r="AT94" s="73">
        <f t="shared" si="22"/>
        <v>0</v>
      </c>
      <c r="AU94" s="73">
        <f t="shared" si="22"/>
        <v>0</v>
      </c>
      <c r="AV94" s="73">
        <f t="shared" si="22"/>
        <v>23605.199564188</v>
      </c>
      <c r="AW94" s="73">
        <f t="shared" si="22"/>
        <v>8043.692371904999</v>
      </c>
      <c r="AX94" s="73">
        <f t="shared" si="22"/>
        <v>64.919198988</v>
      </c>
      <c r="AY94" s="73">
        <f t="shared" si="22"/>
        <v>0</v>
      </c>
      <c r="AZ94" s="73">
        <f t="shared" si="22"/>
        <v>26638.545147450994</v>
      </c>
      <c r="BA94" s="73">
        <f t="shared" si="22"/>
        <v>0</v>
      </c>
      <c r="BB94" s="73">
        <f t="shared" si="22"/>
        <v>0</v>
      </c>
      <c r="BC94" s="73">
        <f t="shared" si="22"/>
        <v>0</v>
      </c>
      <c r="BD94" s="73">
        <f t="shared" si="22"/>
        <v>0</v>
      </c>
      <c r="BE94" s="73">
        <f t="shared" si="22"/>
        <v>0</v>
      </c>
      <c r="BF94" s="73">
        <f t="shared" si="22"/>
        <v>8609.235402721002</v>
      </c>
      <c r="BG94" s="73">
        <f t="shared" si="22"/>
        <v>846.905804167</v>
      </c>
      <c r="BH94" s="73">
        <f t="shared" si="22"/>
        <v>30.300891872999998</v>
      </c>
      <c r="BI94" s="73">
        <f t="shared" si="22"/>
        <v>0</v>
      </c>
      <c r="BJ94" s="73">
        <f t="shared" si="22"/>
        <v>3711.0895437212785</v>
      </c>
      <c r="BK94" s="115">
        <f>+BK92++BK70+BK65+BK39+BK82</f>
        <v>109883.47815791628</v>
      </c>
      <c r="BL94" s="86"/>
      <c r="BM94" s="86"/>
      <c r="BN94" s="86"/>
    </row>
    <row r="95" spans="1:63" ht="4.5" customHeight="1">
      <c r="A95" s="10"/>
      <c r="B95" s="103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6"/>
    </row>
    <row r="96" spans="1:63" ht="14.25" customHeight="1">
      <c r="A96" s="10" t="s">
        <v>5</v>
      </c>
      <c r="B96" s="104" t="s">
        <v>24</v>
      </c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6"/>
    </row>
    <row r="97" spans="1:63" ht="14.25" customHeight="1">
      <c r="A97" s="27"/>
      <c r="B97" s="104"/>
      <c r="C97" s="47">
        <v>0</v>
      </c>
      <c r="D97" s="45">
        <v>0</v>
      </c>
      <c r="E97" s="40">
        <v>0</v>
      </c>
      <c r="F97" s="40">
        <v>0</v>
      </c>
      <c r="G97" s="46">
        <v>0</v>
      </c>
      <c r="H97" s="63">
        <v>0</v>
      </c>
      <c r="I97" s="40">
        <v>0</v>
      </c>
      <c r="J97" s="40">
        <v>0</v>
      </c>
      <c r="K97" s="40">
        <v>0</v>
      </c>
      <c r="L97" s="46">
        <v>0</v>
      </c>
      <c r="M97" s="63">
        <v>0</v>
      </c>
      <c r="N97" s="45">
        <v>0</v>
      </c>
      <c r="O97" s="40">
        <v>0</v>
      </c>
      <c r="P97" s="40">
        <v>0</v>
      </c>
      <c r="Q97" s="46">
        <v>0</v>
      </c>
      <c r="R97" s="63">
        <v>0</v>
      </c>
      <c r="S97" s="40">
        <v>0</v>
      </c>
      <c r="T97" s="40">
        <v>0</v>
      </c>
      <c r="U97" s="40">
        <v>0</v>
      </c>
      <c r="V97" s="46">
        <v>0</v>
      </c>
      <c r="W97" s="63">
        <v>0</v>
      </c>
      <c r="X97" s="40">
        <v>0</v>
      </c>
      <c r="Y97" s="40">
        <v>0</v>
      </c>
      <c r="Z97" s="40">
        <v>0</v>
      </c>
      <c r="AA97" s="46">
        <v>0</v>
      </c>
      <c r="AB97" s="63">
        <v>0</v>
      </c>
      <c r="AC97" s="40">
        <v>0</v>
      </c>
      <c r="AD97" s="40">
        <v>0</v>
      </c>
      <c r="AE97" s="40">
        <v>0</v>
      </c>
      <c r="AF97" s="46">
        <v>0</v>
      </c>
      <c r="AG97" s="63">
        <v>0</v>
      </c>
      <c r="AH97" s="40">
        <v>0</v>
      </c>
      <c r="AI97" s="40">
        <v>0</v>
      </c>
      <c r="AJ97" s="40">
        <v>0</v>
      </c>
      <c r="AK97" s="46">
        <v>0</v>
      </c>
      <c r="AL97" s="63">
        <v>0</v>
      </c>
      <c r="AM97" s="40">
        <v>0</v>
      </c>
      <c r="AN97" s="40">
        <v>0</v>
      </c>
      <c r="AO97" s="40">
        <v>0</v>
      </c>
      <c r="AP97" s="46">
        <v>0</v>
      </c>
      <c r="AQ97" s="63">
        <v>0</v>
      </c>
      <c r="AR97" s="45">
        <v>0</v>
      </c>
      <c r="AS97" s="40">
        <v>0</v>
      </c>
      <c r="AT97" s="40">
        <v>0</v>
      </c>
      <c r="AU97" s="46">
        <v>0</v>
      </c>
      <c r="AV97" s="63">
        <v>0</v>
      </c>
      <c r="AW97" s="40">
        <v>0</v>
      </c>
      <c r="AX97" s="40">
        <v>0</v>
      </c>
      <c r="AY97" s="40">
        <v>0</v>
      </c>
      <c r="AZ97" s="46">
        <v>0</v>
      </c>
      <c r="BA97" s="38">
        <v>0</v>
      </c>
      <c r="BB97" s="39">
        <v>0</v>
      </c>
      <c r="BC97" s="38">
        <v>0</v>
      </c>
      <c r="BD97" s="38">
        <v>0</v>
      </c>
      <c r="BE97" s="41">
        <v>0</v>
      </c>
      <c r="BF97" s="38">
        <v>0</v>
      </c>
      <c r="BG97" s="39">
        <v>0</v>
      </c>
      <c r="BH97" s="38">
        <v>0</v>
      </c>
      <c r="BI97" s="38">
        <v>0</v>
      </c>
      <c r="BJ97" s="41">
        <v>0</v>
      </c>
      <c r="BK97" s="80">
        <f>SUM(C97:BJ97)</f>
        <v>0</v>
      </c>
    </row>
    <row r="98" spans="1:63" ht="13.5" thickBot="1">
      <c r="A98" s="35"/>
      <c r="B98" s="105" t="s">
        <v>74</v>
      </c>
      <c r="C98" s="116">
        <f>SUM(C97)</f>
        <v>0</v>
      </c>
      <c r="D98" s="117">
        <f aca="true" t="shared" si="23" ref="D98:BK98">SUM(D97)</f>
        <v>0</v>
      </c>
      <c r="E98" s="117">
        <f t="shared" si="23"/>
        <v>0</v>
      </c>
      <c r="F98" s="117">
        <f t="shared" si="23"/>
        <v>0</v>
      </c>
      <c r="G98" s="118">
        <f t="shared" si="23"/>
        <v>0</v>
      </c>
      <c r="H98" s="119">
        <f t="shared" si="23"/>
        <v>0</v>
      </c>
      <c r="I98" s="117">
        <f t="shared" si="23"/>
        <v>0</v>
      </c>
      <c r="J98" s="117">
        <f t="shared" si="23"/>
        <v>0</v>
      </c>
      <c r="K98" s="117">
        <f t="shared" si="23"/>
        <v>0</v>
      </c>
      <c r="L98" s="118">
        <f t="shared" si="23"/>
        <v>0</v>
      </c>
      <c r="M98" s="119">
        <f t="shared" si="23"/>
        <v>0</v>
      </c>
      <c r="N98" s="117">
        <f t="shared" si="23"/>
        <v>0</v>
      </c>
      <c r="O98" s="117">
        <f t="shared" si="23"/>
        <v>0</v>
      </c>
      <c r="P98" s="117">
        <f t="shared" si="23"/>
        <v>0</v>
      </c>
      <c r="Q98" s="118">
        <f t="shared" si="23"/>
        <v>0</v>
      </c>
      <c r="R98" s="119">
        <f t="shared" si="23"/>
        <v>0</v>
      </c>
      <c r="S98" s="117">
        <f t="shared" si="23"/>
        <v>0</v>
      </c>
      <c r="T98" s="117">
        <f t="shared" si="23"/>
        <v>0</v>
      </c>
      <c r="U98" s="117">
        <f t="shared" si="23"/>
        <v>0</v>
      </c>
      <c r="V98" s="118">
        <f t="shared" si="23"/>
        <v>0</v>
      </c>
      <c r="W98" s="119">
        <f t="shared" si="23"/>
        <v>0</v>
      </c>
      <c r="X98" s="117">
        <f t="shared" si="23"/>
        <v>0</v>
      </c>
      <c r="Y98" s="117">
        <f t="shared" si="23"/>
        <v>0</v>
      </c>
      <c r="Z98" s="117">
        <f t="shared" si="23"/>
        <v>0</v>
      </c>
      <c r="AA98" s="118">
        <f t="shared" si="23"/>
        <v>0</v>
      </c>
      <c r="AB98" s="119">
        <f t="shared" si="23"/>
        <v>0</v>
      </c>
      <c r="AC98" s="117">
        <f t="shared" si="23"/>
        <v>0</v>
      </c>
      <c r="AD98" s="117">
        <f t="shared" si="23"/>
        <v>0</v>
      </c>
      <c r="AE98" s="117">
        <f t="shared" si="23"/>
        <v>0</v>
      </c>
      <c r="AF98" s="118">
        <f t="shared" si="23"/>
        <v>0</v>
      </c>
      <c r="AG98" s="119">
        <f t="shared" si="23"/>
        <v>0</v>
      </c>
      <c r="AH98" s="117">
        <f t="shared" si="23"/>
        <v>0</v>
      </c>
      <c r="AI98" s="117">
        <f t="shared" si="23"/>
        <v>0</v>
      </c>
      <c r="AJ98" s="117">
        <f t="shared" si="23"/>
        <v>0</v>
      </c>
      <c r="AK98" s="118">
        <f t="shared" si="23"/>
        <v>0</v>
      </c>
      <c r="AL98" s="119">
        <f t="shared" si="23"/>
        <v>0</v>
      </c>
      <c r="AM98" s="117">
        <f t="shared" si="23"/>
        <v>0</v>
      </c>
      <c r="AN98" s="117">
        <f t="shared" si="23"/>
        <v>0</v>
      </c>
      <c r="AO98" s="117">
        <f t="shared" si="23"/>
        <v>0</v>
      </c>
      <c r="AP98" s="118">
        <f t="shared" si="23"/>
        <v>0</v>
      </c>
      <c r="AQ98" s="119">
        <f t="shared" si="23"/>
        <v>0</v>
      </c>
      <c r="AR98" s="117">
        <f t="shared" si="23"/>
        <v>0</v>
      </c>
      <c r="AS98" s="117">
        <f t="shared" si="23"/>
        <v>0</v>
      </c>
      <c r="AT98" s="117">
        <f t="shared" si="23"/>
        <v>0</v>
      </c>
      <c r="AU98" s="118">
        <f t="shared" si="23"/>
        <v>0</v>
      </c>
      <c r="AV98" s="119">
        <f t="shared" si="23"/>
        <v>0</v>
      </c>
      <c r="AW98" s="117">
        <f t="shared" si="23"/>
        <v>0</v>
      </c>
      <c r="AX98" s="117">
        <f t="shared" si="23"/>
        <v>0</v>
      </c>
      <c r="AY98" s="117">
        <f t="shared" si="23"/>
        <v>0</v>
      </c>
      <c r="AZ98" s="118">
        <f t="shared" si="23"/>
        <v>0</v>
      </c>
      <c r="BA98" s="116">
        <f t="shared" si="23"/>
        <v>0</v>
      </c>
      <c r="BB98" s="117">
        <f t="shared" si="23"/>
        <v>0</v>
      </c>
      <c r="BC98" s="117">
        <f t="shared" si="23"/>
        <v>0</v>
      </c>
      <c r="BD98" s="117">
        <f t="shared" si="23"/>
        <v>0</v>
      </c>
      <c r="BE98" s="120">
        <f t="shared" si="23"/>
        <v>0</v>
      </c>
      <c r="BF98" s="119">
        <f t="shared" si="23"/>
        <v>0</v>
      </c>
      <c r="BG98" s="117">
        <f t="shared" si="23"/>
        <v>0</v>
      </c>
      <c r="BH98" s="117">
        <f t="shared" si="23"/>
        <v>0</v>
      </c>
      <c r="BI98" s="117">
        <f t="shared" si="23"/>
        <v>0</v>
      </c>
      <c r="BJ98" s="118">
        <f t="shared" si="23"/>
        <v>0</v>
      </c>
      <c r="BK98" s="121">
        <f t="shared" si="23"/>
        <v>0</v>
      </c>
    </row>
    <row r="99" spans="1:63" ht="6" customHeight="1">
      <c r="A99" s="3"/>
      <c r="B99" s="15"/>
      <c r="C99" s="23"/>
      <c r="D99" s="29"/>
      <c r="E99" s="23"/>
      <c r="F99" s="23"/>
      <c r="G99" s="23"/>
      <c r="H99" s="23"/>
      <c r="I99" s="23"/>
      <c r="J99" s="23"/>
      <c r="K99" s="23"/>
      <c r="L99" s="23"/>
      <c r="M99" s="23"/>
      <c r="N99" s="29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9"/>
      <c r="AS99" s="23"/>
      <c r="AT99" s="23"/>
      <c r="AU99" s="23"/>
      <c r="AV99" s="23"/>
      <c r="AW99" s="23"/>
      <c r="AX99" s="23"/>
      <c r="AY99" s="23"/>
      <c r="AZ99" s="23"/>
      <c r="BA99" s="23"/>
      <c r="BB99" s="29"/>
      <c r="BC99" s="23"/>
      <c r="BD99" s="23"/>
      <c r="BE99" s="23"/>
      <c r="BF99" s="23"/>
      <c r="BG99" s="29"/>
      <c r="BH99" s="23"/>
      <c r="BI99" s="23"/>
      <c r="BJ99" s="23"/>
      <c r="BK99" s="25"/>
    </row>
    <row r="100" spans="1:63" ht="12.75">
      <c r="A100" s="3"/>
      <c r="B100" s="3" t="s">
        <v>104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36" t="s">
        <v>89</v>
      </c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5"/>
    </row>
    <row r="101" spans="1:63" ht="12.75">
      <c r="A101" s="3"/>
      <c r="B101" s="3" t="s">
        <v>105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37" t="s">
        <v>90</v>
      </c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5"/>
    </row>
    <row r="102" spans="3:63" ht="12.75">
      <c r="C102" s="23"/>
      <c r="D102" s="23"/>
      <c r="E102" s="23"/>
      <c r="F102" s="23"/>
      <c r="G102" s="23"/>
      <c r="H102" s="23"/>
      <c r="I102" s="23"/>
      <c r="J102" s="23"/>
      <c r="K102" s="23"/>
      <c r="L102" s="37" t="s">
        <v>91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2:63" ht="12.75">
      <c r="B103" s="3" t="s">
        <v>96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92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2:63" ht="12.75">
      <c r="B104" s="3" t="s">
        <v>97</v>
      </c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93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/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94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8" ht="12.75">
      <c r="BJ108" s="86"/>
    </row>
    <row r="110" spans="3:63" ht="12.75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</row>
    <row r="113" spans="4:63" ht="12.75"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</row>
  </sheetData>
  <sheetProtection/>
  <mergeCells count="49">
    <mergeCell ref="C93:BK93"/>
    <mergeCell ref="A1:A5"/>
    <mergeCell ref="C68:BK68"/>
    <mergeCell ref="C95:BK95"/>
    <mergeCell ref="C96:BK96"/>
    <mergeCell ref="C72:BK72"/>
    <mergeCell ref="C73:BK73"/>
    <mergeCell ref="C76:BK76"/>
    <mergeCell ref="C83:BK83"/>
    <mergeCell ref="C84:BK84"/>
    <mergeCell ref="C85:BK85"/>
    <mergeCell ref="C43:BK43"/>
    <mergeCell ref="C40:BK40"/>
    <mergeCell ref="C46:BK46"/>
    <mergeCell ref="C66:BK66"/>
    <mergeCell ref="C67:BK67"/>
    <mergeCell ref="C71:BK71"/>
    <mergeCell ref="C1:BK1"/>
    <mergeCell ref="BA3:BJ3"/>
    <mergeCell ref="BK2:BK5"/>
    <mergeCell ref="W3:AF3"/>
    <mergeCell ref="AG3:AP3"/>
    <mergeCell ref="C42:BK42"/>
    <mergeCell ref="M3:V3"/>
    <mergeCell ref="C12:BK12"/>
    <mergeCell ref="C16:BK16"/>
    <mergeCell ref="C21:BK21"/>
    <mergeCell ref="C24:BK24"/>
    <mergeCell ref="C27:BK27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7" max="57" width="16.57421875" style="0" customWidth="1"/>
  </cols>
  <sheetData>
    <row r="2" spans="2:12" ht="12.75">
      <c r="B2" s="157" t="s">
        <v>155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126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0.005280909</v>
      </c>
      <c r="E5" s="84">
        <v>0.069365826</v>
      </c>
      <c r="F5" s="84">
        <v>5.186982474</v>
      </c>
      <c r="G5" s="84">
        <v>0.226979399</v>
      </c>
      <c r="H5" s="84">
        <v>0.036742011</v>
      </c>
      <c r="I5" s="84">
        <v>0</v>
      </c>
      <c r="J5" s="74">
        <v>0</v>
      </c>
      <c r="K5" s="79">
        <v>5.525350619</v>
      </c>
      <c r="L5" s="84">
        <v>0</v>
      </c>
    </row>
    <row r="6" spans="2:12" ht="12.75">
      <c r="B6" s="11">
        <v>2</v>
      </c>
      <c r="C6" s="13" t="s">
        <v>34</v>
      </c>
      <c r="D6" s="84">
        <v>63.693312704</v>
      </c>
      <c r="E6" s="84">
        <v>126.906078056</v>
      </c>
      <c r="F6" s="84">
        <v>1364.29077446</v>
      </c>
      <c r="G6" s="84">
        <v>116.752276399</v>
      </c>
      <c r="H6" s="84">
        <v>17.150032618</v>
      </c>
      <c r="I6" s="84">
        <v>0</v>
      </c>
      <c r="J6" s="74">
        <v>1.0556320935096017</v>
      </c>
      <c r="K6" s="79">
        <v>1689.8481063305096</v>
      </c>
      <c r="L6" s="84">
        <v>0</v>
      </c>
    </row>
    <row r="7" spans="2:12" ht="12.75">
      <c r="B7" s="11">
        <v>3</v>
      </c>
      <c r="C7" s="12" t="s">
        <v>35</v>
      </c>
      <c r="D7" s="84">
        <v>0.08089304</v>
      </c>
      <c r="E7" s="84">
        <v>0.404512554</v>
      </c>
      <c r="F7" s="84">
        <v>8.287942635</v>
      </c>
      <c r="G7" s="84">
        <v>0.216471188</v>
      </c>
      <c r="H7" s="84">
        <v>0.046809354</v>
      </c>
      <c r="I7" s="84">
        <v>0</v>
      </c>
      <c r="J7" s="74">
        <v>0</v>
      </c>
      <c r="K7" s="79">
        <v>9.036628771</v>
      </c>
      <c r="L7" s="84">
        <v>0</v>
      </c>
    </row>
    <row r="8" spans="2:12" ht="12.75">
      <c r="B8" s="11">
        <v>4</v>
      </c>
      <c r="C8" s="13" t="s">
        <v>36</v>
      </c>
      <c r="D8" s="84">
        <v>47.542321816</v>
      </c>
      <c r="E8" s="84">
        <v>65.770936412</v>
      </c>
      <c r="F8" s="84">
        <v>497.644848282</v>
      </c>
      <c r="G8" s="84">
        <v>23.124226191</v>
      </c>
      <c r="H8" s="84">
        <v>9.672025348</v>
      </c>
      <c r="I8" s="84">
        <v>0</v>
      </c>
      <c r="J8" s="74">
        <v>0.10750702847802569</v>
      </c>
      <c r="K8" s="79">
        <v>643.8618650774781</v>
      </c>
      <c r="L8" s="84">
        <v>0</v>
      </c>
    </row>
    <row r="9" spans="2:12" ht="12.75">
      <c r="B9" s="11">
        <v>5</v>
      </c>
      <c r="C9" s="13" t="s">
        <v>37</v>
      </c>
      <c r="D9" s="84">
        <v>18.457947002</v>
      </c>
      <c r="E9" s="84">
        <v>143.728469182</v>
      </c>
      <c r="F9" s="84">
        <v>716.448908282</v>
      </c>
      <c r="G9" s="84">
        <v>58.739194804</v>
      </c>
      <c r="H9" s="84">
        <v>6.108563748</v>
      </c>
      <c r="I9" s="84">
        <v>0</v>
      </c>
      <c r="J9" s="74">
        <v>0.0016920701616309484</v>
      </c>
      <c r="K9" s="79">
        <v>943.4847750881618</v>
      </c>
      <c r="L9" s="84">
        <v>0</v>
      </c>
    </row>
    <row r="10" spans="2:12" ht="12.75">
      <c r="B10" s="11">
        <v>6</v>
      </c>
      <c r="C10" s="13" t="s">
        <v>38</v>
      </c>
      <c r="D10" s="84">
        <v>5.004669625</v>
      </c>
      <c r="E10" s="84">
        <v>95.681846549</v>
      </c>
      <c r="F10" s="84">
        <v>289.213150164</v>
      </c>
      <c r="G10" s="84">
        <v>24.846005054</v>
      </c>
      <c r="H10" s="84">
        <v>30.403182517</v>
      </c>
      <c r="I10" s="84">
        <v>0</v>
      </c>
      <c r="J10" s="74">
        <v>0.000705387419906551</v>
      </c>
      <c r="K10" s="79">
        <v>445.1495592964199</v>
      </c>
      <c r="L10" s="84">
        <v>0</v>
      </c>
    </row>
    <row r="11" spans="2:12" ht="12.75">
      <c r="B11" s="11">
        <v>7</v>
      </c>
      <c r="C11" s="13" t="s">
        <v>39</v>
      </c>
      <c r="D11" s="84">
        <v>35.427473274</v>
      </c>
      <c r="E11" s="84">
        <v>60.950404287</v>
      </c>
      <c r="F11" s="84">
        <v>486.357334936</v>
      </c>
      <c r="G11" s="84">
        <v>60.64487938</v>
      </c>
      <c r="H11" s="84">
        <v>7.967363093</v>
      </c>
      <c r="I11" s="84">
        <v>0</v>
      </c>
      <c r="J11" s="74">
        <v>0.642657767172519</v>
      </c>
      <c r="K11" s="79">
        <v>651.9901127371726</v>
      </c>
      <c r="L11" s="84">
        <v>0</v>
      </c>
    </row>
    <row r="12" spans="2:12" ht="12.75">
      <c r="B12" s="11">
        <v>8</v>
      </c>
      <c r="C12" s="12" t="s">
        <v>40</v>
      </c>
      <c r="D12" s="84">
        <v>0.118266173</v>
      </c>
      <c r="E12" s="84">
        <v>0.205973849</v>
      </c>
      <c r="F12" s="84">
        <v>19.575012316</v>
      </c>
      <c r="G12" s="84">
        <v>2.230061851</v>
      </c>
      <c r="H12" s="84">
        <v>0.080104324</v>
      </c>
      <c r="I12" s="84">
        <v>0</v>
      </c>
      <c r="J12" s="74">
        <v>0.0007136654938932677</v>
      </c>
      <c r="K12" s="79">
        <v>22.210132178493893</v>
      </c>
      <c r="L12" s="84">
        <v>0</v>
      </c>
    </row>
    <row r="13" spans="2:12" ht="12.75">
      <c r="B13" s="11">
        <v>9</v>
      </c>
      <c r="C13" s="12" t="s">
        <v>41</v>
      </c>
      <c r="D13" s="84">
        <v>0.064125725</v>
      </c>
      <c r="E13" s="84">
        <v>1.25789253</v>
      </c>
      <c r="F13" s="84">
        <v>13.347384542</v>
      </c>
      <c r="G13" s="84">
        <v>0.889440863</v>
      </c>
      <c r="H13" s="84">
        <v>0.020881918</v>
      </c>
      <c r="I13" s="84">
        <v>0</v>
      </c>
      <c r="J13" s="74">
        <v>0</v>
      </c>
      <c r="K13" s="79">
        <v>15.579725578000001</v>
      </c>
      <c r="L13" s="84">
        <v>0</v>
      </c>
    </row>
    <row r="14" spans="2:12" ht="12.75">
      <c r="B14" s="11">
        <v>10</v>
      </c>
      <c r="C14" s="13" t="s">
        <v>42</v>
      </c>
      <c r="D14" s="84">
        <v>28.754022656</v>
      </c>
      <c r="E14" s="84">
        <v>224.146492236</v>
      </c>
      <c r="F14" s="84">
        <v>702.883136393</v>
      </c>
      <c r="G14" s="84">
        <v>107.962790143</v>
      </c>
      <c r="H14" s="84">
        <v>6.134075223</v>
      </c>
      <c r="I14" s="84">
        <v>0</v>
      </c>
      <c r="J14" s="74">
        <v>0.0010226605248205112</v>
      </c>
      <c r="K14" s="79">
        <v>1069.8815393115246</v>
      </c>
      <c r="L14" s="84">
        <v>0</v>
      </c>
    </row>
    <row r="15" spans="2:12" ht="12.75">
      <c r="B15" s="11">
        <v>11</v>
      </c>
      <c r="C15" s="13" t="s">
        <v>43</v>
      </c>
      <c r="D15" s="84">
        <v>310.191459011</v>
      </c>
      <c r="E15" s="84">
        <v>839.908355443</v>
      </c>
      <c r="F15" s="84">
        <v>5950.792306953</v>
      </c>
      <c r="G15" s="84">
        <v>817.688401937</v>
      </c>
      <c r="H15" s="84">
        <v>103.883882024</v>
      </c>
      <c r="I15" s="84">
        <v>0</v>
      </c>
      <c r="J15" s="74">
        <v>31.24377274803999</v>
      </c>
      <c r="K15" s="79">
        <v>8053.70817811604</v>
      </c>
      <c r="L15" s="84">
        <v>0</v>
      </c>
    </row>
    <row r="16" spans="2:12" ht="12.75">
      <c r="B16" s="11">
        <v>12</v>
      </c>
      <c r="C16" s="13" t="s">
        <v>44</v>
      </c>
      <c r="D16" s="84">
        <v>446.411134704</v>
      </c>
      <c r="E16" s="84">
        <v>2541.292129559</v>
      </c>
      <c r="F16" s="84">
        <v>1882.643898575</v>
      </c>
      <c r="G16" s="84">
        <v>152.462944477</v>
      </c>
      <c r="H16" s="84">
        <v>55.51297194</v>
      </c>
      <c r="I16" s="84">
        <v>0</v>
      </c>
      <c r="J16" s="74">
        <v>0.5920753920453404</v>
      </c>
      <c r="K16" s="79">
        <v>5078.915154647046</v>
      </c>
      <c r="L16" s="84">
        <v>0</v>
      </c>
    </row>
    <row r="17" spans="2:12" ht="12.75">
      <c r="B17" s="11">
        <v>13</v>
      </c>
      <c r="C17" s="13" t="s">
        <v>45</v>
      </c>
      <c r="D17" s="84">
        <v>1.885655348</v>
      </c>
      <c r="E17" s="84">
        <v>5.445470878</v>
      </c>
      <c r="F17" s="84">
        <v>100.196588685</v>
      </c>
      <c r="G17" s="84">
        <v>6.014032889</v>
      </c>
      <c r="H17" s="84">
        <v>1.438328151</v>
      </c>
      <c r="I17" s="84">
        <v>0</v>
      </c>
      <c r="J17" s="74">
        <v>0.11230194364110072</v>
      </c>
      <c r="K17" s="79">
        <v>115.09237789464109</v>
      </c>
      <c r="L17" s="84">
        <v>0</v>
      </c>
    </row>
    <row r="18" spans="2:12" ht="12.75">
      <c r="B18" s="11">
        <v>14</v>
      </c>
      <c r="C18" s="13" t="s">
        <v>46</v>
      </c>
      <c r="D18" s="84">
        <v>0.686902552</v>
      </c>
      <c r="E18" s="84">
        <v>2.643711182</v>
      </c>
      <c r="F18" s="84">
        <v>55.864126425</v>
      </c>
      <c r="G18" s="84">
        <v>2.425201912</v>
      </c>
      <c r="H18" s="84">
        <v>1.219750279</v>
      </c>
      <c r="I18" s="84">
        <v>0</v>
      </c>
      <c r="J18" s="74">
        <v>0</v>
      </c>
      <c r="K18" s="79">
        <v>62.83969235000001</v>
      </c>
      <c r="L18" s="84">
        <v>0</v>
      </c>
    </row>
    <row r="19" spans="2:12" ht="12.75">
      <c r="B19" s="11">
        <v>15</v>
      </c>
      <c r="C19" s="13" t="s">
        <v>47</v>
      </c>
      <c r="D19" s="84">
        <v>8.73465714</v>
      </c>
      <c r="E19" s="84">
        <v>73.161535687</v>
      </c>
      <c r="F19" s="84">
        <v>864.715455488</v>
      </c>
      <c r="G19" s="84">
        <v>111.736436757</v>
      </c>
      <c r="H19" s="84">
        <v>8.55922834</v>
      </c>
      <c r="I19" s="84">
        <v>0</v>
      </c>
      <c r="J19" s="74">
        <v>0.0010611854076048454</v>
      </c>
      <c r="K19" s="79">
        <v>1066.9083745974076</v>
      </c>
      <c r="L19" s="84">
        <v>0</v>
      </c>
    </row>
    <row r="20" spans="2:12" ht="12.75">
      <c r="B20" s="11">
        <v>16</v>
      </c>
      <c r="C20" s="13" t="s">
        <v>48</v>
      </c>
      <c r="D20" s="84">
        <v>1034.094799415</v>
      </c>
      <c r="E20" s="84">
        <v>1674.031759017</v>
      </c>
      <c r="F20" s="84">
        <v>5540.962781594</v>
      </c>
      <c r="G20" s="84">
        <v>385.911014397</v>
      </c>
      <c r="H20" s="84">
        <v>127.820104559</v>
      </c>
      <c r="I20" s="84">
        <v>0</v>
      </c>
      <c r="J20" s="74">
        <v>1.5594519141016778</v>
      </c>
      <c r="K20" s="79">
        <v>8764.3799108961</v>
      </c>
      <c r="L20" s="84">
        <v>0</v>
      </c>
    </row>
    <row r="21" spans="2:12" ht="12.75">
      <c r="B21" s="11">
        <v>17</v>
      </c>
      <c r="C21" s="12" t="s">
        <v>49</v>
      </c>
      <c r="D21" s="84">
        <v>126.10000013</v>
      </c>
      <c r="E21" s="84">
        <v>145.399716018</v>
      </c>
      <c r="F21" s="84">
        <v>1207.363573621</v>
      </c>
      <c r="G21" s="84">
        <v>105.037767788</v>
      </c>
      <c r="H21" s="84">
        <v>22.294188493</v>
      </c>
      <c r="I21" s="84">
        <v>0</v>
      </c>
      <c r="J21" s="74">
        <v>0.03382023046646065</v>
      </c>
      <c r="K21" s="79">
        <v>1606.2290662804667</v>
      </c>
      <c r="L21" s="84">
        <v>0</v>
      </c>
    </row>
    <row r="22" spans="2:12" ht="12.75">
      <c r="B22" s="11">
        <v>18</v>
      </c>
      <c r="C22" s="13" t="s">
        <v>50</v>
      </c>
      <c r="D22" s="84">
        <v>0.000148073</v>
      </c>
      <c r="E22" s="84">
        <v>0</v>
      </c>
      <c r="F22" s="84">
        <v>1.039751986</v>
      </c>
      <c r="G22" s="84">
        <v>0.005227783</v>
      </c>
      <c r="H22" s="84">
        <v>0.019298209</v>
      </c>
      <c r="I22" s="84">
        <v>0</v>
      </c>
      <c r="J22" s="74">
        <v>0</v>
      </c>
      <c r="K22" s="79">
        <v>1.064426051</v>
      </c>
      <c r="L22" s="84">
        <v>0</v>
      </c>
    </row>
    <row r="23" spans="2:12" ht="12.75">
      <c r="B23" s="11">
        <v>19</v>
      </c>
      <c r="C23" s="13" t="s">
        <v>51</v>
      </c>
      <c r="D23" s="84">
        <v>168.901201854</v>
      </c>
      <c r="E23" s="84">
        <v>118.498753422</v>
      </c>
      <c r="F23" s="84">
        <v>1313.058087684</v>
      </c>
      <c r="G23" s="84">
        <v>146.447602409</v>
      </c>
      <c r="H23" s="84">
        <v>16.05227817</v>
      </c>
      <c r="I23" s="84">
        <v>0</v>
      </c>
      <c r="J23" s="74">
        <v>4.841258049964863</v>
      </c>
      <c r="K23" s="79">
        <v>1767.7991815889648</v>
      </c>
      <c r="L23" s="84">
        <v>0</v>
      </c>
    </row>
    <row r="24" spans="2:12" ht="12.75">
      <c r="B24" s="11">
        <v>20</v>
      </c>
      <c r="C24" s="12" t="s">
        <v>52</v>
      </c>
      <c r="D24" s="84">
        <v>8214.582324307483</v>
      </c>
      <c r="E24" s="84">
        <v>8993.97667385375</v>
      </c>
      <c r="F24" s="84">
        <v>21876.061240681</v>
      </c>
      <c r="G24" s="84">
        <v>3239.7554508777866</v>
      </c>
      <c r="H24" s="84">
        <v>1174.077917766</v>
      </c>
      <c r="I24" s="84">
        <v>0</v>
      </c>
      <c r="J24" s="74">
        <v>132.4509906363053</v>
      </c>
      <c r="K24" s="79">
        <v>43630.904598122324</v>
      </c>
      <c r="L24" s="84">
        <v>0</v>
      </c>
    </row>
    <row r="25" spans="2:12" ht="12.75">
      <c r="B25" s="11">
        <v>21</v>
      </c>
      <c r="C25" s="13" t="s">
        <v>53</v>
      </c>
      <c r="D25" s="84">
        <v>0.197206121</v>
      </c>
      <c r="E25" s="84">
        <v>0.026659377</v>
      </c>
      <c r="F25" s="84">
        <v>8.85889574</v>
      </c>
      <c r="G25" s="84">
        <v>0.440264544</v>
      </c>
      <c r="H25" s="84">
        <v>0.304720258</v>
      </c>
      <c r="I25" s="84">
        <v>0</v>
      </c>
      <c r="J25" s="74">
        <v>5.189715614749169E-05</v>
      </c>
      <c r="K25" s="79">
        <v>9.827797937156147</v>
      </c>
      <c r="L25" s="84">
        <v>0</v>
      </c>
    </row>
    <row r="26" spans="2:12" ht="12.75">
      <c r="B26" s="11">
        <v>22</v>
      </c>
      <c r="C26" s="12" t="s">
        <v>54</v>
      </c>
      <c r="D26" s="84">
        <v>2.146090361</v>
      </c>
      <c r="E26" s="84">
        <v>3.968082591</v>
      </c>
      <c r="F26" s="84">
        <v>25.216838041</v>
      </c>
      <c r="G26" s="84">
        <v>1.09202729</v>
      </c>
      <c r="H26" s="84">
        <v>1.140369145</v>
      </c>
      <c r="I26" s="84">
        <v>0</v>
      </c>
      <c r="J26" s="74">
        <v>8.53278395553851E-05</v>
      </c>
      <c r="K26" s="79">
        <v>33.563492755839555</v>
      </c>
      <c r="L26" s="84">
        <v>0</v>
      </c>
    </row>
    <row r="27" spans="2:12" ht="12.75">
      <c r="B27" s="11">
        <v>23</v>
      </c>
      <c r="C27" s="12" t="s">
        <v>55</v>
      </c>
      <c r="D27" s="84">
        <v>0.296128359</v>
      </c>
      <c r="E27" s="84">
        <v>0.002657629</v>
      </c>
      <c r="F27" s="84">
        <v>2.208613636</v>
      </c>
      <c r="G27" s="84">
        <v>0.314439297</v>
      </c>
      <c r="H27" s="84">
        <v>0.003192002</v>
      </c>
      <c r="I27" s="84">
        <v>0</v>
      </c>
      <c r="J27" s="74">
        <v>0</v>
      </c>
      <c r="K27" s="79">
        <v>2.825030923</v>
      </c>
      <c r="L27" s="84">
        <v>0</v>
      </c>
    </row>
    <row r="28" spans="2:12" ht="12.75">
      <c r="B28" s="11">
        <v>24</v>
      </c>
      <c r="C28" s="13" t="s">
        <v>56</v>
      </c>
      <c r="D28" s="84">
        <v>0.166534961</v>
      </c>
      <c r="E28" s="84">
        <v>0.238351629</v>
      </c>
      <c r="F28" s="84">
        <v>9.460911403</v>
      </c>
      <c r="G28" s="84">
        <v>0.301063281</v>
      </c>
      <c r="H28" s="84">
        <v>0.563554103</v>
      </c>
      <c r="I28" s="84">
        <v>0</v>
      </c>
      <c r="J28" s="74">
        <v>1.7770221447885906</v>
      </c>
      <c r="K28" s="79">
        <v>12.50743752178859</v>
      </c>
      <c r="L28" s="84">
        <v>0</v>
      </c>
    </row>
    <row r="29" spans="2:12" ht="12.75">
      <c r="B29" s="11">
        <v>25</v>
      </c>
      <c r="C29" s="13" t="s">
        <v>99</v>
      </c>
      <c r="D29" s="84">
        <v>1075.453854356</v>
      </c>
      <c r="E29" s="84">
        <v>1623.05905992</v>
      </c>
      <c r="F29" s="84">
        <v>4545.378014977</v>
      </c>
      <c r="G29" s="84">
        <v>487.876496546</v>
      </c>
      <c r="H29" s="84">
        <v>134.147214304</v>
      </c>
      <c r="I29" s="84">
        <v>0</v>
      </c>
      <c r="J29" s="74">
        <v>9.5586038391348</v>
      </c>
      <c r="K29" s="79">
        <v>7875.473243942135</v>
      </c>
      <c r="L29" s="84">
        <v>0</v>
      </c>
    </row>
    <row r="30" spans="2:12" ht="12.75">
      <c r="B30" s="11">
        <v>26</v>
      </c>
      <c r="C30" s="13" t="s">
        <v>100</v>
      </c>
      <c r="D30" s="84">
        <v>41.120849513</v>
      </c>
      <c r="E30" s="84">
        <v>124.555541981</v>
      </c>
      <c r="F30" s="84">
        <v>592.124495031</v>
      </c>
      <c r="G30" s="84">
        <v>64.004678969</v>
      </c>
      <c r="H30" s="84">
        <v>8.263798169</v>
      </c>
      <c r="I30" s="84">
        <v>0</v>
      </c>
      <c r="J30" s="74">
        <v>0.03593400482022259</v>
      </c>
      <c r="K30" s="79">
        <v>830.1052976678202</v>
      </c>
      <c r="L30" s="84">
        <v>0</v>
      </c>
    </row>
    <row r="31" spans="2:12" ht="12.75">
      <c r="B31" s="11">
        <v>27</v>
      </c>
      <c r="C31" s="13" t="s">
        <v>15</v>
      </c>
      <c r="D31" s="84">
        <v>280.97478063</v>
      </c>
      <c r="E31" s="84">
        <v>566.965677197</v>
      </c>
      <c r="F31" s="84">
        <v>4046.32220167</v>
      </c>
      <c r="G31" s="84">
        <v>420.350578161</v>
      </c>
      <c r="H31" s="84">
        <v>74.2613994</v>
      </c>
      <c r="I31" s="84">
        <v>0</v>
      </c>
      <c r="J31" s="74">
        <v>0</v>
      </c>
      <c r="K31" s="79">
        <v>5388.874637058001</v>
      </c>
      <c r="L31" s="84">
        <v>0</v>
      </c>
    </row>
    <row r="32" spans="2:12" ht="12.75">
      <c r="B32" s="11">
        <v>28</v>
      </c>
      <c r="C32" s="13" t="s">
        <v>101</v>
      </c>
      <c r="D32" s="84">
        <v>1.407669503</v>
      </c>
      <c r="E32" s="84">
        <v>4.993157388</v>
      </c>
      <c r="F32" s="84">
        <v>34.793521269</v>
      </c>
      <c r="G32" s="84">
        <v>2.501968067</v>
      </c>
      <c r="H32" s="84">
        <v>2.674888895</v>
      </c>
      <c r="I32" s="84">
        <v>0</v>
      </c>
      <c r="J32" s="74">
        <v>0.02848708130051855</v>
      </c>
      <c r="K32" s="79">
        <v>46.399692203300525</v>
      </c>
      <c r="L32" s="84">
        <v>0</v>
      </c>
    </row>
    <row r="33" spans="2:12" ht="12.75">
      <c r="B33" s="11">
        <v>29</v>
      </c>
      <c r="C33" s="13" t="s">
        <v>57</v>
      </c>
      <c r="D33" s="84">
        <v>27.43851982</v>
      </c>
      <c r="E33" s="84">
        <v>105.340590743</v>
      </c>
      <c r="F33" s="84">
        <v>1055.052491626</v>
      </c>
      <c r="G33" s="84">
        <v>57.688259562</v>
      </c>
      <c r="H33" s="84">
        <v>17.737941178</v>
      </c>
      <c r="I33" s="84">
        <v>0</v>
      </c>
      <c r="J33" s="74">
        <v>0.03168082592208596</v>
      </c>
      <c r="K33" s="79">
        <v>1263.2894837549222</v>
      </c>
      <c r="L33" s="84">
        <v>0</v>
      </c>
    </row>
    <row r="34" spans="2:12" ht="12.75">
      <c r="B34" s="11">
        <v>30</v>
      </c>
      <c r="C34" s="13" t="s">
        <v>58</v>
      </c>
      <c r="D34" s="84">
        <v>40.31403713</v>
      </c>
      <c r="E34" s="84">
        <v>209.626501203</v>
      </c>
      <c r="F34" s="84">
        <v>1917.630973292</v>
      </c>
      <c r="G34" s="84">
        <v>110.64100597</v>
      </c>
      <c r="H34" s="84">
        <v>21.81312623</v>
      </c>
      <c r="I34" s="84">
        <v>0</v>
      </c>
      <c r="J34" s="74">
        <v>0.17214000145408057</v>
      </c>
      <c r="K34" s="79">
        <v>2300.197783826454</v>
      </c>
      <c r="L34" s="84">
        <v>0</v>
      </c>
    </row>
    <row r="35" spans="2:12" ht="12.75">
      <c r="B35" s="11">
        <v>31</v>
      </c>
      <c r="C35" s="12" t="s">
        <v>59</v>
      </c>
      <c r="D35" s="84">
        <v>2.483048021</v>
      </c>
      <c r="E35" s="84">
        <v>0.374844077</v>
      </c>
      <c r="F35" s="84">
        <v>27.335399549</v>
      </c>
      <c r="G35" s="84">
        <v>2.155465727</v>
      </c>
      <c r="H35" s="84">
        <v>0.138769937</v>
      </c>
      <c r="I35" s="84">
        <v>0</v>
      </c>
      <c r="J35" s="74">
        <v>1.5919373051377815E-07</v>
      </c>
      <c r="K35" s="79">
        <v>32.48752747019373</v>
      </c>
      <c r="L35" s="84">
        <v>0</v>
      </c>
    </row>
    <row r="36" spans="2:12" ht="12.75">
      <c r="B36" s="11">
        <v>32</v>
      </c>
      <c r="C36" s="13" t="s">
        <v>60</v>
      </c>
      <c r="D36" s="84">
        <v>576.364063349</v>
      </c>
      <c r="E36" s="84">
        <v>712.920657252</v>
      </c>
      <c r="F36" s="84">
        <v>3165.740365916</v>
      </c>
      <c r="G36" s="84">
        <v>395.909590038</v>
      </c>
      <c r="H36" s="84">
        <v>124.707857319</v>
      </c>
      <c r="I36" s="84">
        <v>0</v>
      </c>
      <c r="J36" s="74">
        <v>0.882720798431183</v>
      </c>
      <c r="K36" s="79">
        <v>4976.525254672431</v>
      </c>
      <c r="L36" s="84">
        <v>0</v>
      </c>
    </row>
    <row r="37" spans="2:12" ht="12.75">
      <c r="B37" s="11">
        <v>33</v>
      </c>
      <c r="C37" s="13" t="s">
        <v>95</v>
      </c>
      <c r="D37" s="84">
        <v>24.721823222</v>
      </c>
      <c r="E37" s="84">
        <v>14.135855016</v>
      </c>
      <c r="F37" s="84">
        <v>106.677751463</v>
      </c>
      <c r="G37" s="85">
        <v>6.529006913</v>
      </c>
      <c r="H37" s="85">
        <v>1.24481246</v>
      </c>
      <c r="I37" s="84">
        <v>0</v>
      </c>
      <c r="J37" s="74">
        <v>1.043502327213105</v>
      </c>
      <c r="K37" s="79">
        <v>154.35275140121308</v>
      </c>
      <c r="L37" s="84">
        <v>0</v>
      </c>
    </row>
    <row r="38" spans="2:12" ht="12.75">
      <c r="B38" s="11">
        <v>34</v>
      </c>
      <c r="C38" s="13" t="s">
        <v>61</v>
      </c>
      <c r="D38" s="84">
        <v>0.103448336</v>
      </c>
      <c r="E38" s="84">
        <v>0.257570827</v>
      </c>
      <c r="F38" s="84">
        <v>9.685282021</v>
      </c>
      <c r="G38" s="84">
        <v>0.207682909</v>
      </c>
      <c r="H38" s="84">
        <v>0.259686526</v>
      </c>
      <c r="I38" s="84">
        <v>0</v>
      </c>
      <c r="J38" s="74">
        <v>9.63122069608358E-05</v>
      </c>
      <c r="K38" s="79">
        <v>10.513766931206963</v>
      </c>
      <c r="L38" s="84">
        <v>0</v>
      </c>
    </row>
    <row r="39" spans="2:12" ht="12.75">
      <c r="B39" s="11">
        <v>35</v>
      </c>
      <c r="C39" s="13" t="s">
        <v>62</v>
      </c>
      <c r="D39" s="84">
        <v>210.596257286</v>
      </c>
      <c r="E39" s="84">
        <v>547.731611219</v>
      </c>
      <c r="F39" s="84">
        <v>3566.624109303</v>
      </c>
      <c r="G39" s="84">
        <v>341.997437192</v>
      </c>
      <c r="H39" s="84">
        <v>48.676536487</v>
      </c>
      <c r="I39" s="84">
        <v>0</v>
      </c>
      <c r="J39" s="74">
        <v>0.599606210661025</v>
      </c>
      <c r="K39" s="79">
        <v>4716.22555769766</v>
      </c>
      <c r="L39" s="84">
        <v>0</v>
      </c>
    </row>
    <row r="40" spans="2:12" ht="12.75">
      <c r="B40" s="11">
        <v>36</v>
      </c>
      <c r="C40" s="13" t="s">
        <v>63</v>
      </c>
      <c r="D40" s="84">
        <v>14.194047862</v>
      </c>
      <c r="E40" s="84">
        <v>38.994849538</v>
      </c>
      <c r="F40" s="84">
        <v>468.48444811</v>
      </c>
      <c r="G40" s="84">
        <v>31.903444944</v>
      </c>
      <c r="H40" s="84">
        <v>8.030365655</v>
      </c>
      <c r="I40" s="84">
        <v>0</v>
      </c>
      <c r="J40" s="74">
        <v>0.0001240119160702332</v>
      </c>
      <c r="K40" s="79">
        <v>561.6072801209161</v>
      </c>
      <c r="L40" s="84">
        <v>0</v>
      </c>
    </row>
    <row r="41" spans="2:12" ht="12.75">
      <c r="B41" s="11">
        <v>37</v>
      </c>
      <c r="C41" s="13" t="s">
        <v>64</v>
      </c>
      <c r="D41" s="84">
        <v>1092.391224563</v>
      </c>
      <c r="E41" s="84">
        <v>1040.417831159</v>
      </c>
      <c r="F41" s="84">
        <v>3387.856326219</v>
      </c>
      <c r="G41" s="84">
        <v>405.413588681</v>
      </c>
      <c r="H41" s="84">
        <v>97.579231683</v>
      </c>
      <c r="I41" s="84">
        <v>0</v>
      </c>
      <c r="J41" s="74">
        <v>0.6351641998897745</v>
      </c>
      <c r="K41" s="79">
        <v>6024.29336650489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13901.10617885148</v>
      </c>
      <c r="E42" s="87">
        <f t="shared" si="0"/>
        <v>20107.08957528675</v>
      </c>
      <c r="F42" s="87">
        <f t="shared" si="0"/>
        <v>65865.383925442</v>
      </c>
      <c r="G42" s="87">
        <f t="shared" si="0"/>
        <v>7692.443404589785</v>
      </c>
      <c r="H42" s="87">
        <f>SUM(H5:H41)</f>
        <v>2130.0451918360004</v>
      </c>
      <c r="I42" s="87">
        <f t="shared" si="0"/>
        <v>0</v>
      </c>
      <c r="J42" s="87">
        <f t="shared" si="0"/>
        <v>187.40988191466053</v>
      </c>
      <c r="K42" s="87">
        <f>SUM(K5:K41)</f>
        <v>109883.47815792072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2021-06-08T09:54:12Z</cp:lastPrinted>
  <dcterms:created xsi:type="dcterms:W3CDTF">2014-01-06T04:43:23Z</dcterms:created>
  <dcterms:modified xsi:type="dcterms:W3CDTF">2022-02-08T13:37:56Z</dcterms:modified>
  <cp:category/>
  <cp:version/>
  <cp:contentType/>
  <cp:contentStatus/>
</cp:coreProperties>
</file>