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<sst xmlns="http://schemas.openxmlformats.org/spreadsheetml/2006/main" count="216" uniqueCount="182">
  <si>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</si>
  <si>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</si>
  <si>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</si>
  <si>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</si>
  <si>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</si>
  <si>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</si>
  <si>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</si>
  <si>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</si>
  <si>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</si>
  <si>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</si>
  <si>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</si>
  <si>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</si>
  <si>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</si>
  <si>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</si>
  <si>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</si>
  <si>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</si>
  <si>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</si>
  <si>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</si>
  <si>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</si>
  <si>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</si>
  <si>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</si>
  <si>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</si>
  <si>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</si>
  <si>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</si>
  <si>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</si>
  <si>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</si>
  <si>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</si>
  <si>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</si>
  <si>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</si>
  <si>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</si>
  <si>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</si>
  <si>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</si>
  <si>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</si>
  <si>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</si>
  <si>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</si>
  <si>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</si>
  <si>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</si>
  <si>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</si>
  <si>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</si>
  <si>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</si>
  <si>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</si>
  <si>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</si>
  <si>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</si>
  <si>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</si>
  <si>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</si>
  <si>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</si>
  <si>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</si>
  <si>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</si>
  <si>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</si>
  <si>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</si>
  <si>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</si>
  <si>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</si>
  <si>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</si>
  <si>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</si>
  <si>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</si>
  <si>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</si>
  <si>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</si>
  <si>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</si>
  <si>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</si>
  <si>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</si>
  <si>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</si>
  <si>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</si>
  <si>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</si>
  <si>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</si>
  <si>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</si>
  <si>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</si>
  <si>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</si>
  <si>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</si>
  <si>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</si>
  <si>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</si>
  <si>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</si>
  <si>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</si>
  <si>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</si>
  <si>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</si>
  <si>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</si>
  <si>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</si>
  <si>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</si>
  <si>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</si>
  <si>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</si>
  <si>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</si>
  <si>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</si>
  <si>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</si>
  <si>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</si>
  <si>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</si>
  <si>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</si>
  <si>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</si>
  <si>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</si>
  <si>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</si>
  <si>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</si>
  <si>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</si>
  <si>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</si>
  <si>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</si>
  <si>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</si>
  <si>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</si>
  <si>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</si>
  <si>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</si>
  <si>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</si>
  <si>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</si>
  <si>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</si>
  <si>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</si>
  <si>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</si>
  <si>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</si>
  <si>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</si>
  <si>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</si>
  <si>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</si>
  <si>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</si>
  <si>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</si>
  <si>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</si>
  <si>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</si>
  <si>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</si>
  <si>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</si>
  <si>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</si>
  <si>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</si>
  <si>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</si>
  <si>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</si>
  <si>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</si>
  <si>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</si>
  <si>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</si>
  <si>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</si>
  <si>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</si>
  <si>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</si>
  <si>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</si>
  <si>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</si>
  <si>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</si>
  <si>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</si>
  <si>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</si>
  <si>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</si>
  <si>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</si>
  <si>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S44 - 39M</t>
  </si>
  <si>
    <t>DSP DAF - S45 - 38M</t>
  </si>
  <si>
    <t>DSP DAF - S49 - 42M</t>
  </si>
  <si>
    <t>DSP DAF - S46 - 36M</t>
  </si>
  <si>
    <t>FMP - Series 241-36M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</si>
  <si>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</si>
  <si>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</si>
  <si>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</si>
  <si>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</si>
  <si>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</si>
  <si>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</si>
  <si>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</si>
  <si>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</si>
  <si>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</si>
  <si>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</si>
  <si>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</si>
  <si>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</si>
  <si>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</si>
  <si>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</si>
  <si>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</si>
  <si>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</si>
  <si>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</si>
  <si>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</si>
  <si>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</si>
  <si>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</si>
  <si>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</si>
  <si>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</si>
  <si>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</si>
  <si>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</si>
  <si>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</si>
  <si>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</si>
  <si>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</si>
  <si>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</si>
  <si>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</si>
  <si>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</si>
  <si>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</si>
  <si>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</si>
  <si>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</si>
  <si>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</si>
  <si>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</si>
  <si>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</si>
  <si>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</si>
  <si>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</si>
  <si>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</si>
  <si>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</si>
  <si>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DSP Overnight Fund</t>
  </si>
  <si>
    <t>FMP - Series 250-39M</t>
  </si>
  <si>
    <t>DSP Nifty 50 Index Fund</t>
  </si>
  <si>
    <t>DSP Nifty Next 50 Index Fund</t>
  </si>
  <si>
    <t>FMP - Series 251-38M</t>
  </si>
  <si>
    <t>DSP Healthcare Fund</t>
  </si>
  <si>
    <t>DSP Quant Fund</t>
  </si>
  <si>
    <t>DSP Mutual Fund: Average Assets Under Management (AAUM) as on 30.06.2019 (All figures in Rs. Crore)</t>
  </si>
  <si>
    <t>Table showing State wise /Union Territory wise contribution to AAUM of category of schemes as on 30.06.2019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</si>
</sst>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28125" style="2" bestFit="1" customWidth="1"/>
    <col min="65" max="16384" width="9.140625" style="2" customWidth="1"/>
  </cols>
  <sheetData>
    <row r="1" spans="1:254" s="1" customFormat="1" ht="19.5" thickBot="1">
      <c r="A1" s="115" t="s">
        <v>66</v>
      </c>
      <c r="B1" s="139" t="s">
        <v>28</v>
      </c>
      <c r="C1" s="125" t="s">
        <v>180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18.75" customHeight="1" thickBot="1">
      <c r="A2" s="116"/>
      <c r="B2" s="140"/>
      <c r="C2" s="144" t="s">
        <v>27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25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26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8.75" thickBot="1">
      <c r="A3" s="116"/>
      <c r="B3" s="140"/>
      <c r="C3" s="128" t="s">
        <v>102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103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102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103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102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103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7" customFormat="1" ht="18">
      <c r="A4" s="116"/>
      <c r="B4" s="140"/>
      <c r="C4" s="147" t="s">
        <v>29</v>
      </c>
      <c r="D4" s="148"/>
      <c r="E4" s="148"/>
      <c r="F4" s="148"/>
      <c r="G4" s="149"/>
      <c r="H4" s="136" t="s">
        <v>30</v>
      </c>
      <c r="I4" s="137"/>
      <c r="J4" s="137"/>
      <c r="K4" s="137"/>
      <c r="L4" s="138"/>
      <c r="M4" s="147" t="s">
        <v>29</v>
      </c>
      <c r="N4" s="148"/>
      <c r="O4" s="148"/>
      <c r="P4" s="148"/>
      <c r="Q4" s="149"/>
      <c r="R4" s="136" t="s">
        <v>30</v>
      </c>
      <c r="S4" s="137"/>
      <c r="T4" s="137"/>
      <c r="U4" s="137"/>
      <c r="V4" s="138"/>
      <c r="W4" s="147" t="s">
        <v>29</v>
      </c>
      <c r="X4" s="148"/>
      <c r="Y4" s="148"/>
      <c r="Z4" s="148"/>
      <c r="AA4" s="149"/>
      <c r="AB4" s="136" t="s">
        <v>30</v>
      </c>
      <c r="AC4" s="137"/>
      <c r="AD4" s="137"/>
      <c r="AE4" s="137"/>
      <c r="AF4" s="138"/>
      <c r="AG4" s="147" t="s">
        <v>29</v>
      </c>
      <c r="AH4" s="148"/>
      <c r="AI4" s="148"/>
      <c r="AJ4" s="148"/>
      <c r="AK4" s="149"/>
      <c r="AL4" s="136" t="s">
        <v>30</v>
      </c>
      <c r="AM4" s="137"/>
      <c r="AN4" s="137"/>
      <c r="AO4" s="137"/>
      <c r="AP4" s="138"/>
      <c r="AQ4" s="147" t="s">
        <v>29</v>
      </c>
      <c r="AR4" s="148"/>
      <c r="AS4" s="148"/>
      <c r="AT4" s="148"/>
      <c r="AU4" s="149"/>
      <c r="AV4" s="136" t="s">
        <v>30</v>
      </c>
      <c r="AW4" s="137"/>
      <c r="AX4" s="137"/>
      <c r="AY4" s="137"/>
      <c r="AZ4" s="138"/>
      <c r="BA4" s="147" t="s">
        <v>29</v>
      </c>
      <c r="BB4" s="148"/>
      <c r="BC4" s="148"/>
      <c r="BD4" s="148"/>
      <c r="BE4" s="149"/>
      <c r="BF4" s="136" t="s">
        <v>30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67</v>
      </c>
      <c r="B7" s="18" t="s">
        <v>12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164</v>
      </c>
      <c r="C8" s="45">
        <v>0</v>
      </c>
      <c r="D8" s="53">
        <v>320.67841453200003</v>
      </c>
      <c r="E8" s="45">
        <v>0</v>
      </c>
      <c r="F8" s="45">
        <v>0</v>
      </c>
      <c r="G8" s="45">
        <v>0</v>
      </c>
      <c r="H8" s="45">
        <v>99.803897071</v>
      </c>
      <c r="I8" s="45">
        <v>4083.3428452254284</v>
      </c>
      <c r="J8" s="45">
        <v>1360.9506571529998</v>
      </c>
      <c r="K8" s="45">
        <v>0</v>
      </c>
      <c r="L8" s="45">
        <v>722.9626832839999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38.16757324300001</v>
      </c>
      <c r="S8" s="45">
        <v>87.349786666</v>
      </c>
      <c r="T8" s="45">
        <v>64.573008548</v>
      </c>
      <c r="U8" s="45">
        <v>0</v>
      </c>
      <c r="V8" s="45">
        <v>32.041165597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0.031008043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0.059050086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135.09648671600002</v>
      </c>
      <c r="AS8" s="45">
        <v>0</v>
      </c>
      <c r="AT8" s="45">
        <v>0</v>
      </c>
      <c r="AU8" s="45">
        <v>0</v>
      </c>
      <c r="AV8" s="45">
        <v>100.535707946</v>
      </c>
      <c r="AW8" s="45">
        <v>2322.802166476</v>
      </c>
      <c r="AX8" s="45">
        <v>329.535803557</v>
      </c>
      <c r="AY8" s="45">
        <v>0</v>
      </c>
      <c r="AZ8" s="45">
        <v>587.024836177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33.333000498</v>
      </c>
      <c r="BG8" s="53">
        <v>24.976440632000003</v>
      </c>
      <c r="BH8" s="45">
        <v>15.259917989</v>
      </c>
      <c r="BI8" s="45">
        <v>0</v>
      </c>
      <c r="BJ8" s="45">
        <v>66.857692128</v>
      </c>
      <c r="BK8" s="87">
        <v>10425.382141567428</v>
      </c>
    </row>
    <row r="9" spans="1:63" ht="12.75">
      <c r="A9" s="11"/>
      <c r="B9" s="47" t="s">
        <v>173</v>
      </c>
      <c r="C9" s="45">
        <v>0</v>
      </c>
      <c r="D9" s="53">
        <v>51.53898829799999</v>
      </c>
      <c r="E9" s="45">
        <v>0</v>
      </c>
      <c r="F9" s="45">
        <v>0</v>
      </c>
      <c r="G9" s="56">
        <v>0</v>
      </c>
      <c r="H9" s="55">
        <v>0.434343337</v>
      </c>
      <c r="I9" s="45">
        <v>124.07680559200001</v>
      </c>
      <c r="J9" s="45">
        <v>0.6875777519999999</v>
      </c>
      <c r="K9" s="56">
        <v>0</v>
      </c>
      <c r="L9" s="56">
        <v>34.037407779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0.014933492999999999</v>
      </c>
      <c r="S9" s="45">
        <v>0</v>
      </c>
      <c r="T9" s="45">
        <v>0</v>
      </c>
      <c r="U9" s="45">
        <v>0</v>
      </c>
      <c r="V9" s="56">
        <v>0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0.871255479</v>
      </c>
      <c r="AW9" s="45">
        <v>9.847968723</v>
      </c>
      <c r="AX9" s="45">
        <v>0</v>
      </c>
      <c r="AY9" s="56">
        <v>0</v>
      </c>
      <c r="AZ9" s="56">
        <v>9.947629302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0.09384266299999999</v>
      </c>
      <c r="BG9" s="53">
        <v>3.981272475</v>
      </c>
      <c r="BH9" s="45">
        <v>0</v>
      </c>
      <c r="BI9" s="45">
        <v>0</v>
      </c>
      <c r="BJ9" s="45">
        <v>11.268803719000001</v>
      </c>
      <c r="BK9" s="87">
        <v>246.80082861200003</v>
      </c>
    </row>
    <row r="10" spans="1:63" ht="12.75">
      <c r="A10" s="11"/>
      <c r="B10" s="47" t="s">
        <v>165</v>
      </c>
      <c r="C10" s="45">
        <v>0</v>
      </c>
      <c r="D10" s="53">
        <v>215.63641325300003</v>
      </c>
      <c r="E10" s="45">
        <v>0</v>
      </c>
      <c r="F10" s="45">
        <v>0</v>
      </c>
      <c r="G10" s="54">
        <v>0</v>
      </c>
      <c r="H10" s="55">
        <v>17.114199289</v>
      </c>
      <c r="I10" s="45">
        <v>377.89370763299996</v>
      </c>
      <c r="J10" s="45">
        <v>14.841614753999998</v>
      </c>
      <c r="K10" s="56">
        <v>0</v>
      </c>
      <c r="L10" s="54">
        <v>56.809316730999996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3.9942684230000003</v>
      </c>
      <c r="S10" s="45">
        <v>7.628224694000001</v>
      </c>
      <c r="T10" s="45">
        <v>1.11353416</v>
      </c>
      <c r="U10" s="45">
        <v>0</v>
      </c>
      <c r="V10" s="54">
        <v>6.426863293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0.021837435000000002</v>
      </c>
      <c r="AS10" s="45">
        <v>0</v>
      </c>
      <c r="AT10" s="56">
        <v>0</v>
      </c>
      <c r="AU10" s="54">
        <v>0</v>
      </c>
      <c r="AV10" s="55">
        <v>9.054393890999998</v>
      </c>
      <c r="AW10" s="45">
        <v>434.574016724</v>
      </c>
      <c r="AX10" s="45">
        <v>0.6580612309999999</v>
      </c>
      <c r="AY10" s="56">
        <v>0</v>
      </c>
      <c r="AZ10" s="54">
        <v>136.36413379099997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2.7897280249999996</v>
      </c>
      <c r="BG10" s="53">
        <v>6.03591003</v>
      </c>
      <c r="BH10" s="45">
        <v>2.859441329</v>
      </c>
      <c r="BI10" s="45">
        <v>0</v>
      </c>
      <c r="BJ10" s="45">
        <v>18.823723916</v>
      </c>
      <c r="BK10" s="87">
        <v>1312.6393886019998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587.8538160830001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117.352439697</v>
      </c>
      <c r="I11" s="88">
        <f t="shared" si="0"/>
        <v>4585.3133584504285</v>
      </c>
      <c r="J11" s="88">
        <f t="shared" si="0"/>
        <v>1376.4798496589997</v>
      </c>
      <c r="K11" s="88">
        <f t="shared" si="0"/>
        <v>0</v>
      </c>
      <c r="L11" s="88">
        <f t="shared" si="0"/>
        <v>813.8094077939999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42.17677515900001</v>
      </c>
      <c r="S11" s="88">
        <f t="shared" si="0"/>
        <v>94.97801136</v>
      </c>
      <c r="T11" s="88">
        <f t="shared" si="0"/>
        <v>65.686542708</v>
      </c>
      <c r="U11" s="88">
        <f t="shared" si="0"/>
        <v>0</v>
      </c>
      <c r="V11" s="88">
        <f t="shared" si="0"/>
        <v>38.46802889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0.031008043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0.059050086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135.11832415100002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110.461357316</v>
      </c>
      <c r="AW11" s="88">
        <f t="shared" si="0"/>
        <v>2767.224151923</v>
      </c>
      <c r="AX11" s="88">
        <f t="shared" si="0"/>
        <v>330.193864788</v>
      </c>
      <c r="AY11" s="88">
        <f t="shared" si="0"/>
        <v>0</v>
      </c>
      <c r="AZ11" s="88">
        <f t="shared" si="0"/>
        <v>733.33659927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36.216571185999996</v>
      </c>
      <c r="BG11" s="88">
        <f t="shared" si="0"/>
        <v>34.993623137</v>
      </c>
      <c r="BH11" s="88">
        <f t="shared" si="0"/>
        <v>18.119359318</v>
      </c>
      <c r="BI11" s="88">
        <f t="shared" si="0"/>
        <v>0</v>
      </c>
      <c r="BJ11" s="88">
        <f t="shared" si="0"/>
        <v>96.950219763</v>
      </c>
      <c r="BK11" s="88">
        <f>SUM(BK8:BK10)</f>
        <v>11984.822358781428</v>
      </c>
      <c r="BL11" s="104"/>
    </row>
    <row r="12" spans="1:64" ht="12.75">
      <c r="A12" s="11" t="s">
        <v>68</v>
      </c>
      <c r="B12" s="18" t="s">
        <v>3</v>
      </c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4"/>
      <c r="BL12" s="104"/>
    </row>
    <row r="13" spans="1:64" ht="12.75">
      <c r="A13" s="11"/>
      <c r="B13" s="46" t="s">
        <v>166</v>
      </c>
      <c r="C13" s="45">
        <v>0</v>
      </c>
      <c r="D13" s="53">
        <v>227.13680503499998</v>
      </c>
      <c r="E13" s="45">
        <v>0</v>
      </c>
      <c r="F13" s="45">
        <v>0</v>
      </c>
      <c r="G13" s="54">
        <v>0</v>
      </c>
      <c r="H13" s="55">
        <v>2.8702342850000004</v>
      </c>
      <c r="I13" s="45">
        <v>69.269177484</v>
      </c>
      <c r="J13" s="45">
        <v>0</v>
      </c>
      <c r="K13" s="56">
        <v>0</v>
      </c>
      <c r="L13" s="54">
        <v>107.984629110442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1.1556032849999998</v>
      </c>
      <c r="S13" s="45">
        <v>0</v>
      </c>
      <c r="T13" s="45">
        <v>0</v>
      </c>
      <c r="U13" s="45">
        <v>0</v>
      </c>
      <c r="V13" s="54">
        <v>0.502222536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0.000188073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3.6451132079999997</v>
      </c>
      <c r="AW13" s="45">
        <v>12.908710032</v>
      </c>
      <c r="AX13" s="45">
        <v>2.198510471</v>
      </c>
      <c r="AY13" s="56">
        <v>0</v>
      </c>
      <c r="AZ13" s="54">
        <v>18.110967534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0.5725200460000001</v>
      </c>
      <c r="BG13" s="53">
        <v>0.28022929900000004</v>
      </c>
      <c r="BH13" s="45">
        <v>0</v>
      </c>
      <c r="BI13" s="45">
        <v>0</v>
      </c>
      <c r="BJ13" s="45">
        <v>0.224741017</v>
      </c>
      <c r="BK13" s="87">
        <v>446.859651415442</v>
      </c>
      <c r="BL13" s="104"/>
    </row>
    <row r="14" spans="1:64" ht="12.75">
      <c r="A14" s="11"/>
      <c r="B14" s="47" t="s">
        <v>167</v>
      </c>
      <c r="C14" s="45">
        <v>0</v>
      </c>
      <c r="D14" s="53">
        <v>8.928898276</v>
      </c>
      <c r="E14" s="45">
        <v>0</v>
      </c>
      <c r="F14" s="45">
        <v>0</v>
      </c>
      <c r="G14" s="54">
        <v>0</v>
      </c>
      <c r="H14" s="55">
        <v>3.2437977879999997</v>
      </c>
      <c r="I14" s="45">
        <v>0</v>
      </c>
      <c r="J14" s="45">
        <v>0</v>
      </c>
      <c r="K14" s="56">
        <v>0</v>
      </c>
      <c r="L14" s="54">
        <v>1.311651477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0.718034884</v>
      </c>
      <c r="S14" s="45">
        <v>0</v>
      </c>
      <c r="T14" s="45">
        <v>0</v>
      </c>
      <c r="U14" s="45">
        <v>0</v>
      </c>
      <c r="V14" s="54">
        <v>0.005191231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0.733091999</v>
      </c>
      <c r="AW14" s="45">
        <v>0.927879841</v>
      </c>
      <c r="AX14" s="45">
        <v>0</v>
      </c>
      <c r="AY14" s="56">
        <v>0</v>
      </c>
      <c r="AZ14" s="54">
        <v>5.457076812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0.133249398</v>
      </c>
      <c r="BG14" s="53">
        <v>1.6402E-05</v>
      </c>
      <c r="BH14" s="45">
        <v>0</v>
      </c>
      <c r="BI14" s="45">
        <v>0</v>
      </c>
      <c r="BJ14" s="45">
        <v>5.3020000000000004E-05</v>
      </c>
      <c r="BK14" s="87">
        <v>21.458941128</v>
      </c>
      <c r="BL14" s="104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236.065703311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6.114032073000001</v>
      </c>
      <c r="I15" s="89">
        <f t="shared" si="1"/>
        <v>69.269177484</v>
      </c>
      <c r="J15" s="89">
        <f t="shared" si="1"/>
        <v>0</v>
      </c>
      <c r="K15" s="89">
        <f t="shared" si="1"/>
        <v>0</v>
      </c>
      <c r="L15" s="89">
        <f t="shared" si="1"/>
        <v>109.296280587442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1.873638169</v>
      </c>
      <c r="S15" s="89">
        <f t="shared" si="1"/>
        <v>0</v>
      </c>
      <c r="T15" s="89">
        <f t="shared" si="1"/>
        <v>0</v>
      </c>
      <c r="U15" s="89">
        <f t="shared" si="1"/>
        <v>0</v>
      </c>
      <c r="V15" s="89">
        <f t="shared" si="1"/>
        <v>0.507413767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0.000188073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4.378205207</v>
      </c>
      <c r="AW15" s="89">
        <f t="shared" si="2"/>
        <v>13.836589873</v>
      </c>
      <c r="AX15" s="89">
        <f t="shared" si="2"/>
        <v>2.198510471</v>
      </c>
      <c r="AY15" s="89">
        <f t="shared" si="2"/>
        <v>0</v>
      </c>
      <c r="AZ15" s="89">
        <f t="shared" si="2"/>
        <v>23.568044346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0.7057694440000001</v>
      </c>
      <c r="BG15" s="89">
        <f t="shared" si="2"/>
        <v>0.28024570100000007</v>
      </c>
      <c r="BH15" s="89">
        <f t="shared" si="2"/>
        <v>0</v>
      </c>
      <c r="BI15" s="89">
        <f t="shared" si="2"/>
        <v>0</v>
      </c>
      <c r="BJ15" s="89">
        <f t="shared" si="2"/>
        <v>0.22479403699999997</v>
      </c>
      <c r="BK15" s="89">
        <f>SUM(BK13:BK14)</f>
        <v>468.318592543442</v>
      </c>
      <c r="BL15" s="104"/>
    </row>
    <row r="16" spans="1:64" ht="12.75">
      <c r="A16" s="11" t="s">
        <v>69</v>
      </c>
      <c r="B16" s="18" t="s">
        <v>10</v>
      </c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34"/>
      <c r="BL16" s="104"/>
    </row>
    <row r="17" spans="1:64" ht="12.75">
      <c r="A17" s="92"/>
      <c r="B17" s="3" t="s">
        <v>128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0.355070861</v>
      </c>
      <c r="I17" s="45">
        <v>0.340799221</v>
      </c>
      <c r="J17" s="45">
        <v>0</v>
      </c>
      <c r="K17" s="45">
        <v>0</v>
      </c>
      <c r="L17" s="54">
        <v>0.511198832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0.005452787000000001</v>
      </c>
      <c r="S17" s="45">
        <v>0</v>
      </c>
      <c r="T17" s="45">
        <v>0</v>
      </c>
      <c r="U17" s="45">
        <v>0</v>
      </c>
      <c r="V17" s="54">
        <v>0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9.503292317000001</v>
      </c>
      <c r="AW17" s="45">
        <v>3.5241268710000004</v>
      </c>
      <c r="AX17" s="45">
        <v>0</v>
      </c>
      <c r="AY17" s="45">
        <v>0</v>
      </c>
      <c r="AZ17" s="54">
        <v>39.52335039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1.8327156480000002</v>
      </c>
      <c r="BG17" s="53">
        <v>0.667863771</v>
      </c>
      <c r="BH17" s="45">
        <v>0</v>
      </c>
      <c r="BI17" s="45">
        <v>0</v>
      </c>
      <c r="BJ17" s="56">
        <v>3.987727801</v>
      </c>
      <c r="BK17" s="61">
        <v>60.251598498999996</v>
      </c>
      <c r="BL17" s="104"/>
    </row>
    <row r="18" spans="1:64" ht="12.75">
      <c r="A18" s="92"/>
      <c r="B18" s="3" t="s">
        <v>129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1">
        <v>0.346805017</v>
      </c>
      <c r="I18" s="45">
        <v>0.34607713599999995</v>
      </c>
      <c r="J18" s="45">
        <v>0</v>
      </c>
      <c r="K18" s="45">
        <v>0</v>
      </c>
      <c r="L18" s="54">
        <v>0.40756196699999997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0.046965901</v>
      </c>
      <c r="S18" s="45">
        <v>0</v>
      </c>
      <c r="T18" s="45">
        <v>0</v>
      </c>
      <c r="U18" s="45">
        <v>0</v>
      </c>
      <c r="V18" s="54">
        <v>0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11.603517102</v>
      </c>
      <c r="AW18" s="45">
        <v>1.872659962</v>
      </c>
      <c r="AX18" s="45">
        <v>0</v>
      </c>
      <c r="AY18" s="45">
        <v>0</v>
      </c>
      <c r="AZ18" s="54">
        <v>43.869687358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1.6771776610000002</v>
      </c>
      <c r="BG18" s="53">
        <v>0.221309687</v>
      </c>
      <c r="BH18" s="45">
        <v>0</v>
      </c>
      <c r="BI18" s="45">
        <v>0</v>
      </c>
      <c r="BJ18" s="56">
        <v>5.684638721</v>
      </c>
      <c r="BK18" s="61">
        <v>66.076400512</v>
      </c>
      <c r="BL18" s="104"/>
    </row>
    <row r="19" spans="1:64" ht="12.75">
      <c r="A19" s="92"/>
      <c r="B19" s="3" t="s">
        <v>130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1">
        <v>0.133022652</v>
      </c>
      <c r="I19" s="45">
        <v>0.5926673769999999</v>
      </c>
      <c r="J19" s="45">
        <v>0</v>
      </c>
      <c r="K19" s="45">
        <v>0</v>
      </c>
      <c r="L19" s="54">
        <v>0.276775665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0.026077364999999998</v>
      </c>
      <c r="S19" s="45">
        <v>0</v>
      </c>
      <c r="T19" s="45">
        <v>0</v>
      </c>
      <c r="U19" s="45">
        <v>0</v>
      </c>
      <c r="V19" s="54">
        <v>0.059266738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8.15908217</v>
      </c>
      <c r="AW19" s="45">
        <v>4.5725191380000005</v>
      </c>
      <c r="AX19" s="45">
        <v>0</v>
      </c>
      <c r="AY19" s="45">
        <v>0</v>
      </c>
      <c r="AZ19" s="54">
        <v>30.832186236000002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0.958473671</v>
      </c>
      <c r="BG19" s="53">
        <v>0</v>
      </c>
      <c r="BH19" s="45">
        <v>0</v>
      </c>
      <c r="BI19" s="45">
        <v>0</v>
      </c>
      <c r="BJ19" s="56">
        <v>5.313993772</v>
      </c>
      <c r="BK19" s="61">
        <v>50.924064783999995</v>
      </c>
      <c r="BL19" s="104"/>
    </row>
    <row r="20" spans="1:64" ht="12.75">
      <c r="A20" s="92"/>
      <c r="B20" s="3" t="s">
        <v>131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0.41410519900000003</v>
      </c>
      <c r="I20" s="45">
        <v>0.638549263</v>
      </c>
      <c r="J20" s="45">
        <v>0</v>
      </c>
      <c r="K20" s="45">
        <v>0</v>
      </c>
      <c r="L20" s="54">
        <v>0.06260286899999999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0.158044574</v>
      </c>
      <c r="S20" s="45">
        <v>0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8.402037255</v>
      </c>
      <c r="AW20" s="45">
        <v>3.010997656</v>
      </c>
      <c r="AX20" s="45">
        <v>0</v>
      </c>
      <c r="AY20" s="45">
        <v>0</v>
      </c>
      <c r="AZ20" s="54">
        <v>40.7983686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1.422279071</v>
      </c>
      <c r="BG20" s="53">
        <v>0</v>
      </c>
      <c r="BH20" s="45">
        <v>0</v>
      </c>
      <c r="BI20" s="45">
        <v>0</v>
      </c>
      <c r="BJ20" s="56">
        <v>0.898427634</v>
      </c>
      <c r="BK20" s="61">
        <v>55.805412121</v>
      </c>
      <c r="BL20" s="104"/>
    </row>
    <row r="21" spans="1:64" ht="12.75">
      <c r="A21" s="92"/>
      <c r="B21" s="3" t="s">
        <v>106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0.144426353</v>
      </c>
      <c r="I21" s="45">
        <v>34.288772091000006</v>
      </c>
      <c r="J21" s="45">
        <v>0</v>
      </c>
      <c r="K21" s="45">
        <v>0</v>
      </c>
      <c r="L21" s="54">
        <v>17.673152625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0.011615438</v>
      </c>
      <c r="S21" s="45">
        <v>5.80771885</v>
      </c>
      <c r="T21" s="45">
        <v>0</v>
      </c>
      <c r="U21" s="45">
        <v>0</v>
      </c>
      <c r="V21" s="54">
        <v>1.219620959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0.365947446</v>
      </c>
      <c r="AW21" s="45">
        <v>83.298347819</v>
      </c>
      <c r="AX21" s="45">
        <v>0</v>
      </c>
      <c r="AY21" s="45">
        <v>0</v>
      </c>
      <c r="AZ21" s="54">
        <v>131.754309683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</v>
      </c>
      <c r="BG21" s="53">
        <v>0</v>
      </c>
      <c r="BH21" s="45">
        <v>0</v>
      </c>
      <c r="BI21" s="45">
        <v>0</v>
      </c>
      <c r="BJ21" s="56">
        <v>0.26284901099999997</v>
      </c>
      <c r="BK21" s="61">
        <v>274.826760275</v>
      </c>
      <c r="BL21" s="104"/>
    </row>
    <row r="22" spans="1:64" ht="12.75">
      <c r="A22" s="92"/>
      <c r="B22" s="3" t="s">
        <v>107</v>
      </c>
      <c r="C22" s="55">
        <v>0</v>
      </c>
      <c r="D22" s="53">
        <v>23.36372786</v>
      </c>
      <c r="E22" s="45">
        <v>0</v>
      </c>
      <c r="F22" s="45">
        <v>0</v>
      </c>
      <c r="G22" s="54">
        <v>0</v>
      </c>
      <c r="H22" s="71">
        <v>0.207204723</v>
      </c>
      <c r="I22" s="45">
        <v>126.16413044400001</v>
      </c>
      <c r="J22" s="45">
        <v>0</v>
      </c>
      <c r="K22" s="45">
        <v>0</v>
      </c>
      <c r="L22" s="54">
        <v>3.5795946130000003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0.0049647910000000005</v>
      </c>
      <c r="S22" s="45">
        <v>0</v>
      </c>
      <c r="T22" s="45">
        <v>0</v>
      </c>
      <c r="U22" s="45">
        <v>0</v>
      </c>
      <c r="V22" s="54">
        <v>0.799077454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0.24687165</v>
      </c>
      <c r="AW22" s="45">
        <v>18.6494164</v>
      </c>
      <c r="AX22" s="45">
        <v>0</v>
      </c>
      <c r="AY22" s="45">
        <v>0</v>
      </c>
      <c r="AZ22" s="54">
        <v>0.490711254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0.026225744000000002</v>
      </c>
      <c r="BG22" s="53">
        <v>0</v>
      </c>
      <c r="BH22" s="45">
        <v>0</v>
      </c>
      <c r="BI22" s="45">
        <v>0</v>
      </c>
      <c r="BJ22" s="56">
        <v>0</v>
      </c>
      <c r="BK22" s="61">
        <v>173.53192493300003</v>
      </c>
      <c r="BL22" s="104"/>
    </row>
    <row r="23" spans="1:64" ht="12.75">
      <c r="A23" s="92"/>
      <c r="B23" s="3" t="s">
        <v>108</v>
      </c>
      <c r="C23" s="55">
        <v>0</v>
      </c>
      <c r="D23" s="53">
        <v>19.865968681000002</v>
      </c>
      <c r="E23" s="45">
        <v>0</v>
      </c>
      <c r="F23" s="45">
        <v>0</v>
      </c>
      <c r="G23" s="54">
        <v>0</v>
      </c>
      <c r="H23" s="71">
        <v>0.010049843</v>
      </c>
      <c r="I23" s="45">
        <v>73.620942759</v>
      </c>
      <c r="J23" s="45">
        <v>0</v>
      </c>
      <c r="K23" s="45">
        <v>0</v>
      </c>
      <c r="L23" s="54">
        <v>2.045610482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</v>
      </c>
      <c r="S23" s="45">
        <v>5.842931965</v>
      </c>
      <c r="T23" s="45">
        <v>0</v>
      </c>
      <c r="U23" s="45">
        <v>0</v>
      </c>
      <c r="V23" s="54">
        <v>1.7528795899999998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0.149100089</v>
      </c>
      <c r="AW23" s="45">
        <v>4.009617401</v>
      </c>
      <c r="AX23" s="45">
        <v>0</v>
      </c>
      <c r="AY23" s="45">
        <v>0</v>
      </c>
      <c r="AZ23" s="54">
        <v>11.452999742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0.022663121</v>
      </c>
      <c r="BG23" s="53">
        <v>0</v>
      </c>
      <c r="BH23" s="45">
        <v>0</v>
      </c>
      <c r="BI23" s="45">
        <v>0</v>
      </c>
      <c r="BJ23" s="56">
        <v>0</v>
      </c>
      <c r="BK23" s="61">
        <v>118.77276367300001</v>
      </c>
      <c r="BL23" s="104"/>
    </row>
    <row r="24" spans="1:64" ht="12.75">
      <c r="A24" s="92"/>
      <c r="B24" s="3" t="s">
        <v>109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1">
        <v>0.3671898</v>
      </c>
      <c r="I24" s="45">
        <v>36.427340232999995</v>
      </c>
      <c r="J24" s="45">
        <v>0</v>
      </c>
      <c r="K24" s="45">
        <v>0</v>
      </c>
      <c r="L24" s="54">
        <v>14.221091630000002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0.007564783</v>
      </c>
      <c r="S24" s="45">
        <v>0</v>
      </c>
      <c r="T24" s="45">
        <v>0</v>
      </c>
      <c r="U24" s="45">
        <v>0</v>
      </c>
      <c r="V24" s="54">
        <v>0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0.548721888</v>
      </c>
      <c r="AW24" s="45">
        <v>11.227934455</v>
      </c>
      <c r="AX24" s="45">
        <v>0</v>
      </c>
      <c r="AY24" s="45">
        <v>0</v>
      </c>
      <c r="AZ24" s="54">
        <v>20.175556449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0.020256584</v>
      </c>
      <c r="BG24" s="53">
        <v>0</v>
      </c>
      <c r="BH24" s="45">
        <v>0</v>
      </c>
      <c r="BI24" s="45">
        <v>0</v>
      </c>
      <c r="BJ24" s="56">
        <v>0.09260152099999999</v>
      </c>
      <c r="BK24" s="61">
        <v>83.088257343</v>
      </c>
      <c r="BL24" s="104"/>
    </row>
    <row r="25" spans="1:64" ht="12.75">
      <c r="A25" s="92"/>
      <c r="B25" s="3" t="s">
        <v>110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1">
        <v>0.228753715</v>
      </c>
      <c r="I25" s="45">
        <v>51.869425449</v>
      </c>
      <c r="J25" s="45">
        <v>0</v>
      </c>
      <c r="K25" s="45">
        <v>0</v>
      </c>
      <c r="L25" s="54">
        <v>0.7477113719999999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0.054532621999999996</v>
      </c>
      <c r="S25" s="45">
        <v>0</v>
      </c>
      <c r="T25" s="45">
        <v>0</v>
      </c>
      <c r="U25" s="45">
        <v>0</v>
      </c>
      <c r="V25" s="54">
        <v>0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0.823061957</v>
      </c>
      <c r="AW25" s="45">
        <v>2.366314664</v>
      </c>
      <c r="AX25" s="45">
        <v>0</v>
      </c>
      <c r="AY25" s="45">
        <v>0</v>
      </c>
      <c r="AZ25" s="54">
        <v>7.122018445999999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0.12390906000000002</v>
      </c>
      <c r="BG25" s="53">
        <v>0</v>
      </c>
      <c r="BH25" s="45">
        <v>0</v>
      </c>
      <c r="BI25" s="45">
        <v>0</v>
      </c>
      <c r="BJ25" s="56">
        <v>0</v>
      </c>
      <c r="BK25" s="61">
        <v>63.335727285000004</v>
      </c>
      <c r="BL25" s="104"/>
    </row>
    <row r="26" spans="1:64" ht="12.75">
      <c r="A26" s="92"/>
      <c r="B26" s="3" t="s">
        <v>111</v>
      </c>
      <c r="C26" s="55">
        <v>0</v>
      </c>
      <c r="D26" s="53">
        <v>5.7957647549999995</v>
      </c>
      <c r="E26" s="45">
        <v>0</v>
      </c>
      <c r="F26" s="45">
        <v>0</v>
      </c>
      <c r="G26" s="54">
        <v>0</v>
      </c>
      <c r="H26" s="71">
        <v>0.354014944</v>
      </c>
      <c r="I26" s="45">
        <v>5.7957647549999995</v>
      </c>
      <c r="J26" s="45">
        <v>0</v>
      </c>
      <c r="K26" s="45">
        <v>0</v>
      </c>
      <c r="L26" s="54">
        <v>7.890700023000001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0.030717552000000002</v>
      </c>
      <c r="S26" s="45">
        <v>0</v>
      </c>
      <c r="T26" s="45">
        <v>0</v>
      </c>
      <c r="U26" s="45">
        <v>0</v>
      </c>
      <c r="V26" s="54">
        <v>0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0.39423091600000004</v>
      </c>
      <c r="AW26" s="45">
        <v>3.2518968690000003</v>
      </c>
      <c r="AX26" s="45">
        <v>0</v>
      </c>
      <c r="AY26" s="45">
        <v>0</v>
      </c>
      <c r="AZ26" s="54">
        <v>5.834104263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0.015279302000000002</v>
      </c>
      <c r="BG26" s="53">
        <v>0</v>
      </c>
      <c r="BH26" s="45">
        <v>0</v>
      </c>
      <c r="BI26" s="45">
        <v>0</v>
      </c>
      <c r="BJ26" s="56">
        <v>0</v>
      </c>
      <c r="BK26" s="61">
        <v>29.362473379</v>
      </c>
      <c r="BL26" s="104"/>
    </row>
    <row r="27" spans="1:64" ht="12.75">
      <c r="A27" s="92"/>
      <c r="B27" s="3" t="s">
        <v>112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1">
        <v>0.947665942</v>
      </c>
      <c r="I27" s="45">
        <v>90.745434398</v>
      </c>
      <c r="J27" s="45">
        <v>0</v>
      </c>
      <c r="K27" s="45">
        <v>0</v>
      </c>
      <c r="L27" s="54">
        <v>3.911460218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0.175128865</v>
      </c>
      <c r="S27" s="45">
        <v>5.533258195</v>
      </c>
      <c r="T27" s="45">
        <v>0</v>
      </c>
      <c r="U27" s="45">
        <v>0</v>
      </c>
      <c r="V27" s="54">
        <v>4.149943647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0.942699545</v>
      </c>
      <c r="AW27" s="45">
        <v>20.355502687999998</v>
      </c>
      <c r="AX27" s="45">
        <v>0</v>
      </c>
      <c r="AY27" s="45">
        <v>0</v>
      </c>
      <c r="AZ27" s="54">
        <v>5.522387494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0.10197623600000001</v>
      </c>
      <c r="BG27" s="53">
        <v>0.441121377</v>
      </c>
      <c r="BH27" s="45">
        <v>0</v>
      </c>
      <c r="BI27" s="45">
        <v>0</v>
      </c>
      <c r="BJ27" s="56">
        <v>4.456244127000001</v>
      </c>
      <c r="BK27" s="61">
        <v>137.28282273200003</v>
      </c>
      <c r="BL27" s="104"/>
    </row>
    <row r="28" spans="1:64" ht="12.75">
      <c r="A28" s="92"/>
      <c r="B28" s="3" t="s">
        <v>113</v>
      </c>
      <c r="C28" s="55">
        <v>0</v>
      </c>
      <c r="D28" s="53">
        <v>3.3186540989999997</v>
      </c>
      <c r="E28" s="45">
        <v>0</v>
      </c>
      <c r="F28" s="45">
        <v>0</v>
      </c>
      <c r="G28" s="54">
        <v>0</v>
      </c>
      <c r="H28" s="71">
        <v>0.285437438</v>
      </c>
      <c r="I28" s="45">
        <v>1.106218033</v>
      </c>
      <c r="J28" s="45">
        <v>0</v>
      </c>
      <c r="K28" s="45">
        <v>0</v>
      </c>
      <c r="L28" s="54">
        <v>11.637413708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0.027888862</v>
      </c>
      <c r="S28" s="45">
        <v>0</v>
      </c>
      <c r="T28" s="45">
        <v>0</v>
      </c>
      <c r="U28" s="45">
        <v>0</v>
      </c>
      <c r="V28" s="54">
        <v>0.33186541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0.730246427</v>
      </c>
      <c r="AW28" s="45">
        <v>3.307325409</v>
      </c>
      <c r="AX28" s="45">
        <v>0</v>
      </c>
      <c r="AY28" s="45">
        <v>0</v>
      </c>
      <c r="AZ28" s="54">
        <v>9.194353612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0.089297788</v>
      </c>
      <c r="BG28" s="53">
        <v>0</v>
      </c>
      <c r="BH28" s="45">
        <v>0</v>
      </c>
      <c r="BI28" s="45">
        <v>0</v>
      </c>
      <c r="BJ28" s="56">
        <v>0.11024418000000001</v>
      </c>
      <c r="BK28" s="61">
        <v>30.138944966</v>
      </c>
      <c r="BL28" s="104"/>
    </row>
    <row r="29" spans="1:64" ht="12.75">
      <c r="A29" s="92"/>
      <c r="B29" s="3" t="s">
        <v>114</v>
      </c>
      <c r="C29" s="55">
        <v>0</v>
      </c>
      <c r="D29" s="53">
        <v>11.04269836</v>
      </c>
      <c r="E29" s="45">
        <v>0</v>
      </c>
      <c r="F29" s="45">
        <v>0</v>
      </c>
      <c r="G29" s="54">
        <v>0</v>
      </c>
      <c r="H29" s="71">
        <v>0.24997356599999998</v>
      </c>
      <c r="I29" s="45">
        <v>168.677217449</v>
      </c>
      <c r="J29" s="45">
        <v>0</v>
      </c>
      <c r="K29" s="45">
        <v>0</v>
      </c>
      <c r="L29" s="54">
        <v>19.617057186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0.04803574</v>
      </c>
      <c r="S29" s="45">
        <v>5.52134918</v>
      </c>
      <c r="T29" s="45">
        <v>0</v>
      </c>
      <c r="U29" s="45">
        <v>0</v>
      </c>
      <c r="V29" s="54">
        <v>0.331280951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0.6141251560000001</v>
      </c>
      <c r="AW29" s="45">
        <v>27.514942625</v>
      </c>
      <c r="AX29" s="45">
        <v>0</v>
      </c>
      <c r="AY29" s="45">
        <v>0</v>
      </c>
      <c r="AZ29" s="54">
        <v>16.797872472999998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0.08187346399999999</v>
      </c>
      <c r="BG29" s="53">
        <v>0</v>
      </c>
      <c r="BH29" s="45">
        <v>0</v>
      </c>
      <c r="BI29" s="45">
        <v>0</v>
      </c>
      <c r="BJ29" s="56">
        <v>0.055029885</v>
      </c>
      <c r="BK29" s="61">
        <v>250.551456035</v>
      </c>
      <c r="BL29" s="104"/>
    </row>
    <row r="30" spans="1:64" ht="12.75">
      <c r="A30" s="92"/>
      <c r="B30" s="3" t="s">
        <v>115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1">
        <v>0.24612682000000002</v>
      </c>
      <c r="I30" s="45">
        <v>200.62345902799998</v>
      </c>
      <c r="J30" s="45">
        <v>0</v>
      </c>
      <c r="K30" s="45">
        <v>0</v>
      </c>
      <c r="L30" s="54">
        <v>10.033924990000001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0.007210336</v>
      </c>
      <c r="S30" s="45">
        <v>5.50407295</v>
      </c>
      <c r="T30" s="45">
        <v>0</v>
      </c>
      <c r="U30" s="45">
        <v>0</v>
      </c>
      <c r="V30" s="54">
        <v>0.121089605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0.26829414</v>
      </c>
      <c r="AW30" s="45">
        <v>6.255235697000001</v>
      </c>
      <c r="AX30" s="45">
        <v>0</v>
      </c>
      <c r="AY30" s="45">
        <v>0</v>
      </c>
      <c r="AZ30" s="54">
        <v>30.952582823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0.06748503</v>
      </c>
      <c r="BG30" s="53">
        <v>0</v>
      </c>
      <c r="BH30" s="45">
        <v>0</v>
      </c>
      <c r="BI30" s="45">
        <v>0</v>
      </c>
      <c r="BJ30" s="56">
        <v>0.384061139</v>
      </c>
      <c r="BK30" s="61">
        <v>254.463542558</v>
      </c>
      <c r="BL30" s="104"/>
    </row>
    <row r="31" spans="1:64" ht="12.75">
      <c r="A31" s="92"/>
      <c r="B31" s="3" t="s">
        <v>116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0.173671534</v>
      </c>
      <c r="I31" s="45">
        <v>209.0941279</v>
      </c>
      <c r="J31" s="45">
        <v>0</v>
      </c>
      <c r="K31" s="45">
        <v>0</v>
      </c>
      <c r="L31" s="54">
        <v>7.114702826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0.027237263</v>
      </c>
      <c r="S31" s="45">
        <v>12.10544951</v>
      </c>
      <c r="T31" s="45">
        <v>0</v>
      </c>
      <c r="U31" s="45">
        <v>0</v>
      </c>
      <c r="V31" s="54">
        <v>0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0.28927105200000003</v>
      </c>
      <c r="AW31" s="45">
        <v>10.970534429999999</v>
      </c>
      <c r="AX31" s="45">
        <v>0</v>
      </c>
      <c r="AY31" s="45">
        <v>0</v>
      </c>
      <c r="AZ31" s="54">
        <v>17.311503330999997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0.005485266999999999</v>
      </c>
      <c r="BG31" s="53">
        <v>0</v>
      </c>
      <c r="BH31" s="45">
        <v>0</v>
      </c>
      <c r="BI31" s="45">
        <v>0</v>
      </c>
      <c r="BJ31" s="56">
        <v>0.10696271100000002</v>
      </c>
      <c r="BK31" s="61">
        <v>257.19894582399996</v>
      </c>
      <c r="BL31" s="104"/>
    </row>
    <row r="32" spans="1:64" ht="12.75">
      <c r="A32" s="92"/>
      <c r="B32" s="3" t="s">
        <v>117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1">
        <v>0.19490859700000002</v>
      </c>
      <c r="I32" s="45">
        <v>275.608657209</v>
      </c>
      <c r="J32" s="45">
        <v>0</v>
      </c>
      <c r="K32" s="45">
        <v>0</v>
      </c>
      <c r="L32" s="54">
        <v>8.098063134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0.000713728</v>
      </c>
      <c r="S32" s="45">
        <v>5.490212295</v>
      </c>
      <c r="T32" s="45">
        <v>0</v>
      </c>
      <c r="U32" s="45">
        <v>0</v>
      </c>
      <c r="V32" s="54">
        <v>0.175686794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0.309747961</v>
      </c>
      <c r="AW32" s="45">
        <v>9.517412937</v>
      </c>
      <c r="AX32" s="45">
        <v>0</v>
      </c>
      <c r="AY32" s="45">
        <v>0</v>
      </c>
      <c r="AZ32" s="54">
        <v>15.948097907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0.024631016</v>
      </c>
      <c r="BG32" s="53">
        <v>0</v>
      </c>
      <c r="BH32" s="45">
        <v>0</v>
      </c>
      <c r="BI32" s="45">
        <v>0</v>
      </c>
      <c r="BJ32" s="56">
        <v>0.001094712</v>
      </c>
      <c r="BK32" s="61">
        <v>315.36922629000003</v>
      </c>
      <c r="BL32" s="104"/>
    </row>
    <row r="33" spans="1:64" ht="12.75">
      <c r="A33" s="92"/>
      <c r="B33" s="3" t="s">
        <v>118</v>
      </c>
      <c r="C33" s="55">
        <v>0</v>
      </c>
      <c r="D33" s="53">
        <v>21.87727868</v>
      </c>
      <c r="E33" s="45">
        <v>0</v>
      </c>
      <c r="F33" s="45">
        <v>0</v>
      </c>
      <c r="G33" s="54">
        <v>0</v>
      </c>
      <c r="H33" s="71">
        <v>0.085212002</v>
      </c>
      <c r="I33" s="45">
        <v>202.36482779000002</v>
      </c>
      <c r="J33" s="45">
        <v>0</v>
      </c>
      <c r="K33" s="45">
        <v>0</v>
      </c>
      <c r="L33" s="54">
        <v>22.418194395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0.011485571</v>
      </c>
      <c r="S33" s="45">
        <v>0</v>
      </c>
      <c r="T33" s="45">
        <v>0</v>
      </c>
      <c r="U33" s="45">
        <v>0</v>
      </c>
      <c r="V33" s="54">
        <v>0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0.286183904</v>
      </c>
      <c r="AW33" s="45">
        <v>14.98425866</v>
      </c>
      <c r="AX33" s="45">
        <v>0</v>
      </c>
      <c r="AY33" s="45">
        <v>0</v>
      </c>
      <c r="AZ33" s="54">
        <v>13.052933845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0.022247598</v>
      </c>
      <c r="BG33" s="53">
        <v>0</v>
      </c>
      <c r="BH33" s="45">
        <v>0</v>
      </c>
      <c r="BI33" s="45">
        <v>0</v>
      </c>
      <c r="BJ33" s="56">
        <v>0.054528426</v>
      </c>
      <c r="BK33" s="61">
        <v>275.157150871</v>
      </c>
      <c r="BL33" s="104"/>
    </row>
    <row r="34" spans="1:64" ht="12.75">
      <c r="A34" s="92"/>
      <c r="B34" s="3" t="s">
        <v>119</v>
      </c>
      <c r="C34" s="55">
        <v>0</v>
      </c>
      <c r="D34" s="53">
        <v>5.457161475</v>
      </c>
      <c r="E34" s="45">
        <v>0</v>
      </c>
      <c r="F34" s="45">
        <v>0</v>
      </c>
      <c r="G34" s="54">
        <v>0</v>
      </c>
      <c r="H34" s="71">
        <v>0.18431293399999998</v>
      </c>
      <c r="I34" s="45">
        <v>358.09893599000003</v>
      </c>
      <c r="J34" s="45">
        <v>0</v>
      </c>
      <c r="K34" s="45">
        <v>0</v>
      </c>
      <c r="L34" s="54">
        <v>27.257288982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0.02674009</v>
      </c>
      <c r="S34" s="45">
        <v>6.54859377</v>
      </c>
      <c r="T34" s="45">
        <v>0</v>
      </c>
      <c r="U34" s="45">
        <v>0</v>
      </c>
      <c r="V34" s="54">
        <v>0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1.211471074</v>
      </c>
      <c r="AW34" s="45">
        <v>12.351265654</v>
      </c>
      <c r="AX34" s="45">
        <v>0</v>
      </c>
      <c r="AY34" s="45">
        <v>0</v>
      </c>
      <c r="AZ34" s="54">
        <v>53.130690479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0.12046575400000001</v>
      </c>
      <c r="BG34" s="53">
        <v>0</v>
      </c>
      <c r="BH34" s="45">
        <v>0</v>
      </c>
      <c r="BI34" s="45">
        <v>0</v>
      </c>
      <c r="BJ34" s="56">
        <v>0.729106193</v>
      </c>
      <c r="BK34" s="61">
        <v>465.116032395</v>
      </c>
      <c r="BL34" s="104"/>
    </row>
    <row r="35" spans="1:64" ht="12.75">
      <c r="A35" s="92"/>
      <c r="B35" s="3" t="s">
        <v>120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1">
        <v>0.537427991</v>
      </c>
      <c r="I35" s="45">
        <v>78.693224531</v>
      </c>
      <c r="J35" s="45">
        <v>0</v>
      </c>
      <c r="K35" s="45">
        <v>0</v>
      </c>
      <c r="L35" s="54">
        <v>45.905787219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0.067009788</v>
      </c>
      <c r="S35" s="45">
        <v>0</v>
      </c>
      <c r="T35" s="45">
        <v>0</v>
      </c>
      <c r="U35" s="45">
        <v>0</v>
      </c>
      <c r="V35" s="54">
        <v>0.217740984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1.0408338979999998</v>
      </c>
      <c r="AW35" s="45">
        <v>5.2973071979999995</v>
      </c>
      <c r="AX35" s="45">
        <v>0</v>
      </c>
      <c r="AY35" s="45">
        <v>0</v>
      </c>
      <c r="AZ35" s="54">
        <v>22.516684619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0.028983218999999998</v>
      </c>
      <c r="BG35" s="53">
        <v>0</v>
      </c>
      <c r="BH35" s="45">
        <v>0</v>
      </c>
      <c r="BI35" s="45">
        <v>0</v>
      </c>
      <c r="BJ35" s="56">
        <v>1.569985103</v>
      </c>
      <c r="BK35" s="61">
        <v>155.87498455</v>
      </c>
      <c r="BL35" s="104"/>
    </row>
    <row r="36" spans="1:64" ht="12.75">
      <c r="A36" s="92"/>
      <c r="B36" s="3" t="s">
        <v>121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0.9320626470000001</v>
      </c>
      <c r="I36" s="45">
        <v>174.879297428</v>
      </c>
      <c r="J36" s="45">
        <v>0</v>
      </c>
      <c r="K36" s="45">
        <v>0</v>
      </c>
      <c r="L36" s="54">
        <v>42.76521932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0.024090747</v>
      </c>
      <c r="S36" s="45">
        <v>0</v>
      </c>
      <c r="T36" s="45">
        <v>0</v>
      </c>
      <c r="U36" s="45">
        <v>0</v>
      </c>
      <c r="V36" s="54">
        <v>11.738763773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0.618488261</v>
      </c>
      <c r="AW36" s="45">
        <v>33.039273032</v>
      </c>
      <c r="AX36" s="45">
        <v>0</v>
      </c>
      <c r="AY36" s="45">
        <v>0</v>
      </c>
      <c r="AZ36" s="54">
        <v>39.946939951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0.053308496000000004</v>
      </c>
      <c r="BG36" s="53">
        <v>1.6385808199999998</v>
      </c>
      <c r="BH36" s="45">
        <v>0</v>
      </c>
      <c r="BI36" s="45">
        <v>0</v>
      </c>
      <c r="BJ36" s="56">
        <v>0.6663562</v>
      </c>
      <c r="BK36" s="61">
        <v>306.302380675</v>
      </c>
      <c r="BL36" s="104"/>
    </row>
    <row r="37" spans="1:64" ht="12.75">
      <c r="A37" s="92"/>
      <c r="B37" s="3" t="s">
        <v>122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1">
        <v>0.32372924599999997</v>
      </c>
      <c r="I37" s="45">
        <v>183.56508933199999</v>
      </c>
      <c r="J37" s="45">
        <v>0</v>
      </c>
      <c r="K37" s="45">
        <v>0</v>
      </c>
      <c r="L37" s="54">
        <v>30.105202126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0.044780362</v>
      </c>
      <c r="S37" s="45">
        <v>10.922039340000001</v>
      </c>
      <c r="T37" s="45">
        <v>0</v>
      </c>
      <c r="U37" s="45">
        <v>0</v>
      </c>
      <c r="V37" s="54">
        <v>11.741192290999999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0.591435909</v>
      </c>
      <c r="AW37" s="45">
        <v>4.7943366549999995</v>
      </c>
      <c r="AX37" s="45">
        <v>0</v>
      </c>
      <c r="AY37" s="45">
        <v>0</v>
      </c>
      <c r="AZ37" s="54">
        <v>19.814093447999998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0.269001678</v>
      </c>
      <c r="BG37" s="53">
        <v>32.715780906</v>
      </c>
      <c r="BH37" s="45">
        <v>0</v>
      </c>
      <c r="BI37" s="45">
        <v>0</v>
      </c>
      <c r="BJ37" s="56">
        <v>0.746391048</v>
      </c>
      <c r="BK37" s="61">
        <v>295.63307234100006</v>
      </c>
      <c r="BL37" s="104"/>
    </row>
    <row r="38" spans="1:64" ht="12.75">
      <c r="A38" s="92"/>
      <c r="B38" s="3" t="s">
        <v>123</v>
      </c>
      <c r="C38" s="55">
        <v>0</v>
      </c>
      <c r="D38" s="53">
        <v>10.87761639</v>
      </c>
      <c r="E38" s="45">
        <v>0</v>
      </c>
      <c r="F38" s="45">
        <v>0</v>
      </c>
      <c r="G38" s="54">
        <v>0</v>
      </c>
      <c r="H38" s="71">
        <v>0.109211268</v>
      </c>
      <c r="I38" s="45">
        <v>324.525301925</v>
      </c>
      <c r="J38" s="45">
        <v>0</v>
      </c>
      <c r="K38" s="45">
        <v>0</v>
      </c>
      <c r="L38" s="54">
        <v>10.071510692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0.073423911</v>
      </c>
      <c r="S38" s="45">
        <v>0</v>
      </c>
      <c r="T38" s="45">
        <v>0</v>
      </c>
      <c r="U38" s="45">
        <v>0</v>
      </c>
      <c r="V38" s="54">
        <v>0.108776164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0.38753996300000004</v>
      </c>
      <c r="AW38" s="45">
        <v>1.6278631970000002</v>
      </c>
      <c r="AX38" s="45">
        <v>0</v>
      </c>
      <c r="AY38" s="45">
        <v>0</v>
      </c>
      <c r="AZ38" s="54">
        <v>21.87105642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0.06837025399999999</v>
      </c>
      <c r="BG38" s="53">
        <v>0.033283444</v>
      </c>
      <c r="BH38" s="45">
        <v>0</v>
      </c>
      <c r="BI38" s="45">
        <v>0</v>
      </c>
      <c r="BJ38" s="56">
        <v>0.813932197</v>
      </c>
      <c r="BK38" s="61">
        <v>370.567885825</v>
      </c>
      <c r="BL38" s="104"/>
    </row>
    <row r="39" spans="1:64" ht="12.75">
      <c r="A39" s="92"/>
      <c r="B39" s="3" t="s">
        <v>124</v>
      </c>
      <c r="C39" s="55">
        <v>0</v>
      </c>
      <c r="D39" s="53">
        <v>4.341770492</v>
      </c>
      <c r="E39" s="45">
        <v>0</v>
      </c>
      <c r="F39" s="45">
        <v>0</v>
      </c>
      <c r="G39" s="54">
        <v>0</v>
      </c>
      <c r="H39" s="71">
        <v>0.359824231</v>
      </c>
      <c r="I39" s="45">
        <v>109.612569363</v>
      </c>
      <c r="J39" s="45">
        <v>0</v>
      </c>
      <c r="K39" s="45">
        <v>0</v>
      </c>
      <c r="L39" s="54">
        <v>74.26023141900001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0.013568031999999999</v>
      </c>
      <c r="S39" s="45">
        <v>0</v>
      </c>
      <c r="T39" s="45">
        <v>0</v>
      </c>
      <c r="U39" s="45">
        <v>0</v>
      </c>
      <c r="V39" s="54">
        <v>0.314778361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0.9981924849999999</v>
      </c>
      <c r="AW39" s="45">
        <v>9.270701721000002</v>
      </c>
      <c r="AX39" s="45">
        <v>0</v>
      </c>
      <c r="AY39" s="45">
        <v>0</v>
      </c>
      <c r="AZ39" s="54">
        <v>19.296358872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0.13462012199999998</v>
      </c>
      <c r="BG39" s="53">
        <v>0.823099686</v>
      </c>
      <c r="BH39" s="45">
        <v>0</v>
      </c>
      <c r="BI39" s="45">
        <v>0</v>
      </c>
      <c r="BJ39" s="56">
        <v>4.025865785000001</v>
      </c>
      <c r="BK39" s="61">
        <v>223.45158056900001</v>
      </c>
      <c r="BL39" s="104"/>
    </row>
    <row r="40" spans="1:64" ht="12.75">
      <c r="A40" s="92"/>
      <c r="B40" s="3" t="s">
        <v>125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1">
        <v>0.20130766700000002</v>
      </c>
      <c r="I40" s="45">
        <v>92.562095426</v>
      </c>
      <c r="J40" s="45">
        <v>0</v>
      </c>
      <c r="K40" s="45">
        <v>0</v>
      </c>
      <c r="L40" s="54">
        <v>5.361346184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0.0064972879999999995</v>
      </c>
      <c r="S40" s="45">
        <v>0</v>
      </c>
      <c r="T40" s="45">
        <v>0</v>
      </c>
      <c r="U40" s="45">
        <v>0</v>
      </c>
      <c r="V40" s="54">
        <v>0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0.43899634500000007</v>
      </c>
      <c r="AW40" s="45">
        <v>8.475257743</v>
      </c>
      <c r="AX40" s="45">
        <v>0</v>
      </c>
      <c r="AY40" s="45">
        <v>0</v>
      </c>
      <c r="AZ40" s="54">
        <v>11.198833554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0.05564575</v>
      </c>
      <c r="BG40" s="53">
        <v>0</v>
      </c>
      <c r="BH40" s="45">
        <v>0</v>
      </c>
      <c r="BI40" s="45">
        <v>0</v>
      </c>
      <c r="BJ40" s="56">
        <v>0</v>
      </c>
      <c r="BK40" s="61">
        <v>118.299979957</v>
      </c>
      <c r="BL40" s="104"/>
    </row>
    <row r="41" spans="1:64" ht="12.75">
      <c r="A41" s="92"/>
      <c r="B41" s="3" t="s">
        <v>126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0.685239445</v>
      </c>
      <c r="I41" s="45">
        <v>56.300694566</v>
      </c>
      <c r="J41" s="45">
        <v>0</v>
      </c>
      <c r="K41" s="45">
        <v>0</v>
      </c>
      <c r="L41" s="54">
        <v>35.972889259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0.06411428899999999</v>
      </c>
      <c r="S41" s="45">
        <v>5.35177705</v>
      </c>
      <c r="T41" s="45">
        <v>0</v>
      </c>
      <c r="U41" s="45">
        <v>0</v>
      </c>
      <c r="V41" s="54">
        <v>3.152196684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0.042682498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3.254843362</v>
      </c>
      <c r="AW41" s="45">
        <v>65.303201449</v>
      </c>
      <c r="AX41" s="45">
        <v>0</v>
      </c>
      <c r="AY41" s="45">
        <v>0</v>
      </c>
      <c r="AZ41" s="54">
        <v>188.8152712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1.52492965</v>
      </c>
      <c r="BG41" s="53">
        <v>15.872442741</v>
      </c>
      <c r="BH41" s="45">
        <v>3.201187377</v>
      </c>
      <c r="BI41" s="45">
        <v>0</v>
      </c>
      <c r="BJ41" s="56">
        <v>12.952013575</v>
      </c>
      <c r="BK41" s="61">
        <v>392.493483145</v>
      </c>
      <c r="BL41" s="104"/>
    </row>
    <row r="42" spans="1:64" ht="12.75">
      <c r="A42" s="92"/>
      <c r="B42" s="3" t="s">
        <v>127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1">
        <v>0.2255414</v>
      </c>
      <c r="I42" s="45">
        <v>9.731294169</v>
      </c>
      <c r="J42" s="45">
        <v>0</v>
      </c>
      <c r="K42" s="45">
        <v>0</v>
      </c>
      <c r="L42" s="54">
        <v>24.108533131999998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0.054534501</v>
      </c>
      <c r="S42" s="45">
        <v>0</v>
      </c>
      <c r="T42" s="45">
        <v>0</v>
      </c>
      <c r="U42" s="45">
        <v>0</v>
      </c>
      <c r="V42" s="54">
        <v>3.344483425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1.265165239</v>
      </c>
      <c r="AW42" s="45">
        <v>8.176180877</v>
      </c>
      <c r="AX42" s="45">
        <v>0</v>
      </c>
      <c r="AY42" s="45">
        <v>0</v>
      </c>
      <c r="AZ42" s="54">
        <v>46.590520326000004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0.29596071500000004</v>
      </c>
      <c r="BG42" s="53">
        <v>0</v>
      </c>
      <c r="BH42" s="45">
        <v>0</v>
      </c>
      <c r="BI42" s="45">
        <v>0</v>
      </c>
      <c r="BJ42" s="56">
        <v>9.741152998</v>
      </c>
      <c r="BK42" s="61">
        <v>103.53336678200002</v>
      </c>
      <c r="BL42" s="104"/>
    </row>
    <row r="43" spans="1:64" ht="12.75">
      <c r="A43" s="92"/>
      <c r="B43" s="3" t="s">
        <v>132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1">
        <v>0.320706858</v>
      </c>
      <c r="I43" s="45">
        <v>55.168026733000005</v>
      </c>
      <c r="J43" s="45">
        <v>0</v>
      </c>
      <c r="K43" s="45">
        <v>0</v>
      </c>
      <c r="L43" s="54">
        <v>65.51245978300001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0.015974514000000002</v>
      </c>
      <c r="S43" s="45">
        <v>10.949417704</v>
      </c>
      <c r="T43" s="45">
        <v>0</v>
      </c>
      <c r="U43" s="45">
        <v>0</v>
      </c>
      <c r="V43" s="54">
        <v>10.133765428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0.244218123</v>
      </c>
      <c r="AW43" s="45">
        <v>95.060900517</v>
      </c>
      <c r="AX43" s="45">
        <v>0</v>
      </c>
      <c r="AY43" s="45">
        <v>0</v>
      </c>
      <c r="AZ43" s="54">
        <v>172.90652722000002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0.007378508</v>
      </c>
      <c r="BG43" s="53">
        <v>0.368925475</v>
      </c>
      <c r="BH43" s="45">
        <v>0</v>
      </c>
      <c r="BI43" s="45">
        <v>0</v>
      </c>
      <c r="BJ43" s="56">
        <v>0.685147311</v>
      </c>
      <c r="BK43" s="61">
        <v>411.37344817400003</v>
      </c>
      <c r="BL43" s="104"/>
    </row>
    <row r="44" spans="1:64" ht="12.75">
      <c r="A44" s="92"/>
      <c r="B44" s="3" t="s">
        <v>133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1">
        <v>0.629755455</v>
      </c>
      <c r="I44" s="45">
        <v>14.478491519</v>
      </c>
      <c r="J44" s="45">
        <v>0</v>
      </c>
      <c r="K44" s="45">
        <v>0</v>
      </c>
      <c r="L44" s="54">
        <v>117.91605495</v>
      </c>
      <c r="M44" s="71">
        <v>0</v>
      </c>
      <c r="N44" s="53">
        <v>0</v>
      </c>
      <c r="O44" s="45">
        <v>0</v>
      </c>
      <c r="P44" s="45">
        <v>0</v>
      </c>
      <c r="Q44" s="54">
        <v>0</v>
      </c>
      <c r="R44" s="71">
        <v>0.7934077759999999</v>
      </c>
      <c r="S44" s="45">
        <v>0</v>
      </c>
      <c r="T44" s="45">
        <v>1.059918852</v>
      </c>
      <c r="U44" s="45">
        <v>0</v>
      </c>
      <c r="V44" s="54">
        <v>2.761095723</v>
      </c>
      <c r="W44" s="71">
        <v>0</v>
      </c>
      <c r="X44" s="45">
        <v>0</v>
      </c>
      <c r="Y44" s="45">
        <v>0</v>
      </c>
      <c r="Z44" s="45">
        <v>0</v>
      </c>
      <c r="AA44" s="54">
        <v>0</v>
      </c>
      <c r="AB44" s="71">
        <v>0</v>
      </c>
      <c r="AC44" s="45">
        <v>0</v>
      </c>
      <c r="AD44" s="45">
        <v>0</v>
      </c>
      <c r="AE44" s="45">
        <v>0</v>
      </c>
      <c r="AF44" s="54">
        <v>0</v>
      </c>
      <c r="AG44" s="71">
        <v>0</v>
      </c>
      <c r="AH44" s="45">
        <v>0</v>
      </c>
      <c r="AI44" s="45">
        <v>0</v>
      </c>
      <c r="AJ44" s="45">
        <v>0</v>
      </c>
      <c r="AK44" s="54">
        <v>0</v>
      </c>
      <c r="AL44" s="71">
        <v>0</v>
      </c>
      <c r="AM44" s="45">
        <v>0</v>
      </c>
      <c r="AN44" s="45">
        <v>0</v>
      </c>
      <c r="AO44" s="45">
        <v>0</v>
      </c>
      <c r="AP44" s="54">
        <v>0</v>
      </c>
      <c r="AQ44" s="71">
        <v>0</v>
      </c>
      <c r="AR44" s="53">
        <v>0</v>
      </c>
      <c r="AS44" s="45">
        <v>0</v>
      </c>
      <c r="AT44" s="45">
        <v>0</v>
      </c>
      <c r="AU44" s="54">
        <v>0</v>
      </c>
      <c r="AV44" s="71">
        <v>2.5717235269999996</v>
      </c>
      <c r="AW44" s="45">
        <v>14.873167103</v>
      </c>
      <c r="AX44" s="45">
        <v>0</v>
      </c>
      <c r="AY44" s="45">
        <v>0</v>
      </c>
      <c r="AZ44" s="54">
        <v>55.648030269</v>
      </c>
      <c r="BA44" s="71">
        <v>0</v>
      </c>
      <c r="BB44" s="53">
        <v>0</v>
      </c>
      <c r="BC44" s="45">
        <v>0</v>
      </c>
      <c r="BD44" s="45">
        <v>0</v>
      </c>
      <c r="BE44" s="54">
        <v>0</v>
      </c>
      <c r="BF44" s="71">
        <v>0.709189176</v>
      </c>
      <c r="BG44" s="53">
        <v>0.422995082</v>
      </c>
      <c r="BH44" s="45">
        <v>0</v>
      </c>
      <c r="BI44" s="45">
        <v>0</v>
      </c>
      <c r="BJ44" s="56">
        <v>6.328606054</v>
      </c>
      <c r="BK44" s="61">
        <v>218.19243548600005</v>
      </c>
      <c r="BL44" s="104"/>
    </row>
    <row r="45" spans="1:64" ht="12.75">
      <c r="A45" s="92"/>
      <c r="B45" s="3" t="s">
        <v>134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1">
        <v>0.130477714</v>
      </c>
      <c r="I45" s="45">
        <v>33.505388467</v>
      </c>
      <c r="J45" s="45">
        <v>0</v>
      </c>
      <c r="K45" s="45">
        <v>0</v>
      </c>
      <c r="L45" s="54">
        <v>15.474764353</v>
      </c>
      <c r="M45" s="71">
        <v>0</v>
      </c>
      <c r="N45" s="53">
        <v>0</v>
      </c>
      <c r="O45" s="45">
        <v>0</v>
      </c>
      <c r="P45" s="45">
        <v>0</v>
      </c>
      <c r="Q45" s="54">
        <v>0</v>
      </c>
      <c r="R45" s="71">
        <v>0.03329061</v>
      </c>
      <c r="S45" s="45">
        <v>0</v>
      </c>
      <c r="T45" s="45">
        <v>0</v>
      </c>
      <c r="U45" s="45">
        <v>0</v>
      </c>
      <c r="V45" s="54">
        <v>0</v>
      </c>
      <c r="W45" s="71">
        <v>0</v>
      </c>
      <c r="X45" s="45">
        <v>0</v>
      </c>
      <c r="Y45" s="45">
        <v>0</v>
      </c>
      <c r="Z45" s="45">
        <v>0</v>
      </c>
      <c r="AA45" s="54">
        <v>0</v>
      </c>
      <c r="AB45" s="71">
        <v>0</v>
      </c>
      <c r="AC45" s="45">
        <v>0</v>
      </c>
      <c r="AD45" s="45">
        <v>0</v>
      </c>
      <c r="AE45" s="45">
        <v>0</v>
      </c>
      <c r="AF45" s="54">
        <v>0</v>
      </c>
      <c r="AG45" s="71">
        <v>0</v>
      </c>
      <c r="AH45" s="45">
        <v>0</v>
      </c>
      <c r="AI45" s="45">
        <v>0</v>
      </c>
      <c r="AJ45" s="45">
        <v>0</v>
      </c>
      <c r="AK45" s="54">
        <v>0</v>
      </c>
      <c r="AL45" s="71">
        <v>0</v>
      </c>
      <c r="AM45" s="45">
        <v>0</v>
      </c>
      <c r="AN45" s="45">
        <v>0</v>
      </c>
      <c r="AO45" s="45">
        <v>0</v>
      </c>
      <c r="AP45" s="54">
        <v>0</v>
      </c>
      <c r="AQ45" s="71">
        <v>0</v>
      </c>
      <c r="AR45" s="53">
        <v>0</v>
      </c>
      <c r="AS45" s="45">
        <v>0</v>
      </c>
      <c r="AT45" s="45">
        <v>0</v>
      </c>
      <c r="AU45" s="54">
        <v>0</v>
      </c>
      <c r="AV45" s="71">
        <v>0.46696860300000004</v>
      </c>
      <c r="AW45" s="45">
        <v>25.424380589</v>
      </c>
      <c r="AX45" s="45">
        <v>0</v>
      </c>
      <c r="AY45" s="45">
        <v>0</v>
      </c>
      <c r="AZ45" s="54">
        <v>10.721268390999999</v>
      </c>
      <c r="BA45" s="71">
        <v>0</v>
      </c>
      <c r="BB45" s="53">
        <v>0</v>
      </c>
      <c r="BC45" s="45">
        <v>0</v>
      </c>
      <c r="BD45" s="45">
        <v>0</v>
      </c>
      <c r="BE45" s="54">
        <v>0</v>
      </c>
      <c r="BF45" s="71">
        <v>0.00696728</v>
      </c>
      <c r="BG45" s="53">
        <v>0</v>
      </c>
      <c r="BH45" s="45">
        <v>0</v>
      </c>
      <c r="BI45" s="45">
        <v>0</v>
      </c>
      <c r="BJ45" s="56">
        <v>0.961484594</v>
      </c>
      <c r="BK45" s="61">
        <v>86.72499060099999</v>
      </c>
      <c r="BL45" s="104"/>
    </row>
    <row r="46" spans="1:64" ht="12.75">
      <c r="A46" s="92"/>
      <c r="B46" s="3" t="s">
        <v>174</v>
      </c>
      <c r="C46" s="55">
        <v>0</v>
      </c>
      <c r="D46" s="53">
        <v>10.295944259999999</v>
      </c>
      <c r="E46" s="45">
        <v>0</v>
      </c>
      <c r="F46" s="45">
        <v>0</v>
      </c>
      <c r="G46" s="54">
        <v>0</v>
      </c>
      <c r="H46" s="71">
        <v>0.26438955</v>
      </c>
      <c r="I46" s="45">
        <v>24.000271169999998</v>
      </c>
      <c r="J46" s="45">
        <v>0</v>
      </c>
      <c r="K46" s="45">
        <v>0</v>
      </c>
      <c r="L46" s="54">
        <v>2.629103238</v>
      </c>
      <c r="M46" s="71">
        <v>0</v>
      </c>
      <c r="N46" s="53">
        <v>0</v>
      </c>
      <c r="O46" s="45">
        <v>0</v>
      </c>
      <c r="P46" s="45">
        <v>0</v>
      </c>
      <c r="Q46" s="54">
        <v>0</v>
      </c>
      <c r="R46" s="71">
        <v>0.030887831999999997</v>
      </c>
      <c r="S46" s="45">
        <v>0</v>
      </c>
      <c r="T46" s="45">
        <v>0</v>
      </c>
      <c r="U46" s="45">
        <v>0</v>
      </c>
      <c r="V46" s="54">
        <v>1.924414941</v>
      </c>
      <c r="W46" s="71">
        <v>0</v>
      </c>
      <c r="X46" s="45">
        <v>0</v>
      </c>
      <c r="Y46" s="45">
        <v>0</v>
      </c>
      <c r="Z46" s="45">
        <v>0</v>
      </c>
      <c r="AA46" s="54">
        <v>0</v>
      </c>
      <c r="AB46" s="71">
        <v>0</v>
      </c>
      <c r="AC46" s="45">
        <v>0</v>
      </c>
      <c r="AD46" s="45">
        <v>0</v>
      </c>
      <c r="AE46" s="45">
        <v>0</v>
      </c>
      <c r="AF46" s="54">
        <v>0</v>
      </c>
      <c r="AG46" s="71">
        <v>0</v>
      </c>
      <c r="AH46" s="45">
        <v>0</v>
      </c>
      <c r="AI46" s="45">
        <v>0</v>
      </c>
      <c r="AJ46" s="45">
        <v>0</v>
      </c>
      <c r="AK46" s="54">
        <v>0</v>
      </c>
      <c r="AL46" s="71">
        <v>0</v>
      </c>
      <c r="AM46" s="45">
        <v>0</v>
      </c>
      <c r="AN46" s="45">
        <v>0</v>
      </c>
      <c r="AO46" s="45">
        <v>0</v>
      </c>
      <c r="AP46" s="54">
        <v>0</v>
      </c>
      <c r="AQ46" s="71">
        <v>0</v>
      </c>
      <c r="AR46" s="53">
        <v>0</v>
      </c>
      <c r="AS46" s="45">
        <v>0</v>
      </c>
      <c r="AT46" s="45">
        <v>0</v>
      </c>
      <c r="AU46" s="54">
        <v>0</v>
      </c>
      <c r="AV46" s="71">
        <v>0.256769279</v>
      </c>
      <c r="AW46" s="45">
        <v>2.2279694649999997</v>
      </c>
      <c r="AX46" s="45">
        <v>0</v>
      </c>
      <c r="AY46" s="45">
        <v>0</v>
      </c>
      <c r="AZ46" s="54">
        <v>7.969061409</v>
      </c>
      <c r="BA46" s="71">
        <v>0</v>
      </c>
      <c r="BB46" s="53">
        <v>0</v>
      </c>
      <c r="BC46" s="45">
        <v>0</v>
      </c>
      <c r="BD46" s="45">
        <v>0</v>
      </c>
      <c r="BE46" s="54">
        <v>0</v>
      </c>
      <c r="BF46" s="71">
        <v>0.03346672</v>
      </c>
      <c r="BG46" s="53">
        <v>0</v>
      </c>
      <c r="BH46" s="45">
        <v>0</v>
      </c>
      <c r="BI46" s="45">
        <v>0</v>
      </c>
      <c r="BJ46" s="56">
        <v>0.102892918</v>
      </c>
      <c r="BK46" s="61">
        <v>49.73517078199999</v>
      </c>
      <c r="BL46" s="104"/>
    </row>
    <row r="47" spans="1:64" ht="12.75">
      <c r="A47" s="92"/>
      <c r="B47" s="3" t="s">
        <v>177</v>
      </c>
      <c r="C47" s="55">
        <v>0</v>
      </c>
      <c r="D47" s="53">
        <v>5.090339345</v>
      </c>
      <c r="E47" s="45">
        <v>0</v>
      </c>
      <c r="F47" s="45">
        <v>0</v>
      </c>
      <c r="G47" s="54">
        <v>0</v>
      </c>
      <c r="H47" s="71">
        <v>0.091320687</v>
      </c>
      <c r="I47" s="45">
        <v>0.5090339349999999</v>
      </c>
      <c r="J47" s="45">
        <v>0</v>
      </c>
      <c r="K47" s="45">
        <v>0</v>
      </c>
      <c r="L47" s="54">
        <v>2.488157872</v>
      </c>
      <c r="M47" s="71">
        <v>0</v>
      </c>
      <c r="N47" s="53">
        <v>0</v>
      </c>
      <c r="O47" s="45">
        <v>0</v>
      </c>
      <c r="P47" s="45">
        <v>0</v>
      </c>
      <c r="Q47" s="54">
        <v>0</v>
      </c>
      <c r="R47" s="71">
        <v>0.032578173</v>
      </c>
      <c r="S47" s="45">
        <v>0</v>
      </c>
      <c r="T47" s="45">
        <v>0</v>
      </c>
      <c r="U47" s="45">
        <v>0</v>
      </c>
      <c r="V47" s="54">
        <v>1.628908591</v>
      </c>
      <c r="W47" s="71">
        <v>0</v>
      </c>
      <c r="X47" s="45">
        <v>0</v>
      </c>
      <c r="Y47" s="45">
        <v>0</v>
      </c>
      <c r="Z47" s="45">
        <v>0</v>
      </c>
      <c r="AA47" s="54">
        <v>0</v>
      </c>
      <c r="AB47" s="71">
        <v>0</v>
      </c>
      <c r="AC47" s="45">
        <v>0</v>
      </c>
      <c r="AD47" s="45">
        <v>0</v>
      </c>
      <c r="AE47" s="45">
        <v>0</v>
      </c>
      <c r="AF47" s="54">
        <v>0</v>
      </c>
      <c r="AG47" s="71">
        <v>0</v>
      </c>
      <c r="AH47" s="45">
        <v>0</v>
      </c>
      <c r="AI47" s="45">
        <v>0</v>
      </c>
      <c r="AJ47" s="45">
        <v>0</v>
      </c>
      <c r="AK47" s="54">
        <v>0</v>
      </c>
      <c r="AL47" s="71">
        <v>0</v>
      </c>
      <c r="AM47" s="45">
        <v>0</v>
      </c>
      <c r="AN47" s="45">
        <v>0</v>
      </c>
      <c r="AO47" s="45">
        <v>0</v>
      </c>
      <c r="AP47" s="54">
        <v>0</v>
      </c>
      <c r="AQ47" s="71">
        <v>0</v>
      </c>
      <c r="AR47" s="53">
        <v>0</v>
      </c>
      <c r="AS47" s="45">
        <v>0</v>
      </c>
      <c r="AT47" s="45">
        <v>0</v>
      </c>
      <c r="AU47" s="54">
        <v>0</v>
      </c>
      <c r="AV47" s="71">
        <v>0.26972394699999996</v>
      </c>
      <c r="AW47" s="45">
        <v>3.581825831</v>
      </c>
      <c r="AX47" s="45">
        <v>0</v>
      </c>
      <c r="AY47" s="45">
        <v>0</v>
      </c>
      <c r="AZ47" s="54">
        <v>7.940467136</v>
      </c>
      <c r="BA47" s="71">
        <v>0</v>
      </c>
      <c r="BB47" s="53">
        <v>0</v>
      </c>
      <c r="BC47" s="45">
        <v>0</v>
      </c>
      <c r="BD47" s="45">
        <v>0</v>
      </c>
      <c r="BE47" s="54">
        <v>0</v>
      </c>
      <c r="BF47" s="71">
        <v>0.0013228329999999998</v>
      </c>
      <c r="BG47" s="53">
        <v>0</v>
      </c>
      <c r="BH47" s="45">
        <v>0</v>
      </c>
      <c r="BI47" s="45">
        <v>0</v>
      </c>
      <c r="BJ47" s="56">
        <v>0.071229452</v>
      </c>
      <c r="BK47" s="61">
        <v>21.704907801999997</v>
      </c>
      <c r="BL47" s="104"/>
    </row>
    <row r="48" spans="1:64" ht="12.75">
      <c r="A48" s="36"/>
      <c r="B48" s="37" t="s">
        <v>98</v>
      </c>
      <c r="C48" s="90">
        <f aca="true" t="shared" si="3" ref="C48:AH48">SUM(C17:C47)</f>
        <v>0</v>
      </c>
      <c r="D48" s="90">
        <f t="shared" si="3"/>
        <v>121.32692439700001</v>
      </c>
      <c r="E48" s="90">
        <f t="shared" si="3"/>
        <v>0</v>
      </c>
      <c r="F48" s="90">
        <f t="shared" si="3"/>
        <v>0</v>
      </c>
      <c r="G48" s="90">
        <f t="shared" si="3"/>
        <v>0</v>
      </c>
      <c r="H48" s="90">
        <f t="shared" si="3"/>
        <v>9.738946099000001</v>
      </c>
      <c r="I48" s="90">
        <f t="shared" si="3"/>
        <v>2993.9341250889993</v>
      </c>
      <c r="J48" s="90">
        <f t="shared" si="3"/>
        <v>0</v>
      </c>
      <c r="K48" s="90">
        <f t="shared" si="3"/>
        <v>0</v>
      </c>
      <c r="L48" s="90">
        <f t="shared" si="3"/>
        <v>630.0753650639999</v>
      </c>
      <c r="M48" s="90">
        <f t="shared" si="3"/>
        <v>0</v>
      </c>
      <c r="N48" s="90">
        <f t="shared" si="3"/>
        <v>0</v>
      </c>
      <c r="O48" s="90">
        <f t="shared" si="3"/>
        <v>0</v>
      </c>
      <c r="P48" s="90">
        <f t="shared" si="3"/>
        <v>0</v>
      </c>
      <c r="Q48" s="90">
        <f t="shared" si="3"/>
        <v>0</v>
      </c>
      <c r="R48" s="90">
        <f t="shared" si="3"/>
        <v>1.924534091</v>
      </c>
      <c r="S48" s="90">
        <f t="shared" si="3"/>
        <v>79.576820809</v>
      </c>
      <c r="T48" s="90">
        <f t="shared" si="3"/>
        <v>1.059918852</v>
      </c>
      <c r="U48" s="90">
        <f t="shared" si="3"/>
        <v>0</v>
      </c>
      <c r="V48" s="90">
        <f t="shared" si="3"/>
        <v>56.006827513</v>
      </c>
      <c r="W48" s="90">
        <f t="shared" si="3"/>
        <v>0</v>
      </c>
      <c r="X48" s="90">
        <f t="shared" si="3"/>
        <v>0</v>
      </c>
      <c r="Y48" s="90">
        <f t="shared" si="3"/>
        <v>0</v>
      </c>
      <c r="Z48" s="90">
        <f t="shared" si="3"/>
        <v>0</v>
      </c>
      <c r="AA48" s="90">
        <f t="shared" si="3"/>
        <v>0</v>
      </c>
      <c r="AB48" s="90">
        <f t="shared" si="3"/>
        <v>0.042682498</v>
      </c>
      <c r="AC48" s="90">
        <f t="shared" si="3"/>
        <v>0</v>
      </c>
      <c r="AD48" s="90">
        <f t="shared" si="3"/>
        <v>0</v>
      </c>
      <c r="AE48" s="90">
        <f t="shared" si="3"/>
        <v>0</v>
      </c>
      <c r="AF48" s="90">
        <f t="shared" si="3"/>
        <v>0</v>
      </c>
      <c r="AG48" s="90">
        <f t="shared" si="3"/>
        <v>0</v>
      </c>
      <c r="AH48" s="90">
        <f t="shared" si="3"/>
        <v>0</v>
      </c>
      <c r="AI48" s="90">
        <f aca="true" t="shared" si="4" ref="AI48:BK48">SUM(AI17:AI47)</f>
        <v>0</v>
      </c>
      <c r="AJ48" s="90">
        <f t="shared" si="4"/>
        <v>0</v>
      </c>
      <c r="AK48" s="90">
        <f t="shared" si="4"/>
        <v>0</v>
      </c>
      <c r="AL48" s="90">
        <f t="shared" si="4"/>
        <v>0</v>
      </c>
      <c r="AM48" s="90">
        <f t="shared" si="4"/>
        <v>0</v>
      </c>
      <c r="AN48" s="90">
        <f t="shared" si="4"/>
        <v>0</v>
      </c>
      <c r="AO48" s="90">
        <f t="shared" si="4"/>
        <v>0</v>
      </c>
      <c r="AP48" s="90">
        <f t="shared" si="4"/>
        <v>0</v>
      </c>
      <c r="AQ48" s="90">
        <f t="shared" si="4"/>
        <v>0</v>
      </c>
      <c r="AR48" s="90">
        <f t="shared" si="4"/>
        <v>0</v>
      </c>
      <c r="AS48" s="90">
        <f t="shared" si="4"/>
        <v>0</v>
      </c>
      <c r="AT48" s="90">
        <f t="shared" si="4"/>
        <v>0</v>
      </c>
      <c r="AU48" s="90">
        <f t="shared" si="4"/>
        <v>0</v>
      </c>
      <c r="AV48" s="90">
        <f t="shared" si="4"/>
        <v>57.25280099</v>
      </c>
      <c r="AW48" s="90">
        <f t="shared" si="4"/>
        <v>518.1926747119999</v>
      </c>
      <c r="AX48" s="90">
        <f t="shared" si="4"/>
        <v>0</v>
      </c>
      <c r="AY48" s="90">
        <f t="shared" si="4"/>
        <v>0</v>
      </c>
      <c r="AZ48" s="90">
        <f t="shared" si="4"/>
        <v>1118.9988271999998</v>
      </c>
      <c r="BA48" s="90">
        <f t="shared" si="4"/>
        <v>0</v>
      </c>
      <c r="BB48" s="90">
        <f t="shared" si="4"/>
        <v>0</v>
      </c>
      <c r="BC48" s="90">
        <f t="shared" si="4"/>
        <v>0</v>
      </c>
      <c r="BD48" s="90">
        <f t="shared" si="4"/>
        <v>0</v>
      </c>
      <c r="BE48" s="90">
        <f t="shared" si="4"/>
        <v>0</v>
      </c>
      <c r="BF48" s="90">
        <f t="shared" si="4"/>
        <v>9.801586416000001</v>
      </c>
      <c r="BG48" s="90">
        <f t="shared" si="4"/>
        <v>53.20540298899999</v>
      </c>
      <c r="BH48" s="90">
        <f t="shared" si="4"/>
        <v>3.201187377</v>
      </c>
      <c r="BI48" s="90">
        <f t="shared" si="4"/>
        <v>0</v>
      </c>
      <c r="BJ48" s="90">
        <f t="shared" si="4"/>
        <v>60.802567067999995</v>
      </c>
      <c r="BK48" s="101">
        <f t="shared" si="4"/>
        <v>5715.141191164</v>
      </c>
      <c r="BL48" s="104"/>
    </row>
    <row r="49" spans="1:64" ht="12.75">
      <c r="A49" s="11" t="s">
        <v>70</v>
      </c>
      <c r="B49" s="18" t="s">
        <v>13</v>
      </c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35"/>
      <c r="BL49" s="104"/>
    </row>
    <row r="50" spans="1:64" ht="12.75">
      <c r="A50" s="11"/>
      <c r="B50" s="19" t="s">
        <v>31</v>
      </c>
      <c r="C50" s="57"/>
      <c r="D50" s="58"/>
      <c r="E50" s="59"/>
      <c r="F50" s="59"/>
      <c r="G50" s="60"/>
      <c r="H50" s="57"/>
      <c r="I50" s="59"/>
      <c r="J50" s="59"/>
      <c r="K50" s="59"/>
      <c r="L50" s="60"/>
      <c r="M50" s="57"/>
      <c r="N50" s="58"/>
      <c r="O50" s="59"/>
      <c r="P50" s="59"/>
      <c r="Q50" s="60"/>
      <c r="R50" s="57"/>
      <c r="S50" s="59"/>
      <c r="T50" s="59"/>
      <c r="U50" s="59"/>
      <c r="V50" s="60"/>
      <c r="W50" s="57"/>
      <c r="X50" s="59"/>
      <c r="Y50" s="59"/>
      <c r="Z50" s="59"/>
      <c r="AA50" s="60"/>
      <c r="AB50" s="57"/>
      <c r="AC50" s="59"/>
      <c r="AD50" s="59"/>
      <c r="AE50" s="59"/>
      <c r="AF50" s="60"/>
      <c r="AG50" s="57"/>
      <c r="AH50" s="59"/>
      <c r="AI50" s="59"/>
      <c r="AJ50" s="59"/>
      <c r="AK50" s="60"/>
      <c r="AL50" s="57"/>
      <c r="AM50" s="59"/>
      <c r="AN50" s="59"/>
      <c r="AO50" s="59"/>
      <c r="AP50" s="60"/>
      <c r="AQ50" s="57"/>
      <c r="AR50" s="58"/>
      <c r="AS50" s="59"/>
      <c r="AT50" s="59"/>
      <c r="AU50" s="60"/>
      <c r="AV50" s="57"/>
      <c r="AW50" s="59"/>
      <c r="AX50" s="59"/>
      <c r="AY50" s="59"/>
      <c r="AZ50" s="60"/>
      <c r="BA50" s="57"/>
      <c r="BB50" s="58"/>
      <c r="BC50" s="59"/>
      <c r="BD50" s="59"/>
      <c r="BE50" s="60"/>
      <c r="BF50" s="57"/>
      <c r="BG50" s="58"/>
      <c r="BH50" s="59"/>
      <c r="BI50" s="59"/>
      <c r="BJ50" s="60"/>
      <c r="BK50" s="61"/>
      <c r="BL50" s="104"/>
    </row>
    <row r="51" spans="1:64" ht="12.75">
      <c r="A51" s="36"/>
      <c r="B51" s="37" t="s">
        <v>83</v>
      </c>
      <c r="C51" s="62"/>
      <c r="D51" s="63"/>
      <c r="E51" s="63"/>
      <c r="F51" s="63"/>
      <c r="G51" s="64"/>
      <c r="H51" s="62"/>
      <c r="I51" s="63"/>
      <c r="J51" s="63"/>
      <c r="K51" s="63"/>
      <c r="L51" s="64"/>
      <c r="M51" s="62"/>
      <c r="N51" s="63"/>
      <c r="O51" s="63"/>
      <c r="P51" s="63"/>
      <c r="Q51" s="64"/>
      <c r="R51" s="62"/>
      <c r="S51" s="63"/>
      <c r="T51" s="63"/>
      <c r="U51" s="63"/>
      <c r="V51" s="64"/>
      <c r="W51" s="62"/>
      <c r="X51" s="63"/>
      <c r="Y51" s="63"/>
      <c r="Z51" s="63"/>
      <c r="AA51" s="64"/>
      <c r="AB51" s="62"/>
      <c r="AC51" s="63"/>
      <c r="AD51" s="63"/>
      <c r="AE51" s="63"/>
      <c r="AF51" s="64"/>
      <c r="AG51" s="62"/>
      <c r="AH51" s="63"/>
      <c r="AI51" s="63"/>
      <c r="AJ51" s="63"/>
      <c r="AK51" s="64"/>
      <c r="AL51" s="62"/>
      <c r="AM51" s="63"/>
      <c r="AN51" s="63"/>
      <c r="AO51" s="63"/>
      <c r="AP51" s="64"/>
      <c r="AQ51" s="62"/>
      <c r="AR51" s="63"/>
      <c r="AS51" s="63"/>
      <c r="AT51" s="63"/>
      <c r="AU51" s="64"/>
      <c r="AV51" s="62"/>
      <c r="AW51" s="63"/>
      <c r="AX51" s="63"/>
      <c r="AY51" s="63"/>
      <c r="AZ51" s="64"/>
      <c r="BA51" s="62"/>
      <c r="BB51" s="63"/>
      <c r="BC51" s="63"/>
      <c r="BD51" s="63"/>
      <c r="BE51" s="64"/>
      <c r="BF51" s="62"/>
      <c r="BG51" s="63"/>
      <c r="BH51" s="63"/>
      <c r="BI51" s="63"/>
      <c r="BJ51" s="64"/>
      <c r="BK51" s="65"/>
      <c r="BL51" s="104"/>
    </row>
    <row r="52" spans="1:64" ht="12.75">
      <c r="A52" s="11" t="s">
        <v>72</v>
      </c>
      <c r="B52" s="24" t="s">
        <v>87</v>
      </c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4"/>
      <c r="BL52" s="104"/>
    </row>
    <row r="53" spans="1:64" ht="12.75">
      <c r="A53" s="11"/>
      <c r="B53" s="19" t="s">
        <v>31</v>
      </c>
      <c r="C53" s="57"/>
      <c r="D53" s="58"/>
      <c r="E53" s="59"/>
      <c r="F53" s="59"/>
      <c r="G53" s="60"/>
      <c r="H53" s="57"/>
      <c r="I53" s="59"/>
      <c r="J53" s="59"/>
      <c r="K53" s="59"/>
      <c r="L53" s="60"/>
      <c r="M53" s="57"/>
      <c r="N53" s="58"/>
      <c r="O53" s="59"/>
      <c r="P53" s="59"/>
      <c r="Q53" s="60"/>
      <c r="R53" s="57"/>
      <c r="S53" s="59"/>
      <c r="T53" s="59"/>
      <c r="U53" s="59"/>
      <c r="V53" s="60"/>
      <c r="W53" s="57"/>
      <c r="X53" s="59"/>
      <c r="Y53" s="59"/>
      <c r="Z53" s="59"/>
      <c r="AA53" s="60"/>
      <c r="AB53" s="57"/>
      <c r="AC53" s="59"/>
      <c r="AD53" s="59"/>
      <c r="AE53" s="59"/>
      <c r="AF53" s="60"/>
      <c r="AG53" s="57"/>
      <c r="AH53" s="59"/>
      <c r="AI53" s="59"/>
      <c r="AJ53" s="59"/>
      <c r="AK53" s="60"/>
      <c r="AL53" s="57"/>
      <c r="AM53" s="59"/>
      <c r="AN53" s="59"/>
      <c r="AO53" s="59"/>
      <c r="AP53" s="60"/>
      <c r="AQ53" s="57"/>
      <c r="AR53" s="58"/>
      <c r="AS53" s="59"/>
      <c r="AT53" s="59"/>
      <c r="AU53" s="60"/>
      <c r="AV53" s="57"/>
      <c r="AW53" s="59"/>
      <c r="AX53" s="59"/>
      <c r="AY53" s="59"/>
      <c r="AZ53" s="60"/>
      <c r="BA53" s="57"/>
      <c r="BB53" s="58"/>
      <c r="BC53" s="59"/>
      <c r="BD53" s="59"/>
      <c r="BE53" s="60"/>
      <c r="BF53" s="57"/>
      <c r="BG53" s="58"/>
      <c r="BH53" s="59"/>
      <c r="BI53" s="59"/>
      <c r="BJ53" s="60"/>
      <c r="BK53" s="61"/>
      <c r="BL53" s="104"/>
    </row>
    <row r="54" spans="1:64" ht="12.75">
      <c r="A54" s="36"/>
      <c r="B54" s="37" t="s">
        <v>82</v>
      </c>
      <c r="C54" s="62"/>
      <c r="D54" s="63"/>
      <c r="E54" s="63"/>
      <c r="F54" s="63"/>
      <c r="G54" s="64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62"/>
      <c r="X54" s="63"/>
      <c r="Y54" s="63"/>
      <c r="Z54" s="63"/>
      <c r="AA54" s="64"/>
      <c r="AB54" s="62"/>
      <c r="AC54" s="63"/>
      <c r="AD54" s="63"/>
      <c r="AE54" s="63"/>
      <c r="AF54" s="64"/>
      <c r="AG54" s="62"/>
      <c r="AH54" s="63"/>
      <c r="AI54" s="63"/>
      <c r="AJ54" s="63"/>
      <c r="AK54" s="64"/>
      <c r="AL54" s="62"/>
      <c r="AM54" s="63"/>
      <c r="AN54" s="63"/>
      <c r="AO54" s="63"/>
      <c r="AP54" s="64"/>
      <c r="AQ54" s="62"/>
      <c r="AR54" s="63"/>
      <c r="AS54" s="63"/>
      <c r="AT54" s="63"/>
      <c r="AU54" s="64"/>
      <c r="AV54" s="62"/>
      <c r="AW54" s="63"/>
      <c r="AX54" s="63"/>
      <c r="AY54" s="63"/>
      <c r="AZ54" s="64"/>
      <c r="BA54" s="62"/>
      <c r="BB54" s="63"/>
      <c r="BC54" s="63"/>
      <c r="BD54" s="63"/>
      <c r="BE54" s="64"/>
      <c r="BF54" s="62"/>
      <c r="BG54" s="63"/>
      <c r="BH54" s="63"/>
      <c r="BI54" s="63"/>
      <c r="BJ54" s="64"/>
      <c r="BK54" s="65"/>
      <c r="BL54" s="104"/>
    </row>
    <row r="55" spans="1:64" ht="12.75">
      <c r="A55" s="11" t="s">
        <v>73</v>
      </c>
      <c r="B55" s="18" t="s">
        <v>14</v>
      </c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4"/>
      <c r="BL55" s="104"/>
    </row>
    <row r="56" spans="1:64" ht="12.75">
      <c r="A56" s="11"/>
      <c r="B56" s="24" t="s">
        <v>135</v>
      </c>
      <c r="C56" s="71">
        <v>0</v>
      </c>
      <c r="D56" s="53">
        <v>308.094929675</v>
      </c>
      <c r="E56" s="45">
        <v>0</v>
      </c>
      <c r="F56" s="45">
        <v>0</v>
      </c>
      <c r="G56" s="54">
        <v>0</v>
      </c>
      <c r="H56" s="71">
        <v>3.5264528250000002</v>
      </c>
      <c r="I56" s="45">
        <v>865.584687512</v>
      </c>
      <c r="J56" s="45">
        <v>0.009685703</v>
      </c>
      <c r="K56" s="45">
        <v>0</v>
      </c>
      <c r="L56" s="54">
        <v>205.185605588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0.8326361590000001</v>
      </c>
      <c r="S56" s="45">
        <v>0.042193751999999994</v>
      </c>
      <c r="T56" s="45">
        <v>0</v>
      </c>
      <c r="U56" s="45">
        <v>0</v>
      </c>
      <c r="V56" s="54">
        <v>15.350619406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0.000962338</v>
      </c>
      <c r="AC56" s="45">
        <v>0</v>
      </c>
      <c r="AD56" s="45">
        <v>0</v>
      </c>
      <c r="AE56" s="45">
        <v>0</v>
      </c>
      <c r="AF56" s="54">
        <v>0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0.0009625809999999999</v>
      </c>
      <c r="AM56" s="45">
        <v>0</v>
      </c>
      <c r="AN56" s="45">
        <v>0</v>
      </c>
      <c r="AO56" s="45">
        <v>0</v>
      </c>
      <c r="AP56" s="54">
        <v>0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9.786346727</v>
      </c>
      <c r="AW56" s="45">
        <v>124.242313326</v>
      </c>
      <c r="AX56" s="45">
        <v>0</v>
      </c>
      <c r="AY56" s="45">
        <v>0</v>
      </c>
      <c r="AZ56" s="54">
        <v>201.455730042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1.8580428979999999</v>
      </c>
      <c r="BG56" s="53">
        <v>1.943803309</v>
      </c>
      <c r="BH56" s="45">
        <v>1.556735384</v>
      </c>
      <c r="BI56" s="45">
        <v>0</v>
      </c>
      <c r="BJ56" s="54">
        <v>6.023889606</v>
      </c>
      <c r="BK56" s="49">
        <v>1745.4955968309998</v>
      </c>
      <c r="BL56" s="104"/>
    </row>
    <row r="57" spans="1:64" ht="12.75">
      <c r="A57" s="11"/>
      <c r="B57" s="24" t="s">
        <v>136</v>
      </c>
      <c r="C57" s="71">
        <v>0</v>
      </c>
      <c r="D57" s="53">
        <v>33.106689837</v>
      </c>
      <c r="E57" s="45">
        <v>0</v>
      </c>
      <c r="F57" s="45">
        <v>0</v>
      </c>
      <c r="G57" s="54">
        <v>0</v>
      </c>
      <c r="H57" s="71">
        <v>2.5071305340000003</v>
      </c>
      <c r="I57" s="45">
        <v>45.635677385</v>
      </c>
      <c r="J57" s="45">
        <v>0</v>
      </c>
      <c r="K57" s="45">
        <v>0</v>
      </c>
      <c r="L57" s="54">
        <v>34.627231755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0.46290061899999996</v>
      </c>
      <c r="S57" s="45">
        <v>2.1965532800000003</v>
      </c>
      <c r="T57" s="45">
        <v>0</v>
      </c>
      <c r="U57" s="45">
        <v>0</v>
      </c>
      <c r="V57" s="54">
        <v>0.651310226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</v>
      </c>
      <c r="AC57" s="45">
        <v>0</v>
      </c>
      <c r="AD57" s="45">
        <v>0</v>
      </c>
      <c r="AE57" s="45">
        <v>0</v>
      </c>
      <c r="AF57" s="54">
        <v>0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0</v>
      </c>
      <c r="AM57" s="45">
        <v>0</v>
      </c>
      <c r="AN57" s="45">
        <v>0</v>
      </c>
      <c r="AO57" s="45">
        <v>0</v>
      </c>
      <c r="AP57" s="54">
        <v>0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15.945082738</v>
      </c>
      <c r="AW57" s="45">
        <v>95.71659426400001</v>
      </c>
      <c r="AX57" s="45">
        <v>0</v>
      </c>
      <c r="AY57" s="45">
        <v>0</v>
      </c>
      <c r="AZ57" s="54">
        <v>113.91189812400002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2.8816506349999997</v>
      </c>
      <c r="BG57" s="53">
        <v>24.866491817</v>
      </c>
      <c r="BH57" s="45">
        <v>1.546657765</v>
      </c>
      <c r="BI57" s="45">
        <v>0</v>
      </c>
      <c r="BJ57" s="54">
        <v>6.829006653</v>
      </c>
      <c r="BK57" s="49">
        <v>380.8848756320001</v>
      </c>
      <c r="BL57" s="104"/>
    </row>
    <row r="58" spans="1:64" ht="12.75">
      <c r="A58" s="11"/>
      <c r="B58" s="24" t="s">
        <v>137</v>
      </c>
      <c r="C58" s="71">
        <v>0</v>
      </c>
      <c r="D58" s="53">
        <v>1.7902033789999998</v>
      </c>
      <c r="E58" s="45">
        <v>0</v>
      </c>
      <c r="F58" s="45">
        <v>0</v>
      </c>
      <c r="G58" s="54">
        <v>0</v>
      </c>
      <c r="H58" s="71">
        <v>18.186139501999996</v>
      </c>
      <c r="I58" s="45">
        <v>148.52119422799998</v>
      </c>
      <c r="J58" s="45">
        <v>0</v>
      </c>
      <c r="K58" s="45">
        <v>0</v>
      </c>
      <c r="L58" s="54">
        <v>230.92266074300002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3.644646329</v>
      </c>
      <c r="S58" s="45">
        <v>21.342451257</v>
      </c>
      <c r="T58" s="45">
        <v>0</v>
      </c>
      <c r="U58" s="45">
        <v>0</v>
      </c>
      <c r="V58" s="54">
        <v>22.388660524000002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0.003556468</v>
      </c>
      <c r="AC58" s="45">
        <v>0</v>
      </c>
      <c r="AD58" s="45">
        <v>0</v>
      </c>
      <c r="AE58" s="45">
        <v>0</v>
      </c>
      <c r="AF58" s="54">
        <v>0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0.00010832100000000001</v>
      </c>
      <c r="AM58" s="45">
        <v>0</v>
      </c>
      <c r="AN58" s="45">
        <v>0</v>
      </c>
      <c r="AO58" s="45">
        <v>0</v>
      </c>
      <c r="AP58" s="54">
        <v>0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216.46988170000003</v>
      </c>
      <c r="AW58" s="45">
        <v>608.070245377613</v>
      </c>
      <c r="AX58" s="45">
        <v>4.306477602</v>
      </c>
      <c r="AY58" s="45">
        <v>0</v>
      </c>
      <c r="AZ58" s="54">
        <v>1805.1825618300002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53.448191124999994</v>
      </c>
      <c r="BG58" s="53">
        <v>103.18091629700001</v>
      </c>
      <c r="BH58" s="45">
        <v>22.613149557</v>
      </c>
      <c r="BI58" s="45">
        <v>0</v>
      </c>
      <c r="BJ58" s="54">
        <v>249.203828176</v>
      </c>
      <c r="BK58" s="49">
        <v>3509.274872415613</v>
      </c>
      <c r="BL58" s="104"/>
    </row>
    <row r="59" spans="1:64" ht="12.75">
      <c r="A59" s="11"/>
      <c r="B59" s="24" t="s">
        <v>138</v>
      </c>
      <c r="C59" s="71">
        <v>0</v>
      </c>
      <c r="D59" s="53">
        <v>455.70844793500004</v>
      </c>
      <c r="E59" s="45">
        <v>0</v>
      </c>
      <c r="F59" s="45">
        <v>0</v>
      </c>
      <c r="G59" s="54">
        <v>0</v>
      </c>
      <c r="H59" s="71">
        <v>19.304143458</v>
      </c>
      <c r="I59" s="45">
        <v>535.56478278</v>
      </c>
      <c r="J59" s="45">
        <v>10.006549491</v>
      </c>
      <c r="K59" s="45">
        <v>0</v>
      </c>
      <c r="L59" s="54">
        <v>711.8666656759999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5.248171581000001</v>
      </c>
      <c r="S59" s="45">
        <v>0.111871002</v>
      </c>
      <c r="T59" s="45">
        <v>0</v>
      </c>
      <c r="U59" s="45">
        <v>0</v>
      </c>
      <c r="V59" s="54">
        <v>19.53372322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0.025108461</v>
      </c>
      <c r="AC59" s="45">
        <v>0</v>
      </c>
      <c r="AD59" s="45">
        <v>0</v>
      </c>
      <c r="AE59" s="45">
        <v>0</v>
      </c>
      <c r="AF59" s="54">
        <v>0.294835158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44.001208950000006</v>
      </c>
      <c r="AW59" s="45">
        <v>466.208050692</v>
      </c>
      <c r="AX59" s="45">
        <v>0</v>
      </c>
      <c r="AY59" s="45">
        <v>0</v>
      </c>
      <c r="AZ59" s="54">
        <v>236.01480459099997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16.750122057000002</v>
      </c>
      <c r="BG59" s="53">
        <v>87.734645572</v>
      </c>
      <c r="BH59" s="45">
        <v>0</v>
      </c>
      <c r="BI59" s="45">
        <v>0</v>
      </c>
      <c r="BJ59" s="54">
        <v>44.535696426</v>
      </c>
      <c r="BK59" s="49">
        <v>2652.90882705</v>
      </c>
      <c r="BL59" s="104"/>
    </row>
    <row r="60" spans="1:64" ht="12.75">
      <c r="A60" s="11"/>
      <c r="B60" s="24" t="s">
        <v>139</v>
      </c>
      <c r="C60" s="71">
        <v>0</v>
      </c>
      <c r="D60" s="53">
        <v>10.732482628</v>
      </c>
      <c r="E60" s="45">
        <v>0</v>
      </c>
      <c r="F60" s="45">
        <v>0</v>
      </c>
      <c r="G60" s="54">
        <v>0</v>
      </c>
      <c r="H60" s="71">
        <v>22.894376075</v>
      </c>
      <c r="I60" s="45">
        <v>597.599848178</v>
      </c>
      <c r="J60" s="45">
        <v>39.377836883</v>
      </c>
      <c r="K60" s="45">
        <v>0</v>
      </c>
      <c r="L60" s="54">
        <v>657.8440601249999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8.134474207</v>
      </c>
      <c r="S60" s="45">
        <v>3.5513776810000004</v>
      </c>
      <c r="T60" s="45">
        <v>1.991011313</v>
      </c>
      <c r="U60" s="45">
        <v>0</v>
      </c>
      <c r="V60" s="54">
        <v>7.114504675999999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0.050912486</v>
      </c>
      <c r="AC60" s="45">
        <v>0.002088054</v>
      </c>
      <c r="AD60" s="45">
        <v>0</v>
      </c>
      <c r="AE60" s="45">
        <v>0</v>
      </c>
      <c r="AF60" s="54">
        <v>0.060241365000000005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0.013109103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218.34660142399997</v>
      </c>
      <c r="AW60" s="45">
        <v>1342.871688026</v>
      </c>
      <c r="AX60" s="45">
        <v>11.449511771</v>
      </c>
      <c r="AY60" s="45">
        <v>0</v>
      </c>
      <c r="AZ60" s="54">
        <v>658.8769730810001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69.189690114</v>
      </c>
      <c r="BG60" s="53">
        <v>32.153961186</v>
      </c>
      <c r="BH60" s="45">
        <v>50.675053072000004</v>
      </c>
      <c r="BI60" s="45">
        <v>0</v>
      </c>
      <c r="BJ60" s="54">
        <v>89.495395901</v>
      </c>
      <c r="BK60" s="49">
        <v>3822.4251973489995</v>
      </c>
      <c r="BL60" s="104"/>
    </row>
    <row r="61" spans="1:64" ht="12.75">
      <c r="A61" s="11"/>
      <c r="B61" s="24" t="s">
        <v>140</v>
      </c>
      <c r="C61" s="71">
        <v>0</v>
      </c>
      <c r="D61" s="53">
        <v>0.67381931</v>
      </c>
      <c r="E61" s="45">
        <v>0</v>
      </c>
      <c r="F61" s="45">
        <v>0</v>
      </c>
      <c r="G61" s="54">
        <v>0</v>
      </c>
      <c r="H61" s="71">
        <v>2.5213941459999996</v>
      </c>
      <c r="I61" s="45">
        <v>1.184909862</v>
      </c>
      <c r="J61" s="45">
        <v>0</v>
      </c>
      <c r="K61" s="45">
        <v>0</v>
      </c>
      <c r="L61" s="54">
        <v>2.356882146</v>
      </c>
      <c r="M61" s="71">
        <v>0</v>
      </c>
      <c r="N61" s="53">
        <v>0</v>
      </c>
      <c r="O61" s="45">
        <v>0</v>
      </c>
      <c r="P61" s="45">
        <v>0</v>
      </c>
      <c r="Q61" s="54">
        <v>0</v>
      </c>
      <c r="R61" s="71">
        <v>0.808705574</v>
      </c>
      <c r="S61" s="45">
        <v>0</v>
      </c>
      <c r="T61" s="45">
        <v>0</v>
      </c>
      <c r="U61" s="45">
        <v>0</v>
      </c>
      <c r="V61" s="54">
        <v>0.06535314199999999</v>
      </c>
      <c r="W61" s="71">
        <v>0</v>
      </c>
      <c r="X61" s="45">
        <v>0</v>
      </c>
      <c r="Y61" s="45">
        <v>0</v>
      </c>
      <c r="Z61" s="45">
        <v>0</v>
      </c>
      <c r="AA61" s="54">
        <v>0</v>
      </c>
      <c r="AB61" s="71">
        <v>0</v>
      </c>
      <c r="AC61" s="45">
        <v>0</v>
      </c>
      <c r="AD61" s="45">
        <v>0</v>
      </c>
      <c r="AE61" s="45">
        <v>0</v>
      </c>
      <c r="AF61" s="54">
        <v>0</v>
      </c>
      <c r="AG61" s="71">
        <v>0</v>
      </c>
      <c r="AH61" s="45">
        <v>0</v>
      </c>
      <c r="AI61" s="45">
        <v>0</v>
      </c>
      <c r="AJ61" s="45">
        <v>0</v>
      </c>
      <c r="AK61" s="54">
        <v>0</v>
      </c>
      <c r="AL61" s="71">
        <v>0</v>
      </c>
      <c r="AM61" s="45">
        <v>0</v>
      </c>
      <c r="AN61" s="45">
        <v>0</v>
      </c>
      <c r="AO61" s="45">
        <v>0</v>
      </c>
      <c r="AP61" s="54">
        <v>0</v>
      </c>
      <c r="AQ61" s="71">
        <v>0</v>
      </c>
      <c r="AR61" s="53">
        <v>0</v>
      </c>
      <c r="AS61" s="45">
        <v>0</v>
      </c>
      <c r="AT61" s="45">
        <v>0</v>
      </c>
      <c r="AU61" s="54">
        <v>0</v>
      </c>
      <c r="AV61" s="71">
        <v>59.648856194000004</v>
      </c>
      <c r="AW61" s="45">
        <v>24.700256028</v>
      </c>
      <c r="AX61" s="45">
        <v>0</v>
      </c>
      <c r="AY61" s="45">
        <v>0</v>
      </c>
      <c r="AZ61" s="54">
        <v>158.362670106</v>
      </c>
      <c r="BA61" s="71">
        <v>0</v>
      </c>
      <c r="BB61" s="53">
        <v>0</v>
      </c>
      <c r="BC61" s="45">
        <v>0</v>
      </c>
      <c r="BD61" s="45">
        <v>0</v>
      </c>
      <c r="BE61" s="54">
        <v>0</v>
      </c>
      <c r="BF61" s="71">
        <v>11.552487740999998</v>
      </c>
      <c r="BG61" s="53">
        <v>0.402033397</v>
      </c>
      <c r="BH61" s="45">
        <v>0</v>
      </c>
      <c r="BI61" s="45">
        <v>0</v>
      </c>
      <c r="BJ61" s="54">
        <v>22.439317674</v>
      </c>
      <c r="BK61" s="49">
        <v>284.71668532</v>
      </c>
      <c r="BL61" s="104"/>
    </row>
    <row r="62" spans="1:64" ht="12.75">
      <c r="A62" s="11"/>
      <c r="B62" s="24" t="s">
        <v>141</v>
      </c>
      <c r="C62" s="71">
        <v>0</v>
      </c>
      <c r="D62" s="53">
        <v>243.30020505700003</v>
      </c>
      <c r="E62" s="45">
        <v>0</v>
      </c>
      <c r="F62" s="45">
        <v>0</v>
      </c>
      <c r="G62" s="54">
        <v>0</v>
      </c>
      <c r="H62" s="71">
        <v>9.710785709999998</v>
      </c>
      <c r="I62" s="45">
        <v>1548.563550159</v>
      </c>
      <c r="J62" s="45">
        <v>0</v>
      </c>
      <c r="K62" s="45">
        <v>2.8367992429999997</v>
      </c>
      <c r="L62" s="54">
        <v>266.63314292900003</v>
      </c>
      <c r="M62" s="71">
        <v>0</v>
      </c>
      <c r="N62" s="53">
        <v>0</v>
      </c>
      <c r="O62" s="45">
        <v>0</v>
      </c>
      <c r="P62" s="45">
        <v>0</v>
      </c>
      <c r="Q62" s="54">
        <v>0</v>
      </c>
      <c r="R62" s="71">
        <v>1.5942894570000001</v>
      </c>
      <c r="S62" s="45">
        <v>4.538392226</v>
      </c>
      <c r="T62" s="45">
        <v>0</v>
      </c>
      <c r="U62" s="45">
        <v>0</v>
      </c>
      <c r="V62" s="54">
        <v>8.860653604000001</v>
      </c>
      <c r="W62" s="71">
        <v>0</v>
      </c>
      <c r="X62" s="45">
        <v>0</v>
      </c>
      <c r="Y62" s="45">
        <v>0</v>
      </c>
      <c r="Z62" s="45">
        <v>0</v>
      </c>
      <c r="AA62" s="54">
        <v>0</v>
      </c>
      <c r="AB62" s="71">
        <v>0</v>
      </c>
      <c r="AC62" s="45">
        <v>0</v>
      </c>
      <c r="AD62" s="45">
        <v>0</v>
      </c>
      <c r="AE62" s="45">
        <v>0</v>
      </c>
      <c r="AF62" s="54">
        <v>0</v>
      </c>
      <c r="AG62" s="71">
        <v>0</v>
      </c>
      <c r="AH62" s="45">
        <v>0</v>
      </c>
      <c r="AI62" s="45">
        <v>0</v>
      </c>
      <c r="AJ62" s="45">
        <v>0</v>
      </c>
      <c r="AK62" s="54">
        <v>0</v>
      </c>
      <c r="AL62" s="71">
        <v>2.8999999999999998E-08</v>
      </c>
      <c r="AM62" s="45">
        <v>0</v>
      </c>
      <c r="AN62" s="45">
        <v>0</v>
      </c>
      <c r="AO62" s="45">
        <v>0</v>
      </c>
      <c r="AP62" s="54">
        <v>0</v>
      </c>
      <c r="AQ62" s="71">
        <v>0</v>
      </c>
      <c r="AR62" s="53">
        <v>0</v>
      </c>
      <c r="AS62" s="45">
        <v>0</v>
      </c>
      <c r="AT62" s="45">
        <v>0</v>
      </c>
      <c r="AU62" s="54">
        <v>0</v>
      </c>
      <c r="AV62" s="71">
        <v>32.334174064</v>
      </c>
      <c r="AW62" s="45">
        <v>157.570350351</v>
      </c>
      <c r="AX62" s="45">
        <v>6.41556764</v>
      </c>
      <c r="AY62" s="45">
        <v>0</v>
      </c>
      <c r="AZ62" s="54">
        <v>269.90701550899996</v>
      </c>
      <c r="BA62" s="71">
        <v>0</v>
      </c>
      <c r="BB62" s="53">
        <v>0</v>
      </c>
      <c r="BC62" s="45">
        <v>0</v>
      </c>
      <c r="BD62" s="45">
        <v>0</v>
      </c>
      <c r="BE62" s="54">
        <v>0</v>
      </c>
      <c r="BF62" s="71">
        <v>5.750275495</v>
      </c>
      <c r="BG62" s="53">
        <v>3.882596586</v>
      </c>
      <c r="BH62" s="45">
        <v>3.7332543159999996</v>
      </c>
      <c r="BI62" s="45">
        <v>0</v>
      </c>
      <c r="BJ62" s="54">
        <v>34.406080204000006</v>
      </c>
      <c r="BK62" s="49">
        <v>2600.0371325789997</v>
      </c>
      <c r="BL62" s="104"/>
    </row>
    <row r="63" spans="1:64" ht="12.75">
      <c r="A63" s="11"/>
      <c r="B63" s="24" t="s">
        <v>172</v>
      </c>
      <c r="C63" s="71">
        <v>0</v>
      </c>
      <c r="D63" s="53">
        <v>68.71132749099999</v>
      </c>
      <c r="E63" s="45">
        <v>0</v>
      </c>
      <c r="F63" s="45">
        <v>0</v>
      </c>
      <c r="G63" s="54">
        <v>0</v>
      </c>
      <c r="H63" s="71">
        <v>1.031471452</v>
      </c>
      <c r="I63" s="45">
        <v>123.33953489100001</v>
      </c>
      <c r="J63" s="45">
        <v>0</v>
      </c>
      <c r="K63" s="45">
        <v>0</v>
      </c>
      <c r="L63" s="54">
        <v>26.464798953000003</v>
      </c>
      <c r="M63" s="71">
        <v>0</v>
      </c>
      <c r="N63" s="53">
        <v>0</v>
      </c>
      <c r="O63" s="45">
        <v>0</v>
      </c>
      <c r="P63" s="45">
        <v>0</v>
      </c>
      <c r="Q63" s="54">
        <v>0</v>
      </c>
      <c r="R63" s="71">
        <v>0.25700227600000003</v>
      </c>
      <c r="S63" s="45">
        <v>0</v>
      </c>
      <c r="T63" s="45">
        <v>0</v>
      </c>
      <c r="U63" s="45">
        <v>0</v>
      </c>
      <c r="V63" s="54">
        <v>41.332153686</v>
      </c>
      <c r="W63" s="71">
        <v>0</v>
      </c>
      <c r="X63" s="45">
        <v>0</v>
      </c>
      <c r="Y63" s="45">
        <v>0</v>
      </c>
      <c r="Z63" s="45">
        <v>0</v>
      </c>
      <c r="AA63" s="54">
        <v>0</v>
      </c>
      <c r="AB63" s="71">
        <v>0</v>
      </c>
      <c r="AC63" s="45">
        <v>0</v>
      </c>
      <c r="AD63" s="45">
        <v>0</v>
      </c>
      <c r="AE63" s="45">
        <v>0</v>
      </c>
      <c r="AF63" s="54">
        <v>0</v>
      </c>
      <c r="AG63" s="71">
        <v>0</v>
      </c>
      <c r="AH63" s="45">
        <v>0</v>
      </c>
      <c r="AI63" s="45">
        <v>0</v>
      </c>
      <c r="AJ63" s="45">
        <v>0</v>
      </c>
      <c r="AK63" s="54">
        <v>0</v>
      </c>
      <c r="AL63" s="71">
        <v>0</v>
      </c>
      <c r="AM63" s="45">
        <v>0</v>
      </c>
      <c r="AN63" s="45">
        <v>0</v>
      </c>
      <c r="AO63" s="45">
        <v>0</v>
      </c>
      <c r="AP63" s="54">
        <v>0</v>
      </c>
      <c r="AQ63" s="71">
        <v>0</v>
      </c>
      <c r="AR63" s="53">
        <v>0</v>
      </c>
      <c r="AS63" s="45">
        <v>0</v>
      </c>
      <c r="AT63" s="45">
        <v>0</v>
      </c>
      <c r="AU63" s="54">
        <v>0</v>
      </c>
      <c r="AV63" s="71">
        <v>2.401566587</v>
      </c>
      <c r="AW63" s="45">
        <v>69.538256648</v>
      </c>
      <c r="AX63" s="45">
        <v>1.086323934</v>
      </c>
      <c r="AY63" s="45">
        <v>0</v>
      </c>
      <c r="AZ63" s="54">
        <v>147.45956980100001</v>
      </c>
      <c r="BA63" s="71">
        <v>0</v>
      </c>
      <c r="BB63" s="53">
        <v>0</v>
      </c>
      <c r="BC63" s="45">
        <v>0</v>
      </c>
      <c r="BD63" s="45">
        <v>0</v>
      </c>
      <c r="BE63" s="54">
        <v>0</v>
      </c>
      <c r="BF63" s="71">
        <v>0.8416812499999999</v>
      </c>
      <c r="BG63" s="53">
        <v>3.562187486</v>
      </c>
      <c r="BH63" s="45">
        <v>0</v>
      </c>
      <c r="BI63" s="45">
        <v>0</v>
      </c>
      <c r="BJ63" s="54">
        <v>7.937845156</v>
      </c>
      <c r="BK63" s="49">
        <v>493.9637196110001</v>
      </c>
      <c r="BL63" s="104"/>
    </row>
    <row r="64" spans="1:64" ht="12.75">
      <c r="A64" s="11"/>
      <c r="B64" s="24" t="s">
        <v>142</v>
      </c>
      <c r="C64" s="71">
        <v>0</v>
      </c>
      <c r="D64" s="53">
        <v>397.79365899699997</v>
      </c>
      <c r="E64" s="45">
        <v>0</v>
      </c>
      <c r="F64" s="45">
        <v>0</v>
      </c>
      <c r="G64" s="54">
        <v>0</v>
      </c>
      <c r="H64" s="71">
        <v>3.9199581400000003</v>
      </c>
      <c r="I64" s="45">
        <v>0.179009105</v>
      </c>
      <c r="J64" s="45">
        <v>0</v>
      </c>
      <c r="K64" s="45">
        <v>0</v>
      </c>
      <c r="L64" s="54">
        <v>210.410390302</v>
      </c>
      <c r="M64" s="71">
        <v>0</v>
      </c>
      <c r="N64" s="53">
        <v>0</v>
      </c>
      <c r="O64" s="45">
        <v>0</v>
      </c>
      <c r="P64" s="45">
        <v>0</v>
      </c>
      <c r="Q64" s="54">
        <v>0</v>
      </c>
      <c r="R64" s="71">
        <v>0.9565658330000001</v>
      </c>
      <c r="S64" s="45">
        <v>0.6002096</v>
      </c>
      <c r="T64" s="45">
        <v>0</v>
      </c>
      <c r="U64" s="45">
        <v>0</v>
      </c>
      <c r="V64" s="54">
        <v>0.543586204</v>
      </c>
      <c r="W64" s="71">
        <v>0</v>
      </c>
      <c r="X64" s="45">
        <v>0</v>
      </c>
      <c r="Y64" s="45">
        <v>0</v>
      </c>
      <c r="Z64" s="45">
        <v>0</v>
      </c>
      <c r="AA64" s="54">
        <v>0</v>
      </c>
      <c r="AB64" s="71">
        <v>0.081947826</v>
      </c>
      <c r="AC64" s="45">
        <v>0</v>
      </c>
      <c r="AD64" s="45">
        <v>0</v>
      </c>
      <c r="AE64" s="45">
        <v>0</v>
      </c>
      <c r="AF64" s="54">
        <v>0</v>
      </c>
      <c r="AG64" s="71">
        <v>0</v>
      </c>
      <c r="AH64" s="45">
        <v>0</v>
      </c>
      <c r="AI64" s="45">
        <v>0</v>
      </c>
      <c r="AJ64" s="45">
        <v>0</v>
      </c>
      <c r="AK64" s="54">
        <v>0</v>
      </c>
      <c r="AL64" s="71">
        <v>0</v>
      </c>
      <c r="AM64" s="45">
        <v>0</v>
      </c>
      <c r="AN64" s="45">
        <v>0</v>
      </c>
      <c r="AO64" s="45">
        <v>0</v>
      </c>
      <c r="AP64" s="54">
        <v>0</v>
      </c>
      <c r="AQ64" s="71">
        <v>0</v>
      </c>
      <c r="AR64" s="53">
        <v>0</v>
      </c>
      <c r="AS64" s="45">
        <v>0</v>
      </c>
      <c r="AT64" s="45">
        <v>0</v>
      </c>
      <c r="AU64" s="54">
        <v>0</v>
      </c>
      <c r="AV64" s="71">
        <v>9.886890512</v>
      </c>
      <c r="AW64" s="45">
        <v>57.589573609</v>
      </c>
      <c r="AX64" s="45">
        <v>7.447313878</v>
      </c>
      <c r="AY64" s="45">
        <v>0</v>
      </c>
      <c r="AZ64" s="54">
        <v>187.28596788099998</v>
      </c>
      <c r="BA64" s="71">
        <v>0</v>
      </c>
      <c r="BB64" s="53">
        <v>0</v>
      </c>
      <c r="BC64" s="45">
        <v>0</v>
      </c>
      <c r="BD64" s="45">
        <v>0</v>
      </c>
      <c r="BE64" s="54">
        <v>0</v>
      </c>
      <c r="BF64" s="71">
        <v>1.572835505</v>
      </c>
      <c r="BG64" s="53">
        <v>1.9622814179999999</v>
      </c>
      <c r="BH64" s="45">
        <v>0</v>
      </c>
      <c r="BI64" s="45">
        <v>0</v>
      </c>
      <c r="BJ64" s="54">
        <v>1.595416741</v>
      </c>
      <c r="BK64" s="49">
        <v>881.825605551</v>
      </c>
      <c r="BL64" s="104"/>
    </row>
    <row r="65" spans="1:65" ht="12.75">
      <c r="A65" s="36"/>
      <c r="B65" s="37" t="s">
        <v>81</v>
      </c>
      <c r="C65" s="80">
        <f aca="true" t="shared" si="5" ref="C65:AH65">SUM(C56:C64)</f>
        <v>0</v>
      </c>
      <c r="D65" s="80">
        <f t="shared" si="5"/>
        <v>1519.9117643089999</v>
      </c>
      <c r="E65" s="80">
        <f t="shared" si="5"/>
        <v>0</v>
      </c>
      <c r="F65" s="80">
        <f t="shared" si="5"/>
        <v>0</v>
      </c>
      <c r="G65" s="80">
        <f t="shared" si="5"/>
        <v>0</v>
      </c>
      <c r="H65" s="80">
        <f t="shared" si="5"/>
        <v>83.601851842</v>
      </c>
      <c r="I65" s="80">
        <f t="shared" si="5"/>
        <v>3866.1731941000003</v>
      </c>
      <c r="J65" s="80">
        <f t="shared" si="5"/>
        <v>49.394072077000004</v>
      </c>
      <c r="K65" s="80">
        <f t="shared" si="5"/>
        <v>2.8367992429999997</v>
      </c>
      <c r="L65" s="80">
        <f t="shared" si="5"/>
        <v>2346.3114382169997</v>
      </c>
      <c r="M65" s="80">
        <f t="shared" si="5"/>
        <v>0</v>
      </c>
      <c r="N65" s="80">
        <f t="shared" si="5"/>
        <v>0</v>
      </c>
      <c r="O65" s="80">
        <f t="shared" si="5"/>
        <v>0</v>
      </c>
      <c r="P65" s="80">
        <f t="shared" si="5"/>
        <v>0</v>
      </c>
      <c r="Q65" s="80">
        <f t="shared" si="5"/>
        <v>0</v>
      </c>
      <c r="R65" s="80">
        <f t="shared" si="5"/>
        <v>21.939392035</v>
      </c>
      <c r="S65" s="80">
        <f t="shared" si="5"/>
        <v>32.383048798000004</v>
      </c>
      <c r="T65" s="80">
        <f t="shared" si="5"/>
        <v>1.991011313</v>
      </c>
      <c r="U65" s="80">
        <f t="shared" si="5"/>
        <v>0</v>
      </c>
      <c r="V65" s="80">
        <f t="shared" si="5"/>
        <v>115.840564688</v>
      </c>
      <c r="W65" s="80">
        <f t="shared" si="5"/>
        <v>0</v>
      </c>
      <c r="X65" s="80">
        <f t="shared" si="5"/>
        <v>0</v>
      </c>
      <c r="Y65" s="80">
        <f t="shared" si="5"/>
        <v>0</v>
      </c>
      <c r="Z65" s="80">
        <f t="shared" si="5"/>
        <v>0</v>
      </c>
      <c r="AA65" s="80">
        <f t="shared" si="5"/>
        <v>0</v>
      </c>
      <c r="AB65" s="80">
        <f t="shared" si="5"/>
        <v>0.162487579</v>
      </c>
      <c r="AC65" s="80">
        <f t="shared" si="5"/>
        <v>0.002088054</v>
      </c>
      <c r="AD65" s="80">
        <f t="shared" si="5"/>
        <v>0</v>
      </c>
      <c r="AE65" s="80">
        <f t="shared" si="5"/>
        <v>0</v>
      </c>
      <c r="AF65" s="80">
        <f t="shared" si="5"/>
        <v>0.355076523</v>
      </c>
      <c r="AG65" s="80">
        <f t="shared" si="5"/>
        <v>0</v>
      </c>
      <c r="AH65" s="80">
        <f t="shared" si="5"/>
        <v>0</v>
      </c>
      <c r="AI65" s="80">
        <f aca="true" t="shared" si="6" ref="AI65:BJ65">SUM(AI56:AI64)</f>
        <v>0</v>
      </c>
      <c r="AJ65" s="80">
        <f t="shared" si="6"/>
        <v>0</v>
      </c>
      <c r="AK65" s="80">
        <f t="shared" si="6"/>
        <v>0</v>
      </c>
      <c r="AL65" s="80">
        <f t="shared" si="6"/>
        <v>0.014180034000000001</v>
      </c>
      <c r="AM65" s="80">
        <f t="shared" si="6"/>
        <v>0</v>
      </c>
      <c r="AN65" s="80">
        <f t="shared" si="6"/>
        <v>0</v>
      </c>
      <c r="AO65" s="80">
        <f t="shared" si="6"/>
        <v>0</v>
      </c>
      <c r="AP65" s="80">
        <f t="shared" si="6"/>
        <v>0</v>
      </c>
      <c r="AQ65" s="80">
        <f t="shared" si="6"/>
        <v>0</v>
      </c>
      <c r="AR65" s="80">
        <f t="shared" si="6"/>
        <v>0</v>
      </c>
      <c r="AS65" s="80">
        <f t="shared" si="6"/>
        <v>0</v>
      </c>
      <c r="AT65" s="80">
        <f t="shared" si="6"/>
        <v>0</v>
      </c>
      <c r="AU65" s="80">
        <f t="shared" si="6"/>
        <v>0</v>
      </c>
      <c r="AV65" s="80">
        <f t="shared" si="6"/>
        <v>608.8206088960001</v>
      </c>
      <c r="AW65" s="80">
        <f t="shared" si="6"/>
        <v>2946.5073283216125</v>
      </c>
      <c r="AX65" s="80">
        <f t="shared" si="6"/>
        <v>30.705194824999996</v>
      </c>
      <c r="AY65" s="80">
        <f t="shared" si="6"/>
        <v>0</v>
      </c>
      <c r="AZ65" s="80">
        <f t="shared" si="6"/>
        <v>3778.457190965</v>
      </c>
      <c r="BA65" s="80">
        <f t="shared" si="6"/>
        <v>0</v>
      </c>
      <c r="BB65" s="80">
        <f t="shared" si="6"/>
        <v>0</v>
      </c>
      <c r="BC65" s="80">
        <f t="shared" si="6"/>
        <v>0</v>
      </c>
      <c r="BD65" s="80">
        <f t="shared" si="6"/>
        <v>0</v>
      </c>
      <c r="BE65" s="80">
        <f t="shared" si="6"/>
        <v>0</v>
      </c>
      <c r="BF65" s="80">
        <f t="shared" si="6"/>
        <v>163.84497682</v>
      </c>
      <c r="BG65" s="80">
        <f t="shared" si="6"/>
        <v>259.688917068</v>
      </c>
      <c r="BH65" s="80">
        <f t="shared" si="6"/>
        <v>80.12485009400001</v>
      </c>
      <c r="BI65" s="80">
        <f t="shared" si="6"/>
        <v>0</v>
      </c>
      <c r="BJ65" s="80">
        <f t="shared" si="6"/>
        <v>462.46647653699995</v>
      </c>
      <c r="BK65" s="66">
        <f>SUM(BK56:BK64)</f>
        <v>16371.53251233861</v>
      </c>
      <c r="BL65" s="104"/>
      <c r="BM65" s="104"/>
    </row>
    <row r="66" spans="1:64" ht="12.75">
      <c r="A66" s="36"/>
      <c r="B66" s="38" t="s">
        <v>71</v>
      </c>
      <c r="C66" s="66">
        <f aca="true" t="shared" si="7" ref="C66:AH66">+C65+C48+C15+C11</f>
        <v>0</v>
      </c>
      <c r="D66" s="72">
        <f t="shared" si="7"/>
        <v>2465.1582080999997</v>
      </c>
      <c r="E66" s="72">
        <f t="shared" si="7"/>
        <v>0</v>
      </c>
      <c r="F66" s="72">
        <f t="shared" si="7"/>
        <v>0</v>
      </c>
      <c r="G66" s="73">
        <f t="shared" si="7"/>
        <v>0</v>
      </c>
      <c r="H66" s="66">
        <f t="shared" si="7"/>
        <v>216.807269711</v>
      </c>
      <c r="I66" s="72">
        <f t="shared" si="7"/>
        <v>11514.689855123426</v>
      </c>
      <c r="J66" s="72">
        <f t="shared" si="7"/>
        <v>1425.8739217359996</v>
      </c>
      <c r="K66" s="72">
        <f t="shared" si="7"/>
        <v>2.8367992429999997</v>
      </c>
      <c r="L66" s="73">
        <f t="shared" si="7"/>
        <v>3899.492491662442</v>
      </c>
      <c r="M66" s="66">
        <f t="shared" si="7"/>
        <v>0</v>
      </c>
      <c r="N66" s="72">
        <f t="shared" si="7"/>
        <v>0</v>
      </c>
      <c r="O66" s="72">
        <f t="shared" si="7"/>
        <v>0</v>
      </c>
      <c r="P66" s="72">
        <f t="shared" si="7"/>
        <v>0</v>
      </c>
      <c r="Q66" s="73">
        <f t="shared" si="7"/>
        <v>0</v>
      </c>
      <c r="R66" s="66">
        <f t="shared" si="7"/>
        <v>67.91433945400001</v>
      </c>
      <c r="S66" s="72">
        <f t="shared" si="7"/>
        <v>206.937880967</v>
      </c>
      <c r="T66" s="72">
        <f t="shared" si="7"/>
        <v>68.737472873</v>
      </c>
      <c r="U66" s="72">
        <f t="shared" si="7"/>
        <v>0</v>
      </c>
      <c r="V66" s="73">
        <f t="shared" si="7"/>
        <v>210.822834858</v>
      </c>
      <c r="W66" s="66">
        <f t="shared" si="7"/>
        <v>0</v>
      </c>
      <c r="X66" s="66">
        <f t="shared" si="7"/>
        <v>0</v>
      </c>
      <c r="Y66" s="66">
        <f t="shared" si="7"/>
        <v>0</v>
      </c>
      <c r="Z66" s="66">
        <f t="shared" si="7"/>
        <v>0</v>
      </c>
      <c r="AA66" s="66">
        <f t="shared" si="7"/>
        <v>0</v>
      </c>
      <c r="AB66" s="66">
        <f t="shared" si="7"/>
        <v>0.236366193</v>
      </c>
      <c r="AC66" s="72">
        <f t="shared" si="7"/>
        <v>0.002088054</v>
      </c>
      <c r="AD66" s="72">
        <f t="shared" si="7"/>
        <v>0</v>
      </c>
      <c r="AE66" s="72">
        <f t="shared" si="7"/>
        <v>0</v>
      </c>
      <c r="AF66" s="73">
        <f t="shared" si="7"/>
        <v>0.355076523</v>
      </c>
      <c r="AG66" s="66">
        <f t="shared" si="7"/>
        <v>0</v>
      </c>
      <c r="AH66" s="72">
        <f t="shared" si="7"/>
        <v>0</v>
      </c>
      <c r="AI66" s="72">
        <f aca="true" t="shared" si="8" ref="AI66:BK66">+AI65+AI48+AI15+AI11</f>
        <v>0</v>
      </c>
      <c r="AJ66" s="72">
        <f t="shared" si="8"/>
        <v>0</v>
      </c>
      <c r="AK66" s="73">
        <f t="shared" si="8"/>
        <v>0</v>
      </c>
      <c r="AL66" s="66">
        <f t="shared" si="8"/>
        <v>0.07323012000000001</v>
      </c>
      <c r="AM66" s="72">
        <f t="shared" si="8"/>
        <v>0</v>
      </c>
      <c r="AN66" s="72">
        <f t="shared" si="8"/>
        <v>0</v>
      </c>
      <c r="AO66" s="72">
        <f t="shared" si="8"/>
        <v>0</v>
      </c>
      <c r="AP66" s="73">
        <f t="shared" si="8"/>
        <v>0</v>
      </c>
      <c r="AQ66" s="66">
        <f t="shared" si="8"/>
        <v>0</v>
      </c>
      <c r="AR66" s="72">
        <f t="shared" si="8"/>
        <v>135.11832415100002</v>
      </c>
      <c r="AS66" s="72">
        <f t="shared" si="8"/>
        <v>0</v>
      </c>
      <c r="AT66" s="72">
        <f t="shared" si="8"/>
        <v>0</v>
      </c>
      <c r="AU66" s="73">
        <f t="shared" si="8"/>
        <v>0</v>
      </c>
      <c r="AV66" s="66">
        <f t="shared" si="8"/>
        <v>780.912972409</v>
      </c>
      <c r="AW66" s="72">
        <f t="shared" si="8"/>
        <v>6245.760744829612</v>
      </c>
      <c r="AX66" s="72">
        <f t="shared" si="8"/>
        <v>363.097570084</v>
      </c>
      <c r="AY66" s="72">
        <f t="shared" si="8"/>
        <v>0</v>
      </c>
      <c r="AZ66" s="73">
        <f t="shared" si="8"/>
        <v>5654.360661780999</v>
      </c>
      <c r="BA66" s="66">
        <f t="shared" si="8"/>
        <v>0</v>
      </c>
      <c r="BB66" s="72">
        <f t="shared" si="8"/>
        <v>0</v>
      </c>
      <c r="BC66" s="72">
        <f t="shared" si="8"/>
        <v>0</v>
      </c>
      <c r="BD66" s="72">
        <f t="shared" si="8"/>
        <v>0</v>
      </c>
      <c r="BE66" s="73">
        <f t="shared" si="8"/>
        <v>0</v>
      </c>
      <c r="BF66" s="66">
        <f t="shared" si="8"/>
        <v>210.56890386599997</v>
      </c>
      <c r="BG66" s="72">
        <f t="shared" si="8"/>
        <v>348.168188895</v>
      </c>
      <c r="BH66" s="72">
        <f t="shared" si="8"/>
        <v>101.445396789</v>
      </c>
      <c r="BI66" s="72">
        <f t="shared" si="8"/>
        <v>0</v>
      </c>
      <c r="BJ66" s="73">
        <f t="shared" si="8"/>
        <v>620.444057405</v>
      </c>
      <c r="BK66" s="66">
        <f t="shared" si="8"/>
        <v>34539.81465482748</v>
      </c>
      <c r="BL66" s="104"/>
    </row>
    <row r="67" spans="1:64" ht="3.75" customHeight="1">
      <c r="A67" s="11"/>
      <c r="B67" s="20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4"/>
      <c r="BL67" s="104"/>
    </row>
    <row r="68" spans="1:64" ht="3.75" customHeight="1">
      <c r="A68" s="11"/>
      <c r="B68" s="20"/>
      <c r="C68" s="25"/>
      <c r="D68" s="33"/>
      <c r="E68" s="26"/>
      <c r="F68" s="26"/>
      <c r="G68" s="26"/>
      <c r="H68" s="26"/>
      <c r="I68" s="26"/>
      <c r="J68" s="26"/>
      <c r="K68" s="26"/>
      <c r="L68" s="26"/>
      <c r="M68" s="26"/>
      <c r="N68" s="33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33"/>
      <c r="AS68" s="26"/>
      <c r="AT68" s="26"/>
      <c r="AU68" s="26"/>
      <c r="AV68" s="26"/>
      <c r="AW68" s="26"/>
      <c r="AX68" s="26"/>
      <c r="AY68" s="26"/>
      <c r="AZ68" s="26"/>
      <c r="BA68" s="26"/>
      <c r="BB68" s="33"/>
      <c r="BC68" s="26"/>
      <c r="BD68" s="26"/>
      <c r="BE68" s="26"/>
      <c r="BF68" s="26"/>
      <c r="BG68" s="33"/>
      <c r="BH68" s="26"/>
      <c r="BI68" s="26"/>
      <c r="BJ68" s="26"/>
      <c r="BK68" s="29"/>
      <c r="BL68" s="104"/>
    </row>
    <row r="69" spans="1:64" ht="12.75">
      <c r="A69" s="11" t="s">
        <v>1</v>
      </c>
      <c r="B69" s="17" t="s">
        <v>7</v>
      </c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4"/>
      <c r="BL69" s="104"/>
    </row>
    <row r="70" spans="1:254" s="4" customFormat="1" ht="12.75">
      <c r="A70" s="11" t="s">
        <v>67</v>
      </c>
      <c r="B70" s="24" t="s">
        <v>2</v>
      </c>
      <c r="C70" s="119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1"/>
      <c r="BL70" s="104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4" customFormat="1" ht="12.75">
      <c r="A71" s="11"/>
      <c r="B71" s="24" t="s">
        <v>168</v>
      </c>
      <c r="C71" s="75">
        <v>0</v>
      </c>
      <c r="D71" s="53">
        <v>0.847708173</v>
      </c>
      <c r="E71" s="76">
        <v>0</v>
      </c>
      <c r="F71" s="76">
        <v>0</v>
      </c>
      <c r="G71" s="77">
        <v>0</v>
      </c>
      <c r="H71" s="75">
        <v>506.0134133199999</v>
      </c>
      <c r="I71" s="76">
        <v>0.29476756800000004</v>
      </c>
      <c r="J71" s="76">
        <v>0</v>
      </c>
      <c r="K71" s="76">
        <v>0</v>
      </c>
      <c r="L71" s="77">
        <v>21.382642960000002</v>
      </c>
      <c r="M71" s="67">
        <v>0</v>
      </c>
      <c r="N71" s="68">
        <v>0</v>
      </c>
      <c r="O71" s="67">
        <v>0</v>
      </c>
      <c r="P71" s="67">
        <v>0</v>
      </c>
      <c r="Q71" s="67">
        <v>0</v>
      </c>
      <c r="R71" s="75">
        <v>268.775214932</v>
      </c>
      <c r="S71" s="76">
        <v>0.004388087000000001</v>
      </c>
      <c r="T71" s="76">
        <v>0</v>
      </c>
      <c r="U71" s="76">
        <v>0</v>
      </c>
      <c r="V71" s="77">
        <v>4.573856184</v>
      </c>
      <c r="W71" s="75">
        <v>0</v>
      </c>
      <c r="X71" s="76">
        <v>0</v>
      </c>
      <c r="Y71" s="76">
        <v>0</v>
      </c>
      <c r="Z71" s="76">
        <v>0</v>
      </c>
      <c r="AA71" s="77">
        <v>0</v>
      </c>
      <c r="AB71" s="75">
        <v>1.9791189670000002</v>
      </c>
      <c r="AC71" s="76">
        <v>0</v>
      </c>
      <c r="AD71" s="76">
        <v>0</v>
      </c>
      <c r="AE71" s="76">
        <v>0</v>
      </c>
      <c r="AF71" s="7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75">
        <v>0.798153712</v>
      </c>
      <c r="AM71" s="76">
        <v>0</v>
      </c>
      <c r="AN71" s="76">
        <v>0</v>
      </c>
      <c r="AO71" s="76">
        <v>0</v>
      </c>
      <c r="AP71" s="77">
        <v>0</v>
      </c>
      <c r="AQ71" s="75">
        <v>0</v>
      </c>
      <c r="AR71" s="78">
        <v>0</v>
      </c>
      <c r="AS71" s="76">
        <v>0</v>
      </c>
      <c r="AT71" s="76">
        <v>0</v>
      </c>
      <c r="AU71" s="77">
        <v>0</v>
      </c>
      <c r="AV71" s="75">
        <v>3049.67362074</v>
      </c>
      <c r="AW71" s="76">
        <v>12.708624257</v>
      </c>
      <c r="AX71" s="76">
        <v>1.768006635</v>
      </c>
      <c r="AY71" s="76">
        <v>0</v>
      </c>
      <c r="AZ71" s="77">
        <v>414.553665687</v>
      </c>
      <c r="BA71" s="75">
        <v>0</v>
      </c>
      <c r="BB71" s="78">
        <v>0</v>
      </c>
      <c r="BC71" s="76">
        <v>0</v>
      </c>
      <c r="BD71" s="76">
        <v>0</v>
      </c>
      <c r="BE71" s="77">
        <v>0</v>
      </c>
      <c r="BF71" s="75">
        <v>1248.025326422593</v>
      </c>
      <c r="BG71" s="78">
        <v>3.4837366010000004</v>
      </c>
      <c r="BH71" s="76">
        <v>0</v>
      </c>
      <c r="BI71" s="76">
        <v>0</v>
      </c>
      <c r="BJ71" s="77">
        <v>81.37240807</v>
      </c>
      <c r="BK71" s="93">
        <v>5616.2546523155925</v>
      </c>
      <c r="BL71" s="104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4" customFormat="1" ht="12.75">
      <c r="A72" s="36"/>
      <c r="B72" s="37" t="s">
        <v>76</v>
      </c>
      <c r="C72" s="50">
        <f>SUM(C71)</f>
        <v>0</v>
      </c>
      <c r="D72" s="70">
        <f>SUM(D71)</f>
        <v>0.847708173</v>
      </c>
      <c r="E72" s="70">
        <f aca="true" t="shared" si="9" ref="E72:BJ72">SUM(E71)</f>
        <v>0</v>
      </c>
      <c r="F72" s="70">
        <f t="shared" si="9"/>
        <v>0</v>
      </c>
      <c r="G72" s="69">
        <f t="shared" si="9"/>
        <v>0</v>
      </c>
      <c r="H72" s="50">
        <f t="shared" si="9"/>
        <v>506.0134133199999</v>
      </c>
      <c r="I72" s="70">
        <f t="shared" si="9"/>
        <v>0.29476756800000004</v>
      </c>
      <c r="J72" s="70">
        <f t="shared" si="9"/>
        <v>0</v>
      </c>
      <c r="K72" s="70">
        <f t="shared" si="9"/>
        <v>0</v>
      </c>
      <c r="L72" s="69">
        <f t="shared" si="9"/>
        <v>21.382642960000002</v>
      </c>
      <c r="M72" s="51">
        <f t="shared" si="9"/>
        <v>0</v>
      </c>
      <c r="N72" s="51">
        <f t="shared" si="9"/>
        <v>0</v>
      </c>
      <c r="O72" s="51">
        <f t="shared" si="9"/>
        <v>0</v>
      </c>
      <c r="P72" s="51">
        <f t="shared" si="9"/>
        <v>0</v>
      </c>
      <c r="Q72" s="74">
        <f t="shared" si="9"/>
        <v>0</v>
      </c>
      <c r="R72" s="50">
        <f t="shared" si="9"/>
        <v>268.775214932</v>
      </c>
      <c r="S72" s="70">
        <f t="shared" si="9"/>
        <v>0.004388087000000001</v>
      </c>
      <c r="T72" s="70">
        <f t="shared" si="9"/>
        <v>0</v>
      </c>
      <c r="U72" s="70">
        <f t="shared" si="9"/>
        <v>0</v>
      </c>
      <c r="V72" s="69">
        <f t="shared" si="9"/>
        <v>4.573856184</v>
      </c>
      <c r="W72" s="50">
        <f t="shared" si="9"/>
        <v>0</v>
      </c>
      <c r="X72" s="70">
        <f t="shared" si="9"/>
        <v>0</v>
      </c>
      <c r="Y72" s="70">
        <f t="shared" si="9"/>
        <v>0</v>
      </c>
      <c r="Z72" s="70">
        <f t="shared" si="9"/>
        <v>0</v>
      </c>
      <c r="AA72" s="69">
        <f t="shared" si="9"/>
        <v>0</v>
      </c>
      <c r="AB72" s="50">
        <f t="shared" si="9"/>
        <v>1.9791189670000002</v>
      </c>
      <c r="AC72" s="70">
        <f t="shared" si="9"/>
        <v>0</v>
      </c>
      <c r="AD72" s="70">
        <f t="shared" si="9"/>
        <v>0</v>
      </c>
      <c r="AE72" s="70">
        <f t="shared" si="9"/>
        <v>0</v>
      </c>
      <c r="AF72" s="69">
        <f t="shared" si="9"/>
        <v>0</v>
      </c>
      <c r="AG72" s="51">
        <f t="shared" si="9"/>
        <v>0</v>
      </c>
      <c r="AH72" s="51">
        <f t="shared" si="9"/>
        <v>0</v>
      </c>
      <c r="AI72" s="51">
        <f t="shared" si="9"/>
        <v>0</v>
      </c>
      <c r="AJ72" s="51">
        <f t="shared" si="9"/>
        <v>0</v>
      </c>
      <c r="AK72" s="74">
        <f t="shared" si="9"/>
        <v>0</v>
      </c>
      <c r="AL72" s="50">
        <f t="shared" si="9"/>
        <v>0.798153712</v>
      </c>
      <c r="AM72" s="70">
        <f t="shared" si="9"/>
        <v>0</v>
      </c>
      <c r="AN72" s="70">
        <f t="shared" si="9"/>
        <v>0</v>
      </c>
      <c r="AO72" s="70">
        <f t="shared" si="9"/>
        <v>0</v>
      </c>
      <c r="AP72" s="69">
        <f t="shared" si="9"/>
        <v>0</v>
      </c>
      <c r="AQ72" s="50">
        <f t="shared" si="9"/>
        <v>0</v>
      </c>
      <c r="AR72" s="70">
        <f t="shared" si="9"/>
        <v>0</v>
      </c>
      <c r="AS72" s="70">
        <f t="shared" si="9"/>
        <v>0</v>
      </c>
      <c r="AT72" s="70">
        <f t="shared" si="9"/>
        <v>0</v>
      </c>
      <c r="AU72" s="69">
        <f t="shared" si="9"/>
        <v>0</v>
      </c>
      <c r="AV72" s="50">
        <f t="shared" si="9"/>
        <v>3049.67362074</v>
      </c>
      <c r="AW72" s="70">
        <f t="shared" si="9"/>
        <v>12.708624257</v>
      </c>
      <c r="AX72" s="70">
        <f t="shared" si="9"/>
        <v>1.768006635</v>
      </c>
      <c r="AY72" s="70">
        <f t="shared" si="9"/>
        <v>0</v>
      </c>
      <c r="AZ72" s="69">
        <f t="shared" si="9"/>
        <v>414.553665687</v>
      </c>
      <c r="BA72" s="50">
        <f t="shared" si="9"/>
        <v>0</v>
      </c>
      <c r="BB72" s="70">
        <f t="shared" si="9"/>
        <v>0</v>
      </c>
      <c r="BC72" s="70">
        <f t="shared" si="9"/>
        <v>0</v>
      </c>
      <c r="BD72" s="70">
        <f t="shared" si="9"/>
        <v>0</v>
      </c>
      <c r="BE72" s="69">
        <f t="shared" si="9"/>
        <v>0</v>
      </c>
      <c r="BF72" s="50">
        <f t="shared" si="9"/>
        <v>1248.025326422593</v>
      </c>
      <c r="BG72" s="70">
        <f t="shared" si="9"/>
        <v>3.4837366010000004</v>
      </c>
      <c r="BH72" s="70">
        <f t="shared" si="9"/>
        <v>0</v>
      </c>
      <c r="BI72" s="70">
        <f t="shared" si="9"/>
        <v>0</v>
      </c>
      <c r="BJ72" s="69">
        <f t="shared" si="9"/>
        <v>81.37240807</v>
      </c>
      <c r="BK72" s="52">
        <f>SUM(BK71:BK71)</f>
        <v>5616.2546523155925</v>
      </c>
      <c r="BL72" s="104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64" ht="12.75">
      <c r="A73" s="11" t="s">
        <v>68</v>
      </c>
      <c r="B73" s="18" t="s">
        <v>15</v>
      </c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4"/>
      <c r="BL73" s="104"/>
    </row>
    <row r="74" spans="1:64" ht="12.75">
      <c r="A74" s="11"/>
      <c r="B74" s="24" t="s">
        <v>143</v>
      </c>
      <c r="C74" s="71">
        <v>0</v>
      </c>
      <c r="D74" s="53">
        <v>0</v>
      </c>
      <c r="E74" s="45">
        <v>0</v>
      </c>
      <c r="F74" s="45">
        <v>0</v>
      </c>
      <c r="G74" s="54">
        <v>0</v>
      </c>
      <c r="H74" s="71">
        <v>0.38785767000000004</v>
      </c>
      <c r="I74" s="45">
        <v>0</v>
      </c>
      <c r="J74" s="45">
        <v>0</v>
      </c>
      <c r="K74" s="45">
        <v>0</v>
      </c>
      <c r="L74" s="54">
        <v>0.123077139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0.028216046</v>
      </c>
      <c r="S74" s="45">
        <v>0</v>
      </c>
      <c r="T74" s="45">
        <v>0</v>
      </c>
      <c r="U74" s="45">
        <v>0</v>
      </c>
      <c r="V74" s="54">
        <v>0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6.391142833</v>
      </c>
      <c r="AW74" s="45">
        <v>1.473214362</v>
      </c>
      <c r="AX74" s="45">
        <v>0</v>
      </c>
      <c r="AY74" s="45">
        <v>0</v>
      </c>
      <c r="AZ74" s="54">
        <v>21.600586831999998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0.849518945</v>
      </c>
      <c r="BG74" s="53">
        <v>0</v>
      </c>
      <c r="BH74" s="45">
        <v>0</v>
      </c>
      <c r="BI74" s="45">
        <v>0</v>
      </c>
      <c r="BJ74" s="54">
        <v>0.5957957199999999</v>
      </c>
      <c r="BK74" s="49">
        <v>31.449409546999995</v>
      </c>
      <c r="BL74" s="104"/>
    </row>
    <row r="75" spans="1:64" ht="12.75">
      <c r="A75" s="11"/>
      <c r="B75" s="24" t="s">
        <v>144</v>
      </c>
      <c r="C75" s="71">
        <v>0</v>
      </c>
      <c r="D75" s="53">
        <v>20.3795082</v>
      </c>
      <c r="E75" s="45">
        <v>0</v>
      </c>
      <c r="F75" s="45">
        <v>0</v>
      </c>
      <c r="G75" s="54">
        <v>0</v>
      </c>
      <c r="H75" s="71">
        <v>9.710597423</v>
      </c>
      <c r="I75" s="45">
        <v>11.371781136000001</v>
      </c>
      <c r="J75" s="45">
        <v>0</v>
      </c>
      <c r="K75" s="45">
        <v>0</v>
      </c>
      <c r="L75" s="54">
        <v>15.941437430999999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3.300093976</v>
      </c>
      <c r="S75" s="45">
        <v>20.664744128</v>
      </c>
      <c r="T75" s="45">
        <v>0</v>
      </c>
      <c r="U75" s="45">
        <v>0</v>
      </c>
      <c r="V75" s="54">
        <v>5.148884111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117.041248956</v>
      </c>
      <c r="AW75" s="45">
        <v>59.60839960599999</v>
      </c>
      <c r="AX75" s="45">
        <v>0</v>
      </c>
      <c r="AY75" s="45">
        <v>0</v>
      </c>
      <c r="AZ75" s="54">
        <v>219.822550979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48.288944285</v>
      </c>
      <c r="BG75" s="53">
        <v>7.005541383</v>
      </c>
      <c r="BH75" s="45">
        <v>0</v>
      </c>
      <c r="BI75" s="45">
        <v>0</v>
      </c>
      <c r="BJ75" s="54">
        <v>41.796794625</v>
      </c>
      <c r="BK75" s="49">
        <v>580.0805262389999</v>
      </c>
      <c r="BL75" s="104"/>
    </row>
    <row r="76" spans="1:64" ht="12.75">
      <c r="A76" s="11"/>
      <c r="B76" s="24" t="s">
        <v>145</v>
      </c>
      <c r="C76" s="71">
        <v>0</v>
      </c>
      <c r="D76" s="53">
        <v>0</v>
      </c>
      <c r="E76" s="45">
        <v>0</v>
      </c>
      <c r="F76" s="45">
        <v>0</v>
      </c>
      <c r="G76" s="54">
        <v>0</v>
      </c>
      <c r="H76" s="71">
        <v>2.191761144</v>
      </c>
      <c r="I76" s="45">
        <v>0.030372934000000004</v>
      </c>
      <c r="J76" s="45">
        <v>0</v>
      </c>
      <c r="K76" s="45">
        <v>0</v>
      </c>
      <c r="L76" s="54">
        <v>2.087246312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0.559316371</v>
      </c>
      <c r="S76" s="45">
        <v>0</v>
      </c>
      <c r="T76" s="45">
        <v>0</v>
      </c>
      <c r="U76" s="45">
        <v>0</v>
      </c>
      <c r="V76" s="54">
        <v>0.400921756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</v>
      </c>
      <c r="AC76" s="45">
        <v>0</v>
      </c>
      <c r="AD76" s="45">
        <v>0</v>
      </c>
      <c r="AE76" s="45">
        <v>0</v>
      </c>
      <c r="AF76" s="54">
        <v>0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0.000998157</v>
      </c>
      <c r="AM76" s="45">
        <v>0</v>
      </c>
      <c r="AN76" s="45">
        <v>0</v>
      </c>
      <c r="AO76" s="45">
        <v>0</v>
      </c>
      <c r="AP76" s="54">
        <v>0</v>
      </c>
      <c r="AQ76" s="71">
        <v>0</v>
      </c>
      <c r="AR76" s="53">
        <v>0</v>
      </c>
      <c r="AS76" s="45">
        <v>0</v>
      </c>
      <c r="AT76" s="45">
        <v>0</v>
      </c>
      <c r="AU76" s="54">
        <v>0</v>
      </c>
      <c r="AV76" s="71">
        <v>20.042151056</v>
      </c>
      <c r="AW76" s="45">
        <v>5.14742242</v>
      </c>
      <c r="AX76" s="45">
        <v>0</v>
      </c>
      <c r="AY76" s="45">
        <v>0</v>
      </c>
      <c r="AZ76" s="54">
        <v>40.530659117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4.675055822</v>
      </c>
      <c r="BG76" s="53">
        <v>0</v>
      </c>
      <c r="BH76" s="45">
        <v>0</v>
      </c>
      <c r="BI76" s="45">
        <v>0</v>
      </c>
      <c r="BJ76" s="54">
        <v>3.14667782</v>
      </c>
      <c r="BK76" s="49">
        <v>78.812582909</v>
      </c>
      <c r="BL76" s="104"/>
    </row>
    <row r="77" spans="1:64" ht="12.75">
      <c r="A77" s="11"/>
      <c r="B77" s="99" t="s">
        <v>146</v>
      </c>
      <c r="C77" s="71">
        <v>0</v>
      </c>
      <c r="D77" s="53">
        <v>55.06070220000001</v>
      </c>
      <c r="E77" s="45">
        <v>0</v>
      </c>
      <c r="F77" s="45">
        <v>0</v>
      </c>
      <c r="G77" s="54">
        <v>0</v>
      </c>
      <c r="H77" s="71">
        <v>4.556921165</v>
      </c>
      <c r="I77" s="45">
        <v>50.360931345000004</v>
      </c>
      <c r="J77" s="45">
        <v>4.566848886</v>
      </c>
      <c r="K77" s="45">
        <v>0</v>
      </c>
      <c r="L77" s="54">
        <v>74.527115917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0.792444314</v>
      </c>
      <c r="S77" s="45">
        <v>7.343429861000001</v>
      </c>
      <c r="T77" s="45">
        <v>0</v>
      </c>
      <c r="U77" s="45">
        <v>0</v>
      </c>
      <c r="V77" s="54">
        <v>1.110296023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</v>
      </c>
      <c r="AC77" s="45">
        <v>0</v>
      </c>
      <c r="AD77" s="45">
        <v>0</v>
      </c>
      <c r="AE77" s="45">
        <v>0</v>
      </c>
      <c r="AF77" s="54">
        <v>0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</v>
      </c>
      <c r="AM77" s="45">
        <v>0</v>
      </c>
      <c r="AN77" s="45">
        <v>0</v>
      </c>
      <c r="AO77" s="45">
        <v>0</v>
      </c>
      <c r="AP77" s="54">
        <v>0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8.602001723</v>
      </c>
      <c r="AW77" s="45">
        <v>49.359161776</v>
      </c>
      <c r="AX77" s="45">
        <v>0</v>
      </c>
      <c r="AY77" s="45">
        <v>0</v>
      </c>
      <c r="AZ77" s="54">
        <v>69.73921586099999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1.8687838270000001</v>
      </c>
      <c r="BG77" s="53">
        <v>26.781823027</v>
      </c>
      <c r="BH77" s="45">
        <v>0</v>
      </c>
      <c r="BI77" s="45">
        <v>0</v>
      </c>
      <c r="BJ77" s="54">
        <v>22.261440606</v>
      </c>
      <c r="BK77" s="49">
        <v>376.931116531</v>
      </c>
      <c r="BL77" s="104"/>
    </row>
    <row r="78" spans="1:64" ht="12.75">
      <c r="A78" s="11"/>
      <c r="B78" s="24" t="s">
        <v>147</v>
      </c>
      <c r="C78" s="71">
        <v>0</v>
      </c>
      <c r="D78" s="53">
        <v>0.7188895049999999</v>
      </c>
      <c r="E78" s="45">
        <v>0</v>
      </c>
      <c r="F78" s="45">
        <v>0</v>
      </c>
      <c r="G78" s="54">
        <v>0</v>
      </c>
      <c r="H78" s="71">
        <v>8.593288117000002</v>
      </c>
      <c r="I78" s="45">
        <v>7.45616191</v>
      </c>
      <c r="J78" s="45">
        <v>0</v>
      </c>
      <c r="K78" s="45">
        <v>0</v>
      </c>
      <c r="L78" s="54">
        <v>23.466489081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2.090142533</v>
      </c>
      <c r="S78" s="45">
        <v>0.702540617</v>
      </c>
      <c r="T78" s="45">
        <v>0</v>
      </c>
      <c r="U78" s="45">
        <v>0</v>
      </c>
      <c r="V78" s="54">
        <v>2.960942409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0.000626881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0.007355411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158.39777199</v>
      </c>
      <c r="AW78" s="45">
        <v>141.821817049</v>
      </c>
      <c r="AX78" s="45">
        <v>0</v>
      </c>
      <c r="AY78" s="45">
        <v>0</v>
      </c>
      <c r="AZ78" s="54">
        <v>364.432570804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46.674908044999995</v>
      </c>
      <c r="BG78" s="53">
        <v>24.743883539</v>
      </c>
      <c r="BH78" s="45">
        <v>0</v>
      </c>
      <c r="BI78" s="45">
        <v>0</v>
      </c>
      <c r="BJ78" s="54">
        <v>98.727145235</v>
      </c>
      <c r="BK78" s="49">
        <v>880.7945331259998</v>
      </c>
      <c r="BL78" s="104"/>
    </row>
    <row r="79" spans="1:64" ht="12.75">
      <c r="A79" s="11"/>
      <c r="B79" s="24" t="s">
        <v>148</v>
      </c>
      <c r="C79" s="71">
        <v>0</v>
      </c>
      <c r="D79" s="53">
        <v>5.588599588</v>
      </c>
      <c r="E79" s="45">
        <v>0</v>
      </c>
      <c r="F79" s="45">
        <v>0</v>
      </c>
      <c r="G79" s="54">
        <v>0</v>
      </c>
      <c r="H79" s="71">
        <v>20.395559574</v>
      </c>
      <c r="I79" s="45">
        <v>6.318038082</v>
      </c>
      <c r="J79" s="45">
        <v>0</v>
      </c>
      <c r="K79" s="45">
        <v>0</v>
      </c>
      <c r="L79" s="54">
        <v>7.788320585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7.213076136</v>
      </c>
      <c r="S79" s="45">
        <v>0</v>
      </c>
      <c r="T79" s="45">
        <v>0</v>
      </c>
      <c r="U79" s="45">
        <v>0</v>
      </c>
      <c r="V79" s="54">
        <v>1.897880192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0.003173094</v>
      </c>
      <c r="AC79" s="45">
        <v>0</v>
      </c>
      <c r="AD79" s="45">
        <v>0</v>
      </c>
      <c r="AE79" s="45">
        <v>0</v>
      </c>
      <c r="AF79" s="54">
        <v>0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0.045631546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29.985337116</v>
      </c>
      <c r="AW79" s="45">
        <v>9.268421115</v>
      </c>
      <c r="AX79" s="45">
        <v>0</v>
      </c>
      <c r="AY79" s="45">
        <v>0</v>
      </c>
      <c r="AZ79" s="54">
        <v>17.441892601000003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10.441673140999999</v>
      </c>
      <c r="BG79" s="53">
        <v>0.022473127</v>
      </c>
      <c r="BH79" s="45">
        <v>0</v>
      </c>
      <c r="BI79" s="45">
        <v>0</v>
      </c>
      <c r="BJ79" s="54">
        <v>2.535838631</v>
      </c>
      <c r="BK79" s="49">
        <v>118.945914528</v>
      </c>
      <c r="BL79" s="104"/>
    </row>
    <row r="80" spans="1:64" ht="12.75">
      <c r="A80" s="11"/>
      <c r="B80" s="24" t="s">
        <v>149</v>
      </c>
      <c r="C80" s="71">
        <v>0</v>
      </c>
      <c r="D80" s="53">
        <v>0.781837266</v>
      </c>
      <c r="E80" s="45">
        <v>0</v>
      </c>
      <c r="F80" s="45">
        <v>0</v>
      </c>
      <c r="G80" s="54">
        <v>0</v>
      </c>
      <c r="H80" s="71">
        <v>89.69890237099999</v>
      </c>
      <c r="I80" s="45">
        <v>46.114487435</v>
      </c>
      <c r="J80" s="45">
        <v>0</v>
      </c>
      <c r="K80" s="45">
        <v>0</v>
      </c>
      <c r="L80" s="54">
        <v>84.198707347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21.121597218999998</v>
      </c>
      <c r="S80" s="45">
        <v>2.3361916710000004</v>
      </c>
      <c r="T80" s="45">
        <v>0</v>
      </c>
      <c r="U80" s="45">
        <v>0</v>
      </c>
      <c r="V80" s="54">
        <v>8.950216999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0.358854805</v>
      </c>
      <c r="AC80" s="45">
        <v>0</v>
      </c>
      <c r="AD80" s="45">
        <v>0</v>
      </c>
      <c r="AE80" s="45">
        <v>0</v>
      </c>
      <c r="AF80" s="54">
        <v>0.0036303879999999996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0.111127441</v>
      </c>
      <c r="AM80" s="45">
        <v>0</v>
      </c>
      <c r="AN80" s="45">
        <v>0</v>
      </c>
      <c r="AO80" s="45">
        <v>0</v>
      </c>
      <c r="AP80" s="54">
        <v>0.075448388</v>
      </c>
      <c r="AQ80" s="71">
        <v>0</v>
      </c>
      <c r="AR80" s="53">
        <v>0.22057057400000002</v>
      </c>
      <c r="AS80" s="45">
        <v>0</v>
      </c>
      <c r="AT80" s="45">
        <v>0</v>
      </c>
      <c r="AU80" s="54">
        <v>0</v>
      </c>
      <c r="AV80" s="71">
        <v>1211.1160099920003</v>
      </c>
      <c r="AW80" s="45">
        <v>158.324977494</v>
      </c>
      <c r="AX80" s="45">
        <v>0</v>
      </c>
      <c r="AY80" s="45">
        <v>0</v>
      </c>
      <c r="AZ80" s="54">
        <v>604.277207728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250.932445985</v>
      </c>
      <c r="BG80" s="53">
        <v>23.178389898</v>
      </c>
      <c r="BH80" s="45">
        <v>0</v>
      </c>
      <c r="BI80" s="45">
        <v>0</v>
      </c>
      <c r="BJ80" s="54">
        <v>88.339702059</v>
      </c>
      <c r="BK80" s="49">
        <v>2590.1403050600006</v>
      </c>
      <c r="BL80" s="104"/>
    </row>
    <row r="81" spans="1:64" ht="12.75">
      <c r="A81" s="11"/>
      <c r="B81" s="24" t="s">
        <v>150</v>
      </c>
      <c r="C81" s="71">
        <v>0</v>
      </c>
      <c r="D81" s="53">
        <v>76.358398824</v>
      </c>
      <c r="E81" s="45">
        <v>0</v>
      </c>
      <c r="F81" s="45">
        <v>0</v>
      </c>
      <c r="G81" s="54">
        <v>0</v>
      </c>
      <c r="H81" s="71">
        <v>169.07681686599997</v>
      </c>
      <c r="I81" s="45">
        <v>140.294125258</v>
      </c>
      <c r="J81" s="45">
        <v>0</v>
      </c>
      <c r="K81" s="45">
        <v>0</v>
      </c>
      <c r="L81" s="54">
        <v>344.2458793050001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45.466512378</v>
      </c>
      <c r="S81" s="45">
        <v>44.923452968</v>
      </c>
      <c r="T81" s="45">
        <v>0</v>
      </c>
      <c r="U81" s="45">
        <v>0</v>
      </c>
      <c r="V81" s="54">
        <v>24.394726768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0.410159422</v>
      </c>
      <c r="AC81" s="45">
        <v>0</v>
      </c>
      <c r="AD81" s="45">
        <v>0</v>
      </c>
      <c r="AE81" s="45">
        <v>0</v>
      </c>
      <c r="AF81" s="54">
        <v>0.0035710720000000002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0.267051088</v>
      </c>
      <c r="AM81" s="45">
        <v>0</v>
      </c>
      <c r="AN81" s="45">
        <v>0</v>
      </c>
      <c r="AO81" s="45">
        <v>0</v>
      </c>
      <c r="AP81" s="54">
        <v>0</v>
      </c>
      <c r="AQ81" s="71">
        <v>0</v>
      </c>
      <c r="AR81" s="53">
        <v>0</v>
      </c>
      <c r="AS81" s="45">
        <v>0</v>
      </c>
      <c r="AT81" s="45">
        <v>0</v>
      </c>
      <c r="AU81" s="54">
        <v>0</v>
      </c>
      <c r="AV81" s="71">
        <v>1713.792567521</v>
      </c>
      <c r="AW81" s="45">
        <v>302.14728643800004</v>
      </c>
      <c r="AX81" s="45">
        <v>0</v>
      </c>
      <c r="AY81" s="45">
        <v>0</v>
      </c>
      <c r="AZ81" s="54">
        <v>2300.505986488763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505.616691768</v>
      </c>
      <c r="BG81" s="53">
        <v>49.322485562</v>
      </c>
      <c r="BH81" s="45">
        <v>0</v>
      </c>
      <c r="BI81" s="45">
        <v>0</v>
      </c>
      <c r="BJ81" s="54">
        <v>214.607782085</v>
      </c>
      <c r="BK81" s="49">
        <v>5931.433493811763</v>
      </c>
      <c r="BL81" s="104"/>
    </row>
    <row r="82" spans="1:64" ht="12.75">
      <c r="A82" s="11"/>
      <c r="B82" s="24" t="s">
        <v>151</v>
      </c>
      <c r="C82" s="71">
        <v>0</v>
      </c>
      <c r="D82" s="53">
        <v>274.32935387500004</v>
      </c>
      <c r="E82" s="45">
        <v>0</v>
      </c>
      <c r="F82" s="45">
        <v>0</v>
      </c>
      <c r="G82" s="54">
        <v>0</v>
      </c>
      <c r="H82" s="71">
        <v>5.738516142000001</v>
      </c>
      <c r="I82" s="45">
        <v>14.764600171</v>
      </c>
      <c r="J82" s="45">
        <v>0</v>
      </c>
      <c r="K82" s="45">
        <v>0</v>
      </c>
      <c r="L82" s="54">
        <v>187.132652487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2.051447875</v>
      </c>
      <c r="S82" s="45">
        <v>4.55908622</v>
      </c>
      <c r="T82" s="45">
        <v>0</v>
      </c>
      <c r="U82" s="45">
        <v>0</v>
      </c>
      <c r="V82" s="54">
        <v>3.6180636580000005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0.047343683000000004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0.002558954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120.20754393</v>
      </c>
      <c r="AW82" s="45">
        <v>94.946825021</v>
      </c>
      <c r="AX82" s="45">
        <v>0</v>
      </c>
      <c r="AY82" s="45">
        <v>0</v>
      </c>
      <c r="AZ82" s="54">
        <v>436.794533772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35.16808014699999</v>
      </c>
      <c r="BG82" s="53">
        <v>22.808098723999997</v>
      </c>
      <c r="BH82" s="45">
        <v>0</v>
      </c>
      <c r="BI82" s="45">
        <v>0</v>
      </c>
      <c r="BJ82" s="54">
        <v>55.004816316</v>
      </c>
      <c r="BK82" s="49">
        <v>1257.173520975</v>
      </c>
      <c r="BL82" s="104"/>
    </row>
    <row r="83" spans="1:64" ht="12.75">
      <c r="A83" s="11"/>
      <c r="B83" s="24" t="s">
        <v>152</v>
      </c>
      <c r="C83" s="71">
        <v>0</v>
      </c>
      <c r="D83" s="53">
        <v>73.68171867699999</v>
      </c>
      <c r="E83" s="45">
        <v>0</v>
      </c>
      <c r="F83" s="45">
        <v>0</v>
      </c>
      <c r="G83" s="54">
        <v>0</v>
      </c>
      <c r="H83" s="71">
        <v>64.939433649</v>
      </c>
      <c r="I83" s="45">
        <v>62.17172098099999</v>
      </c>
      <c r="J83" s="45">
        <v>0</v>
      </c>
      <c r="K83" s="45">
        <v>0</v>
      </c>
      <c r="L83" s="54">
        <v>130.782496832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17.215976311</v>
      </c>
      <c r="S83" s="45">
        <v>4.433056183</v>
      </c>
      <c r="T83" s="45">
        <v>0</v>
      </c>
      <c r="U83" s="45">
        <v>0</v>
      </c>
      <c r="V83" s="54">
        <v>6.363668725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0.136424696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0.100003214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23.181742255</v>
      </c>
      <c r="AS83" s="45">
        <v>0</v>
      </c>
      <c r="AT83" s="45">
        <v>0</v>
      </c>
      <c r="AU83" s="54">
        <v>0</v>
      </c>
      <c r="AV83" s="71">
        <v>633.802100893</v>
      </c>
      <c r="AW83" s="45">
        <v>139.23206534899998</v>
      </c>
      <c r="AX83" s="45">
        <v>0</v>
      </c>
      <c r="AY83" s="45">
        <v>0</v>
      </c>
      <c r="AZ83" s="54">
        <v>670.6319475829999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139.201179884</v>
      </c>
      <c r="BG83" s="53">
        <v>15.121710619</v>
      </c>
      <c r="BH83" s="45">
        <v>0</v>
      </c>
      <c r="BI83" s="45">
        <v>0</v>
      </c>
      <c r="BJ83" s="54">
        <v>53.954599567</v>
      </c>
      <c r="BK83" s="49">
        <v>2034.949845418</v>
      </c>
      <c r="BL83" s="104"/>
    </row>
    <row r="84" spans="1:64" ht="12.75">
      <c r="A84" s="11"/>
      <c r="B84" s="24" t="s">
        <v>178</v>
      </c>
      <c r="C84" s="71">
        <v>0</v>
      </c>
      <c r="D84" s="53">
        <v>0.50020082</v>
      </c>
      <c r="E84" s="45">
        <v>0</v>
      </c>
      <c r="F84" s="45">
        <v>0</v>
      </c>
      <c r="G84" s="54">
        <v>0</v>
      </c>
      <c r="H84" s="71">
        <v>3.616134747</v>
      </c>
      <c r="I84" s="45">
        <v>10.426374898</v>
      </c>
      <c r="J84" s="45">
        <v>4.826329791</v>
      </c>
      <c r="K84" s="45">
        <v>0</v>
      </c>
      <c r="L84" s="54">
        <v>5.447253687000001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1.3287616230000001</v>
      </c>
      <c r="S84" s="45">
        <v>0.082404825</v>
      </c>
      <c r="T84" s="45">
        <v>0</v>
      </c>
      <c r="U84" s="45">
        <v>0</v>
      </c>
      <c r="V84" s="54">
        <v>5.125508865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0.002943822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0.007797637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48.875478464</v>
      </c>
      <c r="AW84" s="45">
        <v>15.319520424</v>
      </c>
      <c r="AX84" s="45">
        <v>0</v>
      </c>
      <c r="AY84" s="45">
        <v>0</v>
      </c>
      <c r="AZ84" s="54">
        <v>54.87908633199999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24.028337665000002</v>
      </c>
      <c r="BG84" s="53">
        <v>1.5210392860000002</v>
      </c>
      <c r="BH84" s="45">
        <v>0</v>
      </c>
      <c r="BI84" s="45">
        <v>0</v>
      </c>
      <c r="BJ84" s="54">
        <v>19.827198373</v>
      </c>
      <c r="BK84" s="49">
        <v>195.81437125899998</v>
      </c>
      <c r="BL84" s="104"/>
    </row>
    <row r="85" spans="1:64" ht="12.75">
      <c r="A85" s="11"/>
      <c r="B85" s="24" t="s">
        <v>153</v>
      </c>
      <c r="C85" s="71">
        <v>0</v>
      </c>
      <c r="D85" s="53">
        <v>0.8779501160000001</v>
      </c>
      <c r="E85" s="45">
        <v>0</v>
      </c>
      <c r="F85" s="45">
        <v>0</v>
      </c>
      <c r="G85" s="54">
        <v>0</v>
      </c>
      <c r="H85" s="71">
        <v>303.599074749</v>
      </c>
      <c r="I85" s="45">
        <v>120.118391185</v>
      </c>
      <c r="J85" s="45">
        <v>8.139013689999999</v>
      </c>
      <c r="K85" s="45">
        <v>0</v>
      </c>
      <c r="L85" s="54">
        <v>306.43872735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108.22826156400001</v>
      </c>
      <c r="S85" s="45">
        <v>6.2628833749999995</v>
      </c>
      <c r="T85" s="45">
        <v>0</v>
      </c>
      <c r="U85" s="45">
        <v>0</v>
      </c>
      <c r="V85" s="54">
        <v>24.023895393999997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1.6161960320000002</v>
      </c>
      <c r="AC85" s="45">
        <v>0</v>
      </c>
      <c r="AD85" s="45">
        <v>0</v>
      </c>
      <c r="AE85" s="45">
        <v>0</v>
      </c>
      <c r="AF85" s="54">
        <v>0.078545796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1.115566787</v>
      </c>
      <c r="AM85" s="45">
        <v>0</v>
      </c>
      <c r="AN85" s="45">
        <v>0</v>
      </c>
      <c r="AO85" s="45">
        <v>0</v>
      </c>
      <c r="AP85" s="54">
        <v>0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2655.535340269355</v>
      </c>
      <c r="AW85" s="45">
        <v>243.14863834</v>
      </c>
      <c r="AX85" s="45">
        <v>0</v>
      </c>
      <c r="AY85" s="45">
        <v>0</v>
      </c>
      <c r="AZ85" s="54">
        <v>1313.0251013920001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823.8053809889999</v>
      </c>
      <c r="BG85" s="53">
        <v>40.257368305</v>
      </c>
      <c r="BH85" s="45">
        <v>0</v>
      </c>
      <c r="BI85" s="45">
        <v>0</v>
      </c>
      <c r="BJ85" s="54">
        <v>169.021008898</v>
      </c>
      <c r="BK85" s="49">
        <v>6125.291344231356</v>
      </c>
      <c r="BL85" s="104"/>
    </row>
    <row r="86" spans="1:64" ht="12" customHeight="1">
      <c r="A86" s="11"/>
      <c r="B86" s="24" t="s">
        <v>154</v>
      </c>
      <c r="C86" s="71">
        <v>0</v>
      </c>
      <c r="D86" s="53">
        <v>0.891638557</v>
      </c>
      <c r="E86" s="45">
        <v>0</v>
      </c>
      <c r="F86" s="45">
        <v>0</v>
      </c>
      <c r="G86" s="54">
        <v>0</v>
      </c>
      <c r="H86" s="71">
        <v>78.35247218399999</v>
      </c>
      <c r="I86" s="45">
        <v>2.018187792</v>
      </c>
      <c r="J86" s="45">
        <v>0</v>
      </c>
      <c r="K86" s="45">
        <v>0</v>
      </c>
      <c r="L86" s="54">
        <v>39.448503464999995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31.496232795999997</v>
      </c>
      <c r="S86" s="45">
        <v>0.0019192959999999998</v>
      </c>
      <c r="T86" s="45">
        <v>0</v>
      </c>
      <c r="U86" s="45">
        <v>0</v>
      </c>
      <c r="V86" s="54">
        <v>3.400352837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0.10148075200000001</v>
      </c>
      <c r="AC86" s="45">
        <v>0</v>
      </c>
      <c r="AD86" s="45">
        <v>0</v>
      </c>
      <c r="AE86" s="45">
        <v>0</v>
      </c>
      <c r="AF86" s="54">
        <v>0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0.046056021</v>
      </c>
      <c r="AM86" s="45">
        <v>0</v>
      </c>
      <c r="AN86" s="45">
        <v>0</v>
      </c>
      <c r="AO86" s="45">
        <v>0</v>
      </c>
      <c r="AP86" s="54">
        <v>0</v>
      </c>
      <c r="AQ86" s="71">
        <v>0</v>
      </c>
      <c r="AR86" s="53">
        <v>0</v>
      </c>
      <c r="AS86" s="45">
        <v>0</v>
      </c>
      <c r="AT86" s="45">
        <v>0</v>
      </c>
      <c r="AU86" s="54">
        <v>0</v>
      </c>
      <c r="AV86" s="71">
        <v>136.68736488000002</v>
      </c>
      <c r="AW86" s="45">
        <v>5.982869675</v>
      </c>
      <c r="AX86" s="45">
        <v>0</v>
      </c>
      <c r="AY86" s="45">
        <v>0</v>
      </c>
      <c r="AZ86" s="54">
        <v>36.888498564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51.140783301000006</v>
      </c>
      <c r="BG86" s="53">
        <v>0.8768493420000001</v>
      </c>
      <c r="BH86" s="45">
        <v>0</v>
      </c>
      <c r="BI86" s="45">
        <v>0</v>
      </c>
      <c r="BJ86" s="54">
        <v>7.404197911000001</v>
      </c>
      <c r="BK86" s="49">
        <v>394.73740737300005</v>
      </c>
      <c r="BL86" s="104"/>
    </row>
    <row r="87" spans="1:64" ht="12" customHeight="1">
      <c r="A87" s="11"/>
      <c r="B87" s="24" t="s">
        <v>175</v>
      </c>
      <c r="C87" s="71">
        <v>0</v>
      </c>
      <c r="D87" s="53">
        <v>0.543000574</v>
      </c>
      <c r="E87" s="45">
        <v>0</v>
      </c>
      <c r="F87" s="45">
        <v>0</v>
      </c>
      <c r="G87" s="54">
        <v>0</v>
      </c>
      <c r="H87" s="71">
        <v>1.7885044559999999</v>
      </c>
      <c r="I87" s="45">
        <v>2.6903920539999997</v>
      </c>
      <c r="J87" s="45">
        <v>0</v>
      </c>
      <c r="K87" s="45">
        <v>0</v>
      </c>
      <c r="L87" s="54">
        <v>3.479295136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0.615379455</v>
      </c>
      <c r="S87" s="45">
        <v>0.254781467</v>
      </c>
      <c r="T87" s="45">
        <v>0</v>
      </c>
      <c r="U87" s="45">
        <v>0</v>
      </c>
      <c r="V87" s="54">
        <v>1.0874054960000001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</v>
      </c>
      <c r="AC87" s="45">
        <v>0</v>
      </c>
      <c r="AD87" s="45">
        <v>0</v>
      </c>
      <c r="AE87" s="45">
        <v>0</v>
      </c>
      <c r="AF87" s="54">
        <v>0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0.00031492399999999995</v>
      </c>
      <c r="AM87" s="45">
        <v>0</v>
      </c>
      <c r="AN87" s="45">
        <v>0</v>
      </c>
      <c r="AO87" s="45">
        <v>0</v>
      </c>
      <c r="AP87" s="54">
        <v>0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2.6484585199999997</v>
      </c>
      <c r="AW87" s="45">
        <v>0.996336969</v>
      </c>
      <c r="AX87" s="45">
        <v>0</v>
      </c>
      <c r="AY87" s="45">
        <v>0</v>
      </c>
      <c r="AZ87" s="54">
        <v>2.634979031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0.8891157300000001</v>
      </c>
      <c r="BG87" s="53">
        <v>0.0035094289999999997</v>
      </c>
      <c r="BH87" s="45">
        <v>0</v>
      </c>
      <c r="BI87" s="45">
        <v>0</v>
      </c>
      <c r="BJ87" s="54">
        <v>0.41051154100000004</v>
      </c>
      <c r="BK87" s="49">
        <v>18.041984782000004</v>
      </c>
      <c r="BL87" s="104"/>
    </row>
    <row r="88" spans="1:64" ht="12" customHeight="1">
      <c r="A88" s="11"/>
      <c r="B88" s="24" t="s">
        <v>176</v>
      </c>
      <c r="C88" s="71">
        <v>0</v>
      </c>
      <c r="D88" s="53">
        <v>0.523387213</v>
      </c>
      <c r="E88" s="45">
        <v>0</v>
      </c>
      <c r="F88" s="45">
        <v>0</v>
      </c>
      <c r="G88" s="54">
        <v>0</v>
      </c>
      <c r="H88" s="71">
        <v>2.455067502</v>
      </c>
      <c r="I88" s="45">
        <v>1.522946401</v>
      </c>
      <c r="J88" s="45">
        <v>0</v>
      </c>
      <c r="K88" s="45">
        <v>0</v>
      </c>
      <c r="L88" s="54">
        <v>5.3421233269999995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0.623536398</v>
      </c>
      <c r="S88" s="45">
        <v>0.20935488500000002</v>
      </c>
      <c r="T88" s="45">
        <v>0</v>
      </c>
      <c r="U88" s="45">
        <v>0</v>
      </c>
      <c r="V88" s="54">
        <v>0.8256821780000001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0.000674596</v>
      </c>
      <c r="AC88" s="45">
        <v>0</v>
      </c>
      <c r="AD88" s="45">
        <v>0</v>
      </c>
      <c r="AE88" s="45">
        <v>0</v>
      </c>
      <c r="AF88" s="54">
        <v>0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0.00043690900000000003</v>
      </c>
      <c r="AM88" s="45">
        <v>0</v>
      </c>
      <c r="AN88" s="45">
        <v>0</v>
      </c>
      <c r="AO88" s="45">
        <v>0</v>
      </c>
      <c r="AP88" s="54">
        <v>0</v>
      </c>
      <c r="AQ88" s="71">
        <v>0</v>
      </c>
      <c r="AR88" s="53">
        <v>0</v>
      </c>
      <c r="AS88" s="45">
        <v>0</v>
      </c>
      <c r="AT88" s="45">
        <v>0</v>
      </c>
      <c r="AU88" s="54">
        <v>0</v>
      </c>
      <c r="AV88" s="71">
        <v>2.806863761</v>
      </c>
      <c r="AW88" s="45">
        <v>8.751013528000001</v>
      </c>
      <c r="AX88" s="45">
        <v>0</v>
      </c>
      <c r="AY88" s="45">
        <v>0</v>
      </c>
      <c r="AZ88" s="54">
        <v>6.4824645180000005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0.801932023</v>
      </c>
      <c r="BG88" s="53">
        <v>0.734545507</v>
      </c>
      <c r="BH88" s="45">
        <v>0</v>
      </c>
      <c r="BI88" s="45">
        <v>0</v>
      </c>
      <c r="BJ88" s="54">
        <v>0.29720797200000004</v>
      </c>
      <c r="BK88" s="49">
        <v>31.377236718</v>
      </c>
      <c r="BL88" s="104"/>
    </row>
    <row r="89" spans="1:64" ht="12" customHeight="1">
      <c r="A89" s="11"/>
      <c r="B89" s="24" t="s">
        <v>179</v>
      </c>
      <c r="C89" s="71">
        <v>0</v>
      </c>
      <c r="D89" s="53">
        <v>0.169142623</v>
      </c>
      <c r="E89" s="45">
        <v>0</v>
      </c>
      <c r="F89" s="45">
        <v>0</v>
      </c>
      <c r="G89" s="54">
        <v>0</v>
      </c>
      <c r="H89" s="71">
        <v>3.140484232</v>
      </c>
      <c r="I89" s="45">
        <v>3.1454373010000003</v>
      </c>
      <c r="J89" s="45">
        <v>0</v>
      </c>
      <c r="K89" s="45">
        <v>0</v>
      </c>
      <c r="L89" s="54">
        <v>8.045458199999999</v>
      </c>
      <c r="M89" s="71">
        <v>0</v>
      </c>
      <c r="N89" s="53">
        <v>0</v>
      </c>
      <c r="O89" s="45">
        <v>0</v>
      </c>
      <c r="P89" s="45">
        <v>0</v>
      </c>
      <c r="Q89" s="54">
        <v>0</v>
      </c>
      <c r="R89" s="71">
        <v>0.24965919300000003</v>
      </c>
      <c r="S89" s="45">
        <v>0.7402667559999999</v>
      </c>
      <c r="T89" s="45">
        <v>0</v>
      </c>
      <c r="U89" s="45">
        <v>0</v>
      </c>
      <c r="V89" s="54">
        <v>3.222438012</v>
      </c>
      <c r="W89" s="71">
        <v>0</v>
      </c>
      <c r="X89" s="45">
        <v>0</v>
      </c>
      <c r="Y89" s="45">
        <v>0</v>
      </c>
      <c r="Z89" s="45">
        <v>0</v>
      </c>
      <c r="AA89" s="54">
        <v>0</v>
      </c>
      <c r="AB89" s="71">
        <v>6.764299999999999E-05</v>
      </c>
      <c r="AC89" s="45">
        <v>0</v>
      </c>
      <c r="AD89" s="45">
        <v>0</v>
      </c>
      <c r="AE89" s="45">
        <v>0</v>
      </c>
      <c r="AF89" s="54">
        <v>0</v>
      </c>
      <c r="AG89" s="71">
        <v>0</v>
      </c>
      <c r="AH89" s="45">
        <v>0</v>
      </c>
      <c r="AI89" s="45">
        <v>0</v>
      </c>
      <c r="AJ89" s="45">
        <v>0</v>
      </c>
      <c r="AK89" s="54">
        <v>0</v>
      </c>
      <c r="AL89" s="71">
        <v>0</v>
      </c>
      <c r="AM89" s="45">
        <v>0</v>
      </c>
      <c r="AN89" s="45">
        <v>0</v>
      </c>
      <c r="AO89" s="45">
        <v>0</v>
      </c>
      <c r="AP89" s="54">
        <v>0</v>
      </c>
      <c r="AQ89" s="71">
        <v>0</v>
      </c>
      <c r="AR89" s="53">
        <v>0</v>
      </c>
      <c r="AS89" s="45">
        <v>0</v>
      </c>
      <c r="AT89" s="45">
        <v>0</v>
      </c>
      <c r="AU89" s="54">
        <v>0</v>
      </c>
      <c r="AV89" s="71">
        <v>10.889485882999999</v>
      </c>
      <c r="AW89" s="45">
        <v>3.021412552</v>
      </c>
      <c r="AX89" s="45">
        <v>0</v>
      </c>
      <c r="AY89" s="45">
        <v>0</v>
      </c>
      <c r="AZ89" s="54">
        <v>27.556866632000002</v>
      </c>
      <c r="BA89" s="71">
        <v>0</v>
      </c>
      <c r="BB89" s="53">
        <v>0</v>
      </c>
      <c r="BC89" s="45">
        <v>0</v>
      </c>
      <c r="BD89" s="45">
        <v>0</v>
      </c>
      <c r="BE89" s="54">
        <v>0</v>
      </c>
      <c r="BF89" s="71">
        <v>3.893160947</v>
      </c>
      <c r="BG89" s="53">
        <v>0.220781052</v>
      </c>
      <c r="BH89" s="45">
        <v>0</v>
      </c>
      <c r="BI89" s="45">
        <v>0</v>
      </c>
      <c r="BJ89" s="54">
        <v>2.9932177676451293</v>
      </c>
      <c r="BK89" s="49">
        <v>67.28787879364515</v>
      </c>
      <c r="BL89" s="104"/>
    </row>
    <row r="90" spans="1:64" ht="12.75">
      <c r="A90" s="11"/>
      <c r="B90" s="24" t="s">
        <v>155</v>
      </c>
      <c r="C90" s="71">
        <v>0</v>
      </c>
      <c r="D90" s="53">
        <v>0.744112455</v>
      </c>
      <c r="E90" s="45">
        <v>0</v>
      </c>
      <c r="F90" s="45">
        <v>0</v>
      </c>
      <c r="G90" s="54">
        <v>0</v>
      </c>
      <c r="H90" s="71">
        <v>500.78208614499994</v>
      </c>
      <c r="I90" s="45">
        <v>16.858661086999998</v>
      </c>
      <c r="J90" s="45">
        <v>0</v>
      </c>
      <c r="K90" s="45">
        <v>0</v>
      </c>
      <c r="L90" s="54">
        <v>125.403882429</v>
      </c>
      <c r="M90" s="71">
        <v>0</v>
      </c>
      <c r="N90" s="53">
        <v>0</v>
      </c>
      <c r="O90" s="45">
        <v>0</v>
      </c>
      <c r="P90" s="45">
        <v>0</v>
      </c>
      <c r="Q90" s="54">
        <v>0</v>
      </c>
      <c r="R90" s="71">
        <v>154.530735823</v>
      </c>
      <c r="S90" s="45">
        <v>0.7253466679999999</v>
      </c>
      <c r="T90" s="45">
        <v>0</v>
      </c>
      <c r="U90" s="45">
        <v>0</v>
      </c>
      <c r="V90" s="54">
        <v>14.006530607</v>
      </c>
      <c r="W90" s="71">
        <v>0</v>
      </c>
      <c r="X90" s="45">
        <v>0</v>
      </c>
      <c r="Y90" s="45">
        <v>0</v>
      </c>
      <c r="Z90" s="45">
        <v>0</v>
      </c>
      <c r="AA90" s="54">
        <v>0</v>
      </c>
      <c r="AB90" s="71">
        <v>2.5963687569999996</v>
      </c>
      <c r="AC90" s="45">
        <v>0</v>
      </c>
      <c r="AD90" s="45">
        <v>0</v>
      </c>
      <c r="AE90" s="45">
        <v>0</v>
      </c>
      <c r="AF90" s="54">
        <v>0.009230228</v>
      </c>
      <c r="AG90" s="71">
        <v>0</v>
      </c>
      <c r="AH90" s="45">
        <v>0</v>
      </c>
      <c r="AI90" s="45">
        <v>0</v>
      </c>
      <c r="AJ90" s="45">
        <v>0</v>
      </c>
      <c r="AK90" s="54">
        <v>0</v>
      </c>
      <c r="AL90" s="71">
        <v>1.8369496920000001</v>
      </c>
      <c r="AM90" s="45">
        <v>0</v>
      </c>
      <c r="AN90" s="45">
        <v>0</v>
      </c>
      <c r="AO90" s="45">
        <v>0</v>
      </c>
      <c r="AP90" s="54">
        <v>0</v>
      </c>
      <c r="AQ90" s="71">
        <v>0</v>
      </c>
      <c r="AR90" s="53">
        <v>5.480585246</v>
      </c>
      <c r="AS90" s="45">
        <v>0</v>
      </c>
      <c r="AT90" s="45">
        <v>0</v>
      </c>
      <c r="AU90" s="54">
        <v>0</v>
      </c>
      <c r="AV90" s="71">
        <v>2665.222806924</v>
      </c>
      <c r="AW90" s="45">
        <v>99.788472092</v>
      </c>
      <c r="AX90" s="45">
        <v>0</v>
      </c>
      <c r="AY90" s="45">
        <v>0</v>
      </c>
      <c r="AZ90" s="54">
        <v>601.705178936</v>
      </c>
      <c r="BA90" s="71">
        <v>0</v>
      </c>
      <c r="BB90" s="53">
        <v>0</v>
      </c>
      <c r="BC90" s="45">
        <v>0</v>
      </c>
      <c r="BD90" s="45">
        <v>0</v>
      </c>
      <c r="BE90" s="54">
        <v>0</v>
      </c>
      <c r="BF90" s="71">
        <v>857.8551632869999</v>
      </c>
      <c r="BG90" s="53">
        <v>11.189166630999999</v>
      </c>
      <c r="BH90" s="45">
        <v>0</v>
      </c>
      <c r="BI90" s="45">
        <v>0</v>
      </c>
      <c r="BJ90" s="54">
        <v>54.013029673</v>
      </c>
      <c r="BK90" s="49">
        <v>5112.748306680001</v>
      </c>
      <c r="BL90" s="104"/>
    </row>
    <row r="91" spans="1:64" ht="12.75">
      <c r="A91" s="11"/>
      <c r="B91" s="24" t="s">
        <v>156</v>
      </c>
      <c r="C91" s="71">
        <v>0</v>
      </c>
      <c r="D91" s="53">
        <v>10.67113544</v>
      </c>
      <c r="E91" s="45">
        <v>0</v>
      </c>
      <c r="F91" s="45">
        <v>0</v>
      </c>
      <c r="G91" s="54">
        <v>0</v>
      </c>
      <c r="H91" s="71">
        <v>33.863513012</v>
      </c>
      <c r="I91" s="45">
        <v>2.521193534</v>
      </c>
      <c r="J91" s="45">
        <v>0</v>
      </c>
      <c r="K91" s="45">
        <v>0</v>
      </c>
      <c r="L91" s="54">
        <v>49.557382403999995</v>
      </c>
      <c r="M91" s="71">
        <v>0</v>
      </c>
      <c r="N91" s="53">
        <v>0</v>
      </c>
      <c r="O91" s="45">
        <v>0</v>
      </c>
      <c r="P91" s="45">
        <v>0</v>
      </c>
      <c r="Q91" s="54">
        <v>0</v>
      </c>
      <c r="R91" s="71">
        <v>7.702535395</v>
      </c>
      <c r="S91" s="45">
        <v>1.002269503</v>
      </c>
      <c r="T91" s="45">
        <v>0</v>
      </c>
      <c r="U91" s="45">
        <v>0</v>
      </c>
      <c r="V91" s="54">
        <v>1.831011957</v>
      </c>
      <c r="W91" s="71">
        <v>0</v>
      </c>
      <c r="X91" s="45">
        <v>0</v>
      </c>
      <c r="Y91" s="45">
        <v>0</v>
      </c>
      <c r="Z91" s="45">
        <v>0</v>
      </c>
      <c r="AA91" s="54">
        <v>0</v>
      </c>
      <c r="AB91" s="71">
        <v>0.809592186</v>
      </c>
      <c r="AC91" s="45">
        <v>0</v>
      </c>
      <c r="AD91" s="45">
        <v>0</v>
      </c>
      <c r="AE91" s="45">
        <v>0</v>
      </c>
      <c r="AF91" s="54">
        <v>0</v>
      </c>
      <c r="AG91" s="71">
        <v>0</v>
      </c>
      <c r="AH91" s="45">
        <v>0</v>
      </c>
      <c r="AI91" s="45">
        <v>0</v>
      </c>
      <c r="AJ91" s="45">
        <v>0</v>
      </c>
      <c r="AK91" s="54">
        <v>0</v>
      </c>
      <c r="AL91" s="71">
        <v>0.269681565</v>
      </c>
      <c r="AM91" s="45">
        <v>0</v>
      </c>
      <c r="AN91" s="45">
        <v>0</v>
      </c>
      <c r="AO91" s="45">
        <v>0</v>
      </c>
      <c r="AP91" s="54">
        <v>0</v>
      </c>
      <c r="AQ91" s="71">
        <v>0</v>
      </c>
      <c r="AR91" s="53">
        <v>0</v>
      </c>
      <c r="AS91" s="45">
        <v>0</v>
      </c>
      <c r="AT91" s="45">
        <v>0</v>
      </c>
      <c r="AU91" s="54">
        <v>0</v>
      </c>
      <c r="AV91" s="71">
        <v>657.4871253790001</v>
      </c>
      <c r="AW91" s="45">
        <v>44.711664959</v>
      </c>
      <c r="AX91" s="45">
        <v>0</v>
      </c>
      <c r="AY91" s="45">
        <v>0</v>
      </c>
      <c r="AZ91" s="54">
        <v>208.52082193200002</v>
      </c>
      <c r="BA91" s="71">
        <v>0</v>
      </c>
      <c r="BB91" s="53">
        <v>0</v>
      </c>
      <c r="BC91" s="45">
        <v>0</v>
      </c>
      <c r="BD91" s="45">
        <v>0</v>
      </c>
      <c r="BE91" s="54">
        <v>0</v>
      </c>
      <c r="BF91" s="71">
        <v>119.32828363499999</v>
      </c>
      <c r="BG91" s="53">
        <v>6.19845887</v>
      </c>
      <c r="BH91" s="45">
        <v>0.02090373</v>
      </c>
      <c r="BI91" s="45">
        <v>0</v>
      </c>
      <c r="BJ91" s="54">
        <v>28.366481482999998</v>
      </c>
      <c r="BK91" s="49">
        <v>1172.862054984</v>
      </c>
      <c r="BL91" s="104"/>
    </row>
    <row r="92" spans="1:64" ht="12.75">
      <c r="A92" s="11"/>
      <c r="B92" s="24" t="s">
        <v>157</v>
      </c>
      <c r="C92" s="71">
        <v>0</v>
      </c>
      <c r="D92" s="53">
        <v>84.09153279600001</v>
      </c>
      <c r="E92" s="45">
        <v>0</v>
      </c>
      <c r="F92" s="45">
        <v>0</v>
      </c>
      <c r="G92" s="54">
        <v>0</v>
      </c>
      <c r="H92" s="71">
        <v>104.164356861</v>
      </c>
      <c r="I92" s="45">
        <v>31.58142639</v>
      </c>
      <c r="J92" s="45">
        <v>0</v>
      </c>
      <c r="K92" s="45">
        <v>0</v>
      </c>
      <c r="L92" s="54">
        <v>188.478958807</v>
      </c>
      <c r="M92" s="71">
        <v>0</v>
      </c>
      <c r="N92" s="53">
        <v>0</v>
      </c>
      <c r="O92" s="45">
        <v>0</v>
      </c>
      <c r="P92" s="45">
        <v>0</v>
      </c>
      <c r="Q92" s="54">
        <v>0</v>
      </c>
      <c r="R92" s="71">
        <v>28.578140732</v>
      </c>
      <c r="S92" s="45">
        <v>3.075994955</v>
      </c>
      <c r="T92" s="45">
        <v>0</v>
      </c>
      <c r="U92" s="45">
        <v>0</v>
      </c>
      <c r="V92" s="54">
        <v>2.406355054</v>
      </c>
      <c r="W92" s="71">
        <v>0</v>
      </c>
      <c r="X92" s="45">
        <v>0</v>
      </c>
      <c r="Y92" s="45">
        <v>0</v>
      </c>
      <c r="Z92" s="45">
        <v>0</v>
      </c>
      <c r="AA92" s="54">
        <v>0</v>
      </c>
      <c r="AB92" s="71">
        <v>0.773981399</v>
      </c>
      <c r="AC92" s="45">
        <v>0</v>
      </c>
      <c r="AD92" s="45">
        <v>0</v>
      </c>
      <c r="AE92" s="45">
        <v>0</v>
      </c>
      <c r="AF92" s="54">
        <v>0.009578534</v>
      </c>
      <c r="AG92" s="71">
        <v>0</v>
      </c>
      <c r="AH92" s="45">
        <v>0</v>
      </c>
      <c r="AI92" s="45">
        <v>0</v>
      </c>
      <c r="AJ92" s="45">
        <v>0</v>
      </c>
      <c r="AK92" s="54">
        <v>0</v>
      </c>
      <c r="AL92" s="71">
        <v>0.275880669</v>
      </c>
      <c r="AM92" s="45">
        <v>0</v>
      </c>
      <c r="AN92" s="45">
        <v>0</v>
      </c>
      <c r="AO92" s="45">
        <v>0</v>
      </c>
      <c r="AP92" s="54">
        <v>0</v>
      </c>
      <c r="AQ92" s="71">
        <v>0</v>
      </c>
      <c r="AR92" s="53">
        <v>59.699577992</v>
      </c>
      <c r="AS92" s="45">
        <v>0</v>
      </c>
      <c r="AT92" s="45">
        <v>0</v>
      </c>
      <c r="AU92" s="54">
        <v>0</v>
      </c>
      <c r="AV92" s="71">
        <v>1435.0430804129999</v>
      </c>
      <c r="AW92" s="45">
        <v>82.321447811</v>
      </c>
      <c r="AX92" s="45">
        <v>0.100054032</v>
      </c>
      <c r="AY92" s="45">
        <v>0</v>
      </c>
      <c r="AZ92" s="54">
        <v>435.799925938</v>
      </c>
      <c r="BA92" s="71">
        <v>0</v>
      </c>
      <c r="BB92" s="53">
        <v>0</v>
      </c>
      <c r="BC92" s="45">
        <v>0</v>
      </c>
      <c r="BD92" s="45">
        <v>0</v>
      </c>
      <c r="BE92" s="54">
        <v>0</v>
      </c>
      <c r="BF92" s="71">
        <v>287.051724586</v>
      </c>
      <c r="BG92" s="53">
        <v>10.89217958</v>
      </c>
      <c r="BH92" s="45">
        <v>0</v>
      </c>
      <c r="BI92" s="45">
        <v>0</v>
      </c>
      <c r="BJ92" s="54">
        <v>31.175399196</v>
      </c>
      <c r="BK92" s="49">
        <v>2785.519595745</v>
      </c>
      <c r="BL92" s="104"/>
    </row>
    <row r="93" spans="1:64" ht="12.75">
      <c r="A93" s="36"/>
      <c r="B93" s="37" t="s">
        <v>77</v>
      </c>
      <c r="C93" s="79">
        <f>SUM(C74:C92)</f>
        <v>0</v>
      </c>
      <c r="D93" s="79">
        <f>SUM(D74:D92)</f>
        <v>605.9111087290001</v>
      </c>
      <c r="E93" s="79">
        <f aca="true" t="shared" si="10" ref="E93:BJ93">SUM(E74:E92)</f>
        <v>0</v>
      </c>
      <c r="F93" s="79">
        <f t="shared" si="10"/>
        <v>0</v>
      </c>
      <c r="G93" s="79">
        <f t="shared" si="10"/>
        <v>0</v>
      </c>
      <c r="H93" s="79">
        <f t="shared" si="10"/>
        <v>1407.051348009</v>
      </c>
      <c r="I93" s="79">
        <f t="shared" si="10"/>
        <v>529.7652298940001</v>
      </c>
      <c r="J93" s="79">
        <f t="shared" si="10"/>
        <v>17.532192367</v>
      </c>
      <c r="K93" s="79">
        <f t="shared" si="10"/>
        <v>0</v>
      </c>
      <c r="L93" s="79">
        <f t="shared" si="10"/>
        <v>1601.9350072410002</v>
      </c>
      <c r="M93" s="79">
        <f t="shared" si="10"/>
        <v>0</v>
      </c>
      <c r="N93" s="79">
        <f t="shared" si="10"/>
        <v>0</v>
      </c>
      <c r="O93" s="79">
        <f t="shared" si="10"/>
        <v>0</v>
      </c>
      <c r="P93" s="79">
        <f t="shared" si="10"/>
        <v>0</v>
      </c>
      <c r="Q93" s="79">
        <f t="shared" si="10"/>
        <v>0</v>
      </c>
      <c r="R93" s="79">
        <f t="shared" si="10"/>
        <v>433.192066138</v>
      </c>
      <c r="S93" s="79">
        <f t="shared" si="10"/>
        <v>97.31772337799998</v>
      </c>
      <c r="T93" s="79">
        <f t="shared" si="10"/>
        <v>0</v>
      </c>
      <c r="U93" s="79">
        <f t="shared" si="10"/>
        <v>0</v>
      </c>
      <c r="V93" s="79">
        <f t="shared" si="10"/>
        <v>110.77478104099998</v>
      </c>
      <c r="W93" s="79">
        <f t="shared" si="10"/>
        <v>0</v>
      </c>
      <c r="X93" s="79">
        <f t="shared" si="10"/>
        <v>0</v>
      </c>
      <c r="Y93" s="79">
        <f t="shared" si="10"/>
        <v>0</v>
      </c>
      <c r="Z93" s="79">
        <f t="shared" si="10"/>
        <v>0</v>
      </c>
      <c r="AA93" s="79">
        <f t="shared" si="10"/>
        <v>0</v>
      </c>
      <c r="AB93" s="79">
        <f t="shared" si="10"/>
        <v>6.857887767999999</v>
      </c>
      <c r="AC93" s="79">
        <f t="shared" si="10"/>
        <v>0</v>
      </c>
      <c r="AD93" s="79">
        <f t="shared" si="10"/>
        <v>0</v>
      </c>
      <c r="AE93" s="79">
        <f t="shared" si="10"/>
        <v>0</v>
      </c>
      <c r="AF93" s="79">
        <f t="shared" si="10"/>
        <v>0.104556018</v>
      </c>
      <c r="AG93" s="79">
        <f t="shared" si="10"/>
        <v>0</v>
      </c>
      <c r="AH93" s="79">
        <f t="shared" si="10"/>
        <v>0</v>
      </c>
      <c r="AI93" s="79">
        <f t="shared" si="10"/>
        <v>0</v>
      </c>
      <c r="AJ93" s="79">
        <f t="shared" si="10"/>
        <v>0</v>
      </c>
      <c r="AK93" s="79">
        <f t="shared" si="10"/>
        <v>0</v>
      </c>
      <c r="AL93" s="79">
        <f t="shared" si="10"/>
        <v>4.087410015000001</v>
      </c>
      <c r="AM93" s="79">
        <f t="shared" si="10"/>
        <v>0</v>
      </c>
      <c r="AN93" s="79">
        <f t="shared" si="10"/>
        <v>0</v>
      </c>
      <c r="AO93" s="79">
        <f t="shared" si="10"/>
        <v>0</v>
      </c>
      <c r="AP93" s="79">
        <f t="shared" si="10"/>
        <v>0.075448388</v>
      </c>
      <c r="AQ93" s="79">
        <f t="shared" si="10"/>
        <v>0</v>
      </c>
      <c r="AR93" s="79">
        <f t="shared" si="10"/>
        <v>88.582476067</v>
      </c>
      <c r="AS93" s="79">
        <f t="shared" si="10"/>
        <v>0</v>
      </c>
      <c r="AT93" s="79">
        <f t="shared" si="10"/>
        <v>0</v>
      </c>
      <c r="AU93" s="79">
        <f t="shared" si="10"/>
        <v>0</v>
      </c>
      <c r="AV93" s="79">
        <f t="shared" si="10"/>
        <v>11634.573880503356</v>
      </c>
      <c r="AW93" s="79">
        <f t="shared" si="10"/>
        <v>1465.37096698</v>
      </c>
      <c r="AX93" s="79">
        <f t="shared" si="10"/>
        <v>0.100054032</v>
      </c>
      <c r="AY93" s="79">
        <f t="shared" si="10"/>
        <v>0</v>
      </c>
      <c r="AZ93" s="79">
        <f t="shared" si="10"/>
        <v>7433.270075040763</v>
      </c>
      <c r="BA93" s="79">
        <f t="shared" si="10"/>
        <v>0</v>
      </c>
      <c r="BB93" s="79">
        <f t="shared" si="10"/>
        <v>0</v>
      </c>
      <c r="BC93" s="79">
        <f t="shared" si="10"/>
        <v>0</v>
      </c>
      <c r="BD93" s="79">
        <f t="shared" si="10"/>
        <v>0</v>
      </c>
      <c r="BE93" s="79">
        <f t="shared" si="10"/>
        <v>0</v>
      </c>
      <c r="BF93" s="79">
        <f t="shared" si="10"/>
        <v>3212.5111640119994</v>
      </c>
      <c r="BG93" s="79">
        <f t="shared" si="10"/>
        <v>240.878303881</v>
      </c>
      <c r="BH93" s="79">
        <f t="shared" si="10"/>
        <v>0.02090373</v>
      </c>
      <c r="BI93" s="79">
        <f t="shared" si="10"/>
        <v>0</v>
      </c>
      <c r="BJ93" s="79">
        <f t="shared" si="10"/>
        <v>894.4788454786451</v>
      </c>
      <c r="BK93" s="100">
        <f>SUM(C93:BJ93)</f>
        <v>29784.39142871077</v>
      </c>
      <c r="BL93" s="104"/>
    </row>
    <row r="94" spans="1:64" ht="12.75">
      <c r="A94" s="36"/>
      <c r="B94" s="38" t="s">
        <v>75</v>
      </c>
      <c r="C94" s="50">
        <f aca="true" t="shared" si="11" ref="C94:AH94">+C93+C72</f>
        <v>0</v>
      </c>
      <c r="D94" s="70">
        <f t="shared" si="11"/>
        <v>606.7588169020001</v>
      </c>
      <c r="E94" s="70">
        <f t="shared" si="11"/>
        <v>0</v>
      </c>
      <c r="F94" s="70">
        <f t="shared" si="11"/>
        <v>0</v>
      </c>
      <c r="G94" s="69">
        <f t="shared" si="11"/>
        <v>0</v>
      </c>
      <c r="H94" s="50">
        <f t="shared" si="11"/>
        <v>1913.064761329</v>
      </c>
      <c r="I94" s="70">
        <f t="shared" si="11"/>
        <v>530.0599974620001</v>
      </c>
      <c r="J94" s="70">
        <f t="shared" si="11"/>
        <v>17.532192367</v>
      </c>
      <c r="K94" s="70">
        <f t="shared" si="11"/>
        <v>0</v>
      </c>
      <c r="L94" s="69">
        <f t="shared" si="11"/>
        <v>1623.3176502010003</v>
      </c>
      <c r="M94" s="50">
        <f t="shared" si="11"/>
        <v>0</v>
      </c>
      <c r="N94" s="70">
        <f t="shared" si="11"/>
        <v>0</v>
      </c>
      <c r="O94" s="70">
        <f t="shared" si="11"/>
        <v>0</v>
      </c>
      <c r="P94" s="70">
        <f t="shared" si="11"/>
        <v>0</v>
      </c>
      <c r="Q94" s="69">
        <f t="shared" si="11"/>
        <v>0</v>
      </c>
      <c r="R94" s="50">
        <f t="shared" si="11"/>
        <v>701.9672810699999</v>
      </c>
      <c r="S94" s="70">
        <f t="shared" si="11"/>
        <v>97.32211146499998</v>
      </c>
      <c r="T94" s="70">
        <f t="shared" si="11"/>
        <v>0</v>
      </c>
      <c r="U94" s="70">
        <f t="shared" si="11"/>
        <v>0</v>
      </c>
      <c r="V94" s="69">
        <f t="shared" si="11"/>
        <v>115.34863722499998</v>
      </c>
      <c r="W94" s="50">
        <f t="shared" si="11"/>
        <v>0</v>
      </c>
      <c r="X94" s="70">
        <f t="shared" si="11"/>
        <v>0</v>
      </c>
      <c r="Y94" s="70">
        <f t="shared" si="11"/>
        <v>0</v>
      </c>
      <c r="Z94" s="70">
        <f t="shared" si="11"/>
        <v>0</v>
      </c>
      <c r="AA94" s="69">
        <f t="shared" si="11"/>
        <v>0</v>
      </c>
      <c r="AB94" s="50">
        <f t="shared" si="11"/>
        <v>8.837006735</v>
      </c>
      <c r="AC94" s="70">
        <f t="shared" si="11"/>
        <v>0</v>
      </c>
      <c r="AD94" s="70">
        <f t="shared" si="11"/>
        <v>0</v>
      </c>
      <c r="AE94" s="70">
        <f t="shared" si="11"/>
        <v>0</v>
      </c>
      <c r="AF94" s="69">
        <f t="shared" si="11"/>
        <v>0.104556018</v>
      </c>
      <c r="AG94" s="50">
        <f t="shared" si="11"/>
        <v>0</v>
      </c>
      <c r="AH94" s="70">
        <f t="shared" si="11"/>
        <v>0</v>
      </c>
      <c r="AI94" s="70">
        <f aca="true" t="shared" si="12" ref="AI94:BK94">+AI93+AI72</f>
        <v>0</v>
      </c>
      <c r="AJ94" s="70">
        <f t="shared" si="12"/>
        <v>0</v>
      </c>
      <c r="AK94" s="69">
        <f t="shared" si="12"/>
        <v>0</v>
      </c>
      <c r="AL94" s="50">
        <f t="shared" si="12"/>
        <v>4.885563727000001</v>
      </c>
      <c r="AM94" s="70">
        <f t="shared" si="12"/>
        <v>0</v>
      </c>
      <c r="AN94" s="70">
        <f t="shared" si="12"/>
        <v>0</v>
      </c>
      <c r="AO94" s="70">
        <f t="shared" si="12"/>
        <v>0</v>
      </c>
      <c r="AP94" s="69">
        <f t="shared" si="12"/>
        <v>0.075448388</v>
      </c>
      <c r="AQ94" s="50">
        <f t="shared" si="12"/>
        <v>0</v>
      </c>
      <c r="AR94" s="70">
        <f t="shared" si="12"/>
        <v>88.582476067</v>
      </c>
      <c r="AS94" s="70">
        <f t="shared" si="12"/>
        <v>0</v>
      </c>
      <c r="AT94" s="70">
        <f t="shared" si="12"/>
        <v>0</v>
      </c>
      <c r="AU94" s="69">
        <f t="shared" si="12"/>
        <v>0</v>
      </c>
      <c r="AV94" s="50">
        <f t="shared" si="12"/>
        <v>14684.247501243357</v>
      </c>
      <c r="AW94" s="70">
        <f t="shared" si="12"/>
        <v>1478.0795912370002</v>
      </c>
      <c r="AX94" s="70">
        <f t="shared" si="12"/>
        <v>1.8680606670000002</v>
      </c>
      <c r="AY94" s="70">
        <f t="shared" si="12"/>
        <v>0</v>
      </c>
      <c r="AZ94" s="69">
        <f t="shared" si="12"/>
        <v>7847.823740727763</v>
      </c>
      <c r="BA94" s="50">
        <f t="shared" si="12"/>
        <v>0</v>
      </c>
      <c r="BB94" s="70">
        <f t="shared" si="12"/>
        <v>0</v>
      </c>
      <c r="BC94" s="70">
        <f t="shared" si="12"/>
        <v>0</v>
      </c>
      <c r="BD94" s="70">
        <f t="shared" si="12"/>
        <v>0</v>
      </c>
      <c r="BE94" s="69">
        <f t="shared" si="12"/>
        <v>0</v>
      </c>
      <c r="BF94" s="50">
        <f t="shared" si="12"/>
        <v>4460.536490434592</v>
      </c>
      <c r="BG94" s="70">
        <f t="shared" si="12"/>
        <v>244.362040482</v>
      </c>
      <c r="BH94" s="70">
        <f t="shared" si="12"/>
        <v>0.02090373</v>
      </c>
      <c r="BI94" s="70">
        <f t="shared" si="12"/>
        <v>0</v>
      </c>
      <c r="BJ94" s="69">
        <f t="shared" si="12"/>
        <v>975.8512535486451</v>
      </c>
      <c r="BK94" s="52">
        <f t="shared" si="12"/>
        <v>35400.64608102636</v>
      </c>
      <c r="BL94" s="104"/>
    </row>
    <row r="95" spans="1:64" ht="3" customHeight="1">
      <c r="A95" s="11"/>
      <c r="B95" s="18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4"/>
      <c r="BL95" s="104"/>
    </row>
    <row r="96" spans="1:64" ht="12.75">
      <c r="A96" s="11" t="s">
        <v>16</v>
      </c>
      <c r="B96" s="17" t="s">
        <v>8</v>
      </c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4"/>
      <c r="BL96" s="104"/>
    </row>
    <row r="97" spans="1:64" ht="12.75">
      <c r="A97" s="11" t="s">
        <v>67</v>
      </c>
      <c r="B97" s="18" t="s">
        <v>17</v>
      </c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4"/>
      <c r="BL97" s="104"/>
    </row>
    <row r="98" spans="1:64" ht="12.75">
      <c r="A98" s="11"/>
      <c r="B98" s="24" t="s">
        <v>169</v>
      </c>
      <c r="C98" s="71">
        <v>0</v>
      </c>
      <c r="D98" s="53">
        <v>85.255808891</v>
      </c>
      <c r="E98" s="45">
        <v>0</v>
      </c>
      <c r="F98" s="45">
        <v>0</v>
      </c>
      <c r="G98" s="54">
        <v>0</v>
      </c>
      <c r="H98" s="71">
        <v>73.075474847</v>
      </c>
      <c r="I98" s="45">
        <v>81.528124158</v>
      </c>
      <c r="J98" s="45">
        <v>0.021794201000000003</v>
      </c>
      <c r="K98" s="45">
        <v>0</v>
      </c>
      <c r="L98" s="54">
        <v>198.396282287</v>
      </c>
      <c r="M98" s="71">
        <v>0</v>
      </c>
      <c r="N98" s="53">
        <v>0</v>
      </c>
      <c r="O98" s="45">
        <v>0</v>
      </c>
      <c r="P98" s="45">
        <v>0</v>
      </c>
      <c r="Q98" s="54">
        <v>0</v>
      </c>
      <c r="R98" s="71">
        <v>18.941663934</v>
      </c>
      <c r="S98" s="45">
        <v>0.757742283</v>
      </c>
      <c r="T98" s="45">
        <v>0</v>
      </c>
      <c r="U98" s="45">
        <v>0</v>
      </c>
      <c r="V98" s="54">
        <v>16.072064192</v>
      </c>
      <c r="W98" s="71">
        <v>0</v>
      </c>
      <c r="X98" s="45">
        <v>0</v>
      </c>
      <c r="Y98" s="45">
        <v>0</v>
      </c>
      <c r="Z98" s="45">
        <v>0</v>
      </c>
      <c r="AA98" s="54">
        <v>0</v>
      </c>
      <c r="AB98" s="71">
        <v>0.31614376899999996</v>
      </c>
      <c r="AC98" s="45">
        <v>0</v>
      </c>
      <c r="AD98" s="45">
        <v>0</v>
      </c>
      <c r="AE98" s="45">
        <v>0</v>
      </c>
      <c r="AF98" s="54">
        <v>0.806400826</v>
      </c>
      <c r="AG98" s="71">
        <v>0</v>
      </c>
      <c r="AH98" s="45">
        <v>0</v>
      </c>
      <c r="AI98" s="45">
        <v>0</v>
      </c>
      <c r="AJ98" s="45">
        <v>0</v>
      </c>
      <c r="AK98" s="54">
        <v>0</v>
      </c>
      <c r="AL98" s="71">
        <v>0.067045845</v>
      </c>
      <c r="AM98" s="45">
        <v>0</v>
      </c>
      <c r="AN98" s="45">
        <v>0</v>
      </c>
      <c r="AO98" s="45">
        <v>0</v>
      </c>
      <c r="AP98" s="54">
        <v>0</v>
      </c>
      <c r="AQ98" s="71">
        <v>0</v>
      </c>
      <c r="AR98" s="53">
        <v>0</v>
      </c>
      <c r="AS98" s="45">
        <v>0</v>
      </c>
      <c r="AT98" s="45">
        <v>0</v>
      </c>
      <c r="AU98" s="54">
        <v>0</v>
      </c>
      <c r="AV98" s="71">
        <v>1485.0995020450002</v>
      </c>
      <c r="AW98" s="45">
        <v>378.818150836</v>
      </c>
      <c r="AX98" s="45">
        <v>0</v>
      </c>
      <c r="AY98" s="45">
        <v>0</v>
      </c>
      <c r="AZ98" s="54">
        <v>2945.1804544190063</v>
      </c>
      <c r="BA98" s="71">
        <v>0</v>
      </c>
      <c r="BB98" s="53">
        <v>0</v>
      </c>
      <c r="BC98" s="45">
        <v>0</v>
      </c>
      <c r="BD98" s="45">
        <v>0</v>
      </c>
      <c r="BE98" s="54">
        <v>0</v>
      </c>
      <c r="BF98" s="71">
        <v>450.26940039299996</v>
      </c>
      <c r="BG98" s="53">
        <v>43.420940865</v>
      </c>
      <c r="BH98" s="45">
        <v>4.48475726</v>
      </c>
      <c r="BI98" s="45">
        <v>0</v>
      </c>
      <c r="BJ98" s="54">
        <v>473.390928215</v>
      </c>
      <c r="BK98" s="61">
        <v>6255.902679266007</v>
      </c>
      <c r="BL98" s="104"/>
    </row>
    <row r="99" spans="1:64" ht="12.75">
      <c r="A99" s="36"/>
      <c r="B99" s="38" t="s">
        <v>74</v>
      </c>
      <c r="C99" s="50">
        <f aca="true" t="shared" si="13" ref="C99:AH99">SUM(C98:C98)</f>
        <v>0</v>
      </c>
      <c r="D99" s="70">
        <f t="shared" si="13"/>
        <v>85.255808891</v>
      </c>
      <c r="E99" s="70">
        <f t="shared" si="13"/>
        <v>0</v>
      </c>
      <c r="F99" s="70">
        <f t="shared" si="13"/>
        <v>0</v>
      </c>
      <c r="G99" s="69">
        <f t="shared" si="13"/>
        <v>0</v>
      </c>
      <c r="H99" s="50">
        <f t="shared" si="13"/>
        <v>73.075474847</v>
      </c>
      <c r="I99" s="70">
        <f t="shared" si="13"/>
        <v>81.528124158</v>
      </c>
      <c r="J99" s="70">
        <f t="shared" si="13"/>
        <v>0.021794201000000003</v>
      </c>
      <c r="K99" s="70">
        <f t="shared" si="13"/>
        <v>0</v>
      </c>
      <c r="L99" s="69">
        <f t="shared" si="13"/>
        <v>198.396282287</v>
      </c>
      <c r="M99" s="50">
        <f t="shared" si="13"/>
        <v>0</v>
      </c>
      <c r="N99" s="70">
        <f t="shared" si="13"/>
        <v>0</v>
      </c>
      <c r="O99" s="70">
        <f t="shared" si="13"/>
        <v>0</v>
      </c>
      <c r="P99" s="70">
        <f t="shared" si="13"/>
        <v>0</v>
      </c>
      <c r="Q99" s="69">
        <f t="shared" si="13"/>
        <v>0</v>
      </c>
      <c r="R99" s="50">
        <f t="shared" si="13"/>
        <v>18.941663934</v>
      </c>
      <c r="S99" s="70">
        <f t="shared" si="13"/>
        <v>0.757742283</v>
      </c>
      <c r="T99" s="70">
        <f t="shared" si="13"/>
        <v>0</v>
      </c>
      <c r="U99" s="70">
        <f t="shared" si="13"/>
        <v>0</v>
      </c>
      <c r="V99" s="69">
        <f t="shared" si="13"/>
        <v>16.072064192</v>
      </c>
      <c r="W99" s="50">
        <f t="shared" si="13"/>
        <v>0</v>
      </c>
      <c r="X99" s="70">
        <f t="shared" si="13"/>
        <v>0</v>
      </c>
      <c r="Y99" s="70">
        <f t="shared" si="13"/>
        <v>0</v>
      </c>
      <c r="Z99" s="70">
        <f t="shared" si="13"/>
        <v>0</v>
      </c>
      <c r="AA99" s="69">
        <f t="shared" si="13"/>
        <v>0</v>
      </c>
      <c r="AB99" s="50">
        <f t="shared" si="13"/>
        <v>0.31614376899999996</v>
      </c>
      <c r="AC99" s="70">
        <f t="shared" si="13"/>
        <v>0</v>
      </c>
      <c r="AD99" s="70">
        <f t="shared" si="13"/>
        <v>0</v>
      </c>
      <c r="AE99" s="70">
        <f t="shared" si="13"/>
        <v>0</v>
      </c>
      <c r="AF99" s="69">
        <f t="shared" si="13"/>
        <v>0.806400826</v>
      </c>
      <c r="AG99" s="50">
        <f t="shared" si="13"/>
        <v>0</v>
      </c>
      <c r="AH99" s="70">
        <f t="shared" si="13"/>
        <v>0</v>
      </c>
      <c r="AI99" s="70">
        <f aca="true" t="shared" si="14" ref="AI99:BJ99">SUM(AI98:AI98)</f>
        <v>0</v>
      </c>
      <c r="AJ99" s="70">
        <f t="shared" si="14"/>
        <v>0</v>
      </c>
      <c r="AK99" s="69">
        <f t="shared" si="14"/>
        <v>0</v>
      </c>
      <c r="AL99" s="50">
        <f t="shared" si="14"/>
        <v>0.067045845</v>
      </c>
      <c r="AM99" s="70">
        <f t="shared" si="14"/>
        <v>0</v>
      </c>
      <c r="AN99" s="70">
        <f t="shared" si="14"/>
        <v>0</v>
      </c>
      <c r="AO99" s="70">
        <f t="shared" si="14"/>
        <v>0</v>
      </c>
      <c r="AP99" s="69">
        <f t="shared" si="14"/>
        <v>0</v>
      </c>
      <c r="AQ99" s="50">
        <f t="shared" si="14"/>
        <v>0</v>
      </c>
      <c r="AR99" s="70">
        <f>SUM(AR98:AR98)</f>
        <v>0</v>
      </c>
      <c r="AS99" s="70">
        <f t="shared" si="14"/>
        <v>0</v>
      </c>
      <c r="AT99" s="70">
        <f t="shared" si="14"/>
        <v>0</v>
      </c>
      <c r="AU99" s="69">
        <f t="shared" si="14"/>
        <v>0</v>
      </c>
      <c r="AV99" s="50">
        <f t="shared" si="14"/>
        <v>1485.0995020450002</v>
      </c>
      <c r="AW99" s="70">
        <f t="shared" si="14"/>
        <v>378.818150836</v>
      </c>
      <c r="AX99" s="70">
        <f t="shared" si="14"/>
        <v>0</v>
      </c>
      <c r="AY99" s="70">
        <f t="shared" si="14"/>
        <v>0</v>
      </c>
      <c r="AZ99" s="69">
        <f t="shared" si="14"/>
        <v>2945.1804544190063</v>
      </c>
      <c r="BA99" s="50">
        <f t="shared" si="14"/>
        <v>0</v>
      </c>
      <c r="BB99" s="70">
        <f t="shared" si="14"/>
        <v>0</v>
      </c>
      <c r="BC99" s="70">
        <f t="shared" si="14"/>
        <v>0</v>
      </c>
      <c r="BD99" s="70">
        <f t="shared" si="14"/>
        <v>0</v>
      </c>
      <c r="BE99" s="69">
        <f t="shared" si="14"/>
        <v>0</v>
      </c>
      <c r="BF99" s="50">
        <f t="shared" si="14"/>
        <v>450.26940039299996</v>
      </c>
      <c r="BG99" s="70">
        <f t="shared" si="14"/>
        <v>43.420940865</v>
      </c>
      <c r="BH99" s="70">
        <f t="shared" si="14"/>
        <v>4.48475726</v>
      </c>
      <c r="BI99" s="70">
        <f t="shared" si="14"/>
        <v>0</v>
      </c>
      <c r="BJ99" s="69">
        <f t="shared" si="14"/>
        <v>473.390928215</v>
      </c>
      <c r="BK99" s="97">
        <f>SUM(BK98:BK98)</f>
        <v>6255.902679266007</v>
      </c>
      <c r="BL99" s="104"/>
    </row>
    <row r="100" spans="1:64" ht="2.25" customHeight="1">
      <c r="A100" s="11"/>
      <c r="B100" s="18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4"/>
      <c r="BL100" s="104"/>
    </row>
    <row r="101" spans="1:64" ht="12.75">
      <c r="A101" s="11" t="s">
        <v>4</v>
      </c>
      <c r="B101" s="17" t="s">
        <v>9</v>
      </c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4"/>
      <c r="BL101" s="104"/>
    </row>
    <row r="102" spans="1:64" ht="12.75">
      <c r="A102" s="11" t="s">
        <v>67</v>
      </c>
      <c r="B102" s="18" t="s">
        <v>18</v>
      </c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4"/>
      <c r="BL102" s="104"/>
    </row>
    <row r="103" spans="1:64" ht="12.75">
      <c r="A103" s="11"/>
      <c r="B103" s="19" t="s">
        <v>31</v>
      </c>
      <c r="C103" s="57"/>
      <c r="D103" s="58"/>
      <c r="E103" s="59"/>
      <c r="F103" s="59"/>
      <c r="G103" s="60"/>
      <c r="H103" s="57"/>
      <c r="I103" s="59"/>
      <c r="J103" s="59"/>
      <c r="K103" s="59"/>
      <c r="L103" s="60"/>
      <c r="M103" s="57"/>
      <c r="N103" s="58"/>
      <c r="O103" s="59"/>
      <c r="P103" s="59"/>
      <c r="Q103" s="60"/>
      <c r="R103" s="57"/>
      <c r="S103" s="59"/>
      <c r="T103" s="59"/>
      <c r="U103" s="59"/>
      <c r="V103" s="60"/>
      <c r="W103" s="57"/>
      <c r="X103" s="59"/>
      <c r="Y103" s="59"/>
      <c r="Z103" s="59"/>
      <c r="AA103" s="60"/>
      <c r="AB103" s="57"/>
      <c r="AC103" s="59"/>
      <c r="AD103" s="59"/>
      <c r="AE103" s="59"/>
      <c r="AF103" s="60"/>
      <c r="AG103" s="57"/>
      <c r="AH103" s="59"/>
      <c r="AI103" s="59"/>
      <c r="AJ103" s="59"/>
      <c r="AK103" s="60"/>
      <c r="AL103" s="57"/>
      <c r="AM103" s="59"/>
      <c r="AN103" s="59"/>
      <c r="AO103" s="59"/>
      <c r="AP103" s="60"/>
      <c r="AQ103" s="57"/>
      <c r="AR103" s="58"/>
      <c r="AS103" s="59"/>
      <c r="AT103" s="59"/>
      <c r="AU103" s="60"/>
      <c r="AV103" s="57"/>
      <c r="AW103" s="59"/>
      <c r="AX103" s="59"/>
      <c r="AY103" s="59"/>
      <c r="AZ103" s="60"/>
      <c r="BA103" s="57"/>
      <c r="BB103" s="58"/>
      <c r="BC103" s="59"/>
      <c r="BD103" s="59"/>
      <c r="BE103" s="60"/>
      <c r="BF103" s="57"/>
      <c r="BG103" s="58"/>
      <c r="BH103" s="59"/>
      <c r="BI103" s="59"/>
      <c r="BJ103" s="60"/>
      <c r="BK103" s="61"/>
      <c r="BL103" s="104"/>
    </row>
    <row r="104" spans="1:254" s="39" customFormat="1" ht="12.75">
      <c r="A104" s="36"/>
      <c r="B104" s="37" t="s">
        <v>76</v>
      </c>
      <c r="C104" s="62"/>
      <c r="D104" s="63"/>
      <c r="E104" s="63"/>
      <c r="F104" s="63"/>
      <c r="G104" s="64"/>
      <c r="H104" s="62"/>
      <c r="I104" s="63"/>
      <c r="J104" s="63"/>
      <c r="K104" s="63"/>
      <c r="L104" s="64"/>
      <c r="M104" s="62"/>
      <c r="N104" s="63"/>
      <c r="O104" s="63"/>
      <c r="P104" s="63"/>
      <c r="Q104" s="64"/>
      <c r="R104" s="62"/>
      <c r="S104" s="63"/>
      <c r="T104" s="63"/>
      <c r="U104" s="63"/>
      <c r="V104" s="64"/>
      <c r="W104" s="62"/>
      <c r="X104" s="63"/>
      <c r="Y104" s="63"/>
      <c r="Z104" s="63"/>
      <c r="AA104" s="64"/>
      <c r="AB104" s="62"/>
      <c r="AC104" s="63"/>
      <c r="AD104" s="63"/>
      <c r="AE104" s="63"/>
      <c r="AF104" s="64"/>
      <c r="AG104" s="62"/>
      <c r="AH104" s="63"/>
      <c r="AI104" s="63"/>
      <c r="AJ104" s="63"/>
      <c r="AK104" s="64"/>
      <c r="AL104" s="62"/>
      <c r="AM104" s="63"/>
      <c r="AN104" s="63"/>
      <c r="AO104" s="63"/>
      <c r="AP104" s="64"/>
      <c r="AQ104" s="62"/>
      <c r="AR104" s="63"/>
      <c r="AS104" s="63"/>
      <c r="AT104" s="63"/>
      <c r="AU104" s="64"/>
      <c r="AV104" s="62"/>
      <c r="AW104" s="63"/>
      <c r="AX104" s="63"/>
      <c r="AY104" s="63"/>
      <c r="AZ104" s="64"/>
      <c r="BA104" s="62"/>
      <c r="BB104" s="63"/>
      <c r="BC104" s="63"/>
      <c r="BD104" s="63"/>
      <c r="BE104" s="64"/>
      <c r="BF104" s="62"/>
      <c r="BG104" s="63"/>
      <c r="BH104" s="63"/>
      <c r="BI104" s="63"/>
      <c r="BJ104" s="64"/>
      <c r="BK104" s="65"/>
      <c r="BL104" s="104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64" ht="12.75">
      <c r="A105" s="11" t="s">
        <v>68</v>
      </c>
      <c r="B105" s="18" t="s">
        <v>19</v>
      </c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4"/>
      <c r="BL105" s="104"/>
    </row>
    <row r="106" spans="1:64" ht="12.75">
      <c r="A106" s="11"/>
      <c r="B106" s="110" t="s">
        <v>170</v>
      </c>
      <c r="C106" s="57">
        <v>0</v>
      </c>
      <c r="D106" s="58">
        <v>0</v>
      </c>
      <c r="E106" s="59">
        <v>0</v>
      </c>
      <c r="F106" s="59">
        <v>0</v>
      </c>
      <c r="G106" s="60">
        <v>0</v>
      </c>
      <c r="H106" s="57">
        <v>0</v>
      </c>
      <c r="I106" s="59">
        <v>0</v>
      </c>
      <c r="J106" s="59">
        <v>0</v>
      </c>
      <c r="K106" s="59">
        <v>0</v>
      </c>
      <c r="L106" s="60">
        <v>0</v>
      </c>
      <c r="M106" s="57">
        <v>0</v>
      </c>
      <c r="N106" s="58">
        <v>0</v>
      </c>
      <c r="O106" s="59">
        <v>0</v>
      </c>
      <c r="P106" s="59">
        <v>0</v>
      </c>
      <c r="Q106" s="60">
        <v>0</v>
      </c>
      <c r="R106" s="57">
        <v>0</v>
      </c>
      <c r="S106" s="59">
        <v>0</v>
      </c>
      <c r="T106" s="59">
        <v>0</v>
      </c>
      <c r="U106" s="59">
        <v>0</v>
      </c>
      <c r="V106" s="60">
        <v>0</v>
      </c>
      <c r="W106" s="57">
        <v>0</v>
      </c>
      <c r="X106" s="59">
        <v>0</v>
      </c>
      <c r="Y106" s="59">
        <v>0</v>
      </c>
      <c r="Z106" s="59">
        <v>0</v>
      </c>
      <c r="AA106" s="60">
        <v>0</v>
      </c>
      <c r="AB106" s="57">
        <v>0</v>
      </c>
      <c r="AC106" s="59">
        <v>0</v>
      </c>
      <c r="AD106" s="59">
        <v>0</v>
      </c>
      <c r="AE106" s="59">
        <v>0</v>
      </c>
      <c r="AF106" s="60">
        <v>0</v>
      </c>
      <c r="AG106" s="57">
        <v>0</v>
      </c>
      <c r="AH106" s="59">
        <v>0</v>
      </c>
      <c r="AI106" s="59">
        <v>0</v>
      </c>
      <c r="AJ106" s="59">
        <v>0</v>
      </c>
      <c r="AK106" s="60">
        <v>0</v>
      </c>
      <c r="AL106" s="57">
        <v>0</v>
      </c>
      <c r="AM106" s="59">
        <v>0</v>
      </c>
      <c r="AN106" s="59">
        <v>0</v>
      </c>
      <c r="AO106" s="59">
        <v>0</v>
      </c>
      <c r="AP106" s="60">
        <v>0</v>
      </c>
      <c r="AQ106" s="57">
        <v>0</v>
      </c>
      <c r="AR106" s="58">
        <v>0</v>
      </c>
      <c r="AS106" s="59">
        <v>0</v>
      </c>
      <c r="AT106" s="59">
        <v>0</v>
      </c>
      <c r="AU106" s="60">
        <v>0</v>
      </c>
      <c r="AV106" s="57">
        <v>0</v>
      </c>
      <c r="AW106" s="59">
        <v>24.397564993</v>
      </c>
      <c r="AX106" s="59">
        <v>0</v>
      </c>
      <c r="AY106" s="59">
        <v>0</v>
      </c>
      <c r="AZ106" s="60">
        <v>77.58417250333332</v>
      </c>
      <c r="BA106" s="57">
        <v>0</v>
      </c>
      <c r="BB106" s="58">
        <v>0</v>
      </c>
      <c r="BC106" s="59">
        <v>0</v>
      </c>
      <c r="BD106" s="59">
        <v>0</v>
      </c>
      <c r="BE106" s="60">
        <v>0</v>
      </c>
      <c r="BF106" s="57">
        <v>0</v>
      </c>
      <c r="BG106" s="58">
        <v>0</v>
      </c>
      <c r="BH106" s="59">
        <v>0</v>
      </c>
      <c r="BI106" s="59">
        <v>0</v>
      </c>
      <c r="BJ106" s="60">
        <v>1.147E-06</v>
      </c>
      <c r="BK106" s="61">
        <v>101.98173864333333</v>
      </c>
      <c r="BL106" s="104"/>
    </row>
    <row r="107" spans="1:254" s="39" customFormat="1" ht="12.75">
      <c r="A107" s="36"/>
      <c r="B107" s="38" t="s">
        <v>77</v>
      </c>
      <c r="C107" s="50">
        <f aca="true" t="shared" si="15" ref="C107:BJ107">SUM(C106:C106)</f>
        <v>0</v>
      </c>
      <c r="D107" s="70">
        <f t="shared" si="15"/>
        <v>0</v>
      </c>
      <c r="E107" s="70">
        <f t="shared" si="15"/>
        <v>0</v>
      </c>
      <c r="F107" s="70">
        <f t="shared" si="15"/>
        <v>0</v>
      </c>
      <c r="G107" s="69">
        <f t="shared" si="15"/>
        <v>0</v>
      </c>
      <c r="H107" s="50">
        <f t="shared" si="15"/>
        <v>0</v>
      </c>
      <c r="I107" s="70">
        <f t="shared" si="15"/>
        <v>0</v>
      </c>
      <c r="J107" s="70">
        <f t="shared" si="15"/>
        <v>0</v>
      </c>
      <c r="K107" s="70">
        <f t="shared" si="15"/>
        <v>0</v>
      </c>
      <c r="L107" s="69">
        <f t="shared" si="15"/>
        <v>0</v>
      </c>
      <c r="M107" s="50">
        <f t="shared" si="15"/>
        <v>0</v>
      </c>
      <c r="N107" s="70">
        <f t="shared" si="15"/>
        <v>0</v>
      </c>
      <c r="O107" s="70">
        <f t="shared" si="15"/>
        <v>0</v>
      </c>
      <c r="P107" s="70">
        <f t="shared" si="15"/>
        <v>0</v>
      </c>
      <c r="Q107" s="69">
        <f t="shared" si="15"/>
        <v>0</v>
      </c>
      <c r="R107" s="50">
        <f t="shared" si="15"/>
        <v>0</v>
      </c>
      <c r="S107" s="70">
        <f t="shared" si="15"/>
        <v>0</v>
      </c>
      <c r="T107" s="70">
        <f t="shared" si="15"/>
        <v>0</v>
      </c>
      <c r="U107" s="70">
        <f t="shared" si="15"/>
        <v>0</v>
      </c>
      <c r="V107" s="69">
        <f t="shared" si="15"/>
        <v>0</v>
      </c>
      <c r="W107" s="50">
        <f t="shared" si="15"/>
        <v>0</v>
      </c>
      <c r="X107" s="70">
        <f t="shared" si="15"/>
        <v>0</v>
      </c>
      <c r="Y107" s="70">
        <f t="shared" si="15"/>
        <v>0</v>
      </c>
      <c r="Z107" s="70">
        <f t="shared" si="15"/>
        <v>0</v>
      </c>
      <c r="AA107" s="69">
        <f t="shared" si="15"/>
        <v>0</v>
      </c>
      <c r="AB107" s="50">
        <f t="shared" si="15"/>
        <v>0</v>
      </c>
      <c r="AC107" s="70">
        <f t="shared" si="15"/>
        <v>0</v>
      </c>
      <c r="AD107" s="70">
        <f t="shared" si="15"/>
        <v>0</v>
      </c>
      <c r="AE107" s="70">
        <f t="shared" si="15"/>
        <v>0</v>
      </c>
      <c r="AF107" s="69">
        <f t="shared" si="15"/>
        <v>0</v>
      </c>
      <c r="AG107" s="50">
        <f t="shared" si="15"/>
        <v>0</v>
      </c>
      <c r="AH107" s="70">
        <f t="shared" si="15"/>
        <v>0</v>
      </c>
      <c r="AI107" s="70">
        <f t="shared" si="15"/>
        <v>0</v>
      </c>
      <c r="AJ107" s="70">
        <f t="shared" si="15"/>
        <v>0</v>
      </c>
      <c r="AK107" s="69">
        <f t="shared" si="15"/>
        <v>0</v>
      </c>
      <c r="AL107" s="50">
        <f t="shared" si="15"/>
        <v>0</v>
      </c>
      <c r="AM107" s="70">
        <f t="shared" si="15"/>
        <v>0</v>
      </c>
      <c r="AN107" s="70">
        <f t="shared" si="15"/>
        <v>0</v>
      </c>
      <c r="AO107" s="70">
        <f t="shared" si="15"/>
        <v>0</v>
      </c>
      <c r="AP107" s="69">
        <f t="shared" si="15"/>
        <v>0</v>
      </c>
      <c r="AQ107" s="50">
        <f t="shared" si="15"/>
        <v>0</v>
      </c>
      <c r="AR107" s="70">
        <f>SUM(AR106:AR106)</f>
        <v>0</v>
      </c>
      <c r="AS107" s="70">
        <f t="shared" si="15"/>
        <v>0</v>
      </c>
      <c r="AT107" s="70">
        <f t="shared" si="15"/>
        <v>0</v>
      </c>
      <c r="AU107" s="69">
        <f t="shared" si="15"/>
        <v>0</v>
      </c>
      <c r="AV107" s="50">
        <f t="shared" si="15"/>
        <v>0</v>
      </c>
      <c r="AW107" s="70">
        <f t="shared" si="15"/>
        <v>24.397564993</v>
      </c>
      <c r="AX107" s="70">
        <f t="shared" si="15"/>
        <v>0</v>
      </c>
      <c r="AY107" s="70">
        <f t="shared" si="15"/>
        <v>0</v>
      </c>
      <c r="AZ107" s="69">
        <f t="shared" si="15"/>
        <v>77.58417250333332</v>
      </c>
      <c r="BA107" s="50">
        <f t="shared" si="15"/>
        <v>0</v>
      </c>
      <c r="BB107" s="70">
        <f t="shared" si="15"/>
        <v>0</v>
      </c>
      <c r="BC107" s="70">
        <f t="shared" si="15"/>
        <v>0</v>
      </c>
      <c r="BD107" s="70">
        <f t="shared" si="15"/>
        <v>0</v>
      </c>
      <c r="BE107" s="69">
        <f t="shared" si="15"/>
        <v>0</v>
      </c>
      <c r="BF107" s="50">
        <f t="shared" si="15"/>
        <v>0</v>
      </c>
      <c r="BG107" s="70">
        <f t="shared" si="15"/>
        <v>0</v>
      </c>
      <c r="BH107" s="70">
        <f t="shared" si="15"/>
        <v>0</v>
      </c>
      <c r="BI107" s="70">
        <f t="shared" si="15"/>
        <v>0</v>
      </c>
      <c r="BJ107" s="69">
        <f t="shared" si="15"/>
        <v>1.147E-06</v>
      </c>
      <c r="BK107" s="97">
        <f>SUM(BK106:BK106)</f>
        <v>101.98173864333333</v>
      </c>
      <c r="BL107" s="104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</row>
    <row r="108" spans="1:254" s="39" customFormat="1" ht="12.75">
      <c r="A108" s="36"/>
      <c r="B108" s="38" t="s">
        <v>75</v>
      </c>
      <c r="C108" s="50">
        <f aca="true" t="shared" si="16" ref="C108:AR108">SUM(C107,C104)</f>
        <v>0</v>
      </c>
      <c r="D108" s="70">
        <f t="shared" si="16"/>
        <v>0</v>
      </c>
      <c r="E108" s="70">
        <f t="shared" si="16"/>
        <v>0</v>
      </c>
      <c r="F108" s="70">
        <f t="shared" si="16"/>
        <v>0</v>
      </c>
      <c r="G108" s="69">
        <f t="shared" si="16"/>
        <v>0</v>
      </c>
      <c r="H108" s="50">
        <f t="shared" si="16"/>
        <v>0</v>
      </c>
      <c r="I108" s="70">
        <f t="shared" si="16"/>
        <v>0</v>
      </c>
      <c r="J108" s="70">
        <f t="shared" si="16"/>
        <v>0</v>
      </c>
      <c r="K108" s="70">
        <f t="shared" si="16"/>
        <v>0</v>
      </c>
      <c r="L108" s="69">
        <f t="shared" si="16"/>
        <v>0</v>
      </c>
      <c r="M108" s="50">
        <f t="shared" si="16"/>
        <v>0</v>
      </c>
      <c r="N108" s="70">
        <f t="shared" si="16"/>
        <v>0</v>
      </c>
      <c r="O108" s="70">
        <f t="shared" si="16"/>
        <v>0</v>
      </c>
      <c r="P108" s="70">
        <f t="shared" si="16"/>
        <v>0</v>
      </c>
      <c r="Q108" s="69">
        <f t="shared" si="16"/>
        <v>0</v>
      </c>
      <c r="R108" s="50">
        <f t="shared" si="16"/>
        <v>0</v>
      </c>
      <c r="S108" s="70">
        <f t="shared" si="16"/>
        <v>0</v>
      </c>
      <c r="T108" s="70">
        <f t="shared" si="16"/>
        <v>0</v>
      </c>
      <c r="U108" s="70">
        <f t="shared" si="16"/>
        <v>0</v>
      </c>
      <c r="V108" s="69">
        <f t="shared" si="16"/>
        <v>0</v>
      </c>
      <c r="W108" s="50">
        <f t="shared" si="16"/>
        <v>0</v>
      </c>
      <c r="X108" s="70">
        <f t="shared" si="16"/>
        <v>0</v>
      </c>
      <c r="Y108" s="70">
        <f t="shared" si="16"/>
        <v>0</v>
      </c>
      <c r="Z108" s="70">
        <f t="shared" si="16"/>
        <v>0</v>
      </c>
      <c r="AA108" s="69">
        <f t="shared" si="16"/>
        <v>0</v>
      </c>
      <c r="AB108" s="50">
        <f t="shared" si="16"/>
        <v>0</v>
      </c>
      <c r="AC108" s="70">
        <f t="shared" si="16"/>
        <v>0</v>
      </c>
      <c r="AD108" s="70">
        <f t="shared" si="16"/>
        <v>0</v>
      </c>
      <c r="AE108" s="70">
        <f t="shared" si="16"/>
        <v>0</v>
      </c>
      <c r="AF108" s="69">
        <f t="shared" si="16"/>
        <v>0</v>
      </c>
      <c r="AG108" s="50">
        <f t="shared" si="16"/>
        <v>0</v>
      </c>
      <c r="AH108" s="70">
        <f t="shared" si="16"/>
        <v>0</v>
      </c>
      <c r="AI108" s="70">
        <f t="shared" si="16"/>
        <v>0</v>
      </c>
      <c r="AJ108" s="70">
        <f t="shared" si="16"/>
        <v>0</v>
      </c>
      <c r="AK108" s="69">
        <f t="shared" si="16"/>
        <v>0</v>
      </c>
      <c r="AL108" s="50">
        <f t="shared" si="16"/>
        <v>0</v>
      </c>
      <c r="AM108" s="70">
        <f t="shared" si="16"/>
        <v>0</v>
      </c>
      <c r="AN108" s="70">
        <f t="shared" si="16"/>
        <v>0</v>
      </c>
      <c r="AO108" s="70">
        <f t="shared" si="16"/>
        <v>0</v>
      </c>
      <c r="AP108" s="69">
        <f t="shared" si="16"/>
        <v>0</v>
      </c>
      <c r="AQ108" s="50">
        <f t="shared" si="16"/>
        <v>0</v>
      </c>
      <c r="AR108" s="70">
        <f t="shared" si="16"/>
        <v>0</v>
      </c>
      <c r="AS108" s="70">
        <f aca="true" t="shared" si="17" ref="AS108:BK108">SUM(AS107,AS104)</f>
        <v>0</v>
      </c>
      <c r="AT108" s="70">
        <f t="shared" si="17"/>
        <v>0</v>
      </c>
      <c r="AU108" s="69">
        <f t="shared" si="17"/>
        <v>0</v>
      </c>
      <c r="AV108" s="50">
        <f t="shared" si="17"/>
        <v>0</v>
      </c>
      <c r="AW108" s="70">
        <f t="shared" si="17"/>
        <v>24.397564993</v>
      </c>
      <c r="AX108" s="70">
        <f t="shared" si="17"/>
        <v>0</v>
      </c>
      <c r="AY108" s="70">
        <f t="shared" si="17"/>
        <v>0</v>
      </c>
      <c r="AZ108" s="69">
        <f t="shared" si="17"/>
        <v>77.58417250333332</v>
      </c>
      <c r="BA108" s="50">
        <f t="shared" si="17"/>
        <v>0</v>
      </c>
      <c r="BB108" s="70">
        <f t="shared" si="17"/>
        <v>0</v>
      </c>
      <c r="BC108" s="70">
        <f t="shared" si="17"/>
        <v>0</v>
      </c>
      <c r="BD108" s="70">
        <f t="shared" si="17"/>
        <v>0</v>
      </c>
      <c r="BE108" s="69">
        <f t="shared" si="17"/>
        <v>0</v>
      </c>
      <c r="BF108" s="50">
        <f t="shared" si="17"/>
        <v>0</v>
      </c>
      <c r="BG108" s="70">
        <f t="shared" si="17"/>
        <v>0</v>
      </c>
      <c r="BH108" s="70">
        <f t="shared" si="17"/>
        <v>0</v>
      </c>
      <c r="BI108" s="70">
        <f t="shared" si="17"/>
        <v>0</v>
      </c>
      <c r="BJ108" s="69">
        <f t="shared" si="17"/>
        <v>1.147E-06</v>
      </c>
      <c r="BK108" s="97">
        <f t="shared" si="17"/>
        <v>101.98173864333333</v>
      </c>
      <c r="BL108" s="104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</row>
    <row r="109" spans="1:64" ht="4.5" customHeight="1">
      <c r="A109" s="11"/>
      <c r="B109" s="18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4"/>
      <c r="BL109" s="104"/>
    </row>
    <row r="110" spans="1:64" ht="12.75">
      <c r="A110" s="11" t="s">
        <v>20</v>
      </c>
      <c r="B110" s="17" t="s">
        <v>21</v>
      </c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4"/>
      <c r="BL110" s="104"/>
    </row>
    <row r="111" spans="1:64" ht="12.75">
      <c r="A111" s="11" t="s">
        <v>67</v>
      </c>
      <c r="B111" s="18" t="s">
        <v>22</v>
      </c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4"/>
      <c r="BL111" s="104"/>
    </row>
    <row r="112" spans="1:64" ht="12.75">
      <c r="A112" s="11"/>
      <c r="B112" s="24" t="s">
        <v>158</v>
      </c>
      <c r="C112" s="71">
        <v>0</v>
      </c>
      <c r="D112" s="53">
        <v>81.227686691</v>
      </c>
      <c r="E112" s="45">
        <v>0</v>
      </c>
      <c r="F112" s="45">
        <v>0</v>
      </c>
      <c r="G112" s="54">
        <v>0</v>
      </c>
      <c r="H112" s="71">
        <v>12.879349867</v>
      </c>
      <c r="I112" s="45">
        <v>4.682742774</v>
      </c>
      <c r="J112" s="45">
        <v>0</v>
      </c>
      <c r="K112" s="45">
        <v>0</v>
      </c>
      <c r="L112" s="54">
        <v>11.373715463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3.325137739</v>
      </c>
      <c r="S112" s="45">
        <v>0</v>
      </c>
      <c r="T112" s="45">
        <v>0</v>
      </c>
      <c r="U112" s="45">
        <v>0</v>
      </c>
      <c r="V112" s="54">
        <v>0.123459834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0.0019051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0</v>
      </c>
      <c r="AS112" s="45">
        <v>0</v>
      </c>
      <c r="AT112" s="45">
        <v>0</v>
      </c>
      <c r="AU112" s="54">
        <v>0</v>
      </c>
      <c r="AV112" s="71">
        <v>18.467851403999997</v>
      </c>
      <c r="AW112" s="45">
        <v>46.50411934899999</v>
      </c>
      <c r="AX112" s="45">
        <v>0</v>
      </c>
      <c r="AY112" s="45">
        <v>0</v>
      </c>
      <c r="AZ112" s="54">
        <v>41.562353331999994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2.829631137</v>
      </c>
      <c r="BG112" s="53">
        <v>1.511263563</v>
      </c>
      <c r="BH112" s="45">
        <v>0</v>
      </c>
      <c r="BI112" s="45">
        <v>0</v>
      </c>
      <c r="BJ112" s="54">
        <v>1.833935424</v>
      </c>
      <c r="BK112" s="61">
        <v>226.32315167699997</v>
      </c>
      <c r="BL112" s="104"/>
    </row>
    <row r="113" spans="1:64" ht="12.75">
      <c r="A113" s="11"/>
      <c r="B113" s="24" t="s">
        <v>159</v>
      </c>
      <c r="C113" s="71">
        <v>0</v>
      </c>
      <c r="D113" s="53">
        <v>0.422455091</v>
      </c>
      <c r="E113" s="45">
        <v>0</v>
      </c>
      <c r="F113" s="45">
        <v>0</v>
      </c>
      <c r="G113" s="54">
        <v>0</v>
      </c>
      <c r="H113" s="71">
        <v>0.7418695479999999</v>
      </c>
      <c r="I113" s="45">
        <v>1.3825946359999999</v>
      </c>
      <c r="J113" s="45">
        <v>0</v>
      </c>
      <c r="K113" s="45">
        <v>0</v>
      </c>
      <c r="L113" s="54">
        <v>0.40285360800000003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0.21374023800000003</v>
      </c>
      <c r="S113" s="45">
        <v>0</v>
      </c>
      <c r="T113" s="45">
        <v>0</v>
      </c>
      <c r="U113" s="45">
        <v>0</v>
      </c>
      <c r="V113" s="54">
        <v>0.096882234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12.145965983</v>
      </c>
      <c r="AS113" s="45">
        <v>0</v>
      </c>
      <c r="AT113" s="45">
        <v>0</v>
      </c>
      <c r="AU113" s="54">
        <v>0</v>
      </c>
      <c r="AV113" s="71">
        <v>2.3695353679999998</v>
      </c>
      <c r="AW113" s="45">
        <v>1.055515714</v>
      </c>
      <c r="AX113" s="45">
        <v>0</v>
      </c>
      <c r="AY113" s="45">
        <v>0</v>
      </c>
      <c r="AZ113" s="54">
        <v>9.859110702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0.47528371</v>
      </c>
      <c r="BG113" s="53">
        <v>0.08456142</v>
      </c>
      <c r="BH113" s="45">
        <v>0</v>
      </c>
      <c r="BI113" s="45">
        <v>0</v>
      </c>
      <c r="BJ113" s="54">
        <v>0.07571085400000001</v>
      </c>
      <c r="BK113" s="61">
        <v>29.326079106</v>
      </c>
      <c r="BL113" s="104"/>
    </row>
    <row r="114" spans="1:64" ht="12.75">
      <c r="A114" s="11"/>
      <c r="B114" s="24" t="s">
        <v>160</v>
      </c>
      <c r="C114" s="71">
        <v>0</v>
      </c>
      <c r="D114" s="53">
        <v>0.479548213</v>
      </c>
      <c r="E114" s="45">
        <v>0</v>
      </c>
      <c r="F114" s="45">
        <v>0</v>
      </c>
      <c r="G114" s="54">
        <v>0</v>
      </c>
      <c r="H114" s="71">
        <v>1.758381907</v>
      </c>
      <c r="I114" s="45">
        <v>0.003810381</v>
      </c>
      <c r="J114" s="45">
        <v>0</v>
      </c>
      <c r="K114" s="45">
        <v>0</v>
      </c>
      <c r="L114" s="54">
        <v>1.5489630129999998</v>
      </c>
      <c r="M114" s="71">
        <v>0</v>
      </c>
      <c r="N114" s="53">
        <v>0</v>
      </c>
      <c r="O114" s="45">
        <v>0</v>
      </c>
      <c r="P114" s="45">
        <v>0</v>
      </c>
      <c r="Q114" s="54">
        <v>0</v>
      </c>
      <c r="R114" s="71">
        <v>0.552077446</v>
      </c>
      <c r="S114" s="45">
        <v>0</v>
      </c>
      <c r="T114" s="45">
        <v>0</v>
      </c>
      <c r="U114" s="45">
        <v>0</v>
      </c>
      <c r="V114" s="54">
        <v>0.116968617</v>
      </c>
      <c r="W114" s="71">
        <v>0</v>
      </c>
      <c r="X114" s="45">
        <v>0</v>
      </c>
      <c r="Y114" s="45">
        <v>0</v>
      </c>
      <c r="Z114" s="45">
        <v>0</v>
      </c>
      <c r="AA114" s="54">
        <v>0</v>
      </c>
      <c r="AB114" s="71">
        <v>0</v>
      </c>
      <c r="AC114" s="45">
        <v>0</v>
      </c>
      <c r="AD114" s="45">
        <v>0</v>
      </c>
      <c r="AE114" s="45">
        <v>0</v>
      </c>
      <c r="AF114" s="54">
        <v>0</v>
      </c>
      <c r="AG114" s="71">
        <v>0</v>
      </c>
      <c r="AH114" s="45">
        <v>0</v>
      </c>
      <c r="AI114" s="45">
        <v>0</v>
      </c>
      <c r="AJ114" s="45">
        <v>0</v>
      </c>
      <c r="AK114" s="54">
        <v>0</v>
      </c>
      <c r="AL114" s="71">
        <v>0.000628269</v>
      </c>
      <c r="AM114" s="45">
        <v>0</v>
      </c>
      <c r="AN114" s="45">
        <v>0</v>
      </c>
      <c r="AO114" s="45">
        <v>0</v>
      </c>
      <c r="AP114" s="54">
        <v>0</v>
      </c>
      <c r="AQ114" s="71">
        <v>0</v>
      </c>
      <c r="AR114" s="53">
        <v>0</v>
      </c>
      <c r="AS114" s="45">
        <v>0</v>
      </c>
      <c r="AT114" s="45">
        <v>0</v>
      </c>
      <c r="AU114" s="54">
        <v>0</v>
      </c>
      <c r="AV114" s="71">
        <v>6.732221026</v>
      </c>
      <c r="AW114" s="45">
        <v>0.694928085</v>
      </c>
      <c r="AX114" s="45">
        <v>0</v>
      </c>
      <c r="AY114" s="45">
        <v>0</v>
      </c>
      <c r="AZ114" s="54">
        <v>4.987806042</v>
      </c>
      <c r="BA114" s="71">
        <v>0</v>
      </c>
      <c r="BB114" s="53">
        <v>0</v>
      </c>
      <c r="BC114" s="45">
        <v>0</v>
      </c>
      <c r="BD114" s="45">
        <v>0</v>
      </c>
      <c r="BE114" s="54">
        <v>0</v>
      </c>
      <c r="BF114" s="71">
        <v>1.318086684</v>
      </c>
      <c r="BG114" s="53">
        <v>0.012552353</v>
      </c>
      <c r="BH114" s="45">
        <v>0</v>
      </c>
      <c r="BI114" s="45">
        <v>0</v>
      </c>
      <c r="BJ114" s="54">
        <v>0.302347979</v>
      </c>
      <c r="BK114" s="61">
        <v>18.508320015000002</v>
      </c>
      <c r="BL114" s="104"/>
    </row>
    <row r="115" spans="1:64" ht="12.75">
      <c r="A115" s="11"/>
      <c r="B115" s="24" t="s">
        <v>161</v>
      </c>
      <c r="C115" s="71">
        <v>0</v>
      </c>
      <c r="D115" s="53">
        <v>0.6342930179999999</v>
      </c>
      <c r="E115" s="45">
        <v>0</v>
      </c>
      <c r="F115" s="45">
        <v>0</v>
      </c>
      <c r="G115" s="54">
        <v>0</v>
      </c>
      <c r="H115" s="71">
        <v>11.714107856999998</v>
      </c>
      <c r="I115" s="45">
        <v>10.079852008</v>
      </c>
      <c r="J115" s="45">
        <v>0</v>
      </c>
      <c r="K115" s="45">
        <v>0</v>
      </c>
      <c r="L115" s="54">
        <v>27.933246904000004</v>
      </c>
      <c r="M115" s="71">
        <v>0</v>
      </c>
      <c r="N115" s="53">
        <v>0</v>
      </c>
      <c r="O115" s="45">
        <v>0</v>
      </c>
      <c r="P115" s="45">
        <v>0</v>
      </c>
      <c r="Q115" s="54">
        <v>0</v>
      </c>
      <c r="R115" s="71">
        <v>1.8754112109999999</v>
      </c>
      <c r="S115" s="45">
        <v>0</v>
      </c>
      <c r="T115" s="45">
        <v>0</v>
      </c>
      <c r="U115" s="45">
        <v>0</v>
      </c>
      <c r="V115" s="54">
        <v>0.5618564970000001</v>
      </c>
      <c r="W115" s="71">
        <v>0</v>
      </c>
      <c r="X115" s="45">
        <v>0</v>
      </c>
      <c r="Y115" s="45">
        <v>0</v>
      </c>
      <c r="Z115" s="45">
        <v>0</v>
      </c>
      <c r="AA115" s="54">
        <v>0</v>
      </c>
      <c r="AB115" s="71">
        <v>0.076023343</v>
      </c>
      <c r="AC115" s="45">
        <v>0</v>
      </c>
      <c r="AD115" s="45">
        <v>0</v>
      </c>
      <c r="AE115" s="45">
        <v>0</v>
      </c>
      <c r="AF115" s="54">
        <v>0</v>
      </c>
      <c r="AG115" s="71">
        <v>0</v>
      </c>
      <c r="AH115" s="45">
        <v>0</v>
      </c>
      <c r="AI115" s="45">
        <v>0</v>
      </c>
      <c r="AJ115" s="45">
        <v>0</v>
      </c>
      <c r="AK115" s="54">
        <v>0</v>
      </c>
      <c r="AL115" s="71">
        <v>0.03976629499999999</v>
      </c>
      <c r="AM115" s="45">
        <v>0</v>
      </c>
      <c r="AN115" s="45">
        <v>0</v>
      </c>
      <c r="AO115" s="45">
        <v>0</v>
      </c>
      <c r="AP115" s="54">
        <v>0</v>
      </c>
      <c r="AQ115" s="71">
        <v>0</v>
      </c>
      <c r="AR115" s="53">
        <v>0</v>
      </c>
      <c r="AS115" s="45">
        <v>0</v>
      </c>
      <c r="AT115" s="45">
        <v>0</v>
      </c>
      <c r="AU115" s="54">
        <v>0</v>
      </c>
      <c r="AV115" s="71">
        <v>57.985529599</v>
      </c>
      <c r="AW115" s="45">
        <v>5.897775998</v>
      </c>
      <c r="AX115" s="45">
        <v>0</v>
      </c>
      <c r="AY115" s="45">
        <v>0</v>
      </c>
      <c r="AZ115" s="54">
        <v>103.52072064322961</v>
      </c>
      <c r="BA115" s="71">
        <v>0</v>
      </c>
      <c r="BB115" s="53">
        <v>0</v>
      </c>
      <c r="BC115" s="45">
        <v>0</v>
      </c>
      <c r="BD115" s="45">
        <v>0</v>
      </c>
      <c r="BE115" s="54">
        <v>0</v>
      </c>
      <c r="BF115" s="71">
        <v>11.17080268</v>
      </c>
      <c r="BG115" s="53">
        <v>1.9211002559999997</v>
      </c>
      <c r="BH115" s="45">
        <v>0</v>
      </c>
      <c r="BI115" s="45">
        <v>0</v>
      </c>
      <c r="BJ115" s="54">
        <v>2.375466327</v>
      </c>
      <c r="BK115" s="61">
        <v>235.7859526362296</v>
      </c>
      <c r="BL115" s="104"/>
    </row>
    <row r="116" spans="1:64" ht="12.75">
      <c r="A116" s="11"/>
      <c r="B116" s="24" t="s">
        <v>162</v>
      </c>
      <c r="C116" s="71">
        <v>0</v>
      </c>
      <c r="D116" s="53">
        <v>8.174884764</v>
      </c>
      <c r="E116" s="45">
        <v>0</v>
      </c>
      <c r="F116" s="45">
        <v>0</v>
      </c>
      <c r="G116" s="54">
        <v>0</v>
      </c>
      <c r="H116" s="71">
        <v>2.248437614</v>
      </c>
      <c r="I116" s="45">
        <v>0.030147271999999996</v>
      </c>
      <c r="J116" s="45">
        <v>0</v>
      </c>
      <c r="K116" s="45">
        <v>0</v>
      </c>
      <c r="L116" s="54">
        <v>6.171262174000001</v>
      </c>
      <c r="M116" s="71">
        <v>0</v>
      </c>
      <c r="N116" s="53">
        <v>0</v>
      </c>
      <c r="O116" s="45">
        <v>0</v>
      </c>
      <c r="P116" s="45">
        <v>0</v>
      </c>
      <c r="Q116" s="54">
        <v>0</v>
      </c>
      <c r="R116" s="71">
        <v>0.948054366</v>
      </c>
      <c r="S116" s="45">
        <v>0</v>
      </c>
      <c r="T116" s="45">
        <v>0</v>
      </c>
      <c r="U116" s="45">
        <v>0</v>
      </c>
      <c r="V116" s="54">
        <v>0.10385066</v>
      </c>
      <c r="W116" s="71">
        <v>0</v>
      </c>
      <c r="X116" s="45">
        <v>0</v>
      </c>
      <c r="Y116" s="45">
        <v>0</v>
      </c>
      <c r="Z116" s="45">
        <v>0</v>
      </c>
      <c r="AA116" s="54">
        <v>0</v>
      </c>
      <c r="AB116" s="71">
        <v>0</v>
      </c>
      <c r="AC116" s="45">
        <v>0</v>
      </c>
      <c r="AD116" s="45">
        <v>0</v>
      </c>
      <c r="AE116" s="45">
        <v>0</v>
      </c>
      <c r="AF116" s="54">
        <v>0</v>
      </c>
      <c r="AG116" s="71">
        <v>0</v>
      </c>
      <c r="AH116" s="45">
        <v>0</v>
      </c>
      <c r="AI116" s="45">
        <v>0</v>
      </c>
      <c r="AJ116" s="45">
        <v>0</v>
      </c>
      <c r="AK116" s="54">
        <v>0</v>
      </c>
      <c r="AL116" s="71">
        <v>0.000196028</v>
      </c>
      <c r="AM116" s="45">
        <v>0</v>
      </c>
      <c r="AN116" s="45">
        <v>0</v>
      </c>
      <c r="AO116" s="45">
        <v>0</v>
      </c>
      <c r="AP116" s="54">
        <v>0</v>
      </c>
      <c r="AQ116" s="71">
        <v>0</v>
      </c>
      <c r="AR116" s="53">
        <v>0</v>
      </c>
      <c r="AS116" s="45">
        <v>0</v>
      </c>
      <c r="AT116" s="45">
        <v>0</v>
      </c>
      <c r="AU116" s="54">
        <v>0</v>
      </c>
      <c r="AV116" s="71">
        <v>5.402216522</v>
      </c>
      <c r="AW116" s="45">
        <v>0.034482243</v>
      </c>
      <c r="AX116" s="45">
        <v>0</v>
      </c>
      <c r="AY116" s="45">
        <v>0</v>
      </c>
      <c r="AZ116" s="54">
        <v>6.741573981</v>
      </c>
      <c r="BA116" s="71">
        <v>0</v>
      </c>
      <c r="BB116" s="53">
        <v>0</v>
      </c>
      <c r="BC116" s="45">
        <v>0</v>
      </c>
      <c r="BD116" s="45">
        <v>0</v>
      </c>
      <c r="BE116" s="54">
        <v>0</v>
      </c>
      <c r="BF116" s="71">
        <v>1.401189936</v>
      </c>
      <c r="BG116" s="53">
        <v>0.0008030779999999999</v>
      </c>
      <c r="BH116" s="45">
        <v>0</v>
      </c>
      <c r="BI116" s="45">
        <v>0</v>
      </c>
      <c r="BJ116" s="54">
        <v>0.15678733</v>
      </c>
      <c r="BK116" s="61">
        <v>31.413885968000006</v>
      </c>
      <c r="BL116" s="104"/>
    </row>
    <row r="117" spans="1:64" ht="12.75">
      <c r="A117" s="11"/>
      <c r="B117" s="24" t="s">
        <v>163</v>
      </c>
      <c r="C117" s="71">
        <v>0</v>
      </c>
      <c r="D117" s="53">
        <v>6.815767706</v>
      </c>
      <c r="E117" s="45">
        <v>0</v>
      </c>
      <c r="F117" s="45">
        <v>0</v>
      </c>
      <c r="G117" s="54">
        <v>0</v>
      </c>
      <c r="H117" s="71">
        <v>1.146854989</v>
      </c>
      <c r="I117" s="45">
        <v>0.7233190660000001</v>
      </c>
      <c r="J117" s="45">
        <v>0</v>
      </c>
      <c r="K117" s="45">
        <v>0</v>
      </c>
      <c r="L117" s="54">
        <v>0.5389054139999999</v>
      </c>
      <c r="M117" s="71">
        <v>0</v>
      </c>
      <c r="N117" s="53">
        <v>0</v>
      </c>
      <c r="O117" s="45">
        <v>0</v>
      </c>
      <c r="P117" s="45">
        <v>0</v>
      </c>
      <c r="Q117" s="54">
        <v>0</v>
      </c>
      <c r="R117" s="71">
        <v>0.138574859</v>
      </c>
      <c r="S117" s="45">
        <v>0</v>
      </c>
      <c r="T117" s="45">
        <v>0</v>
      </c>
      <c r="U117" s="45">
        <v>0</v>
      </c>
      <c r="V117" s="54">
        <v>0.24058658</v>
      </c>
      <c r="W117" s="71">
        <v>0</v>
      </c>
      <c r="X117" s="45">
        <v>0</v>
      </c>
      <c r="Y117" s="45">
        <v>0</v>
      </c>
      <c r="Z117" s="45">
        <v>0</v>
      </c>
      <c r="AA117" s="54">
        <v>0</v>
      </c>
      <c r="AB117" s="71">
        <v>0</v>
      </c>
      <c r="AC117" s="45">
        <v>0</v>
      </c>
      <c r="AD117" s="45">
        <v>0</v>
      </c>
      <c r="AE117" s="45">
        <v>0</v>
      </c>
      <c r="AF117" s="54">
        <v>0</v>
      </c>
      <c r="AG117" s="71">
        <v>0</v>
      </c>
      <c r="AH117" s="45">
        <v>0</v>
      </c>
      <c r="AI117" s="45">
        <v>0</v>
      </c>
      <c r="AJ117" s="45">
        <v>0</v>
      </c>
      <c r="AK117" s="54">
        <v>0</v>
      </c>
      <c r="AL117" s="71">
        <v>0</v>
      </c>
      <c r="AM117" s="45">
        <v>0</v>
      </c>
      <c r="AN117" s="45">
        <v>0</v>
      </c>
      <c r="AO117" s="45">
        <v>0</v>
      </c>
      <c r="AP117" s="54">
        <v>0</v>
      </c>
      <c r="AQ117" s="71">
        <v>0</v>
      </c>
      <c r="AR117" s="53">
        <v>0</v>
      </c>
      <c r="AS117" s="45">
        <v>0</v>
      </c>
      <c r="AT117" s="45">
        <v>0</v>
      </c>
      <c r="AU117" s="54">
        <v>0</v>
      </c>
      <c r="AV117" s="71">
        <v>3.7793717579999995</v>
      </c>
      <c r="AW117" s="45">
        <v>1.103551506</v>
      </c>
      <c r="AX117" s="45">
        <v>0</v>
      </c>
      <c r="AY117" s="45">
        <v>0</v>
      </c>
      <c r="AZ117" s="54">
        <v>11.356602475999999</v>
      </c>
      <c r="BA117" s="71">
        <v>0</v>
      </c>
      <c r="BB117" s="53">
        <v>0</v>
      </c>
      <c r="BC117" s="45">
        <v>0</v>
      </c>
      <c r="BD117" s="45">
        <v>0</v>
      </c>
      <c r="BE117" s="54">
        <v>0</v>
      </c>
      <c r="BF117" s="71">
        <v>0.390674442</v>
      </c>
      <c r="BG117" s="53">
        <v>0</v>
      </c>
      <c r="BH117" s="45">
        <v>0</v>
      </c>
      <c r="BI117" s="45">
        <v>0</v>
      </c>
      <c r="BJ117" s="54">
        <v>0.075544393</v>
      </c>
      <c r="BK117" s="61">
        <v>26.309753189000002</v>
      </c>
      <c r="BL117" s="104"/>
    </row>
    <row r="118" spans="1:64" ht="12.75">
      <c r="A118" s="36"/>
      <c r="B118" s="38" t="s">
        <v>74</v>
      </c>
      <c r="C118" s="79">
        <f aca="true" t="shared" si="18" ref="C118:AH118">SUM(C112:C117)</f>
        <v>0</v>
      </c>
      <c r="D118" s="79">
        <f t="shared" si="18"/>
        <v>97.754635483</v>
      </c>
      <c r="E118" s="79">
        <f t="shared" si="18"/>
        <v>0</v>
      </c>
      <c r="F118" s="79">
        <f t="shared" si="18"/>
        <v>0</v>
      </c>
      <c r="G118" s="79">
        <f t="shared" si="18"/>
        <v>0</v>
      </c>
      <c r="H118" s="79">
        <f t="shared" si="18"/>
        <v>30.489001782000003</v>
      </c>
      <c r="I118" s="79">
        <f t="shared" si="18"/>
        <v>16.902466136999998</v>
      </c>
      <c r="J118" s="79">
        <f t="shared" si="18"/>
        <v>0</v>
      </c>
      <c r="K118" s="79">
        <f t="shared" si="18"/>
        <v>0</v>
      </c>
      <c r="L118" s="79">
        <f t="shared" si="18"/>
        <v>47.968946576</v>
      </c>
      <c r="M118" s="79">
        <f t="shared" si="18"/>
        <v>0</v>
      </c>
      <c r="N118" s="79">
        <f t="shared" si="18"/>
        <v>0</v>
      </c>
      <c r="O118" s="79">
        <f t="shared" si="18"/>
        <v>0</v>
      </c>
      <c r="P118" s="79">
        <f t="shared" si="18"/>
        <v>0</v>
      </c>
      <c r="Q118" s="79">
        <f t="shared" si="18"/>
        <v>0</v>
      </c>
      <c r="R118" s="79">
        <f t="shared" si="18"/>
        <v>7.052995859</v>
      </c>
      <c r="S118" s="79">
        <f t="shared" si="18"/>
        <v>0</v>
      </c>
      <c r="T118" s="79">
        <f t="shared" si="18"/>
        <v>0</v>
      </c>
      <c r="U118" s="79">
        <f t="shared" si="18"/>
        <v>0</v>
      </c>
      <c r="V118" s="79">
        <f t="shared" si="18"/>
        <v>1.243604422</v>
      </c>
      <c r="W118" s="79">
        <f t="shared" si="18"/>
        <v>0</v>
      </c>
      <c r="X118" s="79">
        <f t="shared" si="18"/>
        <v>0</v>
      </c>
      <c r="Y118" s="79">
        <f t="shared" si="18"/>
        <v>0</v>
      </c>
      <c r="Z118" s="79">
        <f t="shared" si="18"/>
        <v>0</v>
      </c>
      <c r="AA118" s="79">
        <f t="shared" si="18"/>
        <v>0</v>
      </c>
      <c r="AB118" s="79">
        <f t="shared" si="18"/>
        <v>0.076023343</v>
      </c>
      <c r="AC118" s="79">
        <f t="shared" si="18"/>
        <v>0</v>
      </c>
      <c r="AD118" s="79">
        <f t="shared" si="18"/>
        <v>0</v>
      </c>
      <c r="AE118" s="79">
        <f t="shared" si="18"/>
        <v>0</v>
      </c>
      <c r="AF118" s="79">
        <f t="shared" si="18"/>
        <v>0</v>
      </c>
      <c r="AG118" s="79">
        <f t="shared" si="18"/>
        <v>0</v>
      </c>
      <c r="AH118" s="79">
        <f t="shared" si="18"/>
        <v>0</v>
      </c>
      <c r="AI118" s="79">
        <f aca="true" t="shared" si="19" ref="AI118:BK118">SUM(AI112:AI117)</f>
        <v>0</v>
      </c>
      <c r="AJ118" s="79">
        <f t="shared" si="19"/>
        <v>0</v>
      </c>
      <c r="AK118" s="79">
        <f t="shared" si="19"/>
        <v>0</v>
      </c>
      <c r="AL118" s="79">
        <f t="shared" si="19"/>
        <v>0.042495691999999995</v>
      </c>
      <c r="AM118" s="79">
        <f t="shared" si="19"/>
        <v>0</v>
      </c>
      <c r="AN118" s="79">
        <f t="shared" si="19"/>
        <v>0</v>
      </c>
      <c r="AO118" s="79">
        <f t="shared" si="19"/>
        <v>0</v>
      </c>
      <c r="AP118" s="79">
        <f t="shared" si="19"/>
        <v>0</v>
      </c>
      <c r="AQ118" s="79">
        <f t="shared" si="19"/>
        <v>0</v>
      </c>
      <c r="AR118" s="79">
        <f t="shared" si="19"/>
        <v>12.145965983</v>
      </c>
      <c r="AS118" s="79">
        <f t="shared" si="19"/>
        <v>0</v>
      </c>
      <c r="AT118" s="79">
        <f t="shared" si="19"/>
        <v>0</v>
      </c>
      <c r="AU118" s="79">
        <f t="shared" si="19"/>
        <v>0</v>
      </c>
      <c r="AV118" s="79">
        <f t="shared" si="19"/>
        <v>94.73672567700001</v>
      </c>
      <c r="AW118" s="79">
        <f t="shared" si="19"/>
        <v>55.290372895</v>
      </c>
      <c r="AX118" s="79">
        <f t="shared" si="19"/>
        <v>0</v>
      </c>
      <c r="AY118" s="79">
        <f t="shared" si="19"/>
        <v>0</v>
      </c>
      <c r="AZ118" s="79">
        <f t="shared" si="19"/>
        <v>178.0281671762296</v>
      </c>
      <c r="BA118" s="79">
        <f t="shared" si="19"/>
        <v>0</v>
      </c>
      <c r="BB118" s="79">
        <f t="shared" si="19"/>
        <v>0</v>
      </c>
      <c r="BC118" s="79">
        <f t="shared" si="19"/>
        <v>0</v>
      </c>
      <c r="BD118" s="79">
        <f t="shared" si="19"/>
        <v>0</v>
      </c>
      <c r="BE118" s="79">
        <f t="shared" si="19"/>
        <v>0</v>
      </c>
      <c r="BF118" s="79">
        <f t="shared" si="19"/>
        <v>17.585668589</v>
      </c>
      <c r="BG118" s="79">
        <f t="shared" si="19"/>
        <v>3.53028067</v>
      </c>
      <c r="BH118" s="79">
        <f t="shared" si="19"/>
        <v>0</v>
      </c>
      <c r="BI118" s="79">
        <f t="shared" si="19"/>
        <v>0</v>
      </c>
      <c r="BJ118" s="79">
        <f t="shared" si="19"/>
        <v>4.819792307000001</v>
      </c>
      <c r="BK118" s="94">
        <f t="shared" si="19"/>
        <v>567.6671425912297</v>
      </c>
      <c r="BL118" s="104"/>
    </row>
    <row r="119" spans="1:64" ht="4.5" customHeight="1">
      <c r="A119" s="11"/>
      <c r="B119" s="21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4"/>
      <c r="BL119" s="104"/>
    </row>
    <row r="120" spans="1:64" ht="12.75">
      <c r="A120" s="36"/>
      <c r="B120" s="81" t="s">
        <v>88</v>
      </c>
      <c r="C120" s="82">
        <f aca="true" t="shared" si="20" ref="C120:AH120">+C118++C99+C94+C66+C108</f>
        <v>0</v>
      </c>
      <c r="D120" s="82">
        <f t="shared" si="20"/>
        <v>3254.927469376</v>
      </c>
      <c r="E120" s="82">
        <f t="shared" si="20"/>
        <v>0</v>
      </c>
      <c r="F120" s="82">
        <f t="shared" si="20"/>
        <v>0</v>
      </c>
      <c r="G120" s="82">
        <f t="shared" si="20"/>
        <v>0</v>
      </c>
      <c r="H120" s="82">
        <f t="shared" si="20"/>
        <v>2233.436507669</v>
      </c>
      <c r="I120" s="82">
        <f t="shared" si="20"/>
        <v>12143.180442880426</v>
      </c>
      <c r="J120" s="82">
        <f t="shared" si="20"/>
        <v>1443.4279083039996</v>
      </c>
      <c r="K120" s="82">
        <f t="shared" si="20"/>
        <v>2.8367992429999997</v>
      </c>
      <c r="L120" s="82">
        <f t="shared" si="20"/>
        <v>5769.175370726442</v>
      </c>
      <c r="M120" s="82">
        <f t="shared" si="20"/>
        <v>0</v>
      </c>
      <c r="N120" s="82">
        <f t="shared" si="20"/>
        <v>0</v>
      </c>
      <c r="O120" s="82">
        <f t="shared" si="20"/>
        <v>0</v>
      </c>
      <c r="P120" s="82">
        <f t="shared" si="20"/>
        <v>0</v>
      </c>
      <c r="Q120" s="82">
        <f t="shared" si="20"/>
        <v>0</v>
      </c>
      <c r="R120" s="82">
        <f t="shared" si="20"/>
        <v>795.8762803169999</v>
      </c>
      <c r="S120" s="82">
        <f t="shared" si="20"/>
        <v>305.01773471499996</v>
      </c>
      <c r="T120" s="82">
        <f t="shared" si="20"/>
        <v>68.737472873</v>
      </c>
      <c r="U120" s="82">
        <f t="shared" si="20"/>
        <v>0</v>
      </c>
      <c r="V120" s="82">
        <f t="shared" si="20"/>
        <v>343.487140697</v>
      </c>
      <c r="W120" s="82">
        <f t="shared" si="20"/>
        <v>0</v>
      </c>
      <c r="X120" s="82">
        <f t="shared" si="20"/>
        <v>0</v>
      </c>
      <c r="Y120" s="82">
        <f t="shared" si="20"/>
        <v>0</v>
      </c>
      <c r="Z120" s="82">
        <f t="shared" si="20"/>
        <v>0</v>
      </c>
      <c r="AA120" s="82">
        <f t="shared" si="20"/>
        <v>0</v>
      </c>
      <c r="AB120" s="82">
        <f t="shared" si="20"/>
        <v>9.465540039999999</v>
      </c>
      <c r="AC120" s="82">
        <f t="shared" si="20"/>
        <v>0.002088054</v>
      </c>
      <c r="AD120" s="82">
        <f t="shared" si="20"/>
        <v>0</v>
      </c>
      <c r="AE120" s="82">
        <f t="shared" si="20"/>
        <v>0</v>
      </c>
      <c r="AF120" s="82">
        <f t="shared" si="20"/>
        <v>1.266033367</v>
      </c>
      <c r="AG120" s="82">
        <f t="shared" si="20"/>
        <v>0</v>
      </c>
      <c r="AH120" s="82">
        <f t="shared" si="20"/>
        <v>0</v>
      </c>
      <c r="AI120" s="82">
        <f aca="true" t="shared" si="21" ref="AI120:BK120">+AI118++AI99+AI94+AI66+AI108</f>
        <v>0</v>
      </c>
      <c r="AJ120" s="82">
        <f t="shared" si="21"/>
        <v>0</v>
      </c>
      <c r="AK120" s="82">
        <f t="shared" si="21"/>
        <v>0</v>
      </c>
      <c r="AL120" s="82">
        <f t="shared" si="21"/>
        <v>5.068335384000001</v>
      </c>
      <c r="AM120" s="82">
        <f t="shared" si="21"/>
        <v>0</v>
      </c>
      <c r="AN120" s="82">
        <f t="shared" si="21"/>
        <v>0</v>
      </c>
      <c r="AO120" s="82">
        <f t="shared" si="21"/>
        <v>0</v>
      </c>
      <c r="AP120" s="82">
        <f t="shared" si="21"/>
        <v>0.075448388</v>
      </c>
      <c r="AQ120" s="82">
        <f t="shared" si="21"/>
        <v>0</v>
      </c>
      <c r="AR120" s="82">
        <f t="shared" si="21"/>
        <v>235.84676620100004</v>
      </c>
      <c r="AS120" s="82">
        <f t="shared" si="21"/>
        <v>0</v>
      </c>
      <c r="AT120" s="82">
        <f t="shared" si="21"/>
        <v>0</v>
      </c>
      <c r="AU120" s="82">
        <f t="shared" si="21"/>
        <v>0</v>
      </c>
      <c r="AV120" s="82">
        <f t="shared" si="21"/>
        <v>17044.99670137436</v>
      </c>
      <c r="AW120" s="82">
        <f t="shared" si="21"/>
        <v>8182.346424790612</v>
      </c>
      <c r="AX120" s="82">
        <f t="shared" si="21"/>
        <v>364.965630751</v>
      </c>
      <c r="AY120" s="82">
        <f t="shared" si="21"/>
        <v>0</v>
      </c>
      <c r="AZ120" s="82">
        <f t="shared" si="21"/>
        <v>16702.97719660733</v>
      </c>
      <c r="BA120" s="82">
        <f t="shared" si="21"/>
        <v>0</v>
      </c>
      <c r="BB120" s="82">
        <f t="shared" si="21"/>
        <v>0</v>
      </c>
      <c r="BC120" s="82">
        <f t="shared" si="21"/>
        <v>0</v>
      </c>
      <c r="BD120" s="82">
        <f t="shared" si="21"/>
        <v>0</v>
      </c>
      <c r="BE120" s="82">
        <f t="shared" si="21"/>
        <v>0</v>
      </c>
      <c r="BF120" s="82">
        <f t="shared" si="21"/>
        <v>5138.960463282593</v>
      </c>
      <c r="BG120" s="82">
        <f t="shared" si="21"/>
        <v>639.481450912</v>
      </c>
      <c r="BH120" s="82">
        <f t="shared" si="21"/>
        <v>105.951057779</v>
      </c>
      <c r="BI120" s="82">
        <f t="shared" si="21"/>
        <v>0</v>
      </c>
      <c r="BJ120" s="82">
        <f t="shared" si="21"/>
        <v>2074.5060326226453</v>
      </c>
      <c r="BK120" s="82">
        <f t="shared" si="21"/>
        <v>76866.01229635441</v>
      </c>
      <c r="BL120" s="104"/>
    </row>
    <row r="121" spans="1:63" ht="4.5" customHeight="1">
      <c r="A121" s="11"/>
      <c r="B121" s="22"/>
      <c r="C121" s="117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8"/>
    </row>
    <row r="122" spans="1:63" ht="14.25" customHeight="1">
      <c r="A122" s="11" t="s">
        <v>5</v>
      </c>
      <c r="B122" s="23" t="s">
        <v>24</v>
      </c>
      <c r="C122" s="117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8"/>
    </row>
    <row r="123" spans="1:63" ht="14.25" customHeight="1">
      <c r="A123" s="32"/>
      <c r="B123" s="28"/>
      <c r="C123" s="71">
        <v>0</v>
      </c>
      <c r="D123" s="53">
        <v>0</v>
      </c>
      <c r="E123" s="45">
        <v>0</v>
      </c>
      <c r="F123" s="45">
        <v>0</v>
      </c>
      <c r="G123" s="54">
        <v>0</v>
      </c>
      <c r="H123" s="71">
        <v>0</v>
      </c>
      <c r="I123" s="45">
        <v>0</v>
      </c>
      <c r="J123" s="45">
        <v>0</v>
      </c>
      <c r="K123" s="45">
        <v>0</v>
      </c>
      <c r="L123" s="54">
        <v>0</v>
      </c>
      <c r="M123" s="71">
        <v>0</v>
      </c>
      <c r="N123" s="53">
        <v>0</v>
      </c>
      <c r="O123" s="45">
        <v>0</v>
      </c>
      <c r="P123" s="45">
        <v>0</v>
      </c>
      <c r="Q123" s="54">
        <v>0</v>
      </c>
      <c r="R123" s="71">
        <v>0</v>
      </c>
      <c r="S123" s="45">
        <v>0</v>
      </c>
      <c r="T123" s="45">
        <v>0</v>
      </c>
      <c r="U123" s="45">
        <v>0</v>
      </c>
      <c r="V123" s="54">
        <v>0</v>
      </c>
      <c r="W123" s="71">
        <v>0</v>
      </c>
      <c r="X123" s="45">
        <v>0</v>
      </c>
      <c r="Y123" s="45">
        <v>0</v>
      </c>
      <c r="Z123" s="45">
        <v>0</v>
      </c>
      <c r="AA123" s="54">
        <v>0</v>
      </c>
      <c r="AB123" s="71">
        <v>0</v>
      </c>
      <c r="AC123" s="45">
        <v>0</v>
      </c>
      <c r="AD123" s="45">
        <v>0</v>
      </c>
      <c r="AE123" s="45">
        <v>0</v>
      </c>
      <c r="AF123" s="54">
        <v>0</v>
      </c>
      <c r="AG123" s="71">
        <v>0</v>
      </c>
      <c r="AH123" s="45">
        <v>0</v>
      </c>
      <c r="AI123" s="45">
        <v>0</v>
      </c>
      <c r="AJ123" s="45">
        <v>0</v>
      </c>
      <c r="AK123" s="54">
        <v>0</v>
      </c>
      <c r="AL123" s="71">
        <v>0</v>
      </c>
      <c r="AM123" s="45">
        <v>0</v>
      </c>
      <c r="AN123" s="45">
        <v>0</v>
      </c>
      <c r="AO123" s="45">
        <v>0</v>
      </c>
      <c r="AP123" s="54">
        <v>0</v>
      </c>
      <c r="AQ123" s="71">
        <v>0</v>
      </c>
      <c r="AR123" s="53">
        <v>0</v>
      </c>
      <c r="AS123" s="45">
        <v>0</v>
      </c>
      <c r="AT123" s="45">
        <v>0</v>
      </c>
      <c r="AU123" s="54">
        <v>0</v>
      </c>
      <c r="AV123" s="71">
        <v>0</v>
      </c>
      <c r="AW123" s="45">
        <v>0</v>
      </c>
      <c r="AX123" s="45">
        <v>0</v>
      </c>
      <c r="AY123" s="45">
        <v>0</v>
      </c>
      <c r="AZ123" s="54">
        <v>0</v>
      </c>
      <c r="BA123" s="43">
        <v>0</v>
      </c>
      <c r="BB123" s="44">
        <v>0</v>
      </c>
      <c r="BC123" s="43">
        <v>0</v>
      </c>
      <c r="BD123" s="43">
        <v>0</v>
      </c>
      <c r="BE123" s="48">
        <v>0</v>
      </c>
      <c r="BF123" s="43">
        <v>0</v>
      </c>
      <c r="BG123" s="44">
        <v>0</v>
      </c>
      <c r="BH123" s="43">
        <v>0</v>
      </c>
      <c r="BI123" s="43">
        <v>0</v>
      </c>
      <c r="BJ123" s="48">
        <v>0</v>
      </c>
      <c r="BK123" s="95">
        <f>SUM(C123:BJ123)</f>
        <v>0</v>
      </c>
    </row>
    <row r="124" spans="1:63" ht="13.5" thickBot="1">
      <c r="A124" s="40"/>
      <c r="B124" s="83" t="s">
        <v>74</v>
      </c>
      <c r="C124" s="50">
        <f>SUM(C123)</f>
        <v>0</v>
      </c>
      <c r="D124" s="70">
        <f aca="true" t="shared" si="22" ref="D124:BK124">SUM(D123)</f>
        <v>0</v>
      </c>
      <c r="E124" s="70">
        <f t="shared" si="22"/>
        <v>0</v>
      </c>
      <c r="F124" s="70">
        <f t="shared" si="22"/>
        <v>0</v>
      </c>
      <c r="G124" s="69">
        <f t="shared" si="22"/>
        <v>0</v>
      </c>
      <c r="H124" s="50">
        <f t="shared" si="22"/>
        <v>0</v>
      </c>
      <c r="I124" s="70">
        <f t="shared" si="22"/>
        <v>0</v>
      </c>
      <c r="J124" s="70">
        <f t="shared" si="22"/>
        <v>0</v>
      </c>
      <c r="K124" s="70">
        <f t="shared" si="22"/>
        <v>0</v>
      </c>
      <c r="L124" s="69">
        <f t="shared" si="22"/>
        <v>0</v>
      </c>
      <c r="M124" s="50">
        <f t="shared" si="22"/>
        <v>0</v>
      </c>
      <c r="N124" s="70">
        <f t="shared" si="22"/>
        <v>0</v>
      </c>
      <c r="O124" s="70">
        <f t="shared" si="22"/>
        <v>0</v>
      </c>
      <c r="P124" s="70">
        <f t="shared" si="22"/>
        <v>0</v>
      </c>
      <c r="Q124" s="69">
        <f t="shared" si="22"/>
        <v>0</v>
      </c>
      <c r="R124" s="50">
        <f t="shared" si="22"/>
        <v>0</v>
      </c>
      <c r="S124" s="70">
        <f t="shared" si="22"/>
        <v>0</v>
      </c>
      <c r="T124" s="70">
        <f t="shared" si="22"/>
        <v>0</v>
      </c>
      <c r="U124" s="70">
        <f t="shared" si="22"/>
        <v>0</v>
      </c>
      <c r="V124" s="69">
        <f t="shared" si="22"/>
        <v>0</v>
      </c>
      <c r="W124" s="50">
        <f t="shared" si="22"/>
        <v>0</v>
      </c>
      <c r="X124" s="70">
        <f t="shared" si="22"/>
        <v>0</v>
      </c>
      <c r="Y124" s="70">
        <f t="shared" si="22"/>
        <v>0</v>
      </c>
      <c r="Z124" s="70">
        <f t="shared" si="22"/>
        <v>0</v>
      </c>
      <c r="AA124" s="69">
        <f t="shared" si="22"/>
        <v>0</v>
      </c>
      <c r="AB124" s="50">
        <f t="shared" si="22"/>
        <v>0</v>
      </c>
      <c r="AC124" s="70">
        <f t="shared" si="22"/>
        <v>0</v>
      </c>
      <c r="AD124" s="70">
        <f t="shared" si="22"/>
        <v>0</v>
      </c>
      <c r="AE124" s="70">
        <f t="shared" si="22"/>
        <v>0</v>
      </c>
      <c r="AF124" s="69">
        <f t="shared" si="22"/>
        <v>0</v>
      </c>
      <c r="AG124" s="50">
        <f t="shared" si="22"/>
        <v>0</v>
      </c>
      <c r="AH124" s="70">
        <f t="shared" si="22"/>
        <v>0</v>
      </c>
      <c r="AI124" s="70">
        <f t="shared" si="22"/>
        <v>0</v>
      </c>
      <c r="AJ124" s="70">
        <f t="shared" si="22"/>
        <v>0</v>
      </c>
      <c r="AK124" s="69">
        <f t="shared" si="22"/>
        <v>0</v>
      </c>
      <c r="AL124" s="50">
        <f t="shared" si="22"/>
        <v>0</v>
      </c>
      <c r="AM124" s="70">
        <f t="shared" si="22"/>
        <v>0</v>
      </c>
      <c r="AN124" s="70">
        <f t="shared" si="22"/>
        <v>0</v>
      </c>
      <c r="AO124" s="70">
        <f t="shared" si="22"/>
        <v>0</v>
      </c>
      <c r="AP124" s="69">
        <f t="shared" si="22"/>
        <v>0</v>
      </c>
      <c r="AQ124" s="50">
        <f t="shared" si="22"/>
        <v>0</v>
      </c>
      <c r="AR124" s="70">
        <f t="shared" si="22"/>
        <v>0</v>
      </c>
      <c r="AS124" s="70">
        <f t="shared" si="22"/>
        <v>0</v>
      </c>
      <c r="AT124" s="70">
        <f t="shared" si="22"/>
        <v>0</v>
      </c>
      <c r="AU124" s="69">
        <f t="shared" si="22"/>
        <v>0</v>
      </c>
      <c r="AV124" s="50">
        <f t="shared" si="22"/>
        <v>0</v>
      </c>
      <c r="AW124" s="70">
        <f t="shared" si="22"/>
        <v>0</v>
      </c>
      <c r="AX124" s="70">
        <f t="shared" si="22"/>
        <v>0</v>
      </c>
      <c r="AY124" s="70">
        <f t="shared" si="22"/>
        <v>0</v>
      </c>
      <c r="AZ124" s="69">
        <f t="shared" si="22"/>
        <v>0</v>
      </c>
      <c r="BA124" s="51">
        <f t="shared" si="22"/>
        <v>0</v>
      </c>
      <c r="BB124" s="70">
        <f t="shared" si="22"/>
        <v>0</v>
      </c>
      <c r="BC124" s="70">
        <f t="shared" si="22"/>
        <v>0</v>
      </c>
      <c r="BD124" s="70">
        <f t="shared" si="22"/>
        <v>0</v>
      </c>
      <c r="BE124" s="84">
        <f t="shared" si="22"/>
        <v>0</v>
      </c>
      <c r="BF124" s="50">
        <f t="shared" si="22"/>
        <v>0</v>
      </c>
      <c r="BG124" s="70">
        <f t="shared" si="22"/>
        <v>0</v>
      </c>
      <c r="BH124" s="70">
        <f t="shared" si="22"/>
        <v>0</v>
      </c>
      <c r="BI124" s="70">
        <f t="shared" si="22"/>
        <v>0</v>
      </c>
      <c r="BJ124" s="69">
        <f t="shared" si="22"/>
        <v>0</v>
      </c>
      <c r="BK124" s="96">
        <f t="shared" si="22"/>
        <v>0</v>
      </c>
    </row>
    <row r="125" spans="1:63" ht="6" customHeight="1">
      <c r="A125" s="4"/>
      <c r="B125" s="16"/>
      <c r="C125" s="27"/>
      <c r="D125" s="34"/>
      <c r="E125" s="27"/>
      <c r="F125" s="27"/>
      <c r="G125" s="27"/>
      <c r="H125" s="27"/>
      <c r="I125" s="27"/>
      <c r="J125" s="27"/>
      <c r="K125" s="27"/>
      <c r="L125" s="27"/>
      <c r="M125" s="27"/>
      <c r="N125" s="34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34"/>
      <c r="AS125" s="27"/>
      <c r="AT125" s="27"/>
      <c r="AU125" s="27"/>
      <c r="AV125" s="27"/>
      <c r="AW125" s="27"/>
      <c r="AX125" s="27"/>
      <c r="AY125" s="27"/>
      <c r="AZ125" s="27"/>
      <c r="BA125" s="27"/>
      <c r="BB125" s="34"/>
      <c r="BC125" s="27"/>
      <c r="BD125" s="27"/>
      <c r="BE125" s="27"/>
      <c r="BF125" s="27"/>
      <c r="BG125" s="34"/>
      <c r="BH125" s="27"/>
      <c r="BI125" s="27"/>
      <c r="BJ125" s="27"/>
      <c r="BK125" s="30"/>
    </row>
    <row r="126" spans="1:63" ht="12.75">
      <c r="A126" s="4"/>
      <c r="B126" s="4" t="s">
        <v>104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1" t="s">
        <v>89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1:63" ht="12.75">
      <c r="A127" s="4"/>
      <c r="B127" s="4" t="s">
        <v>105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90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28" spans="3:63" ht="12.75">
      <c r="C128" s="27"/>
      <c r="D128" s="27"/>
      <c r="E128" s="27"/>
      <c r="F128" s="27"/>
      <c r="G128" s="27"/>
      <c r="H128" s="27"/>
      <c r="I128" s="27"/>
      <c r="J128" s="27"/>
      <c r="K128" s="27"/>
      <c r="L128" s="42" t="s">
        <v>91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30"/>
    </row>
    <row r="129" spans="2:63" ht="12.75">
      <c r="B129" s="4" t="s">
        <v>96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42" t="s">
        <v>92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30"/>
    </row>
    <row r="130" spans="2:63" ht="12.75">
      <c r="B130" s="4" t="s">
        <v>97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42" t="s">
        <v>93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30"/>
    </row>
    <row r="131" spans="2:63" ht="12.75">
      <c r="B131" s="4"/>
      <c r="C131" s="27"/>
      <c r="D131" s="27"/>
      <c r="E131" s="27"/>
      <c r="F131" s="27"/>
      <c r="G131" s="27"/>
      <c r="H131" s="27"/>
      <c r="I131" s="27"/>
      <c r="J131" s="27"/>
      <c r="K131" s="27"/>
      <c r="L131" s="42" t="s">
        <v>94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30"/>
    </row>
    <row r="139" spans="3:63" ht="12.75"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52:BK52"/>
    <mergeCell ref="C55:BK55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9:BK69"/>
    <mergeCell ref="M3:V3"/>
    <mergeCell ref="C12:BK12"/>
    <mergeCell ref="C16:BK16"/>
    <mergeCell ref="C49:BK49"/>
    <mergeCell ref="C111:BK111"/>
    <mergeCell ref="C70:BK70"/>
    <mergeCell ref="C67:BK67"/>
    <mergeCell ref="C73:BK73"/>
    <mergeCell ref="C95:BK95"/>
    <mergeCell ref="C96:BK96"/>
    <mergeCell ref="C100:BK100"/>
    <mergeCell ref="C119:BK119"/>
    <mergeCell ref="A1:A5"/>
    <mergeCell ref="C97:BK97"/>
    <mergeCell ref="C121:BK121"/>
    <mergeCell ref="C122:BK122"/>
    <mergeCell ref="C101:BK101"/>
    <mergeCell ref="C102:BK102"/>
    <mergeCell ref="C105:BK105"/>
    <mergeCell ref="C109:BK109"/>
    <mergeCell ref="C110:BK11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0" t="s">
        <v>181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171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09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8">
        <v>0.031897768</v>
      </c>
      <c r="E5" s="102">
        <v>0.710891724</v>
      </c>
      <c r="F5" s="102">
        <v>3.087407627</v>
      </c>
      <c r="G5" s="102">
        <v>0.179597308</v>
      </c>
      <c r="H5" s="102">
        <v>0.007347078</v>
      </c>
      <c r="I5" s="102">
        <v>0</v>
      </c>
      <c r="J5" s="85">
        <v>0</v>
      </c>
      <c r="K5" s="91">
        <f>SUM(D5:J5)</f>
        <v>4.017141505</v>
      </c>
      <c r="L5" s="102">
        <v>0</v>
      </c>
    </row>
    <row r="6" spans="2:12" ht="12.75">
      <c r="B6" s="12">
        <v>2</v>
      </c>
      <c r="C6" s="14" t="s">
        <v>34</v>
      </c>
      <c r="D6" s="102">
        <v>132.252529196</v>
      </c>
      <c r="E6" s="102">
        <v>111.81419514800001</v>
      </c>
      <c r="F6" s="102">
        <v>781.6163639910001</v>
      </c>
      <c r="G6" s="102">
        <v>98.792348775</v>
      </c>
      <c r="H6" s="102">
        <v>5.517941616</v>
      </c>
      <c r="I6" s="102">
        <v>0</v>
      </c>
      <c r="J6" s="85">
        <v>3.4833690831330397</v>
      </c>
      <c r="K6" s="91">
        <f aca="true" t="shared" si="0" ref="K6:K41">SUM(D6:J6)</f>
        <v>1133.476747809133</v>
      </c>
      <c r="L6" s="102">
        <v>0</v>
      </c>
    </row>
    <row r="7" spans="2:12" ht="12.75">
      <c r="B7" s="12">
        <v>3</v>
      </c>
      <c r="C7" s="13" t="s">
        <v>35</v>
      </c>
      <c r="D7" s="102">
        <v>0.594260459</v>
      </c>
      <c r="E7" s="102">
        <v>0.06814830599999999</v>
      </c>
      <c r="F7" s="102">
        <v>4.544690531</v>
      </c>
      <c r="G7" s="102">
        <v>0.140344837</v>
      </c>
      <c r="H7" s="102">
        <v>0.024785507000000002</v>
      </c>
      <c r="I7" s="102">
        <v>0</v>
      </c>
      <c r="J7" s="85">
        <v>0</v>
      </c>
      <c r="K7" s="91">
        <f t="shared" si="0"/>
        <v>5.37222964</v>
      </c>
      <c r="L7" s="102">
        <v>0</v>
      </c>
    </row>
    <row r="8" spans="2:12" ht="12.75">
      <c r="B8" s="12">
        <v>4</v>
      </c>
      <c r="C8" s="14" t="s">
        <v>36</v>
      </c>
      <c r="D8" s="102">
        <v>71.567225546</v>
      </c>
      <c r="E8" s="102">
        <v>47.541761024</v>
      </c>
      <c r="F8" s="102">
        <v>239.23221771099998</v>
      </c>
      <c r="G8" s="102">
        <v>25.444955898</v>
      </c>
      <c r="H8" s="102">
        <v>0.810734789</v>
      </c>
      <c r="I8" s="102">
        <v>0</v>
      </c>
      <c r="J8" s="85">
        <v>0.0005551218920665759</v>
      </c>
      <c r="K8" s="91">
        <f t="shared" si="0"/>
        <v>384.59745008989205</v>
      </c>
      <c r="L8" s="102">
        <v>0</v>
      </c>
    </row>
    <row r="9" spans="2:12" ht="12.75">
      <c r="B9" s="12">
        <v>5</v>
      </c>
      <c r="C9" s="14" t="s">
        <v>37</v>
      </c>
      <c r="D9" s="102">
        <v>47.90129402</v>
      </c>
      <c r="E9" s="102">
        <v>43.709463802</v>
      </c>
      <c r="F9" s="102">
        <v>340.665588133</v>
      </c>
      <c r="G9" s="102">
        <v>46.506523526</v>
      </c>
      <c r="H9" s="102">
        <v>1.2673009849999999</v>
      </c>
      <c r="I9" s="102">
        <v>0</v>
      </c>
      <c r="J9" s="85">
        <v>0.03830480985156545</v>
      </c>
      <c r="K9" s="91">
        <f t="shared" si="0"/>
        <v>480.08847527585164</v>
      </c>
      <c r="L9" s="102">
        <v>0</v>
      </c>
    </row>
    <row r="10" spans="2:12" ht="12.75">
      <c r="B10" s="12">
        <v>6</v>
      </c>
      <c r="C10" s="14" t="s">
        <v>38</v>
      </c>
      <c r="D10" s="102">
        <v>4.188319492</v>
      </c>
      <c r="E10" s="102">
        <v>34.248285024999994</v>
      </c>
      <c r="F10" s="102">
        <v>165.25765409</v>
      </c>
      <c r="G10" s="102">
        <v>31.448456302999997</v>
      </c>
      <c r="H10" s="102">
        <v>1.409548747</v>
      </c>
      <c r="I10" s="102">
        <v>0</v>
      </c>
      <c r="J10" s="85">
        <v>0.003150321734974145</v>
      </c>
      <c r="K10" s="91">
        <f t="shared" si="0"/>
        <v>236.55541397873498</v>
      </c>
      <c r="L10" s="102">
        <v>0</v>
      </c>
    </row>
    <row r="11" spans="2:12" ht="12.75">
      <c r="B11" s="12">
        <v>7</v>
      </c>
      <c r="C11" s="14" t="s">
        <v>39</v>
      </c>
      <c r="D11" s="102">
        <v>13.837229654</v>
      </c>
      <c r="E11" s="102">
        <v>79.527176293</v>
      </c>
      <c r="F11" s="102">
        <v>237.581574069</v>
      </c>
      <c r="G11" s="102">
        <v>38.369468448</v>
      </c>
      <c r="H11" s="102">
        <v>2.448380599</v>
      </c>
      <c r="I11" s="102">
        <v>0</v>
      </c>
      <c r="J11" s="85">
        <v>0.009359810871907546</v>
      </c>
      <c r="K11" s="91">
        <f t="shared" si="0"/>
        <v>371.77318887387196</v>
      </c>
      <c r="L11" s="102">
        <v>0</v>
      </c>
    </row>
    <row r="12" spans="2:12" ht="12.75">
      <c r="B12" s="12">
        <v>8</v>
      </c>
      <c r="C12" s="13" t="s">
        <v>40</v>
      </c>
      <c r="D12" s="102">
        <v>0.578211999</v>
      </c>
      <c r="E12" s="102">
        <v>0.10359851399999999</v>
      </c>
      <c r="F12" s="102">
        <v>12.136479035999999</v>
      </c>
      <c r="G12" s="102">
        <v>1.051480516</v>
      </c>
      <c r="H12" s="102">
        <v>0.005707625</v>
      </c>
      <c r="I12" s="102">
        <v>0</v>
      </c>
      <c r="J12" s="85">
        <v>0</v>
      </c>
      <c r="K12" s="91">
        <f t="shared" si="0"/>
        <v>13.875477689999999</v>
      </c>
      <c r="L12" s="102">
        <v>0</v>
      </c>
    </row>
    <row r="13" spans="2:12" ht="12.75">
      <c r="B13" s="12">
        <v>9</v>
      </c>
      <c r="C13" s="13" t="s">
        <v>41</v>
      </c>
      <c r="D13" s="102">
        <v>0.31227855</v>
      </c>
      <c r="E13" s="102">
        <v>0.28508127399999994</v>
      </c>
      <c r="F13" s="102">
        <v>7.123326023000001</v>
      </c>
      <c r="G13" s="102">
        <v>0.594498533</v>
      </c>
      <c r="H13" s="102">
        <v>0.01799024</v>
      </c>
      <c r="I13" s="102">
        <v>0</v>
      </c>
      <c r="J13" s="85">
        <v>0</v>
      </c>
      <c r="K13" s="91">
        <f t="shared" si="0"/>
        <v>8.33317462</v>
      </c>
      <c r="L13" s="102">
        <v>0</v>
      </c>
    </row>
    <row r="14" spans="2:12" ht="12.75">
      <c r="B14" s="12">
        <v>10</v>
      </c>
      <c r="C14" s="14" t="s">
        <v>42</v>
      </c>
      <c r="D14" s="102">
        <v>35.409386772000005</v>
      </c>
      <c r="E14" s="102">
        <v>193.441932566</v>
      </c>
      <c r="F14" s="102">
        <v>376.43113057</v>
      </c>
      <c r="G14" s="102">
        <v>90.63179353700001</v>
      </c>
      <c r="H14" s="102">
        <v>1.589265267</v>
      </c>
      <c r="I14" s="102">
        <v>0</v>
      </c>
      <c r="J14" s="85">
        <v>0.004743223714424096</v>
      </c>
      <c r="K14" s="91">
        <f t="shared" si="0"/>
        <v>697.5082519357144</v>
      </c>
      <c r="L14" s="102">
        <v>0</v>
      </c>
    </row>
    <row r="15" spans="2:12" ht="12.75">
      <c r="B15" s="12">
        <v>11</v>
      </c>
      <c r="C15" s="14" t="s">
        <v>43</v>
      </c>
      <c r="D15" s="102">
        <v>310.043990732</v>
      </c>
      <c r="E15" s="102">
        <v>761.327262729</v>
      </c>
      <c r="F15" s="102">
        <v>3295.874035444</v>
      </c>
      <c r="G15" s="102">
        <v>645.440819087</v>
      </c>
      <c r="H15" s="102">
        <v>21.846571136</v>
      </c>
      <c r="I15" s="102">
        <v>0</v>
      </c>
      <c r="J15" s="85">
        <v>3.7559640170656197</v>
      </c>
      <c r="K15" s="91">
        <f t="shared" si="0"/>
        <v>5038.288643145066</v>
      </c>
      <c r="L15" s="102">
        <v>0</v>
      </c>
    </row>
    <row r="16" spans="2:12" ht="12.75">
      <c r="B16" s="12">
        <v>12</v>
      </c>
      <c r="C16" s="14" t="s">
        <v>44</v>
      </c>
      <c r="D16" s="102">
        <v>313.852890807</v>
      </c>
      <c r="E16" s="102">
        <v>1602.06903327</v>
      </c>
      <c r="F16" s="102">
        <v>945.051775918</v>
      </c>
      <c r="G16" s="102">
        <v>113.22253248599999</v>
      </c>
      <c r="H16" s="102">
        <v>9.509097498000001</v>
      </c>
      <c r="I16" s="102">
        <v>0</v>
      </c>
      <c r="J16" s="85">
        <v>0.5027003544887414</v>
      </c>
      <c r="K16" s="91">
        <f t="shared" si="0"/>
        <v>2984.2080303334888</v>
      </c>
      <c r="L16" s="102">
        <v>0</v>
      </c>
    </row>
    <row r="17" spans="2:12" ht="12.75">
      <c r="B17" s="12">
        <v>13</v>
      </c>
      <c r="C17" s="14" t="s">
        <v>45</v>
      </c>
      <c r="D17" s="102">
        <v>1.766650934</v>
      </c>
      <c r="E17" s="102">
        <v>4.957738711</v>
      </c>
      <c r="F17" s="102">
        <v>53.627215072</v>
      </c>
      <c r="G17" s="102">
        <v>6.262375749</v>
      </c>
      <c r="H17" s="102">
        <v>0.293794985</v>
      </c>
      <c r="I17" s="102">
        <v>0</v>
      </c>
      <c r="J17" s="85">
        <v>0</v>
      </c>
      <c r="K17" s="91">
        <f t="shared" si="0"/>
        <v>66.907775451</v>
      </c>
      <c r="L17" s="102">
        <v>0</v>
      </c>
    </row>
    <row r="18" spans="2:12" ht="12.75">
      <c r="B18" s="12">
        <v>14</v>
      </c>
      <c r="C18" s="14" t="s">
        <v>46</v>
      </c>
      <c r="D18" s="102">
        <v>0.49241567699999994</v>
      </c>
      <c r="E18" s="102">
        <v>1.6604014820000002</v>
      </c>
      <c r="F18" s="102">
        <v>28.24792438</v>
      </c>
      <c r="G18" s="102">
        <v>1.06911755</v>
      </c>
      <c r="H18" s="102">
        <v>0.329652602</v>
      </c>
      <c r="I18" s="102">
        <v>0</v>
      </c>
      <c r="J18" s="85">
        <v>2.9984977965425415E-07</v>
      </c>
      <c r="K18" s="91">
        <f t="shared" si="0"/>
        <v>31.799511990849783</v>
      </c>
      <c r="L18" s="102">
        <v>0</v>
      </c>
    </row>
    <row r="19" spans="2:12" ht="12.75">
      <c r="B19" s="12">
        <v>15</v>
      </c>
      <c r="C19" s="14" t="s">
        <v>47</v>
      </c>
      <c r="D19" s="102">
        <v>17.071294759</v>
      </c>
      <c r="E19" s="102">
        <v>46.176334955</v>
      </c>
      <c r="F19" s="102">
        <v>394.323977057</v>
      </c>
      <c r="G19" s="102">
        <v>104.81623155</v>
      </c>
      <c r="H19" s="102">
        <v>1.758054329</v>
      </c>
      <c r="I19" s="102">
        <v>0</v>
      </c>
      <c r="J19" s="85">
        <v>0.017519822825491863</v>
      </c>
      <c r="K19" s="91">
        <f t="shared" si="0"/>
        <v>564.1634124728255</v>
      </c>
      <c r="L19" s="102">
        <v>0</v>
      </c>
    </row>
    <row r="20" spans="2:12" ht="12.75">
      <c r="B20" s="12">
        <v>16</v>
      </c>
      <c r="C20" s="14" t="s">
        <v>48</v>
      </c>
      <c r="D20" s="102">
        <v>559.952367678</v>
      </c>
      <c r="E20" s="102">
        <v>1671.324969527</v>
      </c>
      <c r="F20" s="102">
        <v>2517.8697082</v>
      </c>
      <c r="G20" s="102">
        <v>303.422341306</v>
      </c>
      <c r="H20" s="102">
        <v>31.027114989999998</v>
      </c>
      <c r="I20" s="102">
        <v>0</v>
      </c>
      <c r="J20" s="85">
        <v>1.97182854279433</v>
      </c>
      <c r="K20" s="91">
        <f t="shared" si="0"/>
        <v>5085.568330243794</v>
      </c>
      <c r="L20" s="102">
        <v>0</v>
      </c>
    </row>
    <row r="21" spans="2:12" ht="12.75">
      <c r="B21" s="12">
        <v>17</v>
      </c>
      <c r="C21" s="14" t="s">
        <v>49</v>
      </c>
      <c r="D21" s="102">
        <v>74.50184990700001</v>
      </c>
      <c r="E21" s="102">
        <v>121.88976737499999</v>
      </c>
      <c r="F21" s="102">
        <v>615.0092549220001</v>
      </c>
      <c r="G21" s="102">
        <v>92.028814139</v>
      </c>
      <c r="H21" s="102">
        <v>5.388322579</v>
      </c>
      <c r="I21" s="102">
        <v>0</v>
      </c>
      <c r="J21" s="85">
        <v>0.4723811439689279</v>
      </c>
      <c r="K21" s="91">
        <f t="shared" si="0"/>
        <v>909.2903900659691</v>
      </c>
      <c r="L21" s="102">
        <v>0</v>
      </c>
    </row>
    <row r="22" spans="2:12" ht="12.75">
      <c r="B22" s="12">
        <v>18</v>
      </c>
      <c r="C22" s="13" t="s">
        <v>50</v>
      </c>
      <c r="D22" s="102">
        <v>7.6978E-05</v>
      </c>
      <c r="E22" s="102">
        <v>0.005970019</v>
      </c>
      <c r="F22" s="102">
        <v>0.250543635</v>
      </c>
      <c r="G22" s="102">
        <v>0</v>
      </c>
      <c r="H22" s="102">
        <v>0</v>
      </c>
      <c r="I22" s="102">
        <v>0</v>
      </c>
      <c r="J22" s="85">
        <v>0</v>
      </c>
      <c r="K22" s="91">
        <f t="shared" si="0"/>
        <v>0.256590632</v>
      </c>
      <c r="L22" s="102">
        <v>0</v>
      </c>
    </row>
    <row r="23" spans="2:12" ht="12.75">
      <c r="B23" s="12">
        <v>19</v>
      </c>
      <c r="C23" s="14" t="s">
        <v>51</v>
      </c>
      <c r="D23" s="102">
        <v>29.016608245999997</v>
      </c>
      <c r="E23" s="102">
        <v>90.35845201400001</v>
      </c>
      <c r="F23" s="102">
        <v>677.407838506</v>
      </c>
      <c r="G23" s="102">
        <v>102.741015673</v>
      </c>
      <c r="H23" s="102">
        <v>3.521688851</v>
      </c>
      <c r="I23" s="102">
        <v>0</v>
      </c>
      <c r="J23" s="85">
        <v>0.24786842155295194</v>
      </c>
      <c r="K23" s="91">
        <f t="shared" si="0"/>
        <v>903.293471711553</v>
      </c>
      <c r="L23" s="102">
        <v>0</v>
      </c>
    </row>
    <row r="24" spans="2:12" ht="12.75">
      <c r="B24" s="12">
        <v>20</v>
      </c>
      <c r="C24" s="14" t="s">
        <v>52</v>
      </c>
      <c r="D24" s="102">
        <v>7661.738999191434</v>
      </c>
      <c r="E24" s="102">
        <v>11346.216529009027</v>
      </c>
      <c r="F24" s="102">
        <v>12223.933417735338</v>
      </c>
      <c r="G24" s="102">
        <v>2557.4796546850057</v>
      </c>
      <c r="H24" s="102">
        <v>332.20758405422976</v>
      </c>
      <c r="I24" s="102">
        <v>0</v>
      </c>
      <c r="J24" s="85">
        <v>72.50368141804528</v>
      </c>
      <c r="K24" s="91">
        <f t="shared" si="0"/>
        <v>34194.07986609308</v>
      </c>
      <c r="L24" s="102">
        <v>0</v>
      </c>
    </row>
    <row r="25" spans="2:12" ht="12.75">
      <c r="B25" s="12">
        <v>21</v>
      </c>
      <c r="C25" s="13" t="s">
        <v>53</v>
      </c>
      <c r="D25" s="102">
        <v>0.282398655</v>
      </c>
      <c r="E25" s="102">
        <v>0.34805794</v>
      </c>
      <c r="F25" s="102">
        <v>4.105782607</v>
      </c>
      <c r="G25" s="102">
        <v>0.274087739</v>
      </c>
      <c r="H25" s="102">
        <v>0.058239443999999994</v>
      </c>
      <c r="I25" s="102">
        <v>0</v>
      </c>
      <c r="J25" s="85">
        <v>0</v>
      </c>
      <c r="K25" s="91">
        <f t="shared" si="0"/>
        <v>5.068566385</v>
      </c>
      <c r="L25" s="102">
        <v>0</v>
      </c>
    </row>
    <row r="26" spans="2:12" ht="12.75">
      <c r="B26" s="12">
        <v>22</v>
      </c>
      <c r="C26" s="14" t="s">
        <v>54</v>
      </c>
      <c r="D26" s="102">
        <v>0.453394806</v>
      </c>
      <c r="E26" s="102">
        <v>5.3795166100000005</v>
      </c>
      <c r="F26" s="102">
        <v>11.763039962999999</v>
      </c>
      <c r="G26" s="102">
        <v>0.461233392</v>
      </c>
      <c r="H26" s="102">
        <v>0.135506198</v>
      </c>
      <c r="I26" s="102">
        <v>0</v>
      </c>
      <c r="J26" s="85">
        <v>4.727631525882074E-05</v>
      </c>
      <c r="K26" s="91">
        <f t="shared" si="0"/>
        <v>18.192738245315258</v>
      </c>
      <c r="L26" s="102">
        <v>0</v>
      </c>
    </row>
    <row r="27" spans="2:12" ht="12.75">
      <c r="B27" s="12">
        <v>23</v>
      </c>
      <c r="C27" s="13" t="s">
        <v>55</v>
      </c>
      <c r="D27" s="102">
        <v>0.011476441</v>
      </c>
      <c r="E27" s="102">
        <v>0.29705596700000003</v>
      </c>
      <c r="F27" s="102">
        <v>1.854297565</v>
      </c>
      <c r="G27" s="102">
        <v>0.21987283500000002</v>
      </c>
      <c r="H27" s="102">
        <v>5.42E-05</v>
      </c>
      <c r="I27" s="102">
        <v>0</v>
      </c>
      <c r="J27" s="85">
        <v>0</v>
      </c>
      <c r="K27" s="91">
        <f t="shared" si="0"/>
        <v>2.382757008</v>
      </c>
      <c r="L27" s="102">
        <v>0</v>
      </c>
    </row>
    <row r="28" spans="2:12" ht="12.75">
      <c r="B28" s="12">
        <v>24</v>
      </c>
      <c r="C28" s="13" t="s">
        <v>56</v>
      </c>
      <c r="D28" s="102">
        <v>0.033499705</v>
      </c>
      <c r="E28" s="102">
        <v>0.457287746</v>
      </c>
      <c r="F28" s="102">
        <v>5.666985375</v>
      </c>
      <c r="G28" s="102">
        <v>0.141572014</v>
      </c>
      <c r="H28" s="102">
        <v>0.037150869</v>
      </c>
      <c r="I28" s="102">
        <v>0</v>
      </c>
      <c r="J28" s="85">
        <v>0.028898422313884942</v>
      </c>
      <c r="K28" s="91">
        <f t="shared" si="0"/>
        <v>6.365394131313886</v>
      </c>
      <c r="L28" s="102">
        <v>0</v>
      </c>
    </row>
    <row r="29" spans="2:12" ht="12.75">
      <c r="B29" s="12">
        <v>25</v>
      </c>
      <c r="C29" s="14" t="s">
        <v>99</v>
      </c>
      <c r="D29" s="102">
        <v>1262.5091432709999</v>
      </c>
      <c r="E29" s="102">
        <v>2136.845003547</v>
      </c>
      <c r="F29" s="102">
        <v>2591.3315809339997</v>
      </c>
      <c r="G29" s="102">
        <v>342.028872917</v>
      </c>
      <c r="H29" s="102">
        <v>46.714252103</v>
      </c>
      <c r="I29" s="102">
        <v>0</v>
      </c>
      <c r="J29" s="85">
        <v>3.8709216249885894</v>
      </c>
      <c r="K29" s="91">
        <f t="shared" si="0"/>
        <v>6383.299774396988</v>
      </c>
      <c r="L29" s="102">
        <v>0</v>
      </c>
    </row>
    <row r="30" spans="2:12" ht="12.75">
      <c r="B30" s="12">
        <v>26</v>
      </c>
      <c r="C30" s="14" t="s">
        <v>100</v>
      </c>
      <c r="D30" s="102">
        <v>9.166716399</v>
      </c>
      <c r="E30" s="102">
        <v>53.640217033999996</v>
      </c>
      <c r="F30" s="102">
        <v>306.94374209800003</v>
      </c>
      <c r="G30" s="102">
        <v>68.77956478099999</v>
      </c>
      <c r="H30" s="102">
        <v>1.593986064</v>
      </c>
      <c r="I30" s="102">
        <v>0</v>
      </c>
      <c r="J30" s="85">
        <v>0.11138759644640302</v>
      </c>
      <c r="K30" s="91">
        <f t="shared" si="0"/>
        <v>440.23561397244634</v>
      </c>
      <c r="L30" s="102">
        <v>0</v>
      </c>
    </row>
    <row r="31" spans="2:12" ht="12.75">
      <c r="B31" s="12">
        <v>27</v>
      </c>
      <c r="C31" s="14" t="s">
        <v>15</v>
      </c>
      <c r="D31" s="102">
        <v>240.39123526100002</v>
      </c>
      <c r="E31" s="102">
        <v>930.6470722490002</v>
      </c>
      <c r="F31" s="102">
        <v>2103.424071626</v>
      </c>
      <c r="G31" s="102">
        <v>327.38802647399996</v>
      </c>
      <c r="H31" s="102">
        <v>21.204295455</v>
      </c>
      <c r="I31" s="102">
        <v>0</v>
      </c>
      <c r="J31" s="85">
        <v>0</v>
      </c>
      <c r="K31" s="91">
        <f t="shared" si="0"/>
        <v>3623.0547010650007</v>
      </c>
      <c r="L31" s="102">
        <v>0</v>
      </c>
    </row>
    <row r="32" spans="2:12" ht="12.75">
      <c r="B32" s="12">
        <v>28</v>
      </c>
      <c r="C32" s="14" t="s">
        <v>101</v>
      </c>
      <c r="D32" s="102">
        <v>0.23271949</v>
      </c>
      <c r="E32" s="102">
        <v>3.955290154</v>
      </c>
      <c r="F32" s="102">
        <v>20.302888639</v>
      </c>
      <c r="G32" s="102">
        <v>1.771312413</v>
      </c>
      <c r="H32" s="102">
        <v>1.125847251</v>
      </c>
      <c r="I32" s="102">
        <v>0</v>
      </c>
      <c r="J32" s="85">
        <v>0.1432940117998529</v>
      </c>
      <c r="K32" s="91">
        <f t="shared" si="0"/>
        <v>27.531351958799853</v>
      </c>
      <c r="L32" s="102">
        <v>0</v>
      </c>
    </row>
    <row r="33" spans="2:12" ht="12.75">
      <c r="B33" s="12">
        <v>29</v>
      </c>
      <c r="C33" s="14" t="s">
        <v>57</v>
      </c>
      <c r="D33" s="102">
        <v>28.669826612</v>
      </c>
      <c r="E33" s="102">
        <v>190.20718973100003</v>
      </c>
      <c r="F33" s="102">
        <v>640.316676401</v>
      </c>
      <c r="G33" s="102">
        <v>59.224002815999995</v>
      </c>
      <c r="H33" s="102">
        <v>4.178899274</v>
      </c>
      <c r="I33" s="102">
        <v>0</v>
      </c>
      <c r="J33" s="85">
        <v>0.029116413103693596</v>
      </c>
      <c r="K33" s="91">
        <f t="shared" si="0"/>
        <v>922.6257112471037</v>
      </c>
      <c r="L33" s="102">
        <v>0</v>
      </c>
    </row>
    <row r="34" spans="2:12" ht="12.75">
      <c r="B34" s="12">
        <v>30</v>
      </c>
      <c r="C34" s="14" t="s">
        <v>58</v>
      </c>
      <c r="D34" s="102">
        <v>61.59656808</v>
      </c>
      <c r="E34" s="102">
        <v>481.50340177799995</v>
      </c>
      <c r="F34" s="102">
        <v>975.4685937070001</v>
      </c>
      <c r="G34" s="102">
        <v>115.0466915</v>
      </c>
      <c r="H34" s="102">
        <v>3.23326488</v>
      </c>
      <c r="I34" s="102">
        <v>0</v>
      </c>
      <c r="J34" s="85">
        <v>0.4208116795149441</v>
      </c>
      <c r="K34" s="91">
        <f t="shared" si="0"/>
        <v>1637.269331624515</v>
      </c>
      <c r="L34" s="102">
        <v>0</v>
      </c>
    </row>
    <row r="35" spans="2:12" ht="12.75">
      <c r="B35" s="12">
        <v>31</v>
      </c>
      <c r="C35" s="13" t="s">
        <v>59</v>
      </c>
      <c r="D35" s="102">
        <v>1.589619171</v>
      </c>
      <c r="E35" s="102">
        <v>0.293690955</v>
      </c>
      <c r="F35" s="102">
        <v>24.091946000999997</v>
      </c>
      <c r="G35" s="102">
        <v>4.489832124</v>
      </c>
      <c r="H35" s="102">
        <v>0.020170506</v>
      </c>
      <c r="I35" s="102">
        <v>0</v>
      </c>
      <c r="J35" s="85">
        <v>0</v>
      </c>
      <c r="K35" s="91">
        <f t="shared" si="0"/>
        <v>30.485258756999997</v>
      </c>
      <c r="L35" s="102">
        <v>0</v>
      </c>
    </row>
    <row r="36" spans="2:12" ht="12.75">
      <c r="B36" s="12">
        <v>32</v>
      </c>
      <c r="C36" s="14" t="s">
        <v>60</v>
      </c>
      <c r="D36" s="102">
        <v>275.78816255500004</v>
      </c>
      <c r="E36" s="102">
        <v>573.837646425</v>
      </c>
      <c r="F36" s="102">
        <v>1628.310225384</v>
      </c>
      <c r="G36" s="102">
        <v>366.7282348</v>
      </c>
      <c r="H36" s="102">
        <v>30.362862256</v>
      </c>
      <c r="I36" s="102">
        <v>0</v>
      </c>
      <c r="J36" s="85">
        <v>1.641924120075844</v>
      </c>
      <c r="K36" s="91">
        <f t="shared" si="0"/>
        <v>2876.669055540076</v>
      </c>
      <c r="L36" s="102">
        <v>0</v>
      </c>
    </row>
    <row r="37" spans="2:12" ht="12.75">
      <c r="B37" s="12">
        <v>33</v>
      </c>
      <c r="C37" s="14" t="s">
        <v>95</v>
      </c>
      <c r="D37" s="102">
        <v>14.141454596</v>
      </c>
      <c r="E37" s="102">
        <v>4.128155977</v>
      </c>
      <c r="F37" s="102">
        <v>50.935468647</v>
      </c>
      <c r="G37" s="103">
        <v>5.000120339</v>
      </c>
      <c r="H37" s="103">
        <v>0.499260889</v>
      </c>
      <c r="I37" s="102">
        <v>0</v>
      </c>
      <c r="J37" s="85">
        <v>9.683670922767755</v>
      </c>
      <c r="K37" s="91">
        <f t="shared" si="0"/>
        <v>84.38813137076777</v>
      </c>
      <c r="L37" s="102">
        <v>0</v>
      </c>
    </row>
    <row r="38" spans="2:12" ht="12.75">
      <c r="B38" s="12">
        <v>34</v>
      </c>
      <c r="C38" s="14" t="s">
        <v>61</v>
      </c>
      <c r="D38" s="102">
        <v>0.06401444499999999</v>
      </c>
      <c r="E38" s="102">
        <v>0.185160723</v>
      </c>
      <c r="F38" s="102">
        <v>4.206934088</v>
      </c>
      <c r="G38" s="102">
        <v>0.131146224</v>
      </c>
      <c r="H38" s="102">
        <v>0.012183822</v>
      </c>
      <c r="I38" s="102">
        <v>0</v>
      </c>
      <c r="J38" s="85">
        <v>5.98700060042994E-05</v>
      </c>
      <c r="K38" s="91">
        <f t="shared" si="0"/>
        <v>4.599499172006004</v>
      </c>
      <c r="L38" s="102">
        <v>0</v>
      </c>
    </row>
    <row r="39" spans="2:12" ht="12.75">
      <c r="B39" s="12">
        <v>35</v>
      </c>
      <c r="C39" s="14" t="s">
        <v>62</v>
      </c>
      <c r="D39" s="102">
        <v>412.673230561</v>
      </c>
      <c r="E39" s="102">
        <v>502.33055690599997</v>
      </c>
      <c r="F39" s="102">
        <v>1900.3972379719999</v>
      </c>
      <c r="G39" s="102">
        <v>317.602007204</v>
      </c>
      <c r="H39" s="102">
        <v>11.157420473</v>
      </c>
      <c r="I39" s="102">
        <v>0</v>
      </c>
      <c r="J39" s="85">
        <v>0.6866289089781467</v>
      </c>
      <c r="K39" s="91">
        <f t="shared" si="0"/>
        <v>3144.8470820249777</v>
      </c>
      <c r="L39" s="102">
        <v>0</v>
      </c>
    </row>
    <row r="40" spans="2:12" ht="12.75">
      <c r="B40" s="12">
        <v>36</v>
      </c>
      <c r="C40" s="14" t="s">
        <v>63</v>
      </c>
      <c r="D40" s="102">
        <v>10.126179852</v>
      </c>
      <c r="E40" s="102">
        <v>65.30067382899999</v>
      </c>
      <c r="F40" s="102">
        <v>238.02381058100002</v>
      </c>
      <c r="G40" s="102">
        <v>29.076004944</v>
      </c>
      <c r="H40" s="102">
        <v>0.8680334460000001</v>
      </c>
      <c r="I40" s="102">
        <v>0</v>
      </c>
      <c r="J40" s="85">
        <v>0.01758778877554683</v>
      </c>
      <c r="K40" s="91">
        <f t="shared" si="0"/>
        <v>343.41229044077556</v>
      </c>
      <c r="L40" s="102">
        <v>0</v>
      </c>
    </row>
    <row r="41" spans="2:12" ht="12.75">
      <c r="B41" s="12">
        <v>37</v>
      </c>
      <c r="C41" s="14" t="s">
        <v>64</v>
      </c>
      <c r="D41" s="102">
        <v>391.982940516</v>
      </c>
      <c r="E41" s="102">
        <v>1448.199325708</v>
      </c>
      <c r="F41" s="102">
        <v>1974.2306767880002</v>
      </c>
      <c r="G41" s="102">
        <v>357.89772684400003</v>
      </c>
      <c r="H41" s="102">
        <v>27.484831983999996</v>
      </c>
      <c r="I41" s="102">
        <v>0</v>
      </c>
      <c r="J41" s="85">
        <v>2.335963616458293</v>
      </c>
      <c r="K41" s="91">
        <f t="shared" si="0"/>
        <v>4202.131465456459</v>
      </c>
      <c r="L41" s="102">
        <v>0</v>
      </c>
    </row>
    <row r="42" spans="2:12" ht="15">
      <c r="B42" s="15" t="s">
        <v>11</v>
      </c>
      <c r="C42" s="86"/>
      <c r="D42" s="106">
        <f aca="true" t="shared" si="1" ref="D42:L42">SUM(D5:D41)</f>
        <v>11984.822358781435</v>
      </c>
      <c r="E42" s="106">
        <f t="shared" si="1"/>
        <v>22554.992296046028</v>
      </c>
      <c r="F42" s="106">
        <f t="shared" si="1"/>
        <v>35400.64608102633</v>
      </c>
      <c r="G42" s="106">
        <f t="shared" si="1"/>
        <v>6255.902679266005</v>
      </c>
      <c r="H42" s="106">
        <f t="shared" si="1"/>
        <v>567.6671425912298</v>
      </c>
      <c r="I42" s="106">
        <f t="shared" si="1"/>
        <v>0</v>
      </c>
      <c r="J42" s="106">
        <f t="shared" si="1"/>
        <v>101.9817386433333</v>
      </c>
      <c r="K42" s="106">
        <f t="shared" si="1"/>
        <v>76866.01229635438</v>
      </c>
      <c r="L42" s="106">
        <f t="shared" si="1"/>
        <v>0</v>
      </c>
    </row>
    <row r="43" spans="2:6" ht="12.75">
      <c r="B43" t="s">
        <v>80</v>
      </c>
      <c r="E43" s="2"/>
      <c r="F43" s="98"/>
    </row>
    <row r="44" spans="4:12" ht="12.75">
      <c r="D44" s="107"/>
      <c r="E44" s="107"/>
      <c r="F44" s="107"/>
      <c r="G44" s="107"/>
      <c r="H44" s="107"/>
      <c r="I44" s="107"/>
      <c r="J44" s="107"/>
      <c r="K44" s="107"/>
      <c r="L44" s="107"/>
    </row>
    <row r="45" spans="4:12" ht="12.75">
      <c r="D45" s="105"/>
      <c r="E45" s="105"/>
      <c r="F45" s="105"/>
      <c r="G45" s="105"/>
      <c r="H45" s="105"/>
      <c r="I45" s="105"/>
      <c r="J45" s="105"/>
      <c r="K45" s="105"/>
      <c r="L45" s="105"/>
    </row>
    <row r="46" spans="4:11" ht="12.75">
      <c r="D46" s="105"/>
      <c r="E46" s="105"/>
      <c r="F46" s="105"/>
      <c r="G46" s="105"/>
      <c r="H46" s="105"/>
      <c r="J46" s="105"/>
      <c r="K46" s="105"/>
    </row>
    <row r="47" spans="4:11" ht="12.75">
      <c r="D47" s="105"/>
      <c r="E47" s="105"/>
      <c r="F47" s="105"/>
      <c r="G47" s="105"/>
      <c r="H47" s="105"/>
      <c r="J47" s="105"/>
      <c r="K47" s="105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2019-07-08T13:33:50Z</dcterms:modified>
  <cp:category/>
  <cp:version/>
  <cp:contentType/>
  <cp:contentStatus/>
</cp:coreProperties>
</file>