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<sst xmlns="http://schemas.openxmlformats.org/spreadsheetml/2006/main" count="206" uniqueCount="171">
  <si>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</si>
  <si>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</si>
  <si>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</si>
  <si>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</si>
  <si>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</si>
  <si>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</si>
  <si>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</si>
  <si>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</si>
  <si>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</si>
  <si>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</si>
  <si>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</si>
  <si>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</si>
  <si>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</si>
  <si>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</si>
  <si>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</si>
  <si>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</si>
  <si>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</si>
  <si>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</si>
  <si>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</si>
  <si>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</si>
  <si>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</si>
  <si>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</si>
  <si>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</si>
  <si>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</si>
  <si>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</si>
  <si>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</si>
  <si>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</si>
  <si>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</si>
  <si>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</si>
  <si>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</si>
  <si>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</si>
  <si>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</si>
  <si>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</si>
  <si>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</si>
  <si>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</si>
  <si>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</si>
  <si>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</si>
  <si>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</si>
  <si>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</si>
  <si>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</si>
  <si>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</si>
  <si>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</si>
  <si>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</si>
  <si>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</si>
  <si>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</si>
  <si>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</si>
  <si>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</si>
  <si>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</si>
  <si>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</si>
  <si>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</si>
  <si>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</si>
  <si>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</si>
  <si>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</si>
  <si>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</si>
  <si>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</si>
  <si>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</si>
  <si>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</si>
  <si>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</si>
  <si>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</si>
  <si>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</si>
  <si>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</si>
  <si>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</si>
  <si>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</si>
  <si>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</si>
  <si>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</si>
  <si>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</si>
  <si>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</si>
  <si>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</si>
  <si>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</si>
  <si>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</si>
  <si>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</si>
  <si>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</si>
  <si>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</si>
  <si>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</si>
  <si>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</si>
  <si>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</si>
  <si>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</si>
  <si>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</si>
  <si>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</si>
  <si>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</si>
  <si>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</si>
  <si>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</si>
  <si>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</si>
  <si>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</si>
  <si>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</si>
  <si>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</si>
  <si>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</si>
  <si>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</si>
  <si>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</si>
  <si>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</si>
  <si>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</si>
  <si>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</si>
  <si>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</si>
  <si>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</si>
  <si>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</si>
  <si>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</si>
  <si>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</si>
  <si>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</si>
  <si>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</si>
  <si>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</si>
  <si>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</si>
  <si>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</si>
  <si>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</si>
  <si>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</si>
  <si>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</si>
  <si>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</si>
  <si>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</si>
  <si>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</si>
  <si>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</si>
  <si>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</si>
  <si>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</si>
  <si>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</si>
  <si>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</si>
  <si>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</si>
  <si>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</si>
  <si>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</si>
  <si>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</si>
  <si>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</si>
  <si>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</si>
  <si>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</si>
  <si>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</si>
  <si>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</si>
  <si>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</si>
  <si>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</si>
  <si>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</si>
  <si>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</si>
  <si>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</si>
  <si>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</si>
  <si>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</si>
  <si>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</si>
  <si>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</si>
  <si>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</si>
  <si>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</si>
  <si>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</si>
  <si>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</si>
  <si>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</si>
  <si>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</si>
  <si>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</si>
  <si>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</si>
  <si>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</si>
  <si>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</si>
  <si>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</si>
  <si>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</si>
  <si>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</si>
  <si>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</si>
  <si>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</si>
  <si>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</si>
  <si>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</si>
  <si>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</si>
  <si>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</si>
  <si>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</si>
  <si>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</si>
  <si>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</si>
  <si>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</si>
  <si>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</si>
  <si>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</si>
  <si>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</si>
  <si>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</si>
  <si>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</si>
  <si>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</si>
  <si>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</si>
  <si>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</si>
  <si>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</si>
  <si>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</si>
  <si>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</si>
  <si>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</si>
  <si>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</si>
  <si>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</si>
  <si>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</si>
  <si>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DSP BlackRock Mutual Fund: Average Assets Under Management (AAUM) as on 28.02.2017 (All figures in Rs. Crore)</t>
  </si>
  <si>
    <t>Table showing State wise /Union Territory wise contribution to AAUM of category of schemes as on 28.02.2017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</si>
</sst>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4" t="s">
        <v>71</v>
      </c>
      <c r="B1" s="138" t="s">
        <v>30</v>
      </c>
      <c r="C1" s="124" t="s">
        <v>169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5"/>
      <c r="B2" s="139"/>
      <c r="C2" s="143" t="s">
        <v>29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27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28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5"/>
      <c r="B3" s="139"/>
      <c r="C3" s="127" t="s">
        <v>12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5"/>
      <c r="B4" s="139"/>
      <c r="C4" s="146" t="s">
        <v>31</v>
      </c>
      <c r="D4" s="147"/>
      <c r="E4" s="147"/>
      <c r="F4" s="147"/>
      <c r="G4" s="148"/>
      <c r="H4" s="135" t="s">
        <v>32</v>
      </c>
      <c r="I4" s="136"/>
      <c r="J4" s="136"/>
      <c r="K4" s="136"/>
      <c r="L4" s="137"/>
      <c r="M4" s="146" t="s">
        <v>31</v>
      </c>
      <c r="N4" s="147"/>
      <c r="O4" s="147"/>
      <c r="P4" s="147"/>
      <c r="Q4" s="148"/>
      <c r="R4" s="135" t="s">
        <v>32</v>
      </c>
      <c r="S4" s="136"/>
      <c r="T4" s="136"/>
      <c r="U4" s="136"/>
      <c r="V4" s="137"/>
      <c r="W4" s="146" t="s">
        <v>31</v>
      </c>
      <c r="X4" s="147"/>
      <c r="Y4" s="147"/>
      <c r="Z4" s="147"/>
      <c r="AA4" s="148"/>
      <c r="AB4" s="135" t="s">
        <v>32</v>
      </c>
      <c r="AC4" s="136"/>
      <c r="AD4" s="136"/>
      <c r="AE4" s="136"/>
      <c r="AF4" s="137"/>
      <c r="AG4" s="146" t="s">
        <v>31</v>
      </c>
      <c r="AH4" s="147"/>
      <c r="AI4" s="147"/>
      <c r="AJ4" s="147"/>
      <c r="AK4" s="148"/>
      <c r="AL4" s="135" t="s">
        <v>32</v>
      </c>
      <c r="AM4" s="136"/>
      <c r="AN4" s="136"/>
      <c r="AO4" s="136"/>
      <c r="AP4" s="137"/>
      <c r="AQ4" s="146" t="s">
        <v>31</v>
      </c>
      <c r="AR4" s="147"/>
      <c r="AS4" s="147"/>
      <c r="AT4" s="147"/>
      <c r="AU4" s="148"/>
      <c r="AV4" s="135" t="s">
        <v>32</v>
      </c>
      <c r="AW4" s="136"/>
      <c r="AX4" s="136"/>
      <c r="AY4" s="136"/>
      <c r="AZ4" s="137"/>
      <c r="BA4" s="146" t="s">
        <v>31</v>
      </c>
      <c r="BB4" s="147"/>
      <c r="BC4" s="147"/>
      <c r="BD4" s="147"/>
      <c r="BE4" s="148"/>
      <c r="BF4" s="135" t="s">
        <v>32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72</v>
      </c>
      <c r="B7" s="18" t="s">
        <v>14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94</v>
      </c>
      <c r="C8" s="45">
        <v>0</v>
      </c>
      <c r="D8" s="53">
        <v>980.3151240289999</v>
      </c>
      <c r="E8" s="45">
        <v>0</v>
      </c>
      <c r="F8" s="45">
        <v>0</v>
      </c>
      <c r="G8" s="45">
        <v>0</v>
      </c>
      <c r="H8" s="45">
        <v>18.810215047000003</v>
      </c>
      <c r="I8" s="45">
        <v>6445.537966674</v>
      </c>
      <c r="J8" s="45">
        <v>2052.094506489</v>
      </c>
      <c r="K8" s="45">
        <v>0</v>
      </c>
      <c r="L8" s="45">
        <v>467.008577136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6.726526766000001</v>
      </c>
      <c r="S8" s="45">
        <v>305.96150472799997</v>
      </c>
      <c r="T8" s="45">
        <v>125.09207313499999</v>
      </c>
      <c r="U8" s="45">
        <v>0</v>
      </c>
      <c r="V8" s="45">
        <v>7.278166884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0.03525510799999999</v>
      </c>
      <c r="AC8" s="45">
        <v>9.460662303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0.01675165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40.014680320000004</v>
      </c>
      <c r="AW8" s="45">
        <v>2451.9630748</v>
      </c>
      <c r="AX8" s="45">
        <v>126.338292708</v>
      </c>
      <c r="AY8" s="45">
        <v>0</v>
      </c>
      <c r="AZ8" s="45">
        <v>367.098608958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14.269032261</v>
      </c>
      <c r="BG8" s="53">
        <v>97.85690954600001</v>
      </c>
      <c r="BH8" s="45">
        <v>8.004035207</v>
      </c>
      <c r="BI8" s="45">
        <v>0</v>
      </c>
      <c r="BJ8" s="45">
        <v>31.798924249</v>
      </c>
      <c r="BK8" s="91">
        <f>SUM(C8:BJ8)</f>
        <v>13555.680887998</v>
      </c>
    </row>
    <row r="9" spans="1:63" ht="12.75">
      <c r="A9" s="11"/>
      <c r="B9" s="47" t="s">
        <v>96</v>
      </c>
      <c r="C9" s="45">
        <v>0</v>
      </c>
      <c r="D9" s="53">
        <v>2.7188979300000002</v>
      </c>
      <c r="E9" s="45">
        <v>0</v>
      </c>
      <c r="F9" s="45">
        <v>0</v>
      </c>
      <c r="G9" s="54">
        <v>0</v>
      </c>
      <c r="H9" s="55">
        <v>9.632803787</v>
      </c>
      <c r="I9" s="45">
        <v>0.168955467</v>
      </c>
      <c r="J9" s="45">
        <v>0.032562486</v>
      </c>
      <c r="K9" s="56">
        <v>0</v>
      </c>
      <c r="L9" s="54">
        <v>4.165632468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3.219198637</v>
      </c>
      <c r="S9" s="45">
        <v>0.040179047999999995</v>
      </c>
      <c r="T9" s="45">
        <v>0</v>
      </c>
      <c r="U9" s="45">
        <v>0</v>
      </c>
      <c r="V9" s="54">
        <v>1.054415004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2.3832550070000003</v>
      </c>
      <c r="AW9" s="45">
        <v>2.753887411</v>
      </c>
      <c r="AX9" s="45">
        <v>0</v>
      </c>
      <c r="AY9" s="56">
        <v>0</v>
      </c>
      <c r="AZ9" s="54">
        <v>11.727142928000001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0.268044634</v>
      </c>
      <c r="BG9" s="53">
        <v>0.343775639</v>
      </c>
      <c r="BH9" s="45">
        <v>0</v>
      </c>
      <c r="BI9" s="45">
        <v>0</v>
      </c>
      <c r="BJ9" s="45">
        <v>0.41980552800000004</v>
      </c>
      <c r="BK9" s="91">
        <f>SUM(C9:BJ9)</f>
        <v>38.928555974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983.0340219589999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28.443018834000004</v>
      </c>
      <c r="I10" s="92">
        <f t="shared" si="0"/>
        <v>6445.706922141</v>
      </c>
      <c r="J10" s="92">
        <f t="shared" si="0"/>
        <v>2052.1270689750004</v>
      </c>
      <c r="K10" s="92">
        <f t="shared" si="0"/>
        <v>0</v>
      </c>
      <c r="L10" s="92">
        <f t="shared" si="0"/>
        <v>471.174209604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9.945725403</v>
      </c>
      <c r="S10" s="92">
        <f t="shared" si="0"/>
        <v>306.001683776</v>
      </c>
      <c r="T10" s="92">
        <f t="shared" si="0"/>
        <v>125.09207313499999</v>
      </c>
      <c r="U10" s="92">
        <f t="shared" si="0"/>
        <v>0</v>
      </c>
      <c r="V10" s="92">
        <f t="shared" si="0"/>
        <v>8.332581888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0.03525510799999999</v>
      </c>
      <c r="AC10" s="92">
        <f t="shared" si="0"/>
        <v>9.460662303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0.01675165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42.397935327000006</v>
      </c>
      <c r="AW10" s="92">
        <f t="shared" si="0"/>
        <v>2454.716962211</v>
      </c>
      <c r="AX10" s="92">
        <f t="shared" si="0"/>
        <v>126.338292708</v>
      </c>
      <c r="AY10" s="92">
        <f t="shared" si="0"/>
        <v>0</v>
      </c>
      <c r="AZ10" s="92">
        <f t="shared" si="0"/>
        <v>378.825751886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14.537076895</v>
      </c>
      <c r="BG10" s="92">
        <f t="shared" si="0"/>
        <v>98.20068518500001</v>
      </c>
      <c r="BH10" s="92">
        <f t="shared" si="0"/>
        <v>8.004035207</v>
      </c>
      <c r="BI10" s="92">
        <f t="shared" si="0"/>
        <v>0</v>
      </c>
      <c r="BJ10" s="92">
        <f t="shared" si="0"/>
        <v>32.218729777</v>
      </c>
      <c r="BK10" s="92">
        <f>SUM(BK8:BK9)</f>
        <v>13594.609443972</v>
      </c>
    </row>
    <row r="11" spans="1:63" ht="12.75">
      <c r="A11" s="11" t="s">
        <v>73</v>
      </c>
      <c r="B11" s="18" t="s">
        <v>3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12.75">
      <c r="A12" s="11"/>
      <c r="B12" s="46" t="s">
        <v>95</v>
      </c>
      <c r="C12" s="45">
        <v>0</v>
      </c>
      <c r="D12" s="53">
        <v>246.59084252600002</v>
      </c>
      <c r="E12" s="45">
        <v>0</v>
      </c>
      <c r="F12" s="45">
        <v>0</v>
      </c>
      <c r="G12" s="54">
        <v>0</v>
      </c>
      <c r="H12" s="55">
        <v>1.4875567980000002</v>
      </c>
      <c r="I12" s="45">
        <v>89.427387169</v>
      </c>
      <c r="J12" s="45">
        <v>0</v>
      </c>
      <c r="K12" s="56">
        <v>0</v>
      </c>
      <c r="L12" s="54">
        <v>71.636096607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0.718906374</v>
      </c>
      <c r="S12" s="45">
        <v>3.934139724</v>
      </c>
      <c r="T12" s="45">
        <v>0.9628912740000001</v>
      </c>
      <c r="U12" s="45">
        <v>0</v>
      </c>
      <c r="V12" s="54">
        <v>0.147724406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4.016180885000001</v>
      </c>
      <c r="AW12" s="45">
        <v>26.907076831</v>
      </c>
      <c r="AX12" s="45">
        <v>0</v>
      </c>
      <c r="AY12" s="56">
        <v>0</v>
      </c>
      <c r="AZ12" s="54">
        <v>41.769214193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1.2830807089999998</v>
      </c>
      <c r="BG12" s="53">
        <v>0.271471754</v>
      </c>
      <c r="BH12" s="45">
        <v>2.9319789760000003</v>
      </c>
      <c r="BI12" s="45">
        <v>0</v>
      </c>
      <c r="BJ12" s="45">
        <v>4.719546155</v>
      </c>
      <c r="BK12" s="91">
        <f>SUM(C12:BJ12)</f>
        <v>496.80409438099997</v>
      </c>
    </row>
    <row r="13" spans="1:63" ht="12.75">
      <c r="A13" s="11"/>
      <c r="B13" s="47" t="s">
        <v>148</v>
      </c>
      <c r="C13" s="45">
        <v>0</v>
      </c>
      <c r="D13" s="53">
        <v>110.90041793699999</v>
      </c>
      <c r="E13" s="45">
        <v>0</v>
      </c>
      <c r="F13" s="45">
        <v>0</v>
      </c>
      <c r="G13" s="54">
        <v>0</v>
      </c>
      <c r="H13" s="55">
        <v>1.1462796379999998</v>
      </c>
      <c r="I13" s="45">
        <v>22.723360949</v>
      </c>
      <c r="J13" s="45">
        <v>0</v>
      </c>
      <c r="K13" s="56">
        <v>0</v>
      </c>
      <c r="L13" s="54">
        <v>33.45435320200001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0.23533647400000002</v>
      </c>
      <c r="S13" s="45">
        <v>0</v>
      </c>
      <c r="T13" s="45">
        <v>0</v>
      </c>
      <c r="U13" s="45">
        <v>0</v>
      </c>
      <c r="V13" s="54">
        <v>0.003943721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1.081259385</v>
      </c>
      <c r="AW13" s="45">
        <v>2.875240495</v>
      </c>
      <c r="AX13" s="45">
        <v>0</v>
      </c>
      <c r="AY13" s="56">
        <v>0</v>
      </c>
      <c r="AZ13" s="54">
        <v>1.597907123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0.103300564</v>
      </c>
      <c r="BG13" s="53">
        <v>0.010263381</v>
      </c>
      <c r="BH13" s="45">
        <v>0</v>
      </c>
      <c r="BI13" s="45">
        <v>0</v>
      </c>
      <c r="BJ13" s="45">
        <v>0</v>
      </c>
      <c r="BK13" s="91">
        <f>SUM(C13:BJ13)</f>
        <v>174.13166286899997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357.491260463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2.633836436</v>
      </c>
      <c r="I14" s="93">
        <f t="shared" si="1"/>
        <v>112.150748118</v>
      </c>
      <c r="J14" s="93">
        <f t="shared" si="1"/>
        <v>0</v>
      </c>
      <c r="K14" s="93">
        <f t="shared" si="1"/>
        <v>0</v>
      </c>
      <c r="L14" s="93">
        <f t="shared" si="1"/>
        <v>105.090449809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0.954242848</v>
      </c>
      <c r="S14" s="93">
        <f t="shared" si="1"/>
        <v>3.934139724</v>
      </c>
      <c r="T14" s="93">
        <f t="shared" si="1"/>
        <v>0.9628912740000001</v>
      </c>
      <c r="U14" s="93">
        <f t="shared" si="1"/>
        <v>0</v>
      </c>
      <c r="V14" s="93">
        <f t="shared" si="1"/>
        <v>0.151668127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5.097440270000001</v>
      </c>
      <c r="AW14" s="93">
        <f t="shared" si="2"/>
        <v>29.782317326</v>
      </c>
      <c r="AX14" s="93">
        <f t="shared" si="2"/>
        <v>0</v>
      </c>
      <c r="AY14" s="93">
        <f t="shared" si="2"/>
        <v>0</v>
      </c>
      <c r="AZ14" s="93">
        <f t="shared" si="2"/>
        <v>43.367121316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1.3863812729999998</v>
      </c>
      <c r="BG14" s="93">
        <f t="shared" si="2"/>
        <v>0.281735135</v>
      </c>
      <c r="BH14" s="93">
        <f t="shared" si="2"/>
        <v>2.9319789760000003</v>
      </c>
      <c r="BI14" s="93">
        <f t="shared" si="2"/>
        <v>0</v>
      </c>
      <c r="BJ14" s="93">
        <f t="shared" si="2"/>
        <v>4.719546155</v>
      </c>
      <c r="BK14" s="93">
        <f t="shared" si="2"/>
        <v>670.9357572499999</v>
      </c>
    </row>
    <row r="15" spans="1:63" ht="12.75">
      <c r="A15" s="11" t="s">
        <v>74</v>
      </c>
      <c r="B15" s="18" t="s">
        <v>10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3"/>
    </row>
    <row r="16" spans="1:63" ht="12.75">
      <c r="A16" s="96"/>
      <c r="B16" s="3" t="s">
        <v>149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0.150315481</v>
      </c>
      <c r="I16" s="45">
        <v>0</v>
      </c>
      <c r="J16" s="45">
        <v>0</v>
      </c>
      <c r="K16" s="45">
        <v>0</v>
      </c>
      <c r="L16" s="54">
        <v>0.5020648809999999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0.035996270000000004</v>
      </c>
      <c r="S16" s="45">
        <v>0</v>
      </c>
      <c r="T16" s="45">
        <v>0</v>
      </c>
      <c r="U16" s="45">
        <v>0</v>
      </c>
      <c r="V16" s="54">
        <v>0.055378875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16.331271293</v>
      </c>
      <c r="AW16" s="45">
        <v>13.733980968000001</v>
      </c>
      <c r="AX16" s="45">
        <v>0</v>
      </c>
      <c r="AY16" s="45">
        <v>0</v>
      </c>
      <c r="AZ16" s="54">
        <v>60.68761444799999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5.863419531</v>
      </c>
      <c r="BG16" s="53">
        <v>1.258656518</v>
      </c>
      <c r="BH16" s="45">
        <v>0</v>
      </c>
      <c r="BI16" s="45">
        <v>0</v>
      </c>
      <c r="BJ16" s="56">
        <v>8.653775446</v>
      </c>
      <c r="BK16" s="61">
        <f aca="true" t="shared" si="3" ref="BK16:BK45">SUM(C16:BJ16)</f>
        <v>107.27247371099999</v>
      </c>
    </row>
    <row r="17" spans="1:63" ht="12.75">
      <c r="A17" s="96"/>
      <c r="B17" s="3" t="s">
        <v>155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0.113258271</v>
      </c>
      <c r="I17" s="45">
        <v>0</v>
      </c>
      <c r="J17" s="45">
        <v>0</v>
      </c>
      <c r="K17" s="45">
        <v>0</v>
      </c>
      <c r="L17" s="54">
        <v>0.725454268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0.037581077000000004</v>
      </c>
      <c r="S17" s="45">
        <v>0</v>
      </c>
      <c r="T17" s="45">
        <v>2.036362858</v>
      </c>
      <c r="U17" s="45">
        <v>0</v>
      </c>
      <c r="V17" s="54">
        <v>0.020363629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12.094537174</v>
      </c>
      <c r="AW17" s="45">
        <v>8.89510483</v>
      </c>
      <c r="AX17" s="45">
        <v>0</v>
      </c>
      <c r="AY17" s="45">
        <v>0</v>
      </c>
      <c r="AZ17" s="54">
        <v>41.691666683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2.92180493</v>
      </c>
      <c r="BG17" s="53">
        <v>1.63469675</v>
      </c>
      <c r="BH17" s="45">
        <v>0.70552075</v>
      </c>
      <c r="BI17" s="45">
        <v>0</v>
      </c>
      <c r="BJ17" s="56">
        <v>10.993996444</v>
      </c>
      <c r="BK17" s="61">
        <f t="shared" si="3"/>
        <v>81.87034766400001</v>
      </c>
    </row>
    <row r="18" spans="1:63" ht="12.75">
      <c r="A18" s="96"/>
      <c r="B18" s="3" t="s">
        <v>156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0.12511743</v>
      </c>
      <c r="I18" s="45">
        <v>0.15147439299999998</v>
      </c>
      <c r="J18" s="45">
        <v>0</v>
      </c>
      <c r="K18" s="45">
        <v>0</v>
      </c>
      <c r="L18" s="54">
        <v>0.324480955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0.068112985</v>
      </c>
      <c r="S18" s="45">
        <v>0</v>
      </c>
      <c r="T18" s="45">
        <v>2.019658572</v>
      </c>
      <c r="U18" s="45">
        <v>0</v>
      </c>
      <c r="V18" s="54">
        <v>0.010098293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16.475775278</v>
      </c>
      <c r="AW18" s="45">
        <v>14.787135903</v>
      </c>
      <c r="AX18" s="45">
        <v>0</v>
      </c>
      <c r="AY18" s="45">
        <v>0</v>
      </c>
      <c r="AZ18" s="54">
        <v>88.21138341300001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6.367376534</v>
      </c>
      <c r="BG18" s="53">
        <v>0.3099752</v>
      </c>
      <c r="BH18" s="45">
        <v>0</v>
      </c>
      <c r="BI18" s="45">
        <v>0</v>
      </c>
      <c r="BJ18" s="56">
        <v>8.291801494</v>
      </c>
      <c r="BK18" s="61">
        <f t="shared" si="3"/>
        <v>137.14239045</v>
      </c>
    </row>
    <row r="19" spans="1:63" ht="12.75">
      <c r="A19" s="96"/>
      <c r="B19" s="3" t="s">
        <v>157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0.12655156</v>
      </c>
      <c r="I19" s="45">
        <v>0</v>
      </c>
      <c r="J19" s="45">
        <v>0</v>
      </c>
      <c r="K19" s="45">
        <v>0</v>
      </c>
      <c r="L19" s="54">
        <v>0.315777421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0.099272259</v>
      </c>
      <c r="S19" s="45">
        <v>3.0500185710000003</v>
      </c>
      <c r="T19" s="45">
        <v>2.033345714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15.146232733</v>
      </c>
      <c r="AW19" s="45">
        <v>7.442410693999999</v>
      </c>
      <c r="AX19" s="45">
        <v>0</v>
      </c>
      <c r="AY19" s="45">
        <v>0</v>
      </c>
      <c r="AZ19" s="54">
        <v>50.771263971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5.379631635</v>
      </c>
      <c r="BG19" s="53">
        <v>1.8672124300000001</v>
      </c>
      <c r="BH19" s="45">
        <v>0</v>
      </c>
      <c r="BI19" s="45">
        <v>0</v>
      </c>
      <c r="BJ19" s="56">
        <v>11.665283929000001</v>
      </c>
      <c r="BK19" s="61">
        <f t="shared" si="3"/>
        <v>97.89700091699999</v>
      </c>
    </row>
    <row r="20" spans="1:63" ht="12.75">
      <c r="A20" s="96"/>
      <c r="B20" s="3" t="s">
        <v>160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0.10514031000000001</v>
      </c>
      <c r="I20" s="45">
        <v>0</v>
      </c>
      <c r="J20" s="45">
        <v>0</v>
      </c>
      <c r="K20" s="45">
        <v>0</v>
      </c>
      <c r="L20" s="54">
        <v>0.327517094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0.113189453</v>
      </c>
      <c r="S20" s="45">
        <v>0</v>
      </c>
      <c r="T20" s="45">
        <v>2.266554286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5.066082376</v>
      </c>
      <c r="AW20" s="45">
        <v>1.5326035420000002</v>
      </c>
      <c r="AX20" s="45">
        <v>0</v>
      </c>
      <c r="AY20" s="45">
        <v>0</v>
      </c>
      <c r="AZ20" s="54">
        <v>15.177310298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1.7891621590000002</v>
      </c>
      <c r="BG20" s="53">
        <v>0.022509479000000002</v>
      </c>
      <c r="BH20" s="45">
        <v>0</v>
      </c>
      <c r="BI20" s="45">
        <v>0</v>
      </c>
      <c r="BJ20" s="56">
        <v>0.5006670759999999</v>
      </c>
      <c r="BK20" s="61">
        <f t="shared" si="3"/>
        <v>26.900736072999997</v>
      </c>
    </row>
    <row r="21" spans="1:63" ht="12.75">
      <c r="A21" s="96"/>
      <c r="B21" s="3" t="s">
        <v>164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0.264828889</v>
      </c>
      <c r="I21" s="45">
        <v>0.271932589</v>
      </c>
      <c r="J21" s="45">
        <v>0</v>
      </c>
      <c r="K21" s="45">
        <v>0</v>
      </c>
      <c r="L21" s="54">
        <v>0.40789888399999996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0.023386202000000002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7.198887259999999</v>
      </c>
      <c r="AW21" s="45">
        <v>2.841569672</v>
      </c>
      <c r="AX21" s="45">
        <v>0</v>
      </c>
      <c r="AY21" s="45">
        <v>0</v>
      </c>
      <c r="AZ21" s="54">
        <v>32.191573483999996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2.252658388</v>
      </c>
      <c r="BG21" s="53">
        <v>0.541544286</v>
      </c>
      <c r="BH21" s="45">
        <v>0</v>
      </c>
      <c r="BI21" s="45">
        <v>0</v>
      </c>
      <c r="BJ21" s="56">
        <v>4.836578215</v>
      </c>
      <c r="BK21" s="61">
        <f t="shared" si="3"/>
        <v>50.83085786899999</v>
      </c>
    </row>
    <row r="22" spans="1:63" ht="12.75">
      <c r="A22" s="96"/>
      <c r="B22" s="3" t="s">
        <v>165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0.253721097</v>
      </c>
      <c r="I22" s="45">
        <v>0.27386008900000003</v>
      </c>
      <c r="J22" s="45">
        <v>0</v>
      </c>
      <c r="K22" s="45">
        <v>0</v>
      </c>
      <c r="L22" s="54">
        <v>0.32863210800000003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0.056239908000000005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8.303658045</v>
      </c>
      <c r="AW22" s="45">
        <v>2.032994099</v>
      </c>
      <c r="AX22" s="45">
        <v>0</v>
      </c>
      <c r="AY22" s="45">
        <v>0</v>
      </c>
      <c r="AZ22" s="54">
        <v>35.158969429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2.5113148499999998</v>
      </c>
      <c r="BG22" s="53">
        <v>0.178642711</v>
      </c>
      <c r="BH22" s="45">
        <v>0</v>
      </c>
      <c r="BI22" s="45">
        <v>0</v>
      </c>
      <c r="BJ22" s="56">
        <v>6.178577625000001</v>
      </c>
      <c r="BK22" s="61">
        <f t="shared" si="3"/>
        <v>55.276609961000005</v>
      </c>
    </row>
    <row r="23" spans="1:63" ht="12.75">
      <c r="A23" s="96"/>
      <c r="B23" s="3" t="s">
        <v>168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0.08497925</v>
      </c>
      <c r="I23" s="45">
        <v>0.513633036</v>
      </c>
      <c r="J23" s="45">
        <v>0</v>
      </c>
      <c r="K23" s="45">
        <v>0</v>
      </c>
      <c r="L23" s="54">
        <v>0.236271196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0.057021588</v>
      </c>
      <c r="S23" s="45">
        <v>0</v>
      </c>
      <c r="T23" s="45">
        <v>0</v>
      </c>
      <c r="U23" s="45">
        <v>0</v>
      </c>
      <c r="V23" s="54">
        <v>0.051363304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6.83645086</v>
      </c>
      <c r="AW23" s="45">
        <v>4.029895258</v>
      </c>
      <c r="AX23" s="45">
        <v>0</v>
      </c>
      <c r="AY23" s="45">
        <v>0</v>
      </c>
      <c r="AZ23" s="54">
        <v>29.866008077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1.2709338079999999</v>
      </c>
      <c r="BG23" s="53">
        <v>0</v>
      </c>
      <c r="BH23" s="45">
        <v>0</v>
      </c>
      <c r="BI23" s="45">
        <v>0</v>
      </c>
      <c r="BJ23" s="56">
        <v>2.0214587120000003</v>
      </c>
      <c r="BK23" s="61">
        <f t="shared" si="3"/>
        <v>44.968015089</v>
      </c>
    </row>
    <row r="24" spans="1:63" ht="12.75">
      <c r="A24" s="96"/>
      <c r="B24" s="3" t="s">
        <v>129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0.018654663000000002</v>
      </c>
      <c r="I24" s="45">
        <v>7.233281469</v>
      </c>
      <c r="J24" s="45">
        <v>0</v>
      </c>
      <c r="K24" s="45">
        <v>0</v>
      </c>
      <c r="L24" s="54">
        <v>1.178339353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</v>
      </c>
      <c r="S24" s="45">
        <v>2.1792830359999997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0.10836561499999998</v>
      </c>
      <c r="AW24" s="45">
        <v>8.796051641</v>
      </c>
      <c r="AX24" s="45">
        <v>0</v>
      </c>
      <c r="AY24" s="45">
        <v>0</v>
      </c>
      <c r="AZ24" s="54">
        <v>2.117776026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</v>
      </c>
      <c r="BG24" s="53">
        <v>0</v>
      </c>
      <c r="BH24" s="45">
        <v>0</v>
      </c>
      <c r="BI24" s="45">
        <v>0</v>
      </c>
      <c r="BJ24" s="56">
        <v>0.017385767</v>
      </c>
      <c r="BK24" s="61">
        <f t="shared" si="3"/>
        <v>21.64913757</v>
      </c>
    </row>
    <row r="25" spans="1:63" ht="12.75">
      <c r="A25" s="96"/>
      <c r="B25" s="3" t="s">
        <v>130</v>
      </c>
      <c r="C25" s="55">
        <v>0</v>
      </c>
      <c r="D25" s="53">
        <v>46.659933046</v>
      </c>
      <c r="E25" s="45">
        <v>0</v>
      </c>
      <c r="F25" s="45">
        <v>0</v>
      </c>
      <c r="G25" s="54">
        <v>0</v>
      </c>
      <c r="H25" s="73">
        <v>0.151487802</v>
      </c>
      <c r="I25" s="45">
        <v>114.745979152</v>
      </c>
      <c r="J25" s="45">
        <v>0</v>
      </c>
      <c r="K25" s="45">
        <v>0</v>
      </c>
      <c r="L25" s="54">
        <v>18.332135996999998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0.017089820999999998</v>
      </c>
      <c r="S25" s="45">
        <v>71.096149637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12.89055714</v>
      </c>
      <c r="AS25" s="45">
        <v>0</v>
      </c>
      <c r="AT25" s="45">
        <v>0</v>
      </c>
      <c r="AU25" s="54">
        <v>0</v>
      </c>
      <c r="AV25" s="73">
        <v>0.5003968240000001</v>
      </c>
      <c r="AW25" s="45">
        <v>28.491776624</v>
      </c>
      <c r="AX25" s="45">
        <v>0</v>
      </c>
      <c r="AY25" s="45">
        <v>0</v>
      </c>
      <c r="AZ25" s="54">
        <v>54.144287724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0.031556084000000005</v>
      </c>
      <c r="BG25" s="53">
        <v>0.322263929</v>
      </c>
      <c r="BH25" s="45">
        <v>0</v>
      </c>
      <c r="BI25" s="45">
        <v>0</v>
      </c>
      <c r="BJ25" s="56">
        <v>0.219139471</v>
      </c>
      <c r="BK25" s="61">
        <f t="shared" si="3"/>
        <v>347.60275325099997</v>
      </c>
    </row>
    <row r="26" spans="1:63" ht="12.75">
      <c r="A26" s="96"/>
      <c r="B26" s="3" t="s">
        <v>131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0.007211281</v>
      </c>
      <c r="I26" s="45">
        <v>0</v>
      </c>
      <c r="J26" s="45">
        <v>0</v>
      </c>
      <c r="K26" s="45">
        <v>0</v>
      </c>
      <c r="L26" s="54">
        <v>1.135584273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0.078083443</v>
      </c>
      <c r="AW26" s="45">
        <v>2.945383178</v>
      </c>
      <c r="AX26" s="45">
        <v>0</v>
      </c>
      <c r="AY26" s="45">
        <v>0</v>
      </c>
      <c r="AZ26" s="54">
        <v>3.4143465020000003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</v>
      </c>
      <c r="BG26" s="53">
        <v>0.409618058</v>
      </c>
      <c r="BH26" s="45">
        <v>0</v>
      </c>
      <c r="BI26" s="45">
        <v>0</v>
      </c>
      <c r="BJ26" s="56">
        <v>0.576025393</v>
      </c>
      <c r="BK26" s="61">
        <f t="shared" si="3"/>
        <v>8.566252128</v>
      </c>
    </row>
    <row r="27" spans="1:63" ht="12.75">
      <c r="A27" s="96"/>
      <c r="B27" s="3" t="s">
        <v>132</v>
      </c>
      <c r="C27" s="55">
        <v>0</v>
      </c>
      <c r="D27" s="53">
        <v>64.50639285</v>
      </c>
      <c r="E27" s="45">
        <v>0</v>
      </c>
      <c r="F27" s="45">
        <v>0</v>
      </c>
      <c r="G27" s="54">
        <v>0</v>
      </c>
      <c r="H27" s="73">
        <v>0.11054167</v>
      </c>
      <c r="I27" s="45">
        <v>75.510233456</v>
      </c>
      <c r="J27" s="45">
        <v>0</v>
      </c>
      <c r="K27" s="45">
        <v>0</v>
      </c>
      <c r="L27" s="54">
        <v>65.690961802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0.024839597</v>
      </c>
      <c r="S27" s="45">
        <v>6.450639285</v>
      </c>
      <c r="T27" s="45">
        <v>0</v>
      </c>
      <c r="U27" s="45">
        <v>0</v>
      </c>
      <c r="V27" s="54">
        <v>0.038703836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0.12313601</v>
      </c>
      <c r="AW27" s="45">
        <v>58.750679637</v>
      </c>
      <c r="AX27" s="45">
        <v>0</v>
      </c>
      <c r="AY27" s="45">
        <v>0</v>
      </c>
      <c r="AZ27" s="54">
        <v>24.025007543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0.021252554</v>
      </c>
      <c r="BG27" s="53">
        <v>0</v>
      </c>
      <c r="BH27" s="45">
        <v>0</v>
      </c>
      <c r="BI27" s="45">
        <v>0</v>
      </c>
      <c r="BJ27" s="56">
        <v>0.391521065</v>
      </c>
      <c r="BK27" s="61">
        <f t="shared" si="3"/>
        <v>295.643909305</v>
      </c>
    </row>
    <row r="28" spans="1:63" ht="12.75">
      <c r="A28" s="96"/>
      <c r="B28" s="3" t="s">
        <v>133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0.365296999</v>
      </c>
      <c r="I28" s="45">
        <v>10.908846486</v>
      </c>
      <c r="J28" s="45">
        <v>0</v>
      </c>
      <c r="K28" s="45">
        <v>0</v>
      </c>
      <c r="L28" s="54">
        <v>6.383353746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0.2149785</v>
      </c>
      <c r="S28" s="45">
        <v>6.401980355</v>
      </c>
      <c r="T28" s="45">
        <v>0</v>
      </c>
      <c r="U28" s="45">
        <v>0</v>
      </c>
      <c r="V28" s="54">
        <v>0.896277249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0.6023145480000001</v>
      </c>
      <c r="AW28" s="45">
        <v>11.555494622</v>
      </c>
      <c r="AX28" s="45">
        <v>0</v>
      </c>
      <c r="AY28" s="45">
        <v>0</v>
      </c>
      <c r="AZ28" s="54">
        <v>40.291729973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0.152565754</v>
      </c>
      <c r="BG28" s="53">
        <v>2.194607098</v>
      </c>
      <c r="BH28" s="45">
        <v>0</v>
      </c>
      <c r="BI28" s="45">
        <v>0</v>
      </c>
      <c r="BJ28" s="56">
        <v>8.119241558999999</v>
      </c>
      <c r="BK28" s="61">
        <f t="shared" si="3"/>
        <v>88.086686889</v>
      </c>
    </row>
    <row r="29" spans="1:63" ht="12.75">
      <c r="A29" s="96"/>
      <c r="B29" s="3" t="s">
        <v>134</v>
      </c>
      <c r="C29" s="55">
        <v>0</v>
      </c>
      <c r="D29" s="53">
        <v>174.90581739</v>
      </c>
      <c r="E29" s="45">
        <v>0</v>
      </c>
      <c r="F29" s="45">
        <v>0</v>
      </c>
      <c r="G29" s="54">
        <v>0</v>
      </c>
      <c r="H29" s="73">
        <v>0.143133949</v>
      </c>
      <c r="I29" s="45">
        <v>129.706070727</v>
      </c>
      <c r="J29" s="45">
        <v>0</v>
      </c>
      <c r="K29" s="45">
        <v>0</v>
      </c>
      <c r="L29" s="54">
        <v>72.218470947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0.025004864</v>
      </c>
      <c r="S29" s="45">
        <v>0</v>
      </c>
      <c r="T29" s="45">
        <v>0</v>
      </c>
      <c r="U29" s="45">
        <v>0</v>
      </c>
      <c r="V29" s="54">
        <v>0.42123645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0.203985203</v>
      </c>
      <c r="AW29" s="45">
        <v>21.970963812</v>
      </c>
      <c r="AX29" s="45">
        <v>0</v>
      </c>
      <c r="AY29" s="45">
        <v>0</v>
      </c>
      <c r="AZ29" s="54">
        <v>88.969840911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0.016924519</v>
      </c>
      <c r="BG29" s="53">
        <v>0</v>
      </c>
      <c r="BH29" s="45">
        <v>0</v>
      </c>
      <c r="BI29" s="45">
        <v>0</v>
      </c>
      <c r="BJ29" s="56">
        <v>0.046253069</v>
      </c>
      <c r="BK29" s="61">
        <f t="shared" si="3"/>
        <v>488.627701841</v>
      </c>
    </row>
    <row r="30" spans="1:63" ht="12.75">
      <c r="A30" s="96"/>
      <c r="B30" s="3" t="s">
        <v>135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0.261664544</v>
      </c>
      <c r="I30" s="45">
        <v>51.081414280000004</v>
      </c>
      <c r="J30" s="45">
        <v>0</v>
      </c>
      <c r="K30" s="45">
        <v>0</v>
      </c>
      <c r="L30" s="54">
        <v>3.237284631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0.009577765</v>
      </c>
      <c r="S30" s="45">
        <v>67.286387144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0.7028187690000001</v>
      </c>
      <c r="AW30" s="45">
        <v>0.2663745</v>
      </c>
      <c r="AX30" s="45">
        <v>0</v>
      </c>
      <c r="AY30" s="45">
        <v>0</v>
      </c>
      <c r="AZ30" s="54">
        <v>10.423113822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0.121718471</v>
      </c>
      <c r="BG30" s="53">
        <v>0</v>
      </c>
      <c r="BH30" s="45">
        <v>0</v>
      </c>
      <c r="BI30" s="45">
        <v>0</v>
      </c>
      <c r="BJ30" s="56">
        <v>0.7374801990000001</v>
      </c>
      <c r="BK30" s="61">
        <f t="shared" si="3"/>
        <v>134.12783412500002</v>
      </c>
    </row>
    <row r="31" spans="1:63" ht="12.75">
      <c r="A31" s="96"/>
      <c r="B31" s="3" t="s">
        <v>136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0.028402252000000003</v>
      </c>
      <c r="I31" s="45">
        <v>5.235203482</v>
      </c>
      <c r="J31" s="45">
        <v>0</v>
      </c>
      <c r="K31" s="45">
        <v>0</v>
      </c>
      <c r="L31" s="54">
        <v>5.5874743460000005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0.35852047299999995</v>
      </c>
      <c r="AW31" s="45">
        <v>0.699116982</v>
      </c>
      <c r="AX31" s="45">
        <v>0</v>
      </c>
      <c r="AY31" s="45">
        <v>0</v>
      </c>
      <c r="AZ31" s="54">
        <v>5.662871704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0.021866422</v>
      </c>
      <c r="BG31" s="53">
        <v>5.229662577</v>
      </c>
      <c r="BH31" s="45">
        <v>0</v>
      </c>
      <c r="BI31" s="45">
        <v>0</v>
      </c>
      <c r="BJ31" s="56">
        <v>0</v>
      </c>
      <c r="BK31" s="61">
        <f t="shared" si="3"/>
        <v>22.823118238</v>
      </c>
    </row>
    <row r="32" spans="1:63" ht="12.75">
      <c r="A32" s="96"/>
      <c r="B32" s="3" t="s">
        <v>137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0.44222783200000004</v>
      </c>
      <c r="I32" s="45">
        <v>13.975566781</v>
      </c>
      <c r="J32" s="45">
        <v>0</v>
      </c>
      <c r="K32" s="45">
        <v>0</v>
      </c>
      <c r="L32" s="54">
        <v>16.330745325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0.003811518</v>
      </c>
      <c r="S32" s="45">
        <v>0</v>
      </c>
      <c r="T32" s="45">
        <v>0</v>
      </c>
      <c r="U32" s="45">
        <v>0</v>
      </c>
      <c r="V32" s="54">
        <v>0.74055507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0.025338593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0.797208614</v>
      </c>
      <c r="AW32" s="45">
        <v>0</v>
      </c>
      <c r="AX32" s="45">
        <v>0</v>
      </c>
      <c r="AY32" s="45">
        <v>0</v>
      </c>
      <c r="AZ32" s="54">
        <v>19.471782954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0.05321104399999999</v>
      </c>
      <c r="BG32" s="53">
        <v>1.2669296429999999</v>
      </c>
      <c r="BH32" s="45">
        <v>0</v>
      </c>
      <c r="BI32" s="45">
        <v>0</v>
      </c>
      <c r="BJ32" s="56">
        <v>1.545654164</v>
      </c>
      <c r="BK32" s="61">
        <f t="shared" si="3"/>
        <v>54.65303153799999</v>
      </c>
    </row>
    <row r="33" spans="1:63" ht="12.75">
      <c r="A33" s="96"/>
      <c r="B33" s="3" t="s">
        <v>138</v>
      </c>
      <c r="C33" s="55">
        <v>0</v>
      </c>
      <c r="D33" s="53">
        <v>25.402992859999998</v>
      </c>
      <c r="E33" s="45">
        <v>0</v>
      </c>
      <c r="F33" s="45">
        <v>0</v>
      </c>
      <c r="G33" s="54">
        <v>0</v>
      </c>
      <c r="H33" s="73">
        <v>0.11304331899999999</v>
      </c>
      <c r="I33" s="45">
        <v>3.9269820990000004</v>
      </c>
      <c r="J33" s="45">
        <v>0</v>
      </c>
      <c r="K33" s="45">
        <v>0</v>
      </c>
      <c r="L33" s="54">
        <v>14.060166234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0.229206214</v>
      </c>
      <c r="AW33" s="45">
        <v>7.346176429000001</v>
      </c>
      <c r="AX33" s="45">
        <v>0</v>
      </c>
      <c r="AY33" s="45">
        <v>0</v>
      </c>
      <c r="AZ33" s="54">
        <v>7.7831472680000005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0.011623931</v>
      </c>
      <c r="BG33" s="53">
        <v>18.998732144999998</v>
      </c>
      <c r="BH33" s="45">
        <v>0</v>
      </c>
      <c r="BI33" s="45">
        <v>0</v>
      </c>
      <c r="BJ33" s="56">
        <v>0</v>
      </c>
      <c r="BK33" s="61">
        <f t="shared" si="3"/>
        <v>77.872070499</v>
      </c>
    </row>
    <row r="34" spans="1:63" ht="12.75">
      <c r="A34" s="96"/>
      <c r="B34" s="3" t="s">
        <v>139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0.26921109</v>
      </c>
      <c r="I34" s="45">
        <v>8.630430001999999</v>
      </c>
      <c r="J34" s="45">
        <v>0</v>
      </c>
      <c r="K34" s="45">
        <v>0</v>
      </c>
      <c r="L34" s="54">
        <v>15.104935486000002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0.003163694</v>
      </c>
      <c r="S34" s="45">
        <v>20.816437593</v>
      </c>
      <c r="T34" s="45">
        <v>0</v>
      </c>
      <c r="U34" s="45">
        <v>0</v>
      </c>
      <c r="V34" s="54">
        <v>0.15812521100000002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0.6435394059999999</v>
      </c>
      <c r="AW34" s="45">
        <v>13.369446504999999</v>
      </c>
      <c r="AX34" s="45">
        <v>0</v>
      </c>
      <c r="AY34" s="45">
        <v>0</v>
      </c>
      <c r="AZ34" s="54">
        <v>30.555945914000002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0.423976236</v>
      </c>
      <c r="BG34" s="53">
        <v>6.436121679</v>
      </c>
      <c r="BH34" s="45">
        <v>0</v>
      </c>
      <c r="BI34" s="45">
        <v>0</v>
      </c>
      <c r="BJ34" s="56">
        <v>1.691728944</v>
      </c>
      <c r="BK34" s="61">
        <f t="shared" si="3"/>
        <v>98.10306176</v>
      </c>
    </row>
    <row r="35" spans="1:63" ht="12.75">
      <c r="A35" s="96"/>
      <c r="B35" s="3" t="s">
        <v>140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0.056666464</v>
      </c>
      <c r="I35" s="45">
        <v>0</v>
      </c>
      <c r="J35" s="45">
        <v>0</v>
      </c>
      <c r="K35" s="45">
        <v>0</v>
      </c>
      <c r="L35" s="54">
        <v>8.787482971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</v>
      </c>
      <c r="S35" s="45">
        <v>0</v>
      </c>
      <c r="T35" s="45">
        <v>0</v>
      </c>
      <c r="U35" s="45">
        <v>0</v>
      </c>
      <c r="V35" s="54">
        <v>0.189731464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0.26265871299999993</v>
      </c>
      <c r="AW35" s="45">
        <v>7.820610687</v>
      </c>
      <c r="AX35" s="45">
        <v>0</v>
      </c>
      <c r="AY35" s="45">
        <v>0</v>
      </c>
      <c r="AZ35" s="54">
        <v>10.903175834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0.024470904</v>
      </c>
      <c r="BG35" s="53">
        <v>0.94604009</v>
      </c>
      <c r="BH35" s="45">
        <v>0</v>
      </c>
      <c r="BI35" s="45">
        <v>0</v>
      </c>
      <c r="BJ35" s="56">
        <v>0</v>
      </c>
      <c r="BK35" s="61">
        <f t="shared" si="3"/>
        <v>28.990837127</v>
      </c>
    </row>
    <row r="36" spans="1:63" ht="12.75">
      <c r="A36" s="96"/>
      <c r="B36" s="3" t="s">
        <v>141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0.073974754</v>
      </c>
      <c r="I36" s="45">
        <v>1.8953785710000002</v>
      </c>
      <c r="J36" s="45">
        <v>0</v>
      </c>
      <c r="K36" s="45">
        <v>0</v>
      </c>
      <c r="L36" s="54">
        <v>5.717725355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</v>
      </c>
      <c r="S36" s="45">
        <v>0</v>
      </c>
      <c r="T36" s="45">
        <v>0</v>
      </c>
      <c r="U36" s="45">
        <v>0</v>
      </c>
      <c r="V36" s="54">
        <v>0.272819432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0.655863244</v>
      </c>
      <c r="AW36" s="45">
        <v>1.9001976850000002</v>
      </c>
      <c r="AX36" s="45">
        <v>0</v>
      </c>
      <c r="AY36" s="45">
        <v>0</v>
      </c>
      <c r="AZ36" s="54">
        <v>5.207701997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0.103661751</v>
      </c>
      <c r="BG36" s="53">
        <v>0</v>
      </c>
      <c r="BH36" s="45">
        <v>0</v>
      </c>
      <c r="BI36" s="45">
        <v>0</v>
      </c>
      <c r="BJ36" s="56">
        <v>0.030427346</v>
      </c>
      <c r="BK36" s="61">
        <f t="shared" si="3"/>
        <v>15.857750135</v>
      </c>
    </row>
    <row r="37" spans="1:63" ht="12.75">
      <c r="A37" s="96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0.215285965</v>
      </c>
      <c r="I37" s="45">
        <v>1.258940714</v>
      </c>
      <c r="J37" s="45">
        <v>0</v>
      </c>
      <c r="K37" s="45">
        <v>0</v>
      </c>
      <c r="L37" s="54">
        <v>9.057448967000001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0.05665233199999999</v>
      </c>
      <c r="S37" s="45">
        <v>0</v>
      </c>
      <c r="T37" s="45">
        <v>0</v>
      </c>
      <c r="U37" s="45">
        <v>0</v>
      </c>
      <c r="V37" s="54">
        <v>0.988530587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0.32373169</v>
      </c>
      <c r="AW37" s="45">
        <v>6.240190003</v>
      </c>
      <c r="AX37" s="45">
        <v>0</v>
      </c>
      <c r="AY37" s="45">
        <v>0</v>
      </c>
      <c r="AZ37" s="54">
        <v>3.1454676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0.030571232</v>
      </c>
      <c r="BG37" s="53">
        <v>14.288402862</v>
      </c>
      <c r="BH37" s="45">
        <v>0</v>
      </c>
      <c r="BI37" s="45">
        <v>0</v>
      </c>
      <c r="BJ37" s="56">
        <v>7.784542859999999</v>
      </c>
      <c r="BK37" s="61">
        <f t="shared" si="3"/>
        <v>43.389764812</v>
      </c>
    </row>
    <row r="38" spans="1:63" ht="12.75">
      <c r="A38" s="96"/>
      <c r="B38" s="3" t="s">
        <v>142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0.103980512</v>
      </c>
      <c r="I38" s="45">
        <v>13.473585103</v>
      </c>
      <c r="J38" s="45">
        <v>0</v>
      </c>
      <c r="K38" s="45">
        <v>0</v>
      </c>
      <c r="L38" s="54">
        <v>13.832227893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0.006443586</v>
      </c>
      <c r="S38" s="45">
        <v>0</v>
      </c>
      <c r="T38" s="45">
        <v>0.322179286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0.49673719699999996</v>
      </c>
      <c r="AW38" s="45">
        <v>4.504934572</v>
      </c>
      <c r="AX38" s="45">
        <v>0</v>
      </c>
      <c r="AY38" s="45">
        <v>0</v>
      </c>
      <c r="AZ38" s="54">
        <v>3.2246860739999996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0.083424714</v>
      </c>
      <c r="BG38" s="53">
        <v>1.283457143</v>
      </c>
      <c r="BH38" s="45">
        <v>0</v>
      </c>
      <c r="BI38" s="45">
        <v>0</v>
      </c>
      <c r="BJ38" s="56">
        <v>18.230123083000002</v>
      </c>
      <c r="BK38" s="61">
        <f t="shared" si="3"/>
        <v>55.561779163000004</v>
      </c>
    </row>
    <row r="39" spans="1:63" ht="12.75">
      <c r="A39" s="96"/>
      <c r="B39" s="3" t="s">
        <v>143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0.428975215</v>
      </c>
      <c r="I39" s="45">
        <v>11.804809751999999</v>
      </c>
      <c r="J39" s="45">
        <v>0</v>
      </c>
      <c r="K39" s="45">
        <v>0</v>
      </c>
      <c r="L39" s="54">
        <v>3.208706441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0.019294238000000002</v>
      </c>
      <c r="S39" s="45">
        <v>0</v>
      </c>
      <c r="T39" s="45">
        <v>0</v>
      </c>
      <c r="U39" s="45">
        <v>0</v>
      </c>
      <c r="V39" s="54">
        <v>0.484354832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6.40588393</v>
      </c>
      <c r="AS39" s="45">
        <v>0</v>
      </c>
      <c r="AT39" s="45">
        <v>0</v>
      </c>
      <c r="AU39" s="54">
        <v>0</v>
      </c>
      <c r="AV39" s="73">
        <v>0.685934709</v>
      </c>
      <c r="AW39" s="45">
        <v>9.429461146</v>
      </c>
      <c r="AX39" s="45">
        <v>0</v>
      </c>
      <c r="AY39" s="45">
        <v>0</v>
      </c>
      <c r="AZ39" s="54">
        <v>8.373105262000001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0.23559615899999997</v>
      </c>
      <c r="BG39" s="53">
        <v>2.6998881850000003</v>
      </c>
      <c r="BH39" s="45">
        <v>0</v>
      </c>
      <c r="BI39" s="45">
        <v>0</v>
      </c>
      <c r="BJ39" s="56">
        <v>0.217800054</v>
      </c>
      <c r="BK39" s="61">
        <f t="shared" si="3"/>
        <v>43.993809923</v>
      </c>
    </row>
    <row r="40" spans="1:63" ht="12.75">
      <c r="A40" s="96"/>
      <c r="B40" s="3" t="s">
        <v>144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0.392678738</v>
      </c>
      <c r="I40" s="45">
        <v>0</v>
      </c>
      <c r="J40" s="45">
        <v>0</v>
      </c>
      <c r="K40" s="45">
        <v>0</v>
      </c>
      <c r="L40" s="54">
        <v>44.411310111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0.068674305</v>
      </c>
      <c r="S40" s="45">
        <v>7.72872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2.529573552</v>
      </c>
      <c r="AW40" s="45">
        <v>16.75062847</v>
      </c>
      <c r="AX40" s="45">
        <v>0</v>
      </c>
      <c r="AY40" s="45">
        <v>0</v>
      </c>
      <c r="AZ40" s="54">
        <v>27.896844921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0.39870568599999995</v>
      </c>
      <c r="BG40" s="53">
        <v>0.025573479</v>
      </c>
      <c r="BH40" s="45">
        <v>0</v>
      </c>
      <c r="BI40" s="45">
        <v>0</v>
      </c>
      <c r="BJ40" s="56">
        <v>2.812249884</v>
      </c>
      <c r="BK40" s="61">
        <f t="shared" si="3"/>
        <v>103.014959146</v>
      </c>
    </row>
    <row r="41" spans="1:63" ht="12.75">
      <c r="A41" s="96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0.106465298</v>
      </c>
      <c r="I41" s="45">
        <v>2.126803821</v>
      </c>
      <c r="J41" s="45">
        <v>0</v>
      </c>
      <c r="K41" s="45">
        <v>0</v>
      </c>
      <c r="L41" s="54">
        <v>3.628077106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0.08131896999999999</v>
      </c>
      <c r="S41" s="45">
        <v>12.51061071</v>
      </c>
      <c r="T41" s="45">
        <v>0</v>
      </c>
      <c r="U41" s="45">
        <v>0</v>
      </c>
      <c r="V41" s="54">
        <v>0.17514855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1.9760609109999998</v>
      </c>
      <c r="AW41" s="45">
        <v>9.877409218</v>
      </c>
      <c r="AX41" s="45">
        <v>0</v>
      </c>
      <c r="AY41" s="45">
        <v>0</v>
      </c>
      <c r="AZ41" s="54">
        <v>29.242754962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0.19732818200000002</v>
      </c>
      <c r="BG41" s="53">
        <v>0.024600806</v>
      </c>
      <c r="BH41" s="45">
        <v>0</v>
      </c>
      <c r="BI41" s="45">
        <v>0</v>
      </c>
      <c r="BJ41" s="56">
        <v>0.679921784</v>
      </c>
      <c r="BK41" s="61">
        <f t="shared" si="3"/>
        <v>60.626500318</v>
      </c>
    </row>
    <row r="42" spans="1:63" ht="12.75">
      <c r="A42" s="96"/>
      <c r="B42" s="3" t="s">
        <v>167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0.37497211</v>
      </c>
      <c r="I42" s="45">
        <v>0.522873858</v>
      </c>
      <c r="J42" s="45">
        <v>0</v>
      </c>
      <c r="K42" s="45">
        <v>0</v>
      </c>
      <c r="L42" s="54">
        <v>0.030757286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0.11403560800000001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6.4001154719999995</v>
      </c>
      <c r="AW42" s="45">
        <v>2.477659027</v>
      </c>
      <c r="AX42" s="45">
        <v>0</v>
      </c>
      <c r="AY42" s="45">
        <v>0</v>
      </c>
      <c r="AZ42" s="54">
        <v>32.234237589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1.8701438499999998</v>
      </c>
      <c r="BG42" s="53">
        <v>0.023145111</v>
      </c>
      <c r="BH42" s="45">
        <v>0</v>
      </c>
      <c r="BI42" s="45">
        <v>0</v>
      </c>
      <c r="BJ42" s="56">
        <v>2.330732408</v>
      </c>
      <c r="BK42" s="61">
        <f t="shared" si="3"/>
        <v>46.378672319</v>
      </c>
    </row>
    <row r="43" spans="1:63" ht="12.75">
      <c r="A43" s="96"/>
      <c r="B43" s="3" t="s">
        <v>161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0.321789104</v>
      </c>
      <c r="I43" s="45">
        <v>5.292391736</v>
      </c>
      <c r="J43" s="45">
        <v>0</v>
      </c>
      <c r="K43" s="45">
        <v>0</v>
      </c>
      <c r="L43" s="54">
        <v>6.025003628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0.111916107</v>
      </c>
      <c r="S43" s="45">
        <v>0.111916107</v>
      </c>
      <c r="T43" s="45">
        <v>0.223832214</v>
      </c>
      <c r="U43" s="45">
        <v>0</v>
      </c>
      <c r="V43" s="54">
        <v>0.749837917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3.833178009</v>
      </c>
      <c r="AW43" s="45">
        <v>23.670821577</v>
      </c>
      <c r="AX43" s="45">
        <v>0</v>
      </c>
      <c r="AY43" s="45">
        <v>0</v>
      </c>
      <c r="AZ43" s="54">
        <v>41.486655852999995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0.8042675890000001</v>
      </c>
      <c r="BG43" s="53">
        <v>0.680133225</v>
      </c>
      <c r="BH43" s="45">
        <v>0</v>
      </c>
      <c r="BI43" s="45">
        <v>0</v>
      </c>
      <c r="BJ43" s="56">
        <v>5.578572687</v>
      </c>
      <c r="BK43" s="61">
        <f t="shared" si="3"/>
        <v>88.89031575300001</v>
      </c>
    </row>
    <row r="44" spans="1:63" ht="12.75">
      <c r="A44" s="96"/>
      <c r="B44" s="3" t="s">
        <v>162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0.077093601</v>
      </c>
      <c r="I44" s="45">
        <v>1.181807357</v>
      </c>
      <c r="J44" s="45">
        <v>0</v>
      </c>
      <c r="K44" s="45">
        <v>0</v>
      </c>
      <c r="L44" s="54">
        <v>5.1937499119999995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0.07278608</v>
      </c>
      <c r="S44" s="45">
        <v>0</v>
      </c>
      <c r="T44" s="45">
        <v>0</v>
      </c>
      <c r="U44" s="45">
        <v>0</v>
      </c>
      <c r="V44" s="54">
        <v>0.011044929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1.8050581830000003</v>
      </c>
      <c r="AW44" s="45">
        <v>8.69592218</v>
      </c>
      <c r="AX44" s="45">
        <v>0</v>
      </c>
      <c r="AY44" s="45">
        <v>0</v>
      </c>
      <c r="AZ44" s="54">
        <v>30.011865498000002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0.334506809</v>
      </c>
      <c r="BG44" s="53">
        <v>0.5944048080000001</v>
      </c>
      <c r="BH44" s="45">
        <v>0</v>
      </c>
      <c r="BI44" s="45">
        <v>0</v>
      </c>
      <c r="BJ44" s="56">
        <v>2.5730412300000003</v>
      </c>
      <c r="BK44" s="61">
        <f t="shared" si="3"/>
        <v>50.551280587</v>
      </c>
    </row>
    <row r="45" spans="1:63" ht="12.75">
      <c r="A45" s="96"/>
      <c r="B45" s="3" t="s">
        <v>166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0.160655972</v>
      </c>
      <c r="I45" s="45">
        <v>27.991619028</v>
      </c>
      <c r="J45" s="45">
        <v>0</v>
      </c>
      <c r="K45" s="45">
        <v>0</v>
      </c>
      <c r="L45" s="54">
        <v>18.00868826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0.010757732</v>
      </c>
      <c r="S45" s="45">
        <v>6.992525891</v>
      </c>
      <c r="T45" s="45">
        <v>0</v>
      </c>
      <c r="U45" s="45">
        <v>0</v>
      </c>
      <c r="V45" s="54">
        <v>1.6136598210000002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0.364035255</v>
      </c>
      <c r="AW45" s="45">
        <v>71.066716104</v>
      </c>
      <c r="AX45" s="45">
        <v>0</v>
      </c>
      <c r="AY45" s="45">
        <v>0</v>
      </c>
      <c r="AZ45" s="54">
        <v>128.73810701099998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0.001073217</v>
      </c>
      <c r="BG45" s="53">
        <v>0</v>
      </c>
      <c r="BH45" s="45">
        <v>0</v>
      </c>
      <c r="BI45" s="45">
        <v>0</v>
      </c>
      <c r="BJ45" s="56">
        <v>2.366433068</v>
      </c>
      <c r="BK45" s="61">
        <f t="shared" si="3"/>
        <v>257.314271359</v>
      </c>
    </row>
    <row r="46" spans="1:63" ht="12.75">
      <c r="A46" s="96"/>
      <c r="B46" s="3"/>
      <c r="C46" s="55"/>
      <c r="D46" s="53"/>
      <c r="E46" s="45"/>
      <c r="F46" s="45"/>
      <c r="G46" s="54"/>
      <c r="H46" s="73"/>
      <c r="I46" s="45"/>
      <c r="J46" s="45"/>
      <c r="K46" s="45"/>
      <c r="L46" s="54"/>
      <c r="M46" s="73"/>
      <c r="N46" s="53"/>
      <c r="O46" s="45"/>
      <c r="P46" s="45"/>
      <c r="Q46" s="54"/>
      <c r="R46" s="73"/>
      <c r="S46" s="45"/>
      <c r="T46" s="45"/>
      <c r="U46" s="45"/>
      <c r="V46" s="54"/>
      <c r="W46" s="73"/>
      <c r="X46" s="45"/>
      <c r="Y46" s="45"/>
      <c r="Z46" s="45"/>
      <c r="AA46" s="54"/>
      <c r="AB46" s="73"/>
      <c r="AC46" s="45"/>
      <c r="AD46" s="45"/>
      <c r="AE46" s="45"/>
      <c r="AF46" s="54"/>
      <c r="AG46" s="73"/>
      <c r="AH46" s="45"/>
      <c r="AI46" s="45"/>
      <c r="AJ46" s="45"/>
      <c r="AK46" s="54"/>
      <c r="AL46" s="73"/>
      <c r="AM46" s="45"/>
      <c r="AN46" s="45"/>
      <c r="AO46" s="45"/>
      <c r="AP46" s="54"/>
      <c r="AQ46" s="73"/>
      <c r="AR46" s="53"/>
      <c r="AS46" s="45"/>
      <c r="AT46" s="45"/>
      <c r="AU46" s="54"/>
      <c r="AV46" s="73"/>
      <c r="AW46" s="45"/>
      <c r="AX46" s="45"/>
      <c r="AY46" s="45"/>
      <c r="AZ46" s="54"/>
      <c r="BA46" s="73"/>
      <c r="BB46" s="53"/>
      <c r="BC46" s="45"/>
      <c r="BD46" s="45"/>
      <c r="BE46" s="54"/>
      <c r="BF46" s="73"/>
      <c r="BG46" s="53"/>
      <c r="BH46" s="45"/>
      <c r="BI46" s="45"/>
      <c r="BJ46" s="56"/>
      <c r="BK46" s="61"/>
    </row>
    <row r="47" spans="1:63" ht="12.75">
      <c r="A47" s="36"/>
      <c r="B47" s="37" t="s">
        <v>159</v>
      </c>
      <c r="C47" s="94">
        <f aca="true" t="shared" si="4" ref="C47:AH47">SUM(C16:C46)</f>
        <v>0</v>
      </c>
      <c r="D47" s="94">
        <f t="shared" si="4"/>
        <v>311.475136146</v>
      </c>
      <c r="E47" s="94">
        <f t="shared" si="4"/>
        <v>0</v>
      </c>
      <c r="F47" s="94">
        <f t="shared" si="4"/>
        <v>0</v>
      </c>
      <c r="G47" s="94">
        <f t="shared" si="4"/>
        <v>0</v>
      </c>
      <c r="H47" s="94">
        <f t="shared" si="4"/>
        <v>5.447325421999999</v>
      </c>
      <c r="I47" s="94">
        <f t="shared" si="4"/>
        <v>487.713117981</v>
      </c>
      <c r="J47" s="94">
        <f t="shared" si="4"/>
        <v>0</v>
      </c>
      <c r="K47" s="94">
        <f t="shared" si="4"/>
        <v>0</v>
      </c>
      <c r="L47" s="94">
        <f t="shared" si="4"/>
        <v>340.3287268769999</v>
      </c>
      <c r="M47" s="94">
        <f t="shared" si="4"/>
        <v>0</v>
      </c>
      <c r="N47" s="94">
        <f t="shared" si="4"/>
        <v>0</v>
      </c>
      <c r="O47" s="94">
        <f t="shared" si="4"/>
        <v>0</v>
      </c>
      <c r="P47" s="94">
        <f t="shared" si="4"/>
        <v>0</v>
      </c>
      <c r="Q47" s="94">
        <f t="shared" si="4"/>
        <v>0</v>
      </c>
      <c r="R47" s="94">
        <f t="shared" si="4"/>
        <v>1.3311444590000001</v>
      </c>
      <c r="S47" s="94">
        <f t="shared" si="4"/>
        <v>204.62466832900003</v>
      </c>
      <c r="T47" s="94">
        <f t="shared" si="4"/>
        <v>8.90193293</v>
      </c>
      <c r="U47" s="94">
        <f t="shared" si="4"/>
        <v>0</v>
      </c>
      <c r="V47" s="94">
        <f t="shared" si="4"/>
        <v>6.877229449</v>
      </c>
      <c r="W47" s="94">
        <f t="shared" si="4"/>
        <v>0</v>
      </c>
      <c r="X47" s="94">
        <f t="shared" si="4"/>
        <v>0</v>
      </c>
      <c r="Y47" s="94">
        <f t="shared" si="4"/>
        <v>0</v>
      </c>
      <c r="Z47" s="94">
        <f t="shared" si="4"/>
        <v>0</v>
      </c>
      <c r="AA47" s="94">
        <f t="shared" si="4"/>
        <v>0</v>
      </c>
      <c r="AB47" s="94">
        <f t="shared" si="4"/>
        <v>0.025338593</v>
      </c>
      <c r="AC47" s="94">
        <f t="shared" si="4"/>
        <v>0</v>
      </c>
      <c r="AD47" s="94">
        <f t="shared" si="4"/>
        <v>0</v>
      </c>
      <c r="AE47" s="94">
        <f t="shared" si="4"/>
        <v>0</v>
      </c>
      <c r="AF47" s="94">
        <f t="shared" si="4"/>
        <v>0</v>
      </c>
      <c r="AG47" s="94">
        <f t="shared" si="4"/>
        <v>0</v>
      </c>
      <c r="AH47" s="94">
        <f t="shared" si="4"/>
        <v>0</v>
      </c>
      <c r="AI47" s="94">
        <f aca="true" t="shared" si="5" ref="AI47:BK47">SUM(AI16:AI46)</f>
        <v>0</v>
      </c>
      <c r="AJ47" s="94">
        <f t="shared" si="5"/>
        <v>0</v>
      </c>
      <c r="AK47" s="94">
        <f t="shared" si="5"/>
        <v>0</v>
      </c>
      <c r="AL47" s="94">
        <f t="shared" si="5"/>
        <v>0</v>
      </c>
      <c r="AM47" s="94">
        <f t="shared" si="5"/>
        <v>0</v>
      </c>
      <c r="AN47" s="94">
        <f t="shared" si="5"/>
        <v>0</v>
      </c>
      <c r="AO47" s="94">
        <f t="shared" si="5"/>
        <v>0</v>
      </c>
      <c r="AP47" s="94">
        <f t="shared" si="5"/>
        <v>0</v>
      </c>
      <c r="AQ47" s="94">
        <f t="shared" si="5"/>
        <v>0</v>
      </c>
      <c r="AR47" s="94">
        <f t="shared" si="5"/>
        <v>19.29644107</v>
      </c>
      <c r="AS47" s="94">
        <f t="shared" si="5"/>
        <v>0</v>
      </c>
      <c r="AT47" s="94">
        <f t="shared" si="5"/>
        <v>0</v>
      </c>
      <c r="AU47" s="94">
        <f t="shared" si="5"/>
        <v>0</v>
      </c>
      <c r="AV47" s="94">
        <f t="shared" si="5"/>
        <v>111.133417073</v>
      </c>
      <c r="AW47" s="94">
        <f t="shared" si="5"/>
        <v>371.921709565</v>
      </c>
      <c r="AX47" s="94">
        <f t="shared" si="5"/>
        <v>0</v>
      </c>
      <c r="AY47" s="94">
        <f t="shared" si="5"/>
        <v>0</v>
      </c>
      <c r="AZ47" s="94">
        <f t="shared" si="5"/>
        <v>961.0802427450001</v>
      </c>
      <c r="BA47" s="94">
        <f t="shared" si="5"/>
        <v>0</v>
      </c>
      <c r="BB47" s="94">
        <f t="shared" si="5"/>
        <v>0</v>
      </c>
      <c r="BC47" s="94">
        <f t="shared" si="5"/>
        <v>0</v>
      </c>
      <c r="BD47" s="94">
        <f t="shared" si="5"/>
        <v>0</v>
      </c>
      <c r="BE47" s="94">
        <f t="shared" si="5"/>
        <v>0</v>
      </c>
      <c r="BF47" s="94">
        <f t="shared" si="5"/>
        <v>33.294746943</v>
      </c>
      <c r="BG47" s="94">
        <f t="shared" si="5"/>
        <v>61.236818211999996</v>
      </c>
      <c r="BH47" s="94">
        <f t="shared" si="5"/>
        <v>0.70552075</v>
      </c>
      <c r="BI47" s="94">
        <f t="shared" si="5"/>
        <v>0</v>
      </c>
      <c r="BJ47" s="94">
        <f t="shared" si="5"/>
        <v>109.09041297600001</v>
      </c>
      <c r="BK47" s="107">
        <f t="shared" si="5"/>
        <v>3034.48392952</v>
      </c>
    </row>
    <row r="48" spans="1:63" ht="12.75">
      <c r="A48" s="11" t="s">
        <v>75</v>
      </c>
      <c r="B48" s="18" t="s">
        <v>15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34"/>
    </row>
    <row r="49" spans="1:63" ht="12.75">
      <c r="A49" s="11"/>
      <c r="B49" s="19" t="s">
        <v>33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</row>
    <row r="50" spans="1:63" ht="12.75">
      <c r="A50" s="36"/>
      <c r="B50" s="37" t="s">
        <v>88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</row>
    <row r="51" spans="1:63" ht="12.75">
      <c r="A51" s="11" t="s">
        <v>77</v>
      </c>
      <c r="B51" s="24" t="s">
        <v>92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</row>
    <row r="52" spans="1:63" ht="12.75">
      <c r="A52" s="11"/>
      <c r="B52" s="19" t="s">
        <v>33</v>
      </c>
      <c r="C52" s="57"/>
      <c r="D52" s="58"/>
      <c r="E52" s="59"/>
      <c r="F52" s="59"/>
      <c r="G52" s="60"/>
      <c r="H52" s="57"/>
      <c r="I52" s="59"/>
      <c r="J52" s="59"/>
      <c r="K52" s="59"/>
      <c r="L52" s="60"/>
      <c r="M52" s="57"/>
      <c r="N52" s="58"/>
      <c r="O52" s="59"/>
      <c r="P52" s="59"/>
      <c r="Q52" s="60"/>
      <c r="R52" s="57"/>
      <c r="S52" s="59"/>
      <c r="T52" s="59"/>
      <c r="U52" s="59"/>
      <c r="V52" s="60"/>
      <c r="W52" s="57"/>
      <c r="X52" s="59"/>
      <c r="Y52" s="59"/>
      <c r="Z52" s="59"/>
      <c r="AA52" s="60"/>
      <c r="AB52" s="57"/>
      <c r="AC52" s="59"/>
      <c r="AD52" s="59"/>
      <c r="AE52" s="59"/>
      <c r="AF52" s="60"/>
      <c r="AG52" s="57"/>
      <c r="AH52" s="59"/>
      <c r="AI52" s="59"/>
      <c r="AJ52" s="59"/>
      <c r="AK52" s="60"/>
      <c r="AL52" s="57"/>
      <c r="AM52" s="59"/>
      <c r="AN52" s="59"/>
      <c r="AO52" s="59"/>
      <c r="AP52" s="60"/>
      <c r="AQ52" s="57"/>
      <c r="AR52" s="58"/>
      <c r="AS52" s="59"/>
      <c r="AT52" s="59"/>
      <c r="AU52" s="60"/>
      <c r="AV52" s="57"/>
      <c r="AW52" s="59"/>
      <c r="AX52" s="59"/>
      <c r="AY52" s="59"/>
      <c r="AZ52" s="60"/>
      <c r="BA52" s="57"/>
      <c r="BB52" s="58"/>
      <c r="BC52" s="59"/>
      <c r="BD52" s="59"/>
      <c r="BE52" s="60"/>
      <c r="BF52" s="57"/>
      <c r="BG52" s="58"/>
      <c r="BH52" s="59"/>
      <c r="BI52" s="59"/>
      <c r="BJ52" s="60"/>
      <c r="BK52" s="61"/>
    </row>
    <row r="53" spans="1:63" ht="12.75">
      <c r="A53" s="36"/>
      <c r="B53" s="37" t="s">
        <v>87</v>
      </c>
      <c r="C53" s="62"/>
      <c r="D53" s="63"/>
      <c r="E53" s="63"/>
      <c r="F53" s="63"/>
      <c r="G53" s="64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62"/>
      <c r="X53" s="63"/>
      <c r="Y53" s="63"/>
      <c r="Z53" s="63"/>
      <c r="AA53" s="64"/>
      <c r="AB53" s="62"/>
      <c r="AC53" s="63"/>
      <c r="AD53" s="63"/>
      <c r="AE53" s="63"/>
      <c r="AF53" s="64"/>
      <c r="AG53" s="62"/>
      <c r="AH53" s="63"/>
      <c r="AI53" s="63"/>
      <c r="AJ53" s="63"/>
      <c r="AK53" s="64"/>
      <c r="AL53" s="62"/>
      <c r="AM53" s="63"/>
      <c r="AN53" s="63"/>
      <c r="AO53" s="63"/>
      <c r="AP53" s="64"/>
      <c r="AQ53" s="62"/>
      <c r="AR53" s="63"/>
      <c r="AS53" s="63"/>
      <c r="AT53" s="63"/>
      <c r="AU53" s="64"/>
      <c r="AV53" s="62"/>
      <c r="AW53" s="63"/>
      <c r="AX53" s="63"/>
      <c r="AY53" s="63"/>
      <c r="AZ53" s="64"/>
      <c r="BA53" s="62"/>
      <c r="BB53" s="63"/>
      <c r="BC53" s="63"/>
      <c r="BD53" s="63"/>
      <c r="BE53" s="64"/>
      <c r="BF53" s="62"/>
      <c r="BG53" s="63"/>
      <c r="BH53" s="63"/>
      <c r="BI53" s="63"/>
      <c r="BJ53" s="64"/>
      <c r="BK53" s="65"/>
    </row>
    <row r="54" spans="1:63" ht="12.75">
      <c r="A54" s="11" t="s">
        <v>78</v>
      </c>
      <c r="B54" s="18" t="s">
        <v>16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</row>
    <row r="55" spans="1:63" ht="12.75">
      <c r="A55" s="11"/>
      <c r="B55" s="24" t="s">
        <v>97</v>
      </c>
      <c r="C55" s="73">
        <v>0</v>
      </c>
      <c r="D55" s="53">
        <v>181.555398693</v>
      </c>
      <c r="E55" s="45">
        <v>0</v>
      </c>
      <c r="F55" s="45">
        <v>0</v>
      </c>
      <c r="G55" s="54">
        <v>0</v>
      </c>
      <c r="H55" s="73">
        <v>3.552195520000001</v>
      </c>
      <c r="I55" s="45">
        <v>888.2332157980001</v>
      </c>
      <c r="J55" s="45">
        <v>365.597373518</v>
      </c>
      <c r="K55" s="45">
        <v>0</v>
      </c>
      <c r="L55" s="54">
        <v>113.422989545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1.9388422440000002</v>
      </c>
      <c r="S55" s="45">
        <v>0.6703606089999999</v>
      </c>
      <c r="T55" s="45">
        <v>0.5039851599999999</v>
      </c>
      <c r="U55" s="45">
        <v>0</v>
      </c>
      <c r="V55" s="54">
        <v>24.799862665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9.366879724999999</v>
      </c>
      <c r="AW55" s="45">
        <v>512.454218483</v>
      </c>
      <c r="AX55" s="45">
        <v>3.8872230869999997</v>
      </c>
      <c r="AY55" s="45">
        <v>0</v>
      </c>
      <c r="AZ55" s="54">
        <v>105.81005150200001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4.416509196</v>
      </c>
      <c r="BG55" s="53">
        <v>5.365402335000001</v>
      </c>
      <c r="BH55" s="45">
        <v>1.035650343</v>
      </c>
      <c r="BI55" s="45">
        <v>0</v>
      </c>
      <c r="BJ55" s="54">
        <v>14.354971419000002</v>
      </c>
      <c r="BK55" s="49">
        <f aca="true" t="shared" si="6" ref="BK55:BK62">SUM(C55:BJ55)</f>
        <v>2236.965129842</v>
      </c>
    </row>
    <row r="56" spans="1:63" ht="12.75">
      <c r="A56" s="11"/>
      <c r="B56" s="24" t="s">
        <v>98</v>
      </c>
      <c r="C56" s="73">
        <v>0</v>
      </c>
      <c r="D56" s="53">
        <v>0.6275042639999999</v>
      </c>
      <c r="E56" s="45">
        <v>0</v>
      </c>
      <c r="F56" s="45">
        <v>0</v>
      </c>
      <c r="G56" s="54">
        <v>0</v>
      </c>
      <c r="H56" s="73">
        <v>0.856082541</v>
      </c>
      <c r="I56" s="45">
        <v>5.883176119</v>
      </c>
      <c r="J56" s="45">
        <v>0</v>
      </c>
      <c r="K56" s="45">
        <v>0</v>
      </c>
      <c r="L56" s="54">
        <v>1.348566014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0.22284705900000001</v>
      </c>
      <c r="S56" s="45">
        <v>0</v>
      </c>
      <c r="T56" s="45">
        <v>0</v>
      </c>
      <c r="U56" s="45">
        <v>0</v>
      </c>
      <c r="V56" s="54">
        <v>0.11844096200000001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17.026850413000002</v>
      </c>
      <c r="AW56" s="45">
        <v>115.52202182299999</v>
      </c>
      <c r="AX56" s="45">
        <v>0</v>
      </c>
      <c r="AY56" s="45">
        <v>0</v>
      </c>
      <c r="AZ56" s="54">
        <v>89.91846724999999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4.718670199000001</v>
      </c>
      <c r="BG56" s="53">
        <v>7.840403785</v>
      </c>
      <c r="BH56" s="45">
        <v>0</v>
      </c>
      <c r="BI56" s="45">
        <v>0</v>
      </c>
      <c r="BJ56" s="54">
        <v>12.648335157</v>
      </c>
      <c r="BK56" s="49">
        <f t="shared" si="6"/>
        <v>256.731365586</v>
      </c>
    </row>
    <row r="57" spans="1:63" ht="12.75">
      <c r="A57" s="11"/>
      <c r="B57" s="24" t="s">
        <v>103</v>
      </c>
      <c r="C57" s="73">
        <v>0</v>
      </c>
      <c r="D57" s="53">
        <v>3.091964789</v>
      </c>
      <c r="E57" s="45">
        <v>0</v>
      </c>
      <c r="F57" s="45">
        <v>0</v>
      </c>
      <c r="G57" s="54">
        <v>0</v>
      </c>
      <c r="H57" s="73">
        <v>16.783307001</v>
      </c>
      <c r="I57" s="45">
        <v>279.96066562500005</v>
      </c>
      <c r="J57" s="45">
        <v>0</v>
      </c>
      <c r="K57" s="45">
        <v>0</v>
      </c>
      <c r="L57" s="54">
        <v>264.3969711280001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5.11691722</v>
      </c>
      <c r="S57" s="45">
        <v>13.261647568999999</v>
      </c>
      <c r="T57" s="45">
        <v>3.5990576549999997</v>
      </c>
      <c r="U57" s="45">
        <v>0</v>
      </c>
      <c r="V57" s="54">
        <v>22.166281022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0.012074749000000001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0.048789328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238.35401634700003</v>
      </c>
      <c r="AW57" s="45">
        <v>1539.1602817430003</v>
      </c>
      <c r="AX57" s="45">
        <v>18.948323228</v>
      </c>
      <c r="AY57" s="45">
        <v>0</v>
      </c>
      <c r="AZ57" s="54">
        <v>2814.721816823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138.804440833</v>
      </c>
      <c r="BG57" s="53">
        <v>207.586875193</v>
      </c>
      <c r="BH57" s="45">
        <v>47.476298201999995</v>
      </c>
      <c r="BI57" s="45">
        <v>0</v>
      </c>
      <c r="BJ57" s="54">
        <v>564.5209660589999</v>
      </c>
      <c r="BK57" s="49">
        <f t="shared" si="6"/>
        <v>6178.0106945140005</v>
      </c>
    </row>
    <row r="58" spans="1:63" ht="12.75">
      <c r="A58" s="11"/>
      <c r="B58" s="24" t="s">
        <v>102</v>
      </c>
      <c r="C58" s="73">
        <v>0</v>
      </c>
      <c r="D58" s="53">
        <v>0.617567691</v>
      </c>
      <c r="E58" s="45">
        <v>0</v>
      </c>
      <c r="F58" s="45">
        <v>0</v>
      </c>
      <c r="G58" s="54">
        <v>0</v>
      </c>
      <c r="H58" s="73">
        <v>2.1841731820000003</v>
      </c>
      <c r="I58" s="45">
        <v>0.570919431</v>
      </c>
      <c r="J58" s="45">
        <v>0</v>
      </c>
      <c r="K58" s="45">
        <v>0</v>
      </c>
      <c r="L58" s="54">
        <v>1.619877233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0.9964214960000001</v>
      </c>
      <c r="S58" s="45">
        <v>0</v>
      </c>
      <c r="T58" s="45">
        <v>0</v>
      </c>
      <c r="U58" s="45">
        <v>0</v>
      </c>
      <c r="V58" s="54">
        <v>0.23138519999999999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0.006710016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68.88499314</v>
      </c>
      <c r="AW58" s="45">
        <v>52.339746399999996</v>
      </c>
      <c r="AX58" s="45">
        <v>0</v>
      </c>
      <c r="AY58" s="45">
        <v>0</v>
      </c>
      <c r="AZ58" s="54">
        <v>207.26442124199997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26.233449162</v>
      </c>
      <c r="BG58" s="53">
        <v>7.748241832</v>
      </c>
      <c r="BH58" s="45">
        <v>0</v>
      </c>
      <c r="BI58" s="45">
        <v>0</v>
      </c>
      <c r="BJ58" s="54">
        <v>62.225931444</v>
      </c>
      <c r="BK58" s="49">
        <f t="shared" si="6"/>
        <v>430.923837469</v>
      </c>
    </row>
    <row r="59" spans="1:63" ht="12.75">
      <c r="A59" s="11"/>
      <c r="B59" s="24" t="s">
        <v>101</v>
      </c>
      <c r="C59" s="73">
        <v>0</v>
      </c>
      <c r="D59" s="53">
        <v>14.071753235</v>
      </c>
      <c r="E59" s="45">
        <v>0</v>
      </c>
      <c r="F59" s="45">
        <v>0</v>
      </c>
      <c r="G59" s="54">
        <v>0</v>
      </c>
      <c r="H59" s="73">
        <v>17.500885411</v>
      </c>
      <c r="I59" s="45">
        <v>1045.220848244</v>
      </c>
      <c r="J59" s="45">
        <v>68.71896654700001</v>
      </c>
      <c r="K59" s="45">
        <v>0.74940418</v>
      </c>
      <c r="L59" s="54">
        <v>79.38370778099998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9.821674176999998</v>
      </c>
      <c r="S59" s="45">
        <v>2.860449996</v>
      </c>
      <c r="T59" s="45">
        <v>0.7026906</v>
      </c>
      <c r="U59" s="45">
        <v>0</v>
      </c>
      <c r="V59" s="54">
        <v>14.036896618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0.04447897</v>
      </c>
      <c r="AC59" s="45">
        <v>1.894937536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0.047777072999999996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329.529662597</v>
      </c>
      <c r="AW59" s="45">
        <v>495.76148894</v>
      </c>
      <c r="AX59" s="45">
        <v>9.779842307</v>
      </c>
      <c r="AY59" s="45">
        <v>0</v>
      </c>
      <c r="AZ59" s="54">
        <v>920.7762206900001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179.205209799</v>
      </c>
      <c r="BG59" s="53">
        <v>41.731382720000006</v>
      </c>
      <c r="BH59" s="45">
        <v>10.984903847</v>
      </c>
      <c r="BI59" s="45">
        <v>0</v>
      </c>
      <c r="BJ59" s="54">
        <v>134.579471319</v>
      </c>
      <c r="BK59" s="49">
        <f t="shared" si="6"/>
        <v>3377.402652587</v>
      </c>
    </row>
    <row r="60" spans="1:63" ht="12.75">
      <c r="A60" s="11"/>
      <c r="B60" s="24" t="s">
        <v>99</v>
      </c>
      <c r="C60" s="73">
        <v>0</v>
      </c>
      <c r="D60" s="53">
        <v>160.31698412</v>
      </c>
      <c r="E60" s="45">
        <v>0</v>
      </c>
      <c r="F60" s="45">
        <v>0</v>
      </c>
      <c r="G60" s="54">
        <v>0</v>
      </c>
      <c r="H60" s="73">
        <v>5.067645516999999</v>
      </c>
      <c r="I60" s="45">
        <v>1336.2378253739998</v>
      </c>
      <c r="J60" s="45">
        <v>187.970912702</v>
      </c>
      <c r="K60" s="45">
        <v>0</v>
      </c>
      <c r="L60" s="54">
        <v>85.720218472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1.8095381839999998</v>
      </c>
      <c r="S60" s="45">
        <v>7.239470094</v>
      </c>
      <c r="T60" s="45">
        <v>0.505200872</v>
      </c>
      <c r="U60" s="45">
        <v>0</v>
      </c>
      <c r="V60" s="54">
        <v>10.639006792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0.000124647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0.0005884979999999999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39.991166631000006</v>
      </c>
      <c r="AW60" s="45">
        <v>401.09362719800004</v>
      </c>
      <c r="AX60" s="45">
        <v>5.045047115</v>
      </c>
      <c r="AY60" s="45">
        <v>0</v>
      </c>
      <c r="AZ60" s="54">
        <v>535.7551502160001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14.804628933000002</v>
      </c>
      <c r="BG60" s="53">
        <v>48.164357339</v>
      </c>
      <c r="BH60" s="45">
        <v>9.299403378000001</v>
      </c>
      <c r="BI60" s="45">
        <v>0</v>
      </c>
      <c r="BJ60" s="54">
        <v>73.82705821500001</v>
      </c>
      <c r="BK60" s="49">
        <f t="shared" si="6"/>
        <v>2923.4879542969998</v>
      </c>
    </row>
    <row r="61" spans="1:63" ht="12.75">
      <c r="A61" s="11"/>
      <c r="B61" s="24" t="s">
        <v>100</v>
      </c>
      <c r="C61" s="73">
        <v>0</v>
      </c>
      <c r="D61" s="53">
        <v>358.197558998</v>
      </c>
      <c r="E61" s="45">
        <v>0</v>
      </c>
      <c r="F61" s="45">
        <v>0</v>
      </c>
      <c r="G61" s="54">
        <v>0</v>
      </c>
      <c r="H61" s="73">
        <v>7.687856898000001</v>
      </c>
      <c r="I61" s="45">
        <v>647.71146439</v>
      </c>
      <c r="J61" s="45">
        <v>0</v>
      </c>
      <c r="K61" s="45">
        <v>0</v>
      </c>
      <c r="L61" s="54">
        <v>180.04574144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3.05408362</v>
      </c>
      <c r="S61" s="45">
        <v>1.939154375</v>
      </c>
      <c r="T61" s="45">
        <v>0</v>
      </c>
      <c r="U61" s="45">
        <v>0</v>
      </c>
      <c r="V61" s="54">
        <v>80.261485765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0.098678729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3.7940236179999998</v>
      </c>
      <c r="AS61" s="45">
        <v>0</v>
      </c>
      <c r="AT61" s="45">
        <v>0</v>
      </c>
      <c r="AU61" s="54">
        <v>0</v>
      </c>
      <c r="AV61" s="73">
        <v>16.604110332</v>
      </c>
      <c r="AW61" s="45">
        <v>383.34090463499996</v>
      </c>
      <c r="AX61" s="45">
        <v>0</v>
      </c>
      <c r="AY61" s="45">
        <v>0</v>
      </c>
      <c r="AZ61" s="54">
        <v>472.43585535299997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5.0434296839999995</v>
      </c>
      <c r="BG61" s="53">
        <v>21.90790497</v>
      </c>
      <c r="BH61" s="45">
        <v>3.1341952280000003</v>
      </c>
      <c r="BI61" s="45">
        <v>0</v>
      </c>
      <c r="BJ61" s="54">
        <v>52.374016008000005</v>
      </c>
      <c r="BK61" s="49">
        <f t="shared" si="6"/>
        <v>2237.630464043</v>
      </c>
    </row>
    <row r="62" spans="1:63" ht="12.75">
      <c r="A62" s="11"/>
      <c r="B62" s="24" t="s">
        <v>158</v>
      </c>
      <c r="C62" s="73">
        <v>0</v>
      </c>
      <c r="D62" s="53">
        <v>227.70038933200001</v>
      </c>
      <c r="E62" s="45">
        <v>0</v>
      </c>
      <c r="F62" s="45">
        <v>0</v>
      </c>
      <c r="G62" s="54">
        <v>0</v>
      </c>
      <c r="H62" s="73">
        <v>7.802463975</v>
      </c>
      <c r="I62" s="45">
        <v>1484.057414202</v>
      </c>
      <c r="J62" s="45">
        <v>117.4623154</v>
      </c>
      <c r="K62" s="45">
        <v>0</v>
      </c>
      <c r="L62" s="54">
        <v>461.529899896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3.5299065799999996</v>
      </c>
      <c r="S62" s="45">
        <v>51.582872782</v>
      </c>
      <c r="T62" s="45">
        <v>0</v>
      </c>
      <c r="U62" s="45">
        <v>0</v>
      </c>
      <c r="V62" s="54">
        <v>7.683672504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0.045493577</v>
      </c>
      <c r="AM62" s="45">
        <v>0</v>
      </c>
      <c r="AN62" s="45">
        <v>0</v>
      </c>
      <c r="AO62" s="45">
        <v>0</v>
      </c>
      <c r="AP62" s="54">
        <v>0.11441535900000001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17.123043749</v>
      </c>
      <c r="AW62" s="45">
        <v>855.4732485370001</v>
      </c>
      <c r="AX62" s="45">
        <v>12.991013084999999</v>
      </c>
      <c r="AY62" s="45">
        <v>0</v>
      </c>
      <c r="AZ62" s="54">
        <v>326.04904296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10.180737802</v>
      </c>
      <c r="BG62" s="53">
        <v>89.793189269</v>
      </c>
      <c r="BH62" s="45">
        <v>1.0090827539999998</v>
      </c>
      <c r="BI62" s="45">
        <v>0</v>
      </c>
      <c r="BJ62" s="54">
        <v>18.350038833</v>
      </c>
      <c r="BK62" s="49">
        <f t="shared" si="6"/>
        <v>3692.4782405959986</v>
      </c>
    </row>
    <row r="63" spans="1:63" ht="12.75">
      <c r="A63" s="36"/>
      <c r="B63" s="37" t="s">
        <v>86</v>
      </c>
      <c r="C63" s="82">
        <f>SUM(C55:C62)</f>
        <v>0</v>
      </c>
      <c r="D63" s="82">
        <f>SUM(D55:D62)</f>
        <v>946.179121122</v>
      </c>
      <c r="E63" s="82">
        <f aca="true" t="shared" si="7" ref="E63:BJ63">SUM(E55:E62)</f>
        <v>0</v>
      </c>
      <c r="F63" s="82">
        <f t="shared" si="7"/>
        <v>0</v>
      </c>
      <c r="G63" s="82">
        <f t="shared" si="7"/>
        <v>0</v>
      </c>
      <c r="H63" s="82">
        <f t="shared" si="7"/>
        <v>61.434610045</v>
      </c>
      <c r="I63" s="82">
        <f t="shared" si="7"/>
        <v>5687.875529183</v>
      </c>
      <c r="J63" s="82">
        <f t="shared" si="7"/>
        <v>739.7495681669999</v>
      </c>
      <c r="K63" s="82">
        <f t="shared" si="7"/>
        <v>0.74940418</v>
      </c>
      <c r="L63" s="82">
        <f t="shared" si="7"/>
        <v>1187.467971509</v>
      </c>
      <c r="M63" s="82">
        <f t="shared" si="7"/>
        <v>0</v>
      </c>
      <c r="N63" s="82">
        <f t="shared" si="7"/>
        <v>0</v>
      </c>
      <c r="O63" s="82">
        <f t="shared" si="7"/>
        <v>0</v>
      </c>
      <c r="P63" s="82">
        <f t="shared" si="7"/>
        <v>0</v>
      </c>
      <c r="Q63" s="82">
        <f t="shared" si="7"/>
        <v>0</v>
      </c>
      <c r="R63" s="82">
        <f t="shared" si="7"/>
        <v>26.49023058</v>
      </c>
      <c r="S63" s="82">
        <f t="shared" si="7"/>
        <v>77.553955425</v>
      </c>
      <c r="T63" s="82">
        <f t="shared" si="7"/>
        <v>5.310934286999999</v>
      </c>
      <c r="U63" s="82">
        <f t="shared" si="7"/>
        <v>0</v>
      </c>
      <c r="V63" s="82">
        <f t="shared" si="7"/>
        <v>159.937031528</v>
      </c>
      <c r="W63" s="82">
        <f t="shared" si="7"/>
        <v>0</v>
      </c>
      <c r="X63" s="82">
        <f t="shared" si="7"/>
        <v>0</v>
      </c>
      <c r="Y63" s="82">
        <f t="shared" si="7"/>
        <v>0</v>
      </c>
      <c r="Z63" s="82">
        <f t="shared" si="7"/>
        <v>0</v>
      </c>
      <c r="AA63" s="82">
        <f t="shared" si="7"/>
        <v>0</v>
      </c>
      <c r="AB63" s="82">
        <f t="shared" si="7"/>
        <v>0.155357095</v>
      </c>
      <c r="AC63" s="82">
        <f t="shared" si="7"/>
        <v>1.894937536</v>
      </c>
      <c r="AD63" s="82">
        <f t="shared" si="7"/>
        <v>0</v>
      </c>
      <c r="AE63" s="82">
        <f t="shared" si="7"/>
        <v>0</v>
      </c>
      <c r="AF63" s="82">
        <f t="shared" si="7"/>
        <v>0</v>
      </c>
      <c r="AG63" s="82">
        <f t="shared" si="7"/>
        <v>0</v>
      </c>
      <c r="AH63" s="82">
        <f t="shared" si="7"/>
        <v>0</v>
      </c>
      <c r="AI63" s="82">
        <f t="shared" si="7"/>
        <v>0</v>
      </c>
      <c r="AJ63" s="82">
        <f t="shared" si="7"/>
        <v>0</v>
      </c>
      <c r="AK63" s="82">
        <f t="shared" si="7"/>
        <v>0</v>
      </c>
      <c r="AL63" s="82">
        <f t="shared" si="7"/>
        <v>0.149358492</v>
      </c>
      <c r="AM63" s="82">
        <f t="shared" si="7"/>
        <v>0</v>
      </c>
      <c r="AN63" s="82">
        <f t="shared" si="7"/>
        <v>0</v>
      </c>
      <c r="AO63" s="82">
        <f t="shared" si="7"/>
        <v>0</v>
      </c>
      <c r="AP63" s="82">
        <f t="shared" si="7"/>
        <v>0.11441535900000001</v>
      </c>
      <c r="AQ63" s="82">
        <f t="shared" si="7"/>
        <v>0</v>
      </c>
      <c r="AR63" s="82">
        <f t="shared" si="7"/>
        <v>3.7940236179999998</v>
      </c>
      <c r="AS63" s="82">
        <f t="shared" si="7"/>
        <v>0</v>
      </c>
      <c r="AT63" s="82">
        <f t="shared" si="7"/>
        <v>0</v>
      </c>
      <c r="AU63" s="82">
        <f t="shared" si="7"/>
        <v>0</v>
      </c>
      <c r="AV63" s="82">
        <f t="shared" si="7"/>
        <v>736.8807229340001</v>
      </c>
      <c r="AW63" s="82">
        <f t="shared" si="7"/>
        <v>4355.145537759</v>
      </c>
      <c r="AX63" s="82">
        <f t="shared" si="7"/>
        <v>50.651448822</v>
      </c>
      <c r="AY63" s="82">
        <f t="shared" si="7"/>
        <v>0</v>
      </c>
      <c r="AZ63" s="82">
        <f t="shared" si="7"/>
        <v>5472.731026036001</v>
      </c>
      <c r="BA63" s="82">
        <f t="shared" si="7"/>
        <v>0</v>
      </c>
      <c r="BB63" s="82">
        <f t="shared" si="7"/>
        <v>0</v>
      </c>
      <c r="BC63" s="82">
        <f t="shared" si="7"/>
        <v>0</v>
      </c>
      <c r="BD63" s="82">
        <f t="shared" si="7"/>
        <v>0</v>
      </c>
      <c r="BE63" s="82">
        <f t="shared" si="7"/>
        <v>0</v>
      </c>
      <c r="BF63" s="82">
        <f t="shared" si="7"/>
        <v>383.40707560799996</v>
      </c>
      <c r="BG63" s="82">
        <f t="shared" si="7"/>
        <v>430.137757443</v>
      </c>
      <c r="BH63" s="82">
        <f t="shared" si="7"/>
        <v>72.93953375199999</v>
      </c>
      <c r="BI63" s="82">
        <f t="shared" si="7"/>
        <v>0</v>
      </c>
      <c r="BJ63" s="82">
        <f t="shared" si="7"/>
        <v>932.8807884539998</v>
      </c>
      <c r="BK63" s="66">
        <f>SUM(BK55:BK62)</f>
        <v>21333.630338934</v>
      </c>
    </row>
    <row r="64" spans="1:63" ht="12.75">
      <c r="A64" s="36"/>
      <c r="B64" s="38" t="s">
        <v>76</v>
      </c>
      <c r="C64" s="66">
        <f aca="true" t="shared" si="8" ref="C64:AH64">+C63+C47+C14+C10</f>
        <v>0</v>
      </c>
      <c r="D64" s="74">
        <f t="shared" si="8"/>
        <v>2598.1795396899997</v>
      </c>
      <c r="E64" s="74">
        <f t="shared" si="8"/>
        <v>0</v>
      </c>
      <c r="F64" s="74">
        <f t="shared" si="8"/>
        <v>0</v>
      </c>
      <c r="G64" s="75">
        <f t="shared" si="8"/>
        <v>0</v>
      </c>
      <c r="H64" s="66">
        <f t="shared" si="8"/>
        <v>97.958790737</v>
      </c>
      <c r="I64" s="74">
        <f t="shared" si="8"/>
        <v>12733.446317423</v>
      </c>
      <c r="J64" s="74">
        <f t="shared" si="8"/>
        <v>2791.876637142</v>
      </c>
      <c r="K64" s="74">
        <f t="shared" si="8"/>
        <v>0.74940418</v>
      </c>
      <c r="L64" s="75">
        <f t="shared" si="8"/>
        <v>2104.061357799</v>
      </c>
      <c r="M64" s="66">
        <f t="shared" si="8"/>
        <v>0</v>
      </c>
      <c r="N64" s="74">
        <f t="shared" si="8"/>
        <v>0</v>
      </c>
      <c r="O64" s="74">
        <f t="shared" si="8"/>
        <v>0</v>
      </c>
      <c r="P64" s="74">
        <f t="shared" si="8"/>
        <v>0</v>
      </c>
      <c r="Q64" s="75">
        <f t="shared" si="8"/>
        <v>0</v>
      </c>
      <c r="R64" s="66">
        <f t="shared" si="8"/>
        <v>38.72134329</v>
      </c>
      <c r="S64" s="74">
        <f t="shared" si="8"/>
        <v>592.114447254</v>
      </c>
      <c r="T64" s="74">
        <f t="shared" si="8"/>
        <v>140.267831626</v>
      </c>
      <c r="U64" s="74">
        <f t="shared" si="8"/>
        <v>0</v>
      </c>
      <c r="V64" s="75">
        <f t="shared" si="8"/>
        <v>175.298510992</v>
      </c>
      <c r="W64" s="66">
        <f t="shared" si="8"/>
        <v>0</v>
      </c>
      <c r="X64" s="66">
        <f t="shared" si="8"/>
        <v>0</v>
      </c>
      <c r="Y64" s="66">
        <f t="shared" si="8"/>
        <v>0</v>
      </c>
      <c r="Z64" s="66">
        <f t="shared" si="8"/>
        <v>0</v>
      </c>
      <c r="AA64" s="66">
        <f t="shared" si="8"/>
        <v>0</v>
      </c>
      <c r="AB64" s="66">
        <f t="shared" si="8"/>
        <v>0.215950796</v>
      </c>
      <c r="AC64" s="74">
        <f t="shared" si="8"/>
        <v>11.355599839</v>
      </c>
      <c r="AD64" s="74">
        <f t="shared" si="8"/>
        <v>0</v>
      </c>
      <c r="AE64" s="74">
        <f t="shared" si="8"/>
        <v>0</v>
      </c>
      <c r="AF64" s="75">
        <f t="shared" si="8"/>
        <v>0</v>
      </c>
      <c r="AG64" s="66">
        <f t="shared" si="8"/>
        <v>0</v>
      </c>
      <c r="AH64" s="74">
        <f t="shared" si="8"/>
        <v>0</v>
      </c>
      <c r="AI64" s="74">
        <f aca="true" t="shared" si="9" ref="AI64:BK64">+AI63+AI47+AI14+AI10</f>
        <v>0</v>
      </c>
      <c r="AJ64" s="74">
        <f t="shared" si="9"/>
        <v>0</v>
      </c>
      <c r="AK64" s="75">
        <f t="shared" si="9"/>
        <v>0</v>
      </c>
      <c r="AL64" s="66">
        <f t="shared" si="9"/>
        <v>0.16611014200000002</v>
      </c>
      <c r="AM64" s="74">
        <f t="shared" si="9"/>
        <v>0</v>
      </c>
      <c r="AN64" s="74">
        <f t="shared" si="9"/>
        <v>0</v>
      </c>
      <c r="AO64" s="74">
        <f t="shared" si="9"/>
        <v>0</v>
      </c>
      <c r="AP64" s="75">
        <f t="shared" si="9"/>
        <v>0.11441535900000001</v>
      </c>
      <c r="AQ64" s="66">
        <f t="shared" si="9"/>
        <v>0</v>
      </c>
      <c r="AR64" s="74">
        <f t="shared" si="9"/>
        <v>23.090464688</v>
      </c>
      <c r="AS64" s="74">
        <f t="shared" si="9"/>
        <v>0</v>
      </c>
      <c r="AT64" s="74">
        <f t="shared" si="9"/>
        <v>0</v>
      </c>
      <c r="AU64" s="75">
        <f t="shared" si="9"/>
        <v>0</v>
      </c>
      <c r="AV64" s="66">
        <f t="shared" si="9"/>
        <v>895.5095156040002</v>
      </c>
      <c r="AW64" s="74">
        <f t="shared" si="9"/>
        <v>7211.566526861001</v>
      </c>
      <c r="AX64" s="74">
        <f t="shared" si="9"/>
        <v>176.98974153</v>
      </c>
      <c r="AY64" s="74">
        <f t="shared" si="9"/>
        <v>0</v>
      </c>
      <c r="AZ64" s="75">
        <f t="shared" si="9"/>
        <v>6856.004141983</v>
      </c>
      <c r="BA64" s="66">
        <f t="shared" si="9"/>
        <v>0</v>
      </c>
      <c r="BB64" s="74">
        <f t="shared" si="9"/>
        <v>0</v>
      </c>
      <c r="BC64" s="74">
        <f t="shared" si="9"/>
        <v>0</v>
      </c>
      <c r="BD64" s="74">
        <f t="shared" si="9"/>
        <v>0</v>
      </c>
      <c r="BE64" s="75">
        <f t="shared" si="9"/>
        <v>0</v>
      </c>
      <c r="BF64" s="66">
        <f t="shared" si="9"/>
        <v>432.62528071899993</v>
      </c>
      <c r="BG64" s="74">
        <f t="shared" si="9"/>
        <v>589.856995975</v>
      </c>
      <c r="BH64" s="74">
        <f t="shared" si="9"/>
        <v>84.58106868499999</v>
      </c>
      <c r="BI64" s="74">
        <f t="shared" si="9"/>
        <v>0</v>
      </c>
      <c r="BJ64" s="75">
        <f t="shared" si="9"/>
        <v>1078.9094773619997</v>
      </c>
      <c r="BK64" s="66">
        <f t="shared" si="9"/>
        <v>38633.659469676</v>
      </c>
    </row>
    <row r="65" spans="1:63" ht="3.75" customHeight="1">
      <c r="A65" s="11"/>
      <c r="B65" s="20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3"/>
    </row>
    <row r="66" spans="1:63" ht="3.75" customHeight="1">
      <c r="A66" s="11"/>
      <c r="B66" s="20"/>
      <c r="C66" s="25"/>
      <c r="D66" s="33"/>
      <c r="E66" s="26"/>
      <c r="F66" s="26"/>
      <c r="G66" s="26"/>
      <c r="H66" s="26"/>
      <c r="I66" s="26"/>
      <c r="J66" s="26"/>
      <c r="K66" s="26"/>
      <c r="L66" s="26"/>
      <c r="M66" s="26"/>
      <c r="N66" s="33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33"/>
      <c r="AS66" s="26"/>
      <c r="AT66" s="26"/>
      <c r="AU66" s="26"/>
      <c r="AV66" s="26"/>
      <c r="AW66" s="26"/>
      <c r="AX66" s="26"/>
      <c r="AY66" s="26"/>
      <c r="AZ66" s="26"/>
      <c r="BA66" s="26"/>
      <c r="BB66" s="33"/>
      <c r="BC66" s="26"/>
      <c r="BD66" s="26"/>
      <c r="BE66" s="26"/>
      <c r="BF66" s="26"/>
      <c r="BG66" s="33"/>
      <c r="BH66" s="26"/>
      <c r="BI66" s="26"/>
      <c r="BJ66" s="26"/>
      <c r="BK66" s="29"/>
    </row>
    <row r="67" spans="1:63" ht="12.75">
      <c r="A67" s="11" t="s">
        <v>1</v>
      </c>
      <c r="B67" s="17" t="s">
        <v>7</v>
      </c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3"/>
    </row>
    <row r="68" spans="1:256" s="4" customFormat="1" ht="12.75">
      <c r="A68" s="11" t="s">
        <v>72</v>
      </c>
      <c r="B68" s="24" t="s">
        <v>2</v>
      </c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20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4" customFormat="1" ht="12.75">
      <c r="A69" s="11"/>
      <c r="B69" s="24" t="s">
        <v>104</v>
      </c>
      <c r="C69" s="77">
        <v>0</v>
      </c>
      <c r="D69" s="53">
        <v>0.672780279</v>
      </c>
      <c r="E69" s="78">
        <v>0</v>
      </c>
      <c r="F69" s="78">
        <v>0</v>
      </c>
      <c r="G69" s="79">
        <v>0</v>
      </c>
      <c r="H69" s="77">
        <v>58.443480061</v>
      </c>
      <c r="I69" s="78">
        <v>7.109199999999999E-05</v>
      </c>
      <c r="J69" s="78">
        <v>0</v>
      </c>
      <c r="K69" s="78">
        <v>0</v>
      </c>
      <c r="L69" s="79">
        <v>2.8545304149999997</v>
      </c>
      <c r="M69" s="67">
        <v>0</v>
      </c>
      <c r="N69" s="68">
        <v>0</v>
      </c>
      <c r="O69" s="67">
        <v>0</v>
      </c>
      <c r="P69" s="67">
        <v>0</v>
      </c>
      <c r="Q69" s="67">
        <v>0</v>
      </c>
      <c r="R69" s="77">
        <v>34.59285944</v>
      </c>
      <c r="S69" s="78">
        <v>0</v>
      </c>
      <c r="T69" s="78">
        <v>0</v>
      </c>
      <c r="U69" s="78">
        <v>0</v>
      </c>
      <c r="V69" s="79">
        <v>0.7314776190000001</v>
      </c>
      <c r="W69" s="77">
        <v>0</v>
      </c>
      <c r="X69" s="78">
        <v>0</v>
      </c>
      <c r="Y69" s="78">
        <v>0</v>
      </c>
      <c r="Z69" s="78">
        <v>0</v>
      </c>
      <c r="AA69" s="79">
        <v>0</v>
      </c>
      <c r="AB69" s="77">
        <v>0.930793273</v>
      </c>
      <c r="AC69" s="78">
        <v>0</v>
      </c>
      <c r="AD69" s="78">
        <v>0</v>
      </c>
      <c r="AE69" s="78">
        <v>0</v>
      </c>
      <c r="AF69" s="79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77">
        <v>0.580431077</v>
      </c>
      <c r="AM69" s="78">
        <v>0</v>
      </c>
      <c r="AN69" s="78">
        <v>0</v>
      </c>
      <c r="AO69" s="78">
        <v>0</v>
      </c>
      <c r="AP69" s="79">
        <v>0</v>
      </c>
      <c r="AQ69" s="77">
        <v>0</v>
      </c>
      <c r="AR69" s="80">
        <v>0</v>
      </c>
      <c r="AS69" s="78">
        <v>0</v>
      </c>
      <c r="AT69" s="78">
        <v>0</v>
      </c>
      <c r="AU69" s="79">
        <v>0</v>
      </c>
      <c r="AV69" s="77">
        <v>946.2392937470001</v>
      </c>
      <c r="AW69" s="78">
        <v>8.002495701</v>
      </c>
      <c r="AX69" s="78">
        <v>0</v>
      </c>
      <c r="AY69" s="78">
        <v>0</v>
      </c>
      <c r="AZ69" s="79">
        <v>157.900751428</v>
      </c>
      <c r="BA69" s="77">
        <v>0</v>
      </c>
      <c r="BB69" s="80">
        <v>0</v>
      </c>
      <c r="BC69" s="78">
        <v>0</v>
      </c>
      <c r="BD69" s="78">
        <v>0</v>
      </c>
      <c r="BE69" s="79">
        <v>0</v>
      </c>
      <c r="BF69" s="77">
        <v>569.162943324</v>
      </c>
      <c r="BG69" s="80">
        <v>15.063620281999999</v>
      </c>
      <c r="BH69" s="78">
        <v>1.079236117</v>
      </c>
      <c r="BI69" s="78">
        <v>0</v>
      </c>
      <c r="BJ69" s="79">
        <v>56.856324533000006</v>
      </c>
      <c r="BK69" s="98">
        <f>SUM(C69:BJ69)</f>
        <v>1853.111088388</v>
      </c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4" customFormat="1" ht="12.75">
      <c r="A70" s="36"/>
      <c r="B70" s="37" t="s">
        <v>81</v>
      </c>
      <c r="C70" s="50">
        <f>SUM(C69)</f>
        <v>0</v>
      </c>
      <c r="D70" s="71">
        <f>SUM(D69)</f>
        <v>0.672780279</v>
      </c>
      <c r="E70" s="71">
        <f aca="true" t="shared" si="10" ref="E70:BJ70">SUM(E69)</f>
        <v>0</v>
      </c>
      <c r="F70" s="71">
        <f t="shared" si="10"/>
        <v>0</v>
      </c>
      <c r="G70" s="69">
        <f t="shared" si="10"/>
        <v>0</v>
      </c>
      <c r="H70" s="50">
        <f t="shared" si="10"/>
        <v>58.443480061</v>
      </c>
      <c r="I70" s="71">
        <f t="shared" si="10"/>
        <v>7.109199999999999E-05</v>
      </c>
      <c r="J70" s="71">
        <f t="shared" si="10"/>
        <v>0</v>
      </c>
      <c r="K70" s="71">
        <f t="shared" si="10"/>
        <v>0</v>
      </c>
      <c r="L70" s="69">
        <f t="shared" si="10"/>
        <v>2.8545304149999997</v>
      </c>
      <c r="M70" s="51">
        <f t="shared" si="10"/>
        <v>0</v>
      </c>
      <c r="N70" s="51">
        <f t="shared" si="10"/>
        <v>0</v>
      </c>
      <c r="O70" s="51">
        <f t="shared" si="10"/>
        <v>0</v>
      </c>
      <c r="P70" s="51">
        <f t="shared" si="10"/>
        <v>0</v>
      </c>
      <c r="Q70" s="76">
        <f t="shared" si="10"/>
        <v>0</v>
      </c>
      <c r="R70" s="50">
        <f t="shared" si="10"/>
        <v>34.59285944</v>
      </c>
      <c r="S70" s="71">
        <f t="shared" si="10"/>
        <v>0</v>
      </c>
      <c r="T70" s="71">
        <f t="shared" si="10"/>
        <v>0</v>
      </c>
      <c r="U70" s="71">
        <f t="shared" si="10"/>
        <v>0</v>
      </c>
      <c r="V70" s="69">
        <f t="shared" si="10"/>
        <v>0.7314776190000001</v>
      </c>
      <c r="W70" s="50">
        <f t="shared" si="10"/>
        <v>0</v>
      </c>
      <c r="X70" s="71">
        <f t="shared" si="10"/>
        <v>0</v>
      </c>
      <c r="Y70" s="71">
        <f t="shared" si="10"/>
        <v>0</v>
      </c>
      <c r="Z70" s="71">
        <f t="shared" si="10"/>
        <v>0</v>
      </c>
      <c r="AA70" s="69">
        <f t="shared" si="10"/>
        <v>0</v>
      </c>
      <c r="AB70" s="50">
        <f t="shared" si="10"/>
        <v>0.930793273</v>
      </c>
      <c r="AC70" s="71">
        <f t="shared" si="10"/>
        <v>0</v>
      </c>
      <c r="AD70" s="71">
        <f t="shared" si="10"/>
        <v>0</v>
      </c>
      <c r="AE70" s="71">
        <f t="shared" si="10"/>
        <v>0</v>
      </c>
      <c r="AF70" s="69">
        <f t="shared" si="10"/>
        <v>0</v>
      </c>
      <c r="AG70" s="51">
        <f t="shared" si="10"/>
        <v>0</v>
      </c>
      <c r="AH70" s="51">
        <f t="shared" si="10"/>
        <v>0</v>
      </c>
      <c r="AI70" s="51">
        <f t="shared" si="10"/>
        <v>0</v>
      </c>
      <c r="AJ70" s="51">
        <f t="shared" si="10"/>
        <v>0</v>
      </c>
      <c r="AK70" s="76">
        <f t="shared" si="10"/>
        <v>0</v>
      </c>
      <c r="AL70" s="50">
        <f t="shared" si="10"/>
        <v>0.580431077</v>
      </c>
      <c r="AM70" s="71">
        <f t="shared" si="10"/>
        <v>0</v>
      </c>
      <c r="AN70" s="71">
        <f t="shared" si="10"/>
        <v>0</v>
      </c>
      <c r="AO70" s="71">
        <f t="shared" si="10"/>
        <v>0</v>
      </c>
      <c r="AP70" s="69">
        <f t="shared" si="10"/>
        <v>0</v>
      </c>
      <c r="AQ70" s="50">
        <f t="shared" si="10"/>
        <v>0</v>
      </c>
      <c r="AR70" s="71">
        <f t="shared" si="10"/>
        <v>0</v>
      </c>
      <c r="AS70" s="71">
        <f t="shared" si="10"/>
        <v>0</v>
      </c>
      <c r="AT70" s="71">
        <f t="shared" si="10"/>
        <v>0</v>
      </c>
      <c r="AU70" s="69">
        <f t="shared" si="10"/>
        <v>0</v>
      </c>
      <c r="AV70" s="50">
        <f t="shared" si="10"/>
        <v>946.2392937470001</v>
      </c>
      <c r="AW70" s="71">
        <f t="shared" si="10"/>
        <v>8.002495701</v>
      </c>
      <c r="AX70" s="71">
        <f t="shared" si="10"/>
        <v>0</v>
      </c>
      <c r="AY70" s="71">
        <f t="shared" si="10"/>
        <v>0</v>
      </c>
      <c r="AZ70" s="69">
        <f t="shared" si="10"/>
        <v>157.900751428</v>
      </c>
      <c r="BA70" s="50">
        <f t="shared" si="10"/>
        <v>0</v>
      </c>
      <c r="BB70" s="71">
        <f t="shared" si="10"/>
        <v>0</v>
      </c>
      <c r="BC70" s="71">
        <f t="shared" si="10"/>
        <v>0</v>
      </c>
      <c r="BD70" s="71">
        <f t="shared" si="10"/>
        <v>0</v>
      </c>
      <c r="BE70" s="69">
        <f t="shared" si="10"/>
        <v>0</v>
      </c>
      <c r="BF70" s="50">
        <f t="shared" si="10"/>
        <v>569.162943324</v>
      </c>
      <c r="BG70" s="71">
        <f t="shared" si="10"/>
        <v>15.063620281999999</v>
      </c>
      <c r="BH70" s="71">
        <f t="shared" si="10"/>
        <v>1.079236117</v>
      </c>
      <c r="BI70" s="71">
        <f t="shared" si="10"/>
        <v>0</v>
      </c>
      <c r="BJ70" s="69">
        <f t="shared" si="10"/>
        <v>56.856324533000006</v>
      </c>
      <c r="BK70" s="52">
        <f>SUM(BK69:BK69)</f>
        <v>1853.111088388</v>
      </c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63" ht="12.75">
      <c r="A71" s="11" t="s">
        <v>73</v>
      </c>
      <c r="B71" s="18" t="s">
        <v>17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3"/>
    </row>
    <row r="72" spans="1:63" ht="12.75">
      <c r="A72" s="11"/>
      <c r="B72" s="24" t="s">
        <v>105</v>
      </c>
      <c r="C72" s="73">
        <v>0</v>
      </c>
      <c r="D72" s="53">
        <v>30.126348715</v>
      </c>
      <c r="E72" s="45">
        <v>0</v>
      </c>
      <c r="F72" s="45">
        <v>0</v>
      </c>
      <c r="G72" s="54">
        <v>0</v>
      </c>
      <c r="H72" s="73">
        <v>42.485226884</v>
      </c>
      <c r="I72" s="45">
        <v>305.942852607</v>
      </c>
      <c r="J72" s="45">
        <v>0</v>
      </c>
      <c r="K72" s="45">
        <v>0</v>
      </c>
      <c r="L72" s="54">
        <v>63.232725541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13.429427743000002</v>
      </c>
      <c r="S72" s="45">
        <v>13.592322228</v>
      </c>
      <c r="T72" s="45">
        <v>0</v>
      </c>
      <c r="U72" s="45">
        <v>0</v>
      </c>
      <c r="V72" s="54">
        <v>3.163647375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0.205533136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0.134136639</v>
      </c>
      <c r="AM72" s="45">
        <v>0</v>
      </c>
      <c r="AN72" s="45">
        <v>0</v>
      </c>
      <c r="AO72" s="45">
        <v>0</v>
      </c>
      <c r="AP72" s="54">
        <v>0.07619053399999999</v>
      </c>
      <c r="AQ72" s="73">
        <v>0</v>
      </c>
      <c r="AR72" s="53">
        <v>0.294163929</v>
      </c>
      <c r="AS72" s="45">
        <v>0</v>
      </c>
      <c r="AT72" s="45">
        <v>0</v>
      </c>
      <c r="AU72" s="54">
        <v>0</v>
      </c>
      <c r="AV72" s="73">
        <v>977.727757078</v>
      </c>
      <c r="AW72" s="45">
        <v>96.898524137</v>
      </c>
      <c r="AX72" s="45">
        <v>0</v>
      </c>
      <c r="AY72" s="45">
        <v>0</v>
      </c>
      <c r="AZ72" s="54">
        <v>497.21386764799996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300.717055226</v>
      </c>
      <c r="BG72" s="53">
        <v>18.25080439</v>
      </c>
      <c r="BH72" s="45">
        <v>0</v>
      </c>
      <c r="BI72" s="45">
        <v>0</v>
      </c>
      <c r="BJ72" s="54">
        <v>62.580020106</v>
      </c>
      <c r="BK72" s="49">
        <f aca="true" t="shared" si="11" ref="BK72:BK83">SUM(C72:BJ72)</f>
        <v>2426.0706039160004</v>
      </c>
    </row>
    <row r="73" spans="1:63" ht="12.75">
      <c r="A73" s="11"/>
      <c r="B73" s="104" t="s">
        <v>163</v>
      </c>
      <c r="C73" s="73">
        <v>0</v>
      </c>
      <c r="D73" s="53">
        <v>104.718093985</v>
      </c>
      <c r="E73" s="45">
        <v>0</v>
      </c>
      <c r="F73" s="45">
        <v>0</v>
      </c>
      <c r="G73" s="54">
        <v>0</v>
      </c>
      <c r="H73" s="73">
        <v>1.328156133</v>
      </c>
      <c r="I73" s="45">
        <v>2.048675431</v>
      </c>
      <c r="J73" s="45">
        <v>0</v>
      </c>
      <c r="K73" s="45">
        <v>0</v>
      </c>
      <c r="L73" s="54">
        <v>78.54796736400002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0.467372185</v>
      </c>
      <c r="S73" s="45">
        <v>1.705195373</v>
      </c>
      <c r="T73" s="45">
        <v>0</v>
      </c>
      <c r="U73" s="45">
        <v>0</v>
      </c>
      <c r="V73" s="54">
        <v>1.352389765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0.00504176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43.856483775</v>
      </c>
      <c r="AW73" s="45">
        <v>35.313506592</v>
      </c>
      <c r="AX73" s="45">
        <v>0</v>
      </c>
      <c r="AY73" s="45">
        <v>0</v>
      </c>
      <c r="AZ73" s="54">
        <v>169.89390329600002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28.061068388</v>
      </c>
      <c r="BG73" s="53">
        <v>5.404367846</v>
      </c>
      <c r="BH73" s="45">
        <v>0.279196429</v>
      </c>
      <c r="BI73" s="45">
        <v>0</v>
      </c>
      <c r="BJ73" s="54">
        <v>42.19908344700001</v>
      </c>
      <c r="BK73" s="49">
        <f t="shared" si="11"/>
        <v>515.1805017690001</v>
      </c>
    </row>
    <row r="74" spans="1:63" ht="12.75">
      <c r="A74" s="11"/>
      <c r="B74" s="24" t="s">
        <v>106</v>
      </c>
      <c r="C74" s="73">
        <v>0</v>
      </c>
      <c r="D74" s="53">
        <v>134.42954993499998</v>
      </c>
      <c r="E74" s="45">
        <v>0</v>
      </c>
      <c r="F74" s="45">
        <v>0</v>
      </c>
      <c r="G74" s="54">
        <v>0</v>
      </c>
      <c r="H74" s="73">
        <v>15.973144981999999</v>
      </c>
      <c r="I74" s="45">
        <v>195.049456873</v>
      </c>
      <c r="J74" s="45">
        <v>0</v>
      </c>
      <c r="K74" s="45">
        <v>0</v>
      </c>
      <c r="L74" s="54">
        <v>99.54703611800001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4.941393435</v>
      </c>
      <c r="S74" s="45">
        <v>4.901945167</v>
      </c>
      <c r="T74" s="45">
        <v>0</v>
      </c>
      <c r="U74" s="45">
        <v>0</v>
      </c>
      <c r="V74" s="54">
        <v>42.472895292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0.027783064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0.062832634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29.474444399</v>
      </c>
      <c r="AS74" s="45">
        <v>0</v>
      </c>
      <c r="AT74" s="45">
        <v>0</v>
      </c>
      <c r="AU74" s="54">
        <v>0</v>
      </c>
      <c r="AV74" s="73">
        <v>333.561021196</v>
      </c>
      <c r="AW74" s="45">
        <v>226.844433886</v>
      </c>
      <c r="AX74" s="45">
        <v>0</v>
      </c>
      <c r="AY74" s="45">
        <v>0</v>
      </c>
      <c r="AZ74" s="54">
        <v>799.878085826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111.948439094</v>
      </c>
      <c r="BG74" s="53">
        <v>25.990189353999998</v>
      </c>
      <c r="BH74" s="45">
        <v>0</v>
      </c>
      <c r="BI74" s="45">
        <v>0</v>
      </c>
      <c r="BJ74" s="54">
        <v>92.20713237599999</v>
      </c>
      <c r="BK74" s="49">
        <f t="shared" si="11"/>
        <v>2117.309783631</v>
      </c>
    </row>
    <row r="75" spans="1:63" ht="12.75">
      <c r="A75" s="11"/>
      <c r="B75" s="24" t="s">
        <v>107</v>
      </c>
      <c r="C75" s="73">
        <v>0</v>
      </c>
      <c r="D75" s="53">
        <v>0.73182103</v>
      </c>
      <c r="E75" s="45">
        <v>0</v>
      </c>
      <c r="F75" s="45">
        <v>0</v>
      </c>
      <c r="G75" s="54">
        <v>0</v>
      </c>
      <c r="H75" s="73">
        <v>393.52288806099995</v>
      </c>
      <c r="I75" s="45">
        <v>19.765472233</v>
      </c>
      <c r="J75" s="45">
        <v>0</v>
      </c>
      <c r="K75" s="45">
        <v>0</v>
      </c>
      <c r="L75" s="54">
        <v>115.284439069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165.454325531</v>
      </c>
      <c r="S75" s="45">
        <v>8.094770984000002</v>
      </c>
      <c r="T75" s="45">
        <v>0</v>
      </c>
      <c r="U75" s="45">
        <v>0</v>
      </c>
      <c r="V75" s="54">
        <v>20.956626149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0.941556497</v>
      </c>
      <c r="AC75" s="45">
        <v>0</v>
      </c>
      <c r="AD75" s="45">
        <v>0</v>
      </c>
      <c r="AE75" s="45">
        <v>0</v>
      </c>
      <c r="AF75" s="54">
        <v>0.000713145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1.190156571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5.453639286</v>
      </c>
      <c r="AS75" s="45">
        <v>0</v>
      </c>
      <c r="AT75" s="45">
        <v>0</v>
      </c>
      <c r="AU75" s="54">
        <v>0</v>
      </c>
      <c r="AV75" s="73">
        <v>2146.1882058990004</v>
      </c>
      <c r="AW75" s="45">
        <v>157.128641001</v>
      </c>
      <c r="AX75" s="45">
        <v>0</v>
      </c>
      <c r="AY75" s="45">
        <v>0</v>
      </c>
      <c r="AZ75" s="54">
        <v>919.7159330080001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957.3532662940002</v>
      </c>
      <c r="BG75" s="53">
        <v>27.961962642</v>
      </c>
      <c r="BH75" s="45">
        <v>0</v>
      </c>
      <c r="BI75" s="45">
        <v>0</v>
      </c>
      <c r="BJ75" s="54">
        <v>112.07811107500001</v>
      </c>
      <c r="BK75" s="49">
        <f t="shared" si="11"/>
        <v>5051.822528475001</v>
      </c>
    </row>
    <row r="76" spans="1:63" ht="25.5">
      <c r="A76" s="11"/>
      <c r="B76" s="24" t="s">
        <v>108</v>
      </c>
      <c r="C76" s="73">
        <v>0</v>
      </c>
      <c r="D76" s="53">
        <v>0.789709525</v>
      </c>
      <c r="E76" s="45">
        <v>0</v>
      </c>
      <c r="F76" s="45">
        <v>0</v>
      </c>
      <c r="G76" s="54">
        <v>0</v>
      </c>
      <c r="H76" s="73">
        <v>12.080678278999999</v>
      </c>
      <c r="I76" s="45">
        <v>1.2323488930000002</v>
      </c>
      <c r="J76" s="45">
        <v>0</v>
      </c>
      <c r="K76" s="45">
        <v>0</v>
      </c>
      <c r="L76" s="54">
        <v>12.537897221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6.678037605</v>
      </c>
      <c r="S76" s="45">
        <v>0.473488739</v>
      </c>
      <c r="T76" s="45">
        <v>0</v>
      </c>
      <c r="U76" s="45">
        <v>0</v>
      </c>
      <c r="V76" s="54">
        <v>1.414411157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0.08664435300000001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0.066187348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58.81552944</v>
      </c>
      <c r="AW76" s="45">
        <v>3.5191785920000003</v>
      </c>
      <c r="AX76" s="45">
        <v>0</v>
      </c>
      <c r="AY76" s="45">
        <v>0</v>
      </c>
      <c r="AZ76" s="54">
        <v>24.433752503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34.402829855</v>
      </c>
      <c r="BG76" s="53">
        <v>0.312515801</v>
      </c>
      <c r="BH76" s="45">
        <v>0</v>
      </c>
      <c r="BI76" s="45">
        <v>0</v>
      </c>
      <c r="BJ76" s="54">
        <v>3.949005187</v>
      </c>
      <c r="BK76" s="49">
        <f t="shared" si="11"/>
        <v>160.792214498</v>
      </c>
    </row>
    <row r="77" spans="1:63" ht="12.75">
      <c r="A77" s="11"/>
      <c r="B77" s="24" t="s">
        <v>109</v>
      </c>
      <c r="C77" s="73">
        <v>0</v>
      </c>
      <c r="D77" s="53">
        <v>91.269827965</v>
      </c>
      <c r="E77" s="45">
        <v>0</v>
      </c>
      <c r="F77" s="45">
        <v>0</v>
      </c>
      <c r="G77" s="54">
        <v>0</v>
      </c>
      <c r="H77" s="73">
        <v>17.945905986</v>
      </c>
      <c r="I77" s="45">
        <v>16.394332431</v>
      </c>
      <c r="J77" s="45">
        <v>0</v>
      </c>
      <c r="K77" s="45">
        <v>0</v>
      </c>
      <c r="L77" s="54">
        <v>48.327459143999995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6.208030054</v>
      </c>
      <c r="S77" s="45">
        <v>2.816942743</v>
      </c>
      <c r="T77" s="45">
        <v>0</v>
      </c>
      <c r="U77" s="45">
        <v>0</v>
      </c>
      <c r="V77" s="54">
        <v>3.614169468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0.050821114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0.06770464100000001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440.970905428</v>
      </c>
      <c r="AW77" s="45">
        <v>149.314987235</v>
      </c>
      <c r="AX77" s="45">
        <v>0</v>
      </c>
      <c r="AY77" s="45">
        <v>0</v>
      </c>
      <c r="AZ77" s="54">
        <v>567.380431836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148.622289154</v>
      </c>
      <c r="BG77" s="53">
        <v>24.718352052</v>
      </c>
      <c r="BH77" s="45">
        <v>0</v>
      </c>
      <c r="BI77" s="45">
        <v>0</v>
      </c>
      <c r="BJ77" s="54">
        <v>105.35310867</v>
      </c>
      <c r="BK77" s="49">
        <f t="shared" si="11"/>
        <v>1623.0552679209998</v>
      </c>
    </row>
    <row r="78" spans="1:63" ht="12.75">
      <c r="A78" s="11"/>
      <c r="B78" s="24" t="s">
        <v>110</v>
      </c>
      <c r="C78" s="73">
        <v>0</v>
      </c>
      <c r="D78" s="53">
        <v>15.194821425</v>
      </c>
      <c r="E78" s="45">
        <v>0</v>
      </c>
      <c r="F78" s="45">
        <v>0</v>
      </c>
      <c r="G78" s="54">
        <v>0</v>
      </c>
      <c r="H78" s="73">
        <v>50.814681279</v>
      </c>
      <c r="I78" s="45">
        <v>23.676670107000003</v>
      </c>
      <c r="J78" s="45">
        <v>3.911883755</v>
      </c>
      <c r="K78" s="45">
        <v>0</v>
      </c>
      <c r="L78" s="54">
        <v>75.595826453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21.686297512</v>
      </c>
      <c r="S78" s="45">
        <v>8.662463914</v>
      </c>
      <c r="T78" s="45">
        <v>0</v>
      </c>
      <c r="U78" s="45">
        <v>0</v>
      </c>
      <c r="V78" s="54">
        <v>8.146164295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0.400498897</v>
      </c>
      <c r="AC78" s="45">
        <v>0</v>
      </c>
      <c r="AD78" s="45">
        <v>0</v>
      </c>
      <c r="AE78" s="45">
        <v>0</v>
      </c>
      <c r="AF78" s="54">
        <v>0.09015635799999999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0.275956058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1097.690921931</v>
      </c>
      <c r="AW78" s="45">
        <v>179.116687943</v>
      </c>
      <c r="AX78" s="45">
        <v>0</v>
      </c>
      <c r="AY78" s="45">
        <v>0</v>
      </c>
      <c r="AZ78" s="54">
        <v>800.851291561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493.6450117770001</v>
      </c>
      <c r="BG78" s="53">
        <v>39.554543579000004</v>
      </c>
      <c r="BH78" s="45">
        <v>0</v>
      </c>
      <c r="BI78" s="45">
        <v>0</v>
      </c>
      <c r="BJ78" s="54">
        <v>128.66190036900002</v>
      </c>
      <c r="BK78" s="49">
        <f t="shared" si="11"/>
        <v>2947.9757772130006</v>
      </c>
    </row>
    <row r="79" spans="1:63" ht="12.75">
      <c r="A79" s="11"/>
      <c r="B79" s="24" t="s">
        <v>111</v>
      </c>
      <c r="C79" s="73">
        <v>0</v>
      </c>
      <c r="D79" s="53">
        <v>59.172796477</v>
      </c>
      <c r="E79" s="45">
        <v>0</v>
      </c>
      <c r="F79" s="45">
        <v>0</v>
      </c>
      <c r="G79" s="54">
        <v>0</v>
      </c>
      <c r="H79" s="73">
        <v>16.860547134</v>
      </c>
      <c r="I79" s="45">
        <v>2.8860862790000006</v>
      </c>
      <c r="J79" s="45">
        <v>3.915471604</v>
      </c>
      <c r="K79" s="45">
        <v>0</v>
      </c>
      <c r="L79" s="54">
        <v>64.884897857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4.466621661</v>
      </c>
      <c r="S79" s="45">
        <v>0.041635031</v>
      </c>
      <c r="T79" s="45">
        <v>0</v>
      </c>
      <c r="U79" s="45">
        <v>0</v>
      </c>
      <c r="V79" s="54">
        <v>1.450008265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0.7619278549999999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0.43280725200000003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658.152341496</v>
      </c>
      <c r="AW79" s="45">
        <v>118.85419509500001</v>
      </c>
      <c r="AX79" s="45">
        <v>0.024846859</v>
      </c>
      <c r="AY79" s="45">
        <v>0</v>
      </c>
      <c r="AZ79" s="54">
        <v>267.18458543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197.938814628</v>
      </c>
      <c r="BG79" s="53">
        <v>9.358475313</v>
      </c>
      <c r="BH79" s="45">
        <v>0</v>
      </c>
      <c r="BI79" s="45">
        <v>0</v>
      </c>
      <c r="BJ79" s="54">
        <v>24.293833193</v>
      </c>
      <c r="BK79" s="49">
        <f t="shared" si="11"/>
        <v>1430.6798914290002</v>
      </c>
    </row>
    <row r="80" spans="1:63" ht="12.75">
      <c r="A80" s="11"/>
      <c r="B80" s="24" t="s">
        <v>112</v>
      </c>
      <c r="C80" s="73">
        <v>0</v>
      </c>
      <c r="D80" s="53">
        <v>0.495326345</v>
      </c>
      <c r="E80" s="45">
        <v>0</v>
      </c>
      <c r="F80" s="45">
        <v>0</v>
      </c>
      <c r="G80" s="54">
        <v>0</v>
      </c>
      <c r="H80" s="73">
        <v>1.7518750619999999</v>
      </c>
      <c r="I80" s="45">
        <v>0.009792182</v>
      </c>
      <c r="J80" s="45">
        <v>0</v>
      </c>
      <c r="K80" s="45">
        <v>0.044599752</v>
      </c>
      <c r="L80" s="54">
        <v>0.564733301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0.31870871300000003</v>
      </c>
      <c r="S80" s="45">
        <v>0</v>
      </c>
      <c r="T80" s="45">
        <v>0</v>
      </c>
      <c r="U80" s="45">
        <v>0</v>
      </c>
      <c r="V80" s="54">
        <v>0.012329326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0.0030301959999999998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0.00685488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20.645995535</v>
      </c>
      <c r="AW80" s="45">
        <v>6.086983175</v>
      </c>
      <c r="AX80" s="45">
        <v>0</v>
      </c>
      <c r="AY80" s="45">
        <v>0</v>
      </c>
      <c r="AZ80" s="54">
        <v>4.560860143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6.196807045</v>
      </c>
      <c r="BG80" s="53">
        <v>0.180268928</v>
      </c>
      <c r="BH80" s="45">
        <v>0</v>
      </c>
      <c r="BI80" s="45">
        <v>0</v>
      </c>
      <c r="BJ80" s="54">
        <v>0.688777493</v>
      </c>
      <c r="BK80" s="49">
        <f t="shared" si="11"/>
        <v>41.566942076000004</v>
      </c>
    </row>
    <row r="81" spans="1:63" ht="12.75">
      <c r="A81" s="11"/>
      <c r="B81" s="24" t="s">
        <v>113</v>
      </c>
      <c r="C81" s="73">
        <v>0</v>
      </c>
      <c r="D81" s="53">
        <v>179.439526301</v>
      </c>
      <c r="E81" s="45">
        <v>0</v>
      </c>
      <c r="F81" s="45">
        <v>0</v>
      </c>
      <c r="G81" s="54">
        <v>0</v>
      </c>
      <c r="H81" s="73">
        <v>67.17417471499999</v>
      </c>
      <c r="I81" s="45">
        <v>491.210793341</v>
      </c>
      <c r="J81" s="45">
        <v>0</v>
      </c>
      <c r="K81" s="45">
        <v>0</v>
      </c>
      <c r="L81" s="54">
        <v>226.55805182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27.180079515000003</v>
      </c>
      <c r="S81" s="45">
        <v>0</v>
      </c>
      <c r="T81" s="45">
        <v>0</v>
      </c>
      <c r="U81" s="45">
        <v>0</v>
      </c>
      <c r="V81" s="54">
        <v>4.304933722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0.6101724040000001</v>
      </c>
      <c r="AC81" s="45">
        <v>0</v>
      </c>
      <c r="AD81" s="45">
        <v>0</v>
      </c>
      <c r="AE81" s="45">
        <v>0</v>
      </c>
      <c r="AF81" s="54">
        <v>0.00552779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0.273237141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77.63998261</v>
      </c>
      <c r="AS81" s="45">
        <v>0</v>
      </c>
      <c r="AT81" s="45">
        <v>0</v>
      </c>
      <c r="AU81" s="54">
        <v>0</v>
      </c>
      <c r="AV81" s="73">
        <v>1372.5745459060001</v>
      </c>
      <c r="AW81" s="45">
        <v>92.41241187</v>
      </c>
      <c r="AX81" s="45">
        <v>0.1053208</v>
      </c>
      <c r="AY81" s="45">
        <v>0</v>
      </c>
      <c r="AZ81" s="54">
        <v>491.74522458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445.62808125000004</v>
      </c>
      <c r="BG81" s="53">
        <v>18.666893261</v>
      </c>
      <c r="BH81" s="45">
        <v>0</v>
      </c>
      <c r="BI81" s="45">
        <v>0</v>
      </c>
      <c r="BJ81" s="54">
        <v>46.350427524</v>
      </c>
      <c r="BK81" s="49">
        <f t="shared" si="11"/>
        <v>3541.8793845500004</v>
      </c>
    </row>
    <row r="82" spans="1:63" ht="12.75">
      <c r="A82" s="11"/>
      <c r="B82" s="24" t="s">
        <v>151</v>
      </c>
      <c r="C82" s="73">
        <v>0</v>
      </c>
      <c r="D82" s="53">
        <v>0</v>
      </c>
      <c r="E82" s="45">
        <v>0</v>
      </c>
      <c r="F82" s="45">
        <v>0</v>
      </c>
      <c r="G82" s="54">
        <v>0</v>
      </c>
      <c r="H82" s="73">
        <v>2.933369225</v>
      </c>
      <c r="I82" s="45">
        <v>0.21951080800000003</v>
      </c>
      <c r="J82" s="45">
        <v>0</v>
      </c>
      <c r="K82" s="45">
        <v>0</v>
      </c>
      <c r="L82" s="54">
        <v>6.184981605000001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0.683680008</v>
      </c>
      <c r="S82" s="45">
        <v>0</v>
      </c>
      <c r="T82" s="45">
        <v>0</v>
      </c>
      <c r="U82" s="45">
        <v>0</v>
      </c>
      <c r="V82" s="54">
        <v>0.7242913169999999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179.823156845</v>
      </c>
      <c r="AW82" s="45">
        <v>86.991295769</v>
      </c>
      <c r="AX82" s="45">
        <v>0</v>
      </c>
      <c r="AY82" s="45">
        <v>0</v>
      </c>
      <c r="AZ82" s="54">
        <v>462.13560956099997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69.04917932500001</v>
      </c>
      <c r="BG82" s="53">
        <v>17.200724119</v>
      </c>
      <c r="BH82" s="45">
        <v>0</v>
      </c>
      <c r="BI82" s="45">
        <v>0</v>
      </c>
      <c r="BJ82" s="54">
        <v>50.014782968999995</v>
      </c>
      <c r="BK82" s="49">
        <f t="shared" si="11"/>
        <v>875.960581551</v>
      </c>
    </row>
    <row r="83" spans="1:63" ht="12.75">
      <c r="A83" s="36"/>
      <c r="B83" s="37" t="s">
        <v>82</v>
      </c>
      <c r="C83" s="81">
        <f aca="true" t="shared" si="12" ref="C83:AH83">SUM(C72:C82)</f>
        <v>0</v>
      </c>
      <c r="D83" s="81">
        <f t="shared" si="12"/>
        <v>616.367821703</v>
      </c>
      <c r="E83" s="81">
        <f t="shared" si="12"/>
        <v>0</v>
      </c>
      <c r="F83" s="81">
        <f t="shared" si="12"/>
        <v>0</v>
      </c>
      <c r="G83" s="81">
        <f t="shared" si="12"/>
        <v>0</v>
      </c>
      <c r="H83" s="81">
        <f t="shared" si="12"/>
        <v>622.8706477399999</v>
      </c>
      <c r="I83" s="81">
        <f t="shared" si="12"/>
        <v>1058.4359911849997</v>
      </c>
      <c r="J83" s="81">
        <f t="shared" si="12"/>
        <v>7.827355359</v>
      </c>
      <c r="K83" s="81">
        <f t="shared" si="12"/>
        <v>0.044599752</v>
      </c>
      <c r="L83" s="81">
        <f t="shared" si="12"/>
        <v>791.266015493</v>
      </c>
      <c r="M83" s="81">
        <f t="shared" si="12"/>
        <v>0</v>
      </c>
      <c r="N83" s="81">
        <f t="shared" si="12"/>
        <v>0</v>
      </c>
      <c r="O83" s="81">
        <f t="shared" si="12"/>
        <v>0</v>
      </c>
      <c r="P83" s="81">
        <f t="shared" si="12"/>
        <v>0</v>
      </c>
      <c r="Q83" s="81">
        <f t="shared" si="12"/>
        <v>0</v>
      </c>
      <c r="R83" s="81">
        <f t="shared" si="12"/>
        <v>251.51397396200002</v>
      </c>
      <c r="S83" s="81">
        <f t="shared" si="12"/>
        <v>40.288764179</v>
      </c>
      <c r="T83" s="81">
        <f t="shared" si="12"/>
        <v>0</v>
      </c>
      <c r="U83" s="81">
        <f t="shared" si="12"/>
        <v>0</v>
      </c>
      <c r="V83" s="81">
        <f t="shared" si="12"/>
        <v>87.611866131</v>
      </c>
      <c r="W83" s="81">
        <f t="shared" si="12"/>
        <v>0</v>
      </c>
      <c r="X83" s="81">
        <f t="shared" si="12"/>
        <v>0</v>
      </c>
      <c r="Y83" s="81">
        <f t="shared" si="12"/>
        <v>0</v>
      </c>
      <c r="Z83" s="81">
        <f t="shared" si="12"/>
        <v>0</v>
      </c>
      <c r="AA83" s="81">
        <f t="shared" si="12"/>
        <v>0</v>
      </c>
      <c r="AB83" s="81">
        <f t="shared" si="12"/>
        <v>3.093009276</v>
      </c>
      <c r="AC83" s="81">
        <f t="shared" si="12"/>
        <v>0</v>
      </c>
      <c r="AD83" s="81">
        <f t="shared" si="12"/>
        <v>0</v>
      </c>
      <c r="AE83" s="81">
        <f t="shared" si="12"/>
        <v>0</v>
      </c>
      <c r="AF83" s="81">
        <f t="shared" si="12"/>
        <v>0.096397293</v>
      </c>
      <c r="AG83" s="81">
        <f t="shared" si="12"/>
        <v>0</v>
      </c>
      <c r="AH83" s="81">
        <f t="shared" si="12"/>
        <v>0</v>
      </c>
      <c r="AI83" s="81">
        <f aca="true" t="shared" si="13" ref="AI83:BJ83">SUM(AI72:AI82)</f>
        <v>0</v>
      </c>
      <c r="AJ83" s="81">
        <f t="shared" si="13"/>
        <v>0</v>
      </c>
      <c r="AK83" s="81">
        <f t="shared" si="13"/>
        <v>0</v>
      </c>
      <c r="AL83" s="81">
        <f t="shared" si="13"/>
        <v>2.509873164</v>
      </c>
      <c r="AM83" s="81">
        <f t="shared" si="13"/>
        <v>0</v>
      </c>
      <c r="AN83" s="81">
        <f t="shared" si="13"/>
        <v>0</v>
      </c>
      <c r="AO83" s="81">
        <f t="shared" si="13"/>
        <v>0</v>
      </c>
      <c r="AP83" s="81">
        <f t="shared" si="13"/>
        <v>0.07619053399999999</v>
      </c>
      <c r="AQ83" s="81">
        <f t="shared" si="13"/>
        <v>0</v>
      </c>
      <c r="AR83" s="81">
        <f t="shared" si="13"/>
        <v>112.862230224</v>
      </c>
      <c r="AS83" s="81">
        <f t="shared" si="13"/>
        <v>0</v>
      </c>
      <c r="AT83" s="81">
        <f t="shared" si="13"/>
        <v>0</v>
      </c>
      <c r="AU83" s="81">
        <f t="shared" si="13"/>
        <v>0</v>
      </c>
      <c r="AV83" s="81">
        <f t="shared" si="13"/>
        <v>7330.006864529001</v>
      </c>
      <c r="AW83" s="81">
        <f t="shared" si="13"/>
        <v>1152.480845295</v>
      </c>
      <c r="AX83" s="81">
        <f t="shared" si="13"/>
        <v>0.130167659</v>
      </c>
      <c r="AY83" s="81">
        <f t="shared" si="13"/>
        <v>0</v>
      </c>
      <c r="AZ83" s="81">
        <f t="shared" si="13"/>
        <v>5004.993545392</v>
      </c>
      <c r="BA83" s="81">
        <f t="shared" si="13"/>
        <v>0</v>
      </c>
      <c r="BB83" s="81">
        <f t="shared" si="13"/>
        <v>0</v>
      </c>
      <c r="BC83" s="81">
        <f t="shared" si="13"/>
        <v>0</v>
      </c>
      <c r="BD83" s="81">
        <f t="shared" si="13"/>
        <v>0</v>
      </c>
      <c r="BE83" s="81">
        <f t="shared" si="13"/>
        <v>0</v>
      </c>
      <c r="BF83" s="81">
        <f t="shared" si="13"/>
        <v>2793.5628420359994</v>
      </c>
      <c r="BG83" s="81">
        <f t="shared" si="13"/>
        <v>187.599097285</v>
      </c>
      <c r="BH83" s="81">
        <f t="shared" si="13"/>
        <v>0.279196429</v>
      </c>
      <c r="BI83" s="81">
        <f t="shared" si="13"/>
        <v>0</v>
      </c>
      <c r="BJ83" s="81">
        <f t="shared" si="13"/>
        <v>668.3761824089999</v>
      </c>
      <c r="BK83" s="105">
        <f t="shared" si="11"/>
        <v>20732.293477029</v>
      </c>
    </row>
    <row r="84" spans="1:63" ht="12.75">
      <c r="A84" s="36"/>
      <c r="B84" s="38" t="s">
        <v>80</v>
      </c>
      <c r="C84" s="50">
        <f aca="true" t="shared" si="14" ref="C84:AH84">+C83+C70</f>
        <v>0</v>
      </c>
      <c r="D84" s="71">
        <f t="shared" si="14"/>
        <v>617.040601982</v>
      </c>
      <c r="E84" s="71">
        <f t="shared" si="14"/>
        <v>0</v>
      </c>
      <c r="F84" s="71">
        <f t="shared" si="14"/>
        <v>0</v>
      </c>
      <c r="G84" s="69">
        <f t="shared" si="14"/>
        <v>0</v>
      </c>
      <c r="H84" s="50">
        <f t="shared" si="14"/>
        <v>681.3141278009998</v>
      </c>
      <c r="I84" s="71">
        <f t="shared" si="14"/>
        <v>1058.4360622769998</v>
      </c>
      <c r="J84" s="71">
        <f t="shared" si="14"/>
        <v>7.827355359</v>
      </c>
      <c r="K84" s="71">
        <f t="shared" si="14"/>
        <v>0.044599752</v>
      </c>
      <c r="L84" s="69">
        <f t="shared" si="14"/>
        <v>794.120545908</v>
      </c>
      <c r="M84" s="50">
        <f t="shared" si="14"/>
        <v>0</v>
      </c>
      <c r="N84" s="71">
        <f t="shared" si="14"/>
        <v>0</v>
      </c>
      <c r="O84" s="71">
        <f t="shared" si="14"/>
        <v>0</v>
      </c>
      <c r="P84" s="71">
        <f t="shared" si="14"/>
        <v>0</v>
      </c>
      <c r="Q84" s="69">
        <f t="shared" si="14"/>
        <v>0</v>
      </c>
      <c r="R84" s="50">
        <f t="shared" si="14"/>
        <v>286.106833402</v>
      </c>
      <c r="S84" s="71">
        <f t="shared" si="14"/>
        <v>40.288764179</v>
      </c>
      <c r="T84" s="71">
        <f t="shared" si="14"/>
        <v>0</v>
      </c>
      <c r="U84" s="71">
        <f t="shared" si="14"/>
        <v>0</v>
      </c>
      <c r="V84" s="69">
        <f t="shared" si="14"/>
        <v>88.34334375</v>
      </c>
      <c r="W84" s="50">
        <f t="shared" si="14"/>
        <v>0</v>
      </c>
      <c r="X84" s="71">
        <f t="shared" si="14"/>
        <v>0</v>
      </c>
      <c r="Y84" s="71">
        <f t="shared" si="14"/>
        <v>0</v>
      </c>
      <c r="Z84" s="71">
        <f t="shared" si="14"/>
        <v>0</v>
      </c>
      <c r="AA84" s="69">
        <f t="shared" si="14"/>
        <v>0</v>
      </c>
      <c r="AB84" s="50">
        <f t="shared" si="14"/>
        <v>4.023802549</v>
      </c>
      <c r="AC84" s="71">
        <f t="shared" si="14"/>
        <v>0</v>
      </c>
      <c r="AD84" s="71">
        <f t="shared" si="14"/>
        <v>0</v>
      </c>
      <c r="AE84" s="71">
        <f t="shared" si="14"/>
        <v>0</v>
      </c>
      <c r="AF84" s="69">
        <f t="shared" si="14"/>
        <v>0.096397293</v>
      </c>
      <c r="AG84" s="50">
        <f t="shared" si="14"/>
        <v>0</v>
      </c>
      <c r="AH84" s="71">
        <f t="shared" si="14"/>
        <v>0</v>
      </c>
      <c r="AI84" s="71">
        <f aca="true" t="shared" si="15" ref="AI84:BK84">+AI83+AI70</f>
        <v>0</v>
      </c>
      <c r="AJ84" s="71">
        <f t="shared" si="15"/>
        <v>0</v>
      </c>
      <c r="AK84" s="69">
        <f t="shared" si="15"/>
        <v>0</v>
      </c>
      <c r="AL84" s="50">
        <f t="shared" si="15"/>
        <v>3.090304241</v>
      </c>
      <c r="AM84" s="71">
        <f t="shared" si="15"/>
        <v>0</v>
      </c>
      <c r="AN84" s="71">
        <f t="shared" si="15"/>
        <v>0</v>
      </c>
      <c r="AO84" s="71">
        <f t="shared" si="15"/>
        <v>0</v>
      </c>
      <c r="AP84" s="69">
        <f t="shared" si="15"/>
        <v>0.07619053399999999</v>
      </c>
      <c r="AQ84" s="50">
        <f t="shared" si="15"/>
        <v>0</v>
      </c>
      <c r="AR84" s="71">
        <f t="shared" si="15"/>
        <v>112.862230224</v>
      </c>
      <c r="AS84" s="71">
        <f t="shared" si="15"/>
        <v>0</v>
      </c>
      <c r="AT84" s="71">
        <f t="shared" si="15"/>
        <v>0</v>
      </c>
      <c r="AU84" s="69">
        <f t="shared" si="15"/>
        <v>0</v>
      </c>
      <c r="AV84" s="50">
        <f t="shared" si="15"/>
        <v>8276.246158276</v>
      </c>
      <c r="AW84" s="71">
        <f t="shared" si="15"/>
        <v>1160.4833409960002</v>
      </c>
      <c r="AX84" s="71">
        <f t="shared" si="15"/>
        <v>0.130167659</v>
      </c>
      <c r="AY84" s="71">
        <f t="shared" si="15"/>
        <v>0</v>
      </c>
      <c r="AZ84" s="69">
        <f t="shared" si="15"/>
        <v>5162.89429682</v>
      </c>
      <c r="BA84" s="50">
        <f t="shared" si="15"/>
        <v>0</v>
      </c>
      <c r="BB84" s="71">
        <f t="shared" si="15"/>
        <v>0</v>
      </c>
      <c r="BC84" s="71">
        <f t="shared" si="15"/>
        <v>0</v>
      </c>
      <c r="BD84" s="71">
        <f t="shared" si="15"/>
        <v>0</v>
      </c>
      <c r="BE84" s="69">
        <f t="shared" si="15"/>
        <v>0</v>
      </c>
      <c r="BF84" s="50">
        <f t="shared" si="15"/>
        <v>3362.7257853599995</v>
      </c>
      <c r="BG84" s="71">
        <f t="shared" si="15"/>
        <v>202.662717567</v>
      </c>
      <c r="BH84" s="71">
        <f t="shared" si="15"/>
        <v>1.358432546</v>
      </c>
      <c r="BI84" s="71">
        <f t="shared" si="15"/>
        <v>0</v>
      </c>
      <c r="BJ84" s="69">
        <f t="shared" si="15"/>
        <v>725.2325069419999</v>
      </c>
      <c r="BK84" s="52">
        <f t="shared" si="15"/>
        <v>22585.404565417</v>
      </c>
    </row>
    <row r="85" spans="1:63" ht="3" customHeight="1">
      <c r="A85" s="11"/>
      <c r="B85" s="18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3"/>
    </row>
    <row r="86" spans="1:63" ht="12.75">
      <c r="A86" s="11" t="s">
        <v>18</v>
      </c>
      <c r="B86" s="17" t="s">
        <v>8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3"/>
    </row>
    <row r="87" spans="1:63" ht="12.75">
      <c r="A87" s="11" t="s">
        <v>72</v>
      </c>
      <c r="B87" s="18" t="s">
        <v>19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3"/>
    </row>
    <row r="88" spans="1:63" ht="12.75">
      <c r="A88" s="11"/>
      <c r="B88" s="24" t="s">
        <v>114</v>
      </c>
      <c r="C88" s="73">
        <v>0</v>
      </c>
      <c r="D88" s="53">
        <v>152.469814185</v>
      </c>
      <c r="E88" s="45">
        <v>0</v>
      </c>
      <c r="F88" s="45">
        <v>0</v>
      </c>
      <c r="G88" s="54">
        <v>0</v>
      </c>
      <c r="H88" s="73">
        <v>17.5666765</v>
      </c>
      <c r="I88" s="45">
        <v>15.666711640000003</v>
      </c>
      <c r="J88" s="45">
        <v>0</v>
      </c>
      <c r="K88" s="45">
        <v>0</v>
      </c>
      <c r="L88" s="54">
        <v>155.14598311799998</v>
      </c>
      <c r="M88" s="73">
        <v>0</v>
      </c>
      <c r="N88" s="53">
        <v>0</v>
      </c>
      <c r="O88" s="45">
        <v>0</v>
      </c>
      <c r="P88" s="45">
        <v>0</v>
      </c>
      <c r="Q88" s="54">
        <v>0</v>
      </c>
      <c r="R88" s="73">
        <v>6.875358874</v>
      </c>
      <c r="S88" s="45">
        <v>5.2504779809999995</v>
      </c>
      <c r="T88" s="45">
        <v>0</v>
      </c>
      <c r="U88" s="45">
        <v>0</v>
      </c>
      <c r="V88" s="54">
        <v>5.080557235000001</v>
      </c>
      <c r="W88" s="73">
        <v>0</v>
      </c>
      <c r="X88" s="45">
        <v>0</v>
      </c>
      <c r="Y88" s="45">
        <v>0</v>
      </c>
      <c r="Z88" s="45">
        <v>0</v>
      </c>
      <c r="AA88" s="54">
        <v>0</v>
      </c>
      <c r="AB88" s="73">
        <v>0.032468705</v>
      </c>
      <c r="AC88" s="45">
        <v>0</v>
      </c>
      <c r="AD88" s="45">
        <v>0</v>
      </c>
      <c r="AE88" s="45">
        <v>0</v>
      </c>
      <c r="AF88" s="54">
        <v>0.264782533</v>
      </c>
      <c r="AG88" s="73">
        <v>0</v>
      </c>
      <c r="AH88" s="45">
        <v>0</v>
      </c>
      <c r="AI88" s="45">
        <v>0</v>
      </c>
      <c r="AJ88" s="45">
        <v>0</v>
      </c>
      <c r="AK88" s="54">
        <v>0</v>
      </c>
      <c r="AL88" s="73">
        <v>0.057981587999999994</v>
      </c>
      <c r="AM88" s="45">
        <v>0</v>
      </c>
      <c r="AN88" s="45">
        <v>0</v>
      </c>
      <c r="AO88" s="45">
        <v>0</v>
      </c>
      <c r="AP88" s="54">
        <v>0.208177063</v>
      </c>
      <c r="AQ88" s="73">
        <v>0</v>
      </c>
      <c r="AR88" s="53">
        <v>0</v>
      </c>
      <c r="AS88" s="45">
        <v>0</v>
      </c>
      <c r="AT88" s="45">
        <v>0</v>
      </c>
      <c r="AU88" s="54">
        <v>0</v>
      </c>
      <c r="AV88" s="73">
        <v>496.049713016</v>
      </c>
      <c r="AW88" s="45">
        <v>262.99023154500003</v>
      </c>
      <c r="AX88" s="45">
        <v>0</v>
      </c>
      <c r="AY88" s="45">
        <v>0</v>
      </c>
      <c r="AZ88" s="54">
        <v>1281.680100112</v>
      </c>
      <c r="BA88" s="73">
        <v>0</v>
      </c>
      <c r="BB88" s="53">
        <v>0</v>
      </c>
      <c r="BC88" s="45">
        <v>0</v>
      </c>
      <c r="BD88" s="45">
        <v>0</v>
      </c>
      <c r="BE88" s="54">
        <v>0</v>
      </c>
      <c r="BF88" s="73">
        <v>271.05524885100004</v>
      </c>
      <c r="BG88" s="53">
        <v>46.78390443600001</v>
      </c>
      <c r="BH88" s="45">
        <v>0</v>
      </c>
      <c r="BI88" s="45">
        <v>0</v>
      </c>
      <c r="BJ88" s="54">
        <v>337.880436823</v>
      </c>
      <c r="BK88" s="61">
        <f>SUM(C88:BJ88)</f>
        <v>3055.058624205</v>
      </c>
    </row>
    <row r="89" spans="1:63" ht="12.75">
      <c r="A89" s="36"/>
      <c r="B89" s="38" t="s">
        <v>79</v>
      </c>
      <c r="C89" s="50">
        <f aca="true" t="shared" si="16" ref="C89:AH89">SUM(C88:C88)</f>
        <v>0</v>
      </c>
      <c r="D89" s="71">
        <f t="shared" si="16"/>
        <v>152.469814185</v>
      </c>
      <c r="E89" s="71">
        <f t="shared" si="16"/>
        <v>0</v>
      </c>
      <c r="F89" s="71">
        <f t="shared" si="16"/>
        <v>0</v>
      </c>
      <c r="G89" s="69">
        <f t="shared" si="16"/>
        <v>0</v>
      </c>
      <c r="H89" s="50">
        <f t="shared" si="16"/>
        <v>17.5666765</v>
      </c>
      <c r="I89" s="71">
        <f t="shared" si="16"/>
        <v>15.666711640000003</v>
      </c>
      <c r="J89" s="71">
        <f t="shared" si="16"/>
        <v>0</v>
      </c>
      <c r="K89" s="71">
        <f t="shared" si="16"/>
        <v>0</v>
      </c>
      <c r="L89" s="69">
        <f t="shared" si="16"/>
        <v>155.14598311799998</v>
      </c>
      <c r="M89" s="50">
        <f t="shared" si="16"/>
        <v>0</v>
      </c>
      <c r="N89" s="71">
        <f t="shared" si="16"/>
        <v>0</v>
      </c>
      <c r="O89" s="71">
        <f t="shared" si="16"/>
        <v>0</v>
      </c>
      <c r="P89" s="71">
        <f t="shared" si="16"/>
        <v>0</v>
      </c>
      <c r="Q89" s="69">
        <f t="shared" si="16"/>
        <v>0</v>
      </c>
      <c r="R89" s="50">
        <f t="shared" si="16"/>
        <v>6.875358874</v>
      </c>
      <c r="S89" s="71">
        <f t="shared" si="16"/>
        <v>5.2504779809999995</v>
      </c>
      <c r="T89" s="71">
        <f t="shared" si="16"/>
        <v>0</v>
      </c>
      <c r="U89" s="71">
        <f t="shared" si="16"/>
        <v>0</v>
      </c>
      <c r="V89" s="69">
        <f t="shared" si="16"/>
        <v>5.080557235000001</v>
      </c>
      <c r="W89" s="50">
        <f t="shared" si="16"/>
        <v>0</v>
      </c>
      <c r="X89" s="71">
        <f t="shared" si="16"/>
        <v>0</v>
      </c>
      <c r="Y89" s="71">
        <f t="shared" si="16"/>
        <v>0</v>
      </c>
      <c r="Z89" s="71">
        <f t="shared" si="16"/>
        <v>0</v>
      </c>
      <c r="AA89" s="69">
        <f t="shared" si="16"/>
        <v>0</v>
      </c>
      <c r="AB89" s="50">
        <f t="shared" si="16"/>
        <v>0.032468705</v>
      </c>
      <c r="AC89" s="71">
        <f t="shared" si="16"/>
        <v>0</v>
      </c>
      <c r="AD89" s="71">
        <f t="shared" si="16"/>
        <v>0</v>
      </c>
      <c r="AE89" s="71">
        <f t="shared" si="16"/>
        <v>0</v>
      </c>
      <c r="AF89" s="69">
        <f t="shared" si="16"/>
        <v>0.264782533</v>
      </c>
      <c r="AG89" s="50">
        <f t="shared" si="16"/>
        <v>0</v>
      </c>
      <c r="AH89" s="71">
        <f t="shared" si="16"/>
        <v>0</v>
      </c>
      <c r="AI89" s="71">
        <f aca="true" t="shared" si="17" ref="AI89:BJ89">SUM(AI88:AI88)</f>
        <v>0</v>
      </c>
      <c r="AJ89" s="71">
        <f t="shared" si="17"/>
        <v>0</v>
      </c>
      <c r="AK89" s="69">
        <f t="shared" si="17"/>
        <v>0</v>
      </c>
      <c r="AL89" s="50">
        <f t="shared" si="17"/>
        <v>0.057981587999999994</v>
      </c>
      <c r="AM89" s="71">
        <f t="shared" si="17"/>
        <v>0</v>
      </c>
      <c r="AN89" s="71">
        <f t="shared" si="17"/>
        <v>0</v>
      </c>
      <c r="AO89" s="71">
        <f t="shared" si="17"/>
        <v>0</v>
      </c>
      <c r="AP89" s="69">
        <f t="shared" si="17"/>
        <v>0.208177063</v>
      </c>
      <c r="AQ89" s="50">
        <f t="shared" si="17"/>
        <v>0</v>
      </c>
      <c r="AR89" s="71">
        <f>SUM(AR88:AR88)</f>
        <v>0</v>
      </c>
      <c r="AS89" s="71">
        <f t="shared" si="17"/>
        <v>0</v>
      </c>
      <c r="AT89" s="71">
        <f t="shared" si="17"/>
        <v>0</v>
      </c>
      <c r="AU89" s="69">
        <f t="shared" si="17"/>
        <v>0</v>
      </c>
      <c r="AV89" s="50">
        <f t="shared" si="17"/>
        <v>496.049713016</v>
      </c>
      <c r="AW89" s="71">
        <f t="shared" si="17"/>
        <v>262.99023154500003</v>
      </c>
      <c r="AX89" s="71">
        <f t="shared" si="17"/>
        <v>0</v>
      </c>
      <c r="AY89" s="71">
        <f t="shared" si="17"/>
        <v>0</v>
      </c>
      <c r="AZ89" s="69">
        <f t="shared" si="17"/>
        <v>1281.680100112</v>
      </c>
      <c r="BA89" s="50">
        <f t="shared" si="17"/>
        <v>0</v>
      </c>
      <c r="BB89" s="71">
        <f t="shared" si="17"/>
        <v>0</v>
      </c>
      <c r="BC89" s="71">
        <f t="shared" si="17"/>
        <v>0</v>
      </c>
      <c r="BD89" s="71">
        <f t="shared" si="17"/>
        <v>0</v>
      </c>
      <c r="BE89" s="69">
        <f t="shared" si="17"/>
        <v>0</v>
      </c>
      <c r="BF89" s="50">
        <f t="shared" si="17"/>
        <v>271.05524885100004</v>
      </c>
      <c r="BG89" s="71">
        <f t="shared" si="17"/>
        <v>46.78390443600001</v>
      </c>
      <c r="BH89" s="71">
        <f t="shared" si="17"/>
        <v>0</v>
      </c>
      <c r="BI89" s="71">
        <f t="shared" si="17"/>
        <v>0</v>
      </c>
      <c r="BJ89" s="69">
        <f t="shared" si="17"/>
        <v>337.880436823</v>
      </c>
      <c r="BK89" s="102">
        <f>SUM(BK88:BK88)</f>
        <v>3055.058624205</v>
      </c>
    </row>
    <row r="90" spans="1:63" ht="2.25" customHeight="1">
      <c r="A90" s="11"/>
      <c r="B90" s="18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3"/>
    </row>
    <row r="91" spans="1:63" ht="12.75">
      <c r="A91" s="11" t="s">
        <v>4</v>
      </c>
      <c r="B91" s="17" t="s">
        <v>9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3"/>
    </row>
    <row r="92" spans="1:63" ht="12.75">
      <c r="A92" s="11" t="s">
        <v>72</v>
      </c>
      <c r="B92" s="18" t="s">
        <v>20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3"/>
    </row>
    <row r="93" spans="1:63" ht="12.75">
      <c r="A93" s="11"/>
      <c r="B93" s="19" t="s">
        <v>33</v>
      </c>
      <c r="C93" s="57"/>
      <c r="D93" s="58"/>
      <c r="E93" s="59"/>
      <c r="F93" s="59"/>
      <c r="G93" s="60"/>
      <c r="H93" s="57"/>
      <c r="I93" s="59"/>
      <c r="J93" s="59"/>
      <c r="K93" s="59"/>
      <c r="L93" s="60"/>
      <c r="M93" s="57"/>
      <c r="N93" s="58"/>
      <c r="O93" s="59"/>
      <c r="P93" s="59"/>
      <c r="Q93" s="60"/>
      <c r="R93" s="57"/>
      <c r="S93" s="59"/>
      <c r="T93" s="59"/>
      <c r="U93" s="59"/>
      <c r="V93" s="60"/>
      <c r="W93" s="57"/>
      <c r="X93" s="59"/>
      <c r="Y93" s="59"/>
      <c r="Z93" s="59"/>
      <c r="AA93" s="60"/>
      <c r="AB93" s="57"/>
      <c r="AC93" s="59"/>
      <c r="AD93" s="59"/>
      <c r="AE93" s="59"/>
      <c r="AF93" s="60"/>
      <c r="AG93" s="57"/>
      <c r="AH93" s="59"/>
      <c r="AI93" s="59"/>
      <c r="AJ93" s="59"/>
      <c r="AK93" s="60"/>
      <c r="AL93" s="57"/>
      <c r="AM93" s="59"/>
      <c r="AN93" s="59"/>
      <c r="AO93" s="59"/>
      <c r="AP93" s="60"/>
      <c r="AQ93" s="57"/>
      <c r="AR93" s="58"/>
      <c r="AS93" s="59"/>
      <c r="AT93" s="59"/>
      <c r="AU93" s="60"/>
      <c r="AV93" s="57"/>
      <c r="AW93" s="59"/>
      <c r="AX93" s="59"/>
      <c r="AY93" s="59"/>
      <c r="AZ93" s="60"/>
      <c r="BA93" s="57"/>
      <c r="BB93" s="58"/>
      <c r="BC93" s="59"/>
      <c r="BD93" s="59"/>
      <c r="BE93" s="60"/>
      <c r="BF93" s="57"/>
      <c r="BG93" s="58"/>
      <c r="BH93" s="59"/>
      <c r="BI93" s="59"/>
      <c r="BJ93" s="60"/>
      <c r="BK93" s="61"/>
    </row>
    <row r="94" spans="1:256" s="39" customFormat="1" ht="12.75">
      <c r="A94" s="36"/>
      <c r="B94" s="37" t="s">
        <v>81</v>
      </c>
      <c r="C94" s="62"/>
      <c r="D94" s="63"/>
      <c r="E94" s="63"/>
      <c r="F94" s="63"/>
      <c r="G94" s="64"/>
      <c r="H94" s="62"/>
      <c r="I94" s="63"/>
      <c r="J94" s="63"/>
      <c r="K94" s="63"/>
      <c r="L94" s="64"/>
      <c r="M94" s="62"/>
      <c r="N94" s="63"/>
      <c r="O94" s="63"/>
      <c r="P94" s="63"/>
      <c r="Q94" s="64"/>
      <c r="R94" s="62"/>
      <c r="S94" s="63"/>
      <c r="T94" s="63"/>
      <c r="U94" s="63"/>
      <c r="V94" s="64"/>
      <c r="W94" s="62"/>
      <c r="X94" s="63"/>
      <c r="Y94" s="63"/>
      <c r="Z94" s="63"/>
      <c r="AA94" s="64"/>
      <c r="AB94" s="62"/>
      <c r="AC94" s="63"/>
      <c r="AD94" s="63"/>
      <c r="AE94" s="63"/>
      <c r="AF94" s="64"/>
      <c r="AG94" s="62"/>
      <c r="AH94" s="63"/>
      <c r="AI94" s="63"/>
      <c r="AJ94" s="63"/>
      <c r="AK94" s="64"/>
      <c r="AL94" s="62"/>
      <c r="AM94" s="63"/>
      <c r="AN94" s="63"/>
      <c r="AO94" s="63"/>
      <c r="AP94" s="64"/>
      <c r="AQ94" s="62"/>
      <c r="AR94" s="63"/>
      <c r="AS94" s="63"/>
      <c r="AT94" s="63"/>
      <c r="AU94" s="64"/>
      <c r="AV94" s="62"/>
      <c r="AW94" s="63"/>
      <c r="AX94" s="63"/>
      <c r="AY94" s="63"/>
      <c r="AZ94" s="64"/>
      <c r="BA94" s="62"/>
      <c r="BB94" s="63"/>
      <c r="BC94" s="63"/>
      <c r="BD94" s="63"/>
      <c r="BE94" s="64"/>
      <c r="BF94" s="62"/>
      <c r="BG94" s="63"/>
      <c r="BH94" s="63"/>
      <c r="BI94" s="63"/>
      <c r="BJ94" s="64"/>
      <c r="BK94" s="65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63" ht="12.75">
      <c r="A95" s="11" t="s">
        <v>73</v>
      </c>
      <c r="B95" s="18" t="s">
        <v>21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3"/>
    </row>
    <row r="96" spans="1:63" ht="12.75">
      <c r="A96" s="11"/>
      <c r="B96" s="19" t="s">
        <v>33</v>
      </c>
      <c r="C96" s="57"/>
      <c r="D96" s="58"/>
      <c r="E96" s="59"/>
      <c r="F96" s="59"/>
      <c r="G96" s="60"/>
      <c r="H96" s="57"/>
      <c r="I96" s="59"/>
      <c r="J96" s="59"/>
      <c r="K96" s="59"/>
      <c r="L96" s="60"/>
      <c r="M96" s="57"/>
      <c r="N96" s="58"/>
      <c r="O96" s="59"/>
      <c r="P96" s="59"/>
      <c r="Q96" s="60"/>
      <c r="R96" s="57"/>
      <c r="S96" s="59"/>
      <c r="T96" s="59"/>
      <c r="U96" s="59"/>
      <c r="V96" s="60"/>
      <c r="W96" s="57"/>
      <c r="X96" s="59"/>
      <c r="Y96" s="59"/>
      <c r="Z96" s="59"/>
      <c r="AA96" s="60"/>
      <c r="AB96" s="57"/>
      <c r="AC96" s="59"/>
      <c r="AD96" s="59"/>
      <c r="AE96" s="59"/>
      <c r="AF96" s="60"/>
      <c r="AG96" s="57"/>
      <c r="AH96" s="59"/>
      <c r="AI96" s="59"/>
      <c r="AJ96" s="59"/>
      <c r="AK96" s="60"/>
      <c r="AL96" s="57"/>
      <c r="AM96" s="59"/>
      <c r="AN96" s="59"/>
      <c r="AO96" s="59"/>
      <c r="AP96" s="60"/>
      <c r="AQ96" s="57"/>
      <c r="AR96" s="58"/>
      <c r="AS96" s="59"/>
      <c r="AT96" s="59"/>
      <c r="AU96" s="60"/>
      <c r="AV96" s="57"/>
      <c r="AW96" s="59"/>
      <c r="AX96" s="59"/>
      <c r="AY96" s="59"/>
      <c r="AZ96" s="60"/>
      <c r="BA96" s="57"/>
      <c r="BB96" s="58"/>
      <c r="BC96" s="59"/>
      <c r="BD96" s="59"/>
      <c r="BE96" s="60"/>
      <c r="BF96" s="57"/>
      <c r="BG96" s="58"/>
      <c r="BH96" s="59"/>
      <c r="BI96" s="59"/>
      <c r="BJ96" s="60"/>
      <c r="BK96" s="61"/>
    </row>
    <row r="97" spans="1:256" s="39" customFormat="1" ht="12.75">
      <c r="A97" s="36"/>
      <c r="B97" s="38" t="s">
        <v>82</v>
      </c>
      <c r="C97" s="62"/>
      <c r="D97" s="63"/>
      <c r="E97" s="63"/>
      <c r="F97" s="63"/>
      <c r="G97" s="64"/>
      <c r="H97" s="62"/>
      <c r="I97" s="63"/>
      <c r="J97" s="63"/>
      <c r="K97" s="63"/>
      <c r="L97" s="64"/>
      <c r="M97" s="62"/>
      <c r="N97" s="63"/>
      <c r="O97" s="63"/>
      <c r="P97" s="63"/>
      <c r="Q97" s="64"/>
      <c r="R97" s="62"/>
      <c r="S97" s="63"/>
      <c r="T97" s="63"/>
      <c r="U97" s="63"/>
      <c r="V97" s="64"/>
      <c r="W97" s="62"/>
      <c r="X97" s="63"/>
      <c r="Y97" s="63"/>
      <c r="Z97" s="63"/>
      <c r="AA97" s="64"/>
      <c r="AB97" s="62"/>
      <c r="AC97" s="63"/>
      <c r="AD97" s="63"/>
      <c r="AE97" s="63"/>
      <c r="AF97" s="64"/>
      <c r="AG97" s="62"/>
      <c r="AH97" s="63"/>
      <c r="AI97" s="63"/>
      <c r="AJ97" s="63"/>
      <c r="AK97" s="64"/>
      <c r="AL97" s="62"/>
      <c r="AM97" s="63"/>
      <c r="AN97" s="63"/>
      <c r="AO97" s="63"/>
      <c r="AP97" s="64"/>
      <c r="AQ97" s="62"/>
      <c r="AR97" s="63"/>
      <c r="AS97" s="63"/>
      <c r="AT97" s="63"/>
      <c r="AU97" s="64"/>
      <c r="AV97" s="62"/>
      <c r="AW97" s="63"/>
      <c r="AX97" s="63"/>
      <c r="AY97" s="63"/>
      <c r="AZ97" s="64"/>
      <c r="BA97" s="62"/>
      <c r="BB97" s="63"/>
      <c r="BC97" s="63"/>
      <c r="BD97" s="63"/>
      <c r="BE97" s="64"/>
      <c r="BF97" s="62"/>
      <c r="BG97" s="63"/>
      <c r="BH97" s="63"/>
      <c r="BI97" s="63"/>
      <c r="BJ97" s="64"/>
      <c r="BK97" s="65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39" customFormat="1" ht="12.75">
      <c r="A98" s="36"/>
      <c r="B98" s="38" t="s">
        <v>80</v>
      </c>
      <c r="C98" s="62"/>
      <c r="D98" s="63"/>
      <c r="E98" s="63"/>
      <c r="F98" s="63"/>
      <c r="G98" s="64"/>
      <c r="H98" s="62"/>
      <c r="I98" s="63"/>
      <c r="J98" s="63"/>
      <c r="K98" s="63"/>
      <c r="L98" s="64"/>
      <c r="M98" s="62"/>
      <c r="N98" s="63"/>
      <c r="O98" s="63"/>
      <c r="P98" s="63"/>
      <c r="Q98" s="64"/>
      <c r="R98" s="62"/>
      <c r="S98" s="63"/>
      <c r="T98" s="63"/>
      <c r="U98" s="63"/>
      <c r="V98" s="64"/>
      <c r="W98" s="62"/>
      <c r="X98" s="63"/>
      <c r="Y98" s="63"/>
      <c r="Z98" s="63"/>
      <c r="AA98" s="64"/>
      <c r="AB98" s="62"/>
      <c r="AC98" s="63"/>
      <c r="AD98" s="63"/>
      <c r="AE98" s="63"/>
      <c r="AF98" s="64"/>
      <c r="AG98" s="62"/>
      <c r="AH98" s="63"/>
      <c r="AI98" s="63"/>
      <c r="AJ98" s="63"/>
      <c r="AK98" s="64"/>
      <c r="AL98" s="62"/>
      <c r="AM98" s="63"/>
      <c r="AN98" s="63"/>
      <c r="AO98" s="63"/>
      <c r="AP98" s="64"/>
      <c r="AQ98" s="62"/>
      <c r="AR98" s="63"/>
      <c r="AS98" s="63"/>
      <c r="AT98" s="63"/>
      <c r="AU98" s="64"/>
      <c r="AV98" s="62"/>
      <c r="AW98" s="63"/>
      <c r="AX98" s="63"/>
      <c r="AY98" s="63"/>
      <c r="AZ98" s="64"/>
      <c r="BA98" s="62"/>
      <c r="BB98" s="63"/>
      <c r="BC98" s="63"/>
      <c r="BD98" s="63"/>
      <c r="BE98" s="64"/>
      <c r="BF98" s="62"/>
      <c r="BG98" s="63"/>
      <c r="BH98" s="63"/>
      <c r="BI98" s="63"/>
      <c r="BJ98" s="64"/>
      <c r="BK98" s="65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63" ht="4.5" customHeight="1">
      <c r="A99" s="11"/>
      <c r="B99" s="18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3"/>
    </row>
    <row r="100" spans="1:63" ht="12.75">
      <c r="A100" s="11" t="s">
        <v>22</v>
      </c>
      <c r="B100" s="17" t="s">
        <v>23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3"/>
    </row>
    <row r="101" spans="1:63" ht="12.75">
      <c r="A101" s="11" t="s">
        <v>72</v>
      </c>
      <c r="B101" s="18" t="s">
        <v>24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3"/>
    </row>
    <row r="102" spans="1:63" ht="12.75">
      <c r="A102" s="11"/>
      <c r="B102" s="24" t="s">
        <v>115</v>
      </c>
      <c r="C102" s="73">
        <v>0</v>
      </c>
      <c r="D102" s="53">
        <v>59.87072567999999</v>
      </c>
      <c r="E102" s="45">
        <v>0</v>
      </c>
      <c r="F102" s="45">
        <v>0</v>
      </c>
      <c r="G102" s="54">
        <v>0</v>
      </c>
      <c r="H102" s="73">
        <v>1.7831074550000001</v>
      </c>
      <c r="I102" s="45">
        <v>1.263790277</v>
      </c>
      <c r="J102" s="45">
        <v>0</v>
      </c>
      <c r="K102" s="45">
        <v>0</v>
      </c>
      <c r="L102" s="54">
        <v>13.084793061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0.43721285</v>
      </c>
      <c r="S102" s="45">
        <v>0</v>
      </c>
      <c r="T102" s="45">
        <v>0</v>
      </c>
      <c r="U102" s="45">
        <v>0</v>
      </c>
      <c r="V102" s="54">
        <v>8.122629120000001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2.7094999999999997E-05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7.6653292770000006</v>
      </c>
      <c r="AW102" s="45">
        <v>38.357859701</v>
      </c>
      <c r="AX102" s="45">
        <v>0</v>
      </c>
      <c r="AY102" s="45">
        <v>0</v>
      </c>
      <c r="AZ102" s="54">
        <v>29.344706260000002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1.830267633</v>
      </c>
      <c r="BG102" s="53">
        <v>1.264557623</v>
      </c>
      <c r="BH102" s="45">
        <v>0</v>
      </c>
      <c r="BI102" s="45">
        <v>0</v>
      </c>
      <c r="BJ102" s="54">
        <v>1.8326181460000002</v>
      </c>
      <c r="BK102" s="61">
        <f aca="true" t="shared" si="18" ref="BK102:BK107">SUM(C102:BJ102)</f>
        <v>164.85762417799998</v>
      </c>
    </row>
    <row r="103" spans="1:63" ht="12.75">
      <c r="A103" s="11"/>
      <c r="B103" s="24" t="s">
        <v>116</v>
      </c>
      <c r="C103" s="73">
        <v>0</v>
      </c>
      <c r="D103" s="53">
        <v>0.405647647</v>
      </c>
      <c r="E103" s="45">
        <v>0</v>
      </c>
      <c r="F103" s="45">
        <v>0</v>
      </c>
      <c r="G103" s="54">
        <v>0</v>
      </c>
      <c r="H103" s="73">
        <v>0.368957851</v>
      </c>
      <c r="I103" s="45">
        <v>0</v>
      </c>
      <c r="J103" s="45">
        <v>0</v>
      </c>
      <c r="K103" s="45">
        <v>0</v>
      </c>
      <c r="L103" s="54">
        <v>0.24959980899999998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0.15918884800000002</v>
      </c>
      <c r="S103" s="45">
        <v>0</v>
      </c>
      <c r="T103" s="45">
        <v>0</v>
      </c>
      <c r="U103" s="45">
        <v>0</v>
      </c>
      <c r="V103" s="54">
        <v>0.082647537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0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11.753742855</v>
      </c>
      <c r="AS103" s="45">
        <v>0</v>
      </c>
      <c r="AT103" s="45">
        <v>0</v>
      </c>
      <c r="AU103" s="54">
        <v>0</v>
      </c>
      <c r="AV103" s="73">
        <v>3.4570620979999998</v>
      </c>
      <c r="AW103" s="45">
        <v>0.363008327</v>
      </c>
      <c r="AX103" s="45">
        <v>0</v>
      </c>
      <c r="AY103" s="45">
        <v>0</v>
      </c>
      <c r="AZ103" s="54">
        <v>9.138548465000001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1.224432244</v>
      </c>
      <c r="BG103" s="53">
        <v>0.137601886</v>
      </c>
      <c r="BH103" s="45">
        <v>0</v>
      </c>
      <c r="BI103" s="45">
        <v>0</v>
      </c>
      <c r="BJ103" s="54">
        <v>0.38001955200000004</v>
      </c>
      <c r="BK103" s="61">
        <f t="shared" si="18"/>
        <v>27.720457119000002</v>
      </c>
    </row>
    <row r="104" spans="1:63" ht="12.75">
      <c r="A104" s="11"/>
      <c r="B104" s="24" t="s">
        <v>117</v>
      </c>
      <c r="C104" s="73">
        <v>0</v>
      </c>
      <c r="D104" s="53">
        <v>0.477715081</v>
      </c>
      <c r="E104" s="45">
        <v>0</v>
      </c>
      <c r="F104" s="45">
        <v>0</v>
      </c>
      <c r="G104" s="54">
        <v>0</v>
      </c>
      <c r="H104" s="73">
        <v>0.5954816829999999</v>
      </c>
      <c r="I104" s="45">
        <v>0</v>
      </c>
      <c r="J104" s="45">
        <v>0</v>
      </c>
      <c r="K104" s="45">
        <v>0</v>
      </c>
      <c r="L104" s="54">
        <v>0.669230049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0.25271310399999997</v>
      </c>
      <c r="S104" s="45">
        <v>0.10471458</v>
      </c>
      <c r="T104" s="45">
        <v>0</v>
      </c>
      <c r="U104" s="45">
        <v>0</v>
      </c>
      <c r="V104" s="54">
        <v>0.389117899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0.000630082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8.722325121999999</v>
      </c>
      <c r="AW104" s="45">
        <v>0.67959515</v>
      </c>
      <c r="AX104" s="45">
        <v>0</v>
      </c>
      <c r="AY104" s="45">
        <v>0</v>
      </c>
      <c r="AZ104" s="54">
        <v>6.219923489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2.573707851</v>
      </c>
      <c r="BG104" s="53">
        <v>0.024017534999999996</v>
      </c>
      <c r="BH104" s="45">
        <v>0</v>
      </c>
      <c r="BI104" s="45">
        <v>0</v>
      </c>
      <c r="BJ104" s="54">
        <v>0.339829304</v>
      </c>
      <c r="BK104" s="61">
        <f t="shared" si="18"/>
        <v>21.049000928999995</v>
      </c>
    </row>
    <row r="105" spans="1:63" ht="12.75">
      <c r="A105" s="11"/>
      <c r="B105" s="24" t="s">
        <v>118</v>
      </c>
      <c r="C105" s="73">
        <v>0</v>
      </c>
      <c r="D105" s="53">
        <v>0.763296886</v>
      </c>
      <c r="E105" s="45">
        <v>0</v>
      </c>
      <c r="F105" s="45">
        <v>0</v>
      </c>
      <c r="G105" s="54">
        <v>0</v>
      </c>
      <c r="H105" s="73">
        <v>5.846244583</v>
      </c>
      <c r="I105" s="45">
        <v>5.479619753</v>
      </c>
      <c r="J105" s="45">
        <v>0</v>
      </c>
      <c r="K105" s="45">
        <v>0</v>
      </c>
      <c r="L105" s="54">
        <v>31.929119572999998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2.165131038</v>
      </c>
      <c r="S105" s="45">
        <v>0</v>
      </c>
      <c r="T105" s="45">
        <v>0</v>
      </c>
      <c r="U105" s="45">
        <v>0</v>
      </c>
      <c r="V105" s="54">
        <v>0.774323569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0.06966478699999999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0.058816908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19.212655704</v>
      </c>
      <c r="AS105" s="45">
        <v>0</v>
      </c>
      <c r="AT105" s="45">
        <v>0</v>
      </c>
      <c r="AU105" s="54">
        <v>0</v>
      </c>
      <c r="AV105" s="73">
        <v>85.17308855400002</v>
      </c>
      <c r="AW105" s="45">
        <v>19.319597444000003</v>
      </c>
      <c r="AX105" s="45">
        <v>0</v>
      </c>
      <c r="AY105" s="45">
        <v>0</v>
      </c>
      <c r="AZ105" s="54">
        <v>138.25881558299997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26.823393154</v>
      </c>
      <c r="BG105" s="53">
        <v>1.253805063</v>
      </c>
      <c r="BH105" s="45">
        <v>0</v>
      </c>
      <c r="BI105" s="45">
        <v>0</v>
      </c>
      <c r="BJ105" s="54">
        <v>12.100914965</v>
      </c>
      <c r="BK105" s="61">
        <f t="shared" si="18"/>
        <v>349.228487564</v>
      </c>
    </row>
    <row r="106" spans="1:63" ht="12.75">
      <c r="A106" s="11"/>
      <c r="B106" s="24" t="s">
        <v>119</v>
      </c>
      <c r="C106" s="73">
        <v>0</v>
      </c>
      <c r="D106" s="53">
        <v>5.273671588</v>
      </c>
      <c r="E106" s="45">
        <v>0</v>
      </c>
      <c r="F106" s="45">
        <v>0</v>
      </c>
      <c r="G106" s="54">
        <v>0</v>
      </c>
      <c r="H106" s="73">
        <v>1.1104984199999999</v>
      </c>
      <c r="I106" s="45">
        <v>0.000611513</v>
      </c>
      <c r="J106" s="45">
        <v>0</v>
      </c>
      <c r="K106" s="45">
        <v>0</v>
      </c>
      <c r="L106" s="54">
        <v>4.758979754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0.804656061</v>
      </c>
      <c r="S106" s="45">
        <v>0</v>
      </c>
      <c r="T106" s="45">
        <v>0</v>
      </c>
      <c r="U106" s="45">
        <v>0</v>
      </c>
      <c r="V106" s="54">
        <v>0.7557213030000001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5.981859192</v>
      </c>
      <c r="AW106" s="45">
        <v>0.022399249</v>
      </c>
      <c r="AX106" s="45">
        <v>0</v>
      </c>
      <c r="AY106" s="45">
        <v>0</v>
      </c>
      <c r="AZ106" s="54">
        <v>6.46759696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2.2869419750000004</v>
      </c>
      <c r="BG106" s="53">
        <v>0.053214634999999996</v>
      </c>
      <c r="BH106" s="45">
        <v>0</v>
      </c>
      <c r="BI106" s="45">
        <v>0</v>
      </c>
      <c r="BJ106" s="54">
        <v>0.22783048500000003</v>
      </c>
      <c r="BK106" s="61">
        <f t="shared" si="18"/>
        <v>27.743981135</v>
      </c>
    </row>
    <row r="107" spans="1:63" ht="12.75">
      <c r="A107" s="11"/>
      <c r="B107" s="24" t="s">
        <v>147</v>
      </c>
      <c r="C107" s="73">
        <v>0</v>
      </c>
      <c r="D107" s="53">
        <v>6.161310177000001</v>
      </c>
      <c r="E107" s="45">
        <v>0</v>
      </c>
      <c r="F107" s="45">
        <v>0</v>
      </c>
      <c r="G107" s="54">
        <v>0</v>
      </c>
      <c r="H107" s="73">
        <v>0.404271291</v>
      </c>
      <c r="I107" s="45">
        <v>0.542880301</v>
      </c>
      <c r="J107" s="45">
        <v>0</v>
      </c>
      <c r="K107" s="45">
        <v>0</v>
      </c>
      <c r="L107" s="54">
        <v>0.102947125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0.094819814</v>
      </c>
      <c r="S107" s="45">
        <v>0</v>
      </c>
      <c r="T107" s="45">
        <v>0</v>
      </c>
      <c r="U107" s="45">
        <v>0</v>
      </c>
      <c r="V107" s="54">
        <v>0.11897048700000001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5.038627168999999</v>
      </c>
      <c r="AW107" s="45">
        <v>1.625311473</v>
      </c>
      <c r="AX107" s="45">
        <v>0</v>
      </c>
      <c r="AY107" s="45">
        <v>0</v>
      </c>
      <c r="AZ107" s="54">
        <v>26.360221839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0.6708163560000001</v>
      </c>
      <c r="BG107" s="53">
        <v>0</v>
      </c>
      <c r="BH107" s="45">
        <v>0</v>
      </c>
      <c r="BI107" s="45">
        <v>0</v>
      </c>
      <c r="BJ107" s="54">
        <v>0.36591007799999997</v>
      </c>
      <c r="BK107" s="61">
        <f t="shared" si="18"/>
        <v>41.48608611</v>
      </c>
    </row>
    <row r="108" spans="1:63" ht="12.75">
      <c r="A108" s="36"/>
      <c r="B108" s="38" t="s">
        <v>79</v>
      </c>
      <c r="C108" s="81">
        <f>SUM(C102:C107)</f>
        <v>0</v>
      </c>
      <c r="D108" s="81">
        <f>SUM(D102:D107)</f>
        <v>72.952367059</v>
      </c>
      <c r="E108" s="81">
        <f aca="true" t="shared" si="19" ref="E108:BI108">SUM(E102:E107)</f>
        <v>0</v>
      </c>
      <c r="F108" s="81">
        <f t="shared" si="19"/>
        <v>0</v>
      </c>
      <c r="G108" s="81">
        <f t="shared" si="19"/>
        <v>0</v>
      </c>
      <c r="H108" s="81">
        <f t="shared" si="19"/>
        <v>10.108561283</v>
      </c>
      <c r="I108" s="81">
        <f t="shared" si="19"/>
        <v>7.286901844</v>
      </c>
      <c r="J108" s="81">
        <f t="shared" si="19"/>
        <v>0</v>
      </c>
      <c r="K108" s="81">
        <f t="shared" si="19"/>
        <v>0</v>
      </c>
      <c r="L108" s="81">
        <f t="shared" si="19"/>
        <v>50.794669371</v>
      </c>
      <c r="M108" s="81">
        <f t="shared" si="19"/>
        <v>0</v>
      </c>
      <c r="N108" s="81">
        <f t="shared" si="19"/>
        <v>0</v>
      </c>
      <c r="O108" s="81">
        <f t="shared" si="19"/>
        <v>0</v>
      </c>
      <c r="P108" s="81">
        <f t="shared" si="19"/>
        <v>0</v>
      </c>
      <c r="Q108" s="81">
        <f t="shared" si="19"/>
        <v>0</v>
      </c>
      <c r="R108" s="81">
        <f t="shared" si="19"/>
        <v>3.9137217150000003</v>
      </c>
      <c r="S108" s="81">
        <f t="shared" si="19"/>
        <v>0.10471458</v>
      </c>
      <c r="T108" s="81">
        <f t="shared" si="19"/>
        <v>0</v>
      </c>
      <c r="U108" s="81">
        <f t="shared" si="19"/>
        <v>0</v>
      </c>
      <c r="V108" s="81">
        <f t="shared" si="19"/>
        <v>10.243409915</v>
      </c>
      <c r="W108" s="81">
        <f t="shared" si="19"/>
        <v>0</v>
      </c>
      <c r="X108" s="81">
        <f t="shared" si="19"/>
        <v>0</v>
      </c>
      <c r="Y108" s="81">
        <f t="shared" si="19"/>
        <v>0</v>
      </c>
      <c r="Z108" s="81">
        <f t="shared" si="19"/>
        <v>0</v>
      </c>
      <c r="AA108" s="81">
        <f t="shared" si="19"/>
        <v>0</v>
      </c>
      <c r="AB108" s="81">
        <f t="shared" si="19"/>
        <v>0.06966478699999999</v>
      </c>
      <c r="AC108" s="81">
        <f t="shared" si="19"/>
        <v>0</v>
      </c>
      <c r="AD108" s="81">
        <f t="shared" si="19"/>
        <v>0</v>
      </c>
      <c r="AE108" s="81">
        <f t="shared" si="19"/>
        <v>0</v>
      </c>
      <c r="AF108" s="81">
        <f t="shared" si="19"/>
        <v>0</v>
      </c>
      <c r="AG108" s="81">
        <f t="shared" si="19"/>
        <v>0</v>
      </c>
      <c r="AH108" s="81">
        <f t="shared" si="19"/>
        <v>0</v>
      </c>
      <c r="AI108" s="81">
        <f t="shared" si="19"/>
        <v>0</v>
      </c>
      <c r="AJ108" s="81">
        <f t="shared" si="19"/>
        <v>0</v>
      </c>
      <c r="AK108" s="81">
        <f t="shared" si="19"/>
        <v>0</v>
      </c>
      <c r="AL108" s="81">
        <f t="shared" si="19"/>
        <v>0.059474085</v>
      </c>
      <c r="AM108" s="81">
        <f t="shared" si="19"/>
        <v>0</v>
      </c>
      <c r="AN108" s="81">
        <f t="shared" si="19"/>
        <v>0</v>
      </c>
      <c r="AO108" s="81">
        <f t="shared" si="19"/>
        <v>0</v>
      </c>
      <c r="AP108" s="81">
        <f t="shared" si="19"/>
        <v>0</v>
      </c>
      <c r="AQ108" s="81">
        <f t="shared" si="19"/>
        <v>0</v>
      </c>
      <c r="AR108" s="81">
        <f t="shared" si="19"/>
        <v>30.966398558999998</v>
      </c>
      <c r="AS108" s="81">
        <f t="shared" si="19"/>
        <v>0</v>
      </c>
      <c r="AT108" s="81">
        <f t="shared" si="19"/>
        <v>0</v>
      </c>
      <c r="AU108" s="81">
        <f t="shared" si="19"/>
        <v>0</v>
      </c>
      <c r="AV108" s="81">
        <f t="shared" si="19"/>
        <v>116.038291412</v>
      </c>
      <c r="AW108" s="81">
        <f t="shared" si="19"/>
        <v>60.367771344000005</v>
      </c>
      <c r="AX108" s="81">
        <f t="shared" si="19"/>
        <v>0</v>
      </c>
      <c r="AY108" s="81">
        <f t="shared" si="19"/>
        <v>0</v>
      </c>
      <c r="AZ108" s="81">
        <f t="shared" si="19"/>
        <v>215.789812596</v>
      </c>
      <c r="BA108" s="81">
        <f t="shared" si="19"/>
        <v>0</v>
      </c>
      <c r="BB108" s="81">
        <f t="shared" si="19"/>
        <v>0</v>
      </c>
      <c r="BC108" s="81">
        <f t="shared" si="19"/>
        <v>0</v>
      </c>
      <c r="BD108" s="81">
        <f t="shared" si="19"/>
        <v>0</v>
      </c>
      <c r="BE108" s="81">
        <f t="shared" si="19"/>
        <v>0</v>
      </c>
      <c r="BF108" s="81">
        <f t="shared" si="19"/>
        <v>35.409559213</v>
      </c>
      <c r="BG108" s="81">
        <f t="shared" si="19"/>
        <v>2.7331967419999996</v>
      </c>
      <c r="BH108" s="81">
        <f t="shared" si="19"/>
        <v>0</v>
      </c>
      <c r="BI108" s="81">
        <f t="shared" si="19"/>
        <v>0</v>
      </c>
      <c r="BJ108" s="81">
        <f>SUM(BJ102:BJ107)</f>
        <v>15.24712253</v>
      </c>
      <c r="BK108" s="99">
        <f>SUM(BK102:BK107)</f>
        <v>632.0856370349999</v>
      </c>
    </row>
    <row r="109" spans="1:63" ht="4.5" customHeight="1">
      <c r="A109" s="11"/>
      <c r="B109" s="2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3"/>
    </row>
    <row r="110" spans="1:65" ht="12.75">
      <c r="A110" s="36"/>
      <c r="B110" s="83" t="s">
        <v>93</v>
      </c>
      <c r="C110" s="84">
        <f aca="true" t="shared" si="20" ref="C110:AH110">+C108++C89+C84+C64</f>
        <v>0</v>
      </c>
      <c r="D110" s="70">
        <f t="shared" si="20"/>
        <v>3440.642322916</v>
      </c>
      <c r="E110" s="70">
        <f t="shared" si="20"/>
        <v>0</v>
      </c>
      <c r="F110" s="70">
        <f t="shared" si="20"/>
        <v>0</v>
      </c>
      <c r="G110" s="85">
        <f t="shared" si="20"/>
        <v>0</v>
      </c>
      <c r="H110" s="84">
        <f t="shared" si="20"/>
        <v>806.9481563209998</v>
      </c>
      <c r="I110" s="70">
        <f t="shared" si="20"/>
        <v>13814.835993184</v>
      </c>
      <c r="J110" s="70">
        <f t="shared" si="20"/>
        <v>2799.7039925010004</v>
      </c>
      <c r="K110" s="70">
        <f t="shared" si="20"/>
        <v>0.794003932</v>
      </c>
      <c r="L110" s="85">
        <f t="shared" si="20"/>
        <v>3104.122556196</v>
      </c>
      <c r="M110" s="84">
        <f t="shared" si="20"/>
        <v>0</v>
      </c>
      <c r="N110" s="70">
        <f t="shared" si="20"/>
        <v>0</v>
      </c>
      <c r="O110" s="70">
        <f t="shared" si="20"/>
        <v>0</v>
      </c>
      <c r="P110" s="70">
        <f t="shared" si="20"/>
        <v>0</v>
      </c>
      <c r="Q110" s="85">
        <f t="shared" si="20"/>
        <v>0</v>
      </c>
      <c r="R110" s="84">
        <f t="shared" si="20"/>
        <v>335.617257281</v>
      </c>
      <c r="S110" s="70">
        <f t="shared" si="20"/>
        <v>637.758403994</v>
      </c>
      <c r="T110" s="70">
        <f t="shared" si="20"/>
        <v>140.267831626</v>
      </c>
      <c r="U110" s="70">
        <f t="shared" si="20"/>
        <v>0</v>
      </c>
      <c r="V110" s="85">
        <f t="shared" si="20"/>
        <v>278.965821892</v>
      </c>
      <c r="W110" s="84">
        <f t="shared" si="20"/>
        <v>0</v>
      </c>
      <c r="X110" s="70">
        <f t="shared" si="20"/>
        <v>0</v>
      </c>
      <c r="Y110" s="70">
        <f t="shared" si="20"/>
        <v>0</v>
      </c>
      <c r="Z110" s="70">
        <f t="shared" si="20"/>
        <v>0</v>
      </c>
      <c r="AA110" s="85">
        <f t="shared" si="20"/>
        <v>0</v>
      </c>
      <c r="AB110" s="84">
        <f t="shared" si="20"/>
        <v>4.3418868370000006</v>
      </c>
      <c r="AC110" s="70">
        <f t="shared" si="20"/>
        <v>11.355599839</v>
      </c>
      <c r="AD110" s="70">
        <f t="shared" si="20"/>
        <v>0</v>
      </c>
      <c r="AE110" s="70">
        <f t="shared" si="20"/>
        <v>0</v>
      </c>
      <c r="AF110" s="85">
        <f t="shared" si="20"/>
        <v>0.361179826</v>
      </c>
      <c r="AG110" s="84">
        <f t="shared" si="20"/>
        <v>0</v>
      </c>
      <c r="AH110" s="70">
        <f t="shared" si="20"/>
        <v>0</v>
      </c>
      <c r="AI110" s="70">
        <f aca="true" t="shared" si="21" ref="AI110:BJ110">+AI108++AI89+AI84+AI64</f>
        <v>0</v>
      </c>
      <c r="AJ110" s="70">
        <f t="shared" si="21"/>
        <v>0</v>
      </c>
      <c r="AK110" s="85">
        <f t="shared" si="21"/>
        <v>0</v>
      </c>
      <c r="AL110" s="84">
        <f t="shared" si="21"/>
        <v>3.373870056</v>
      </c>
      <c r="AM110" s="70">
        <f t="shared" si="21"/>
        <v>0</v>
      </c>
      <c r="AN110" s="70">
        <f t="shared" si="21"/>
        <v>0</v>
      </c>
      <c r="AO110" s="70">
        <f t="shared" si="21"/>
        <v>0</v>
      </c>
      <c r="AP110" s="85">
        <f t="shared" si="21"/>
        <v>0.39878295599999997</v>
      </c>
      <c r="AQ110" s="84">
        <f t="shared" si="21"/>
        <v>0</v>
      </c>
      <c r="AR110" s="70">
        <f t="shared" si="21"/>
        <v>166.919093471</v>
      </c>
      <c r="AS110" s="70">
        <f t="shared" si="21"/>
        <v>0</v>
      </c>
      <c r="AT110" s="70">
        <f t="shared" si="21"/>
        <v>0</v>
      </c>
      <c r="AU110" s="85">
        <f t="shared" si="21"/>
        <v>0</v>
      </c>
      <c r="AV110" s="52">
        <f t="shared" si="21"/>
        <v>9783.843678308001</v>
      </c>
      <c r="AW110" s="70">
        <f t="shared" si="21"/>
        <v>8695.407870746001</v>
      </c>
      <c r="AX110" s="70">
        <f t="shared" si="21"/>
        <v>177.119909189</v>
      </c>
      <c r="AY110" s="70">
        <f t="shared" si="21"/>
        <v>0</v>
      </c>
      <c r="AZ110" s="87">
        <f t="shared" si="21"/>
        <v>13516.368351511</v>
      </c>
      <c r="BA110" s="84">
        <f t="shared" si="21"/>
        <v>0</v>
      </c>
      <c r="BB110" s="70">
        <f t="shared" si="21"/>
        <v>0</v>
      </c>
      <c r="BC110" s="70">
        <f t="shared" si="21"/>
        <v>0</v>
      </c>
      <c r="BD110" s="70">
        <f t="shared" si="21"/>
        <v>0</v>
      </c>
      <c r="BE110" s="85">
        <f t="shared" si="21"/>
        <v>0</v>
      </c>
      <c r="BF110" s="84">
        <f t="shared" si="21"/>
        <v>4101.815874143</v>
      </c>
      <c r="BG110" s="70">
        <f t="shared" si="21"/>
        <v>842.0368147199999</v>
      </c>
      <c r="BH110" s="70">
        <f t="shared" si="21"/>
        <v>85.939501231</v>
      </c>
      <c r="BI110" s="70">
        <f t="shared" si="21"/>
        <v>0</v>
      </c>
      <c r="BJ110" s="85">
        <f t="shared" si="21"/>
        <v>2157.2695436569993</v>
      </c>
      <c r="BK110" s="97">
        <f>+BK108+BK89+BK84+BK64</f>
        <v>64906.208296333</v>
      </c>
      <c r="BM110" s="106"/>
    </row>
    <row r="111" spans="1:63" ht="4.5" customHeight="1">
      <c r="A111" s="11"/>
      <c r="B111" s="22"/>
      <c r="C111" s="116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7"/>
    </row>
    <row r="112" spans="1:63" ht="14.25" customHeight="1">
      <c r="A112" s="11" t="s">
        <v>5</v>
      </c>
      <c r="B112" s="23" t="s">
        <v>26</v>
      </c>
      <c r="C112" s="116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7"/>
    </row>
    <row r="113" spans="1:63" ht="14.25" customHeight="1">
      <c r="A113" s="32"/>
      <c r="B113" s="28" t="s">
        <v>120</v>
      </c>
      <c r="C113" s="73">
        <v>0</v>
      </c>
      <c r="D113" s="53">
        <v>10.363300747</v>
      </c>
      <c r="E113" s="45">
        <v>0</v>
      </c>
      <c r="F113" s="45">
        <v>0</v>
      </c>
      <c r="G113" s="54">
        <v>0</v>
      </c>
      <c r="H113" s="73">
        <v>3.1921758299999996</v>
      </c>
      <c r="I113" s="45">
        <v>3.393991095</v>
      </c>
      <c r="J113" s="45">
        <v>0.8282482139999999</v>
      </c>
      <c r="K113" s="45">
        <v>0</v>
      </c>
      <c r="L113" s="54">
        <v>17.48675189</v>
      </c>
      <c r="M113" s="73">
        <v>0</v>
      </c>
      <c r="N113" s="53">
        <v>0</v>
      </c>
      <c r="O113" s="45">
        <v>0</v>
      </c>
      <c r="P113" s="45">
        <v>0</v>
      </c>
      <c r="Q113" s="54">
        <v>0</v>
      </c>
      <c r="R113" s="73">
        <v>2.005733928</v>
      </c>
      <c r="S113" s="45">
        <v>1.536242459</v>
      </c>
      <c r="T113" s="45">
        <v>6.778918188</v>
      </c>
      <c r="U113" s="45">
        <v>0</v>
      </c>
      <c r="V113" s="54">
        <v>3.895954435</v>
      </c>
      <c r="W113" s="73">
        <v>0</v>
      </c>
      <c r="X113" s="45">
        <v>0</v>
      </c>
      <c r="Y113" s="45">
        <v>0</v>
      </c>
      <c r="Z113" s="45">
        <v>0</v>
      </c>
      <c r="AA113" s="54">
        <v>0</v>
      </c>
      <c r="AB113" s="73">
        <v>0.000902664</v>
      </c>
      <c r="AC113" s="45">
        <v>0</v>
      </c>
      <c r="AD113" s="45">
        <v>0</v>
      </c>
      <c r="AE113" s="45">
        <v>0</v>
      </c>
      <c r="AF113" s="54">
        <v>0</v>
      </c>
      <c r="AG113" s="73">
        <v>0</v>
      </c>
      <c r="AH113" s="45">
        <v>0</v>
      </c>
      <c r="AI113" s="45">
        <v>0</v>
      </c>
      <c r="AJ113" s="45">
        <v>0</v>
      </c>
      <c r="AK113" s="54">
        <v>0</v>
      </c>
      <c r="AL113" s="73">
        <v>0.004142379</v>
      </c>
      <c r="AM113" s="45">
        <v>0</v>
      </c>
      <c r="AN113" s="45">
        <v>0</v>
      </c>
      <c r="AO113" s="45">
        <v>0</v>
      </c>
      <c r="AP113" s="54">
        <v>0</v>
      </c>
      <c r="AQ113" s="73">
        <v>0</v>
      </c>
      <c r="AR113" s="53">
        <v>0</v>
      </c>
      <c r="AS113" s="45">
        <v>0</v>
      </c>
      <c r="AT113" s="45">
        <v>0</v>
      </c>
      <c r="AU113" s="54">
        <v>0</v>
      </c>
      <c r="AV113" s="73">
        <v>164.194962197</v>
      </c>
      <c r="AW113" s="45">
        <v>144.345750223</v>
      </c>
      <c r="AX113" s="45">
        <v>0</v>
      </c>
      <c r="AY113" s="45">
        <v>0</v>
      </c>
      <c r="AZ113" s="54">
        <v>477.014944181</v>
      </c>
      <c r="BA113" s="43">
        <v>0</v>
      </c>
      <c r="BB113" s="44">
        <v>0</v>
      </c>
      <c r="BC113" s="43">
        <v>0</v>
      </c>
      <c r="BD113" s="43">
        <v>0</v>
      </c>
      <c r="BE113" s="48">
        <v>0</v>
      </c>
      <c r="BF113" s="43">
        <v>64.627316232</v>
      </c>
      <c r="BG113" s="44">
        <v>33.319844638</v>
      </c>
      <c r="BH113" s="43">
        <v>0</v>
      </c>
      <c r="BI113" s="43">
        <v>0</v>
      </c>
      <c r="BJ113" s="48">
        <v>102.636763492</v>
      </c>
      <c r="BK113" s="100">
        <f>SUM(C113:BJ113)</f>
        <v>1035.625942792</v>
      </c>
    </row>
    <row r="114" spans="1:63" ht="13.5" thickBot="1">
      <c r="A114" s="40"/>
      <c r="B114" s="86" t="s">
        <v>79</v>
      </c>
      <c r="C114" s="50">
        <f>SUM(C113)</f>
        <v>0</v>
      </c>
      <c r="D114" s="71">
        <f aca="true" t="shared" si="22" ref="D114:BK114">SUM(D113)</f>
        <v>10.363300747</v>
      </c>
      <c r="E114" s="71">
        <f t="shared" si="22"/>
        <v>0</v>
      </c>
      <c r="F114" s="71">
        <f t="shared" si="22"/>
        <v>0</v>
      </c>
      <c r="G114" s="69">
        <f t="shared" si="22"/>
        <v>0</v>
      </c>
      <c r="H114" s="50">
        <f t="shared" si="22"/>
        <v>3.1921758299999996</v>
      </c>
      <c r="I114" s="71">
        <f t="shared" si="22"/>
        <v>3.393991095</v>
      </c>
      <c r="J114" s="71">
        <f t="shared" si="22"/>
        <v>0.8282482139999999</v>
      </c>
      <c r="K114" s="71">
        <f t="shared" si="22"/>
        <v>0</v>
      </c>
      <c r="L114" s="69">
        <f t="shared" si="22"/>
        <v>17.48675189</v>
      </c>
      <c r="M114" s="50">
        <f t="shared" si="22"/>
        <v>0</v>
      </c>
      <c r="N114" s="71">
        <f t="shared" si="22"/>
        <v>0</v>
      </c>
      <c r="O114" s="71">
        <f t="shared" si="22"/>
        <v>0</v>
      </c>
      <c r="P114" s="71">
        <f t="shared" si="22"/>
        <v>0</v>
      </c>
      <c r="Q114" s="69">
        <f t="shared" si="22"/>
        <v>0</v>
      </c>
      <c r="R114" s="50">
        <f t="shared" si="22"/>
        <v>2.005733928</v>
      </c>
      <c r="S114" s="71">
        <f t="shared" si="22"/>
        <v>1.536242459</v>
      </c>
      <c r="T114" s="71">
        <f t="shared" si="22"/>
        <v>6.778918188</v>
      </c>
      <c r="U114" s="71">
        <f t="shared" si="22"/>
        <v>0</v>
      </c>
      <c r="V114" s="69">
        <f t="shared" si="22"/>
        <v>3.895954435</v>
      </c>
      <c r="W114" s="50">
        <f t="shared" si="22"/>
        <v>0</v>
      </c>
      <c r="X114" s="71">
        <f t="shared" si="22"/>
        <v>0</v>
      </c>
      <c r="Y114" s="71">
        <f t="shared" si="22"/>
        <v>0</v>
      </c>
      <c r="Z114" s="71">
        <f t="shared" si="22"/>
        <v>0</v>
      </c>
      <c r="AA114" s="69">
        <f t="shared" si="22"/>
        <v>0</v>
      </c>
      <c r="AB114" s="50">
        <f t="shared" si="22"/>
        <v>0.000902664</v>
      </c>
      <c r="AC114" s="71">
        <f t="shared" si="22"/>
        <v>0</v>
      </c>
      <c r="AD114" s="71">
        <f t="shared" si="22"/>
        <v>0</v>
      </c>
      <c r="AE114" s="71">
        <f t="shared" si="22"/>
        <v>0</v>
      </c>
      <c r="AF114" s="69">
        <f t="shared" si="22"/>
        <v>0</v>
      </c>
      <c r="AG114" s="50">
        <f t="shared" si="22"/>
        <v>0</v>
      </c>
      <c r="AH114" s="71">
        <f t="shared" si="22"/>
        <v>0</v>
      </c>
      <c r="AI114" s="71">
        <f t="shared" si="22"/>
        <v>0</v>
      </c>
      <c r="AJ114" s="71">
        <f t="shared" si="22"/>
        <v>0</v>
      </c>
      <c r="AK114" s="69">
        <f t="shared" si="22"/>
        <v>0</v>
      </c>
      <c r="AL114" s="50">
        <f t="shared" si="22"/>
        <v>0.004142379</v>
      </c>
      <c r="AM114" s="71">
        <f t="shared" si="22"/>
        <v>0</v>
      </c>
      <c r="AN114" s="71">
        <f t="shared" si="22"/>
        <v>0</v>
      </c>
      <c r="AO114" s="71">
        <f t="shared" si="22"/>
        <v>0</v>
      </c>
      <c r="AP114" s="69">
        <f t="shared" si="22"/>
        <v>0</v>
      </c>
      <c r="AQ114" s="50">
        <f t="shared" si="22"/>
        <v>0</v>
      </c>
      <c r="AR114" s="71">
        <f t="shared" si="22"/>
        <v>0</v>
      </c>
      <c r="AS114" s="71">
        <f t="shared" si="22"/>
        <v>0</v>
      </c>
      <c r="AT114" s="71">
        <f t="shared" si="22"/>
        <v>0</v>
      </c>
      <c r="AU114" s="69">
        <f t="shared" si="22"/>
        <v>0</v>
      </c>
      <c r="AV114" s="50">
        <f t="shared" si="22"/>
        <v>164.194962197</v>
      </c>
      <c r="AW114" s="71">
        <f t="shared" si="22"/>
        <v>144.345750223</v>
      </c>
      <c r="AX114" s="71">
        <f t="shared" si="22"/>
        <v>0</v>
      </c>
      <c r="AY114" s="71">
        <f t="shared" si="22"/>
        <v>0</v>
      </c>
      <c r="AZ114" s="69">
        <f t="shared" si="22"/>
        <v>477.014944181</v>
      </c>
      <c r="BA114" s="51">
        <f t="shared" si="22"/>
        <v>0</v>
      </c>
      <c r="BB114" s="71">
        <f t="shared" si="22"/>
        <v>0</v>
      </c>
      <c r="BC114" s="71">
        <f t="shared" si="22"/>
        <v>0</v>
      </c>
      <c r="BD114" s="71">
        <f t="shared" si="22"/>
        <v>0</v>
      </c>
      <c r="BE114" s="88">
        <f t="shared" si="22"/>
        <v>0</v>
      </c>
      <c r="BF114" s="50">
        <f t="shared" si="22"/>
        <v>64.627316232</v>
      </c>
      <c r="BG114" s="71">
        <f t="shared" si="22"/>
        <v>33.319844638</v>
      </c>
      <c r="BH114" s="71">
        <f t="shared" si="22"/>
        <v>0</v>
      </c>
      <c r="BI114" s="71">
        <f t="shared" si="22"/>
        <v>0</v>
      </c>
      <c r="BJ114" s="69">
        <f t="shared" si="22"/>
        <v>102.636763492</v>
      </c>
      <c r="BK114" s="101">
        <f t="shared" si="22"/>
        <v>1035.625942792</v>
      </c>
    </row>
    <row r="115" spans="1:63" ht="6" customHeight="1">
      <c r="A115" s="4"/>
      <c r="B115" s="16"/>
      <c r="C115" s="27"/>
      <c r="D115" s="34"/>
      <c r="E115" s="27"/>
      <c r="F115" s="27"/>
      <c r="G115" s="27"/>
      <c r="H115" s="27"/>
      <c r="I115" s="27"/>
      <c r="J115" s="27"/>
      <c r="K115" s="27"/>
      <c r="L115" s="27"/>
      <c r="M115" s="27"/>
      <c r="N115" s="34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34"/>
      <c r="AS115" s="27"/>
      <c r="AT115" s="27"/>
      <c r="AU115" s="27"/>
      <c r="AV115" s="27"/>
      <c r="AW115" s="27"/>
      <c r="AX115" s="27"/>
      <c r="AY115" s="27"/>
      <c r="AZ115" s="27"/>
      <c r="BA115" s="27"/>
      <c r="BB115" s="34"/>
      <c r="BC115" s="27"/>
      <c r="BD115" s="27"/>
      <c r="BE115" s="27"/>
      <c r="BF115" s="27"/>
      <c r="BG115" s="34"/>
      <c r="BH115" s="27"/>
      <c r="BI115" s="27"/>
      <c r="BJ115" s="27"/>
      <c r="BK115" s="30"/>
    </row>
    <row r="116" spans="1:63" ht="12.75">
      <c r="A116" s="4"/>
      <c r="B116" s="4" t="s">
        <v>121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1" t="s">
        <v>122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0"/>
    </row>
    <row r="117" spans="1:63" ht="12.75">
      <c r="A117" s="4"/>
      <c r="B117" s="4" t="s">
        <v>123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2" t="s">
        <v>124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3:63" ht="12.75"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125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2:63" ht="12.75">
      <c r="B119" s="4" t="s">
        <v>153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126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2:63" ht="12.75">
      <c r="B120" s="4" t="s">
        <v>154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127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/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128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1:BK51"/>
    <mergeCell ref="C54:BK5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7:BK67"/>
    <mergeCell ref="M3:V3"/>
    <mergeCell ref="C11:BK11"/>
    <mergeCell ref="C15:BK15"/>
    <mergeCell ref="C48:BK48"/>
    <mergeCell ref="C101:BK101"/>
    <mergeCell ref="C68:BK68"/>
    <mergeCell ref="C65:BK65"/>
    <mergeCell ref="C71:BK71"/>
    <mergeCell ref="C85:BK85"/>
    <mergeCell ref="C86:BK86"/>
    <mergeCell ref="C90:BK90"/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170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145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</v>
      </c>
      <c r="E5" s="108">
        <v>0.7864064</v>
      </c>
      <c r="F5" s="108">
        <v>1.117137972</v>
      </c>
      <c r="G5" s="108">
        <v>0.01366326</v>
      </c>
      <c r="H5" s="108">
        <v>0.009174945</v>
      </c>
      <c r="I5" s="72"/>
      <c r="J5" s="89"/>
      <c r="K5" s="95">
        <f>SUM(D5:J5)</f>
        <v>1.926382577</v>
      </c>
      <c r="L5" s="108">
        <v>0</v>
      </c>
    </row>
    <row r="6" spans="2:12" ht="12.75">
      <c r="B6" s="12">
        <v>2</v>
      </c>
      <c r="C6" s="14" t="s">
        <v>36</v>
      </c>
      <c r="D6" s="108">
        <v>79.154287083</v>
      </c>
      <c r="E6" s="108">
        <v>162.843598706</v>
      </c>
      <c r="F6" s="108">
        <v>559.238584983</v>
      </c>
      <c r="G6" s="108">
        <v>47.649275418</v>
      </c>
      <c r="H6" s="108">
        <v>9.750918994</v>
      </c>
      <c r="I6" s="72"/>
      <c r="J6" s="89"/>
      <c r="K6" s="95">
        <f aca="true" t="shared" si="0" ref="K6:K41">SUM(D6:J6)</f>
        <v>858.6366651840001</v>
      </c>
      <c r="L6" s="108">
        <v>8.711409759</v>
      </c>
    </row>
    <row r="7" spans="2:12" ht="12.75">
      <c r="B7" s="12">
        <v>3</v>
      </c>
      <c r="C7" s="13" t="s">
        <v>37</v>
      </c>
      <c r="D7" s="108">
        <v>0.013081973</v>
      </c>
      <c r="E7" s="108">
        <v>0.513918263</v>
      </c>
      <c r="F7" s="108">
        <v>2.1589232590000003</v>
      </c>
      <c r="G7" s="108">
        <v>0.005918117</v>
      </c>
      <c r="H7" s="108">
        <v>0.005816955</v>
      </c>
      <c r="I7" s="72"/>
      <c r="J7" s="89"/>
      <c r="K7" s="95">
        <f t="shared" si="0"/>
        <v>2.697658567</v>
      </c>
      <c r="L7" s="108">
        <v>0</v>
      </c>
    </row>
    <row r="8" spans="2:12" ht="12.75">
      <c r="B8" s="12">
        <v>4</v>
      </c>
      <c r="C8" s="14" t="s">
        <v>38</v>
      </c>
      <c r="D8" s="108">
        <v>0.744314406</v>
      </c>
      <c r="E8" s="108">
        <v>82.942024146</v>
      </c>
      <c r="F8" s="108">
        <v>100.885262933</v>
      </c>
      <c r="G8" s="108">
        <v>19.302624575</v>
      </c>
      <c r="H8" s="108">
        <v>0.821938666</v>
      </c>
      <c r="I8" s="72"/>
      <c r="J8" s="89"/>
      <c r="K8" s="95">
        <f t="shared" si="0"/>
        <v>204.696164726</v>
      </c>
      <c r="L8" s="108">
        <v>19.658238778</v>
      </c>
    </row>
    <row r="9" spans="2:12" ht="12.75">
      <c r="B9" s="12">
        <v>5</v>
      </c>
      <c r="C9" s="14" t="s">
        <v>39</v>
      </c>
      <c r="D9" s="108">
        <v>0.695518793</v>
      </c>
      <c r="E9" s="108">
        <v>55.766761775000006</v>
      </c>
      <c r="F9" s="108">
        <v>163.052368212</v>
      </c>
      <c r="G9" s="108">
        <v>28.513613785000004</v>
      </c>
      <c r="H9" s="108">
        <v>1.420806376</v>
      </c>
      <c r="I9" s="72"/>
      <c r="J9" s="89"/>
      <c r="K9" s="95">
        <f t="shared" si="0"/>
        <v>249.44906894100004</v>
      </c>
      <c r="L9" s="108">
        <v>3.8730480549999995</v>
      </c>
    </row>
    <row r="10" spans="2:12" ht="12.75">
      <c r="B10" s="12">
        <v>6</v>
      </c>
      <c r="C10" s="14" t="s">
        <v>40</v>
      </c>
      <c r="D10" s="108">
        <v>0.656129515</v>
      </c>
      <c r="E10" s="108">
        <v>69.249510886</v>
      </c>
      <c r="F10" s="108">
        <v>119.43214944900001</v>
      </c>
      <c r="G10" s="108">
        <v>14.328134137000001</v>
      </c>
      <c r="H10" s="108">
        <v>1.904071082</v>
      </c>
      <c r="I10" s="72"/>
      <c r="J10" s="89"/>
      <c r="K10" s="95">
        <f t="shared" si="0"/>
        <v>205.56999506900002</v>
      </c>
      <c r="L10" s="108">
        <v>4.25392495</v>
      </c>
    </row>
    <row r="11" spans="2:12" ht="12.75">
      <c r="B11" s="12">
        <v>7</v>
      </c>
      <c r="C11" s="14" t="s">
        <v>41</v>
      </c>
      <c r="D11" s="108">
        <v>4.248623309</v>
      </c>
      <c r="E11" s="108">
        <v>80.85616857800001</v>
      </c>
      <c r="F11" s="108">
        <v>86.607843281</v>
      </c>
      <c r="G11" s="108">
        <v>9.557663652</v>
      </c>
      <c r="H11" s="108">
        <v>2.35817677</v>
      </c>
      <c r="I11" s="72"/>
      <c r="J11" s="89"/>
      <c r="K11" s="95">
        <f t="shared" si="0"/>
        <v>183.62847559000002</v>
      </c>
      <c r="L11" s="108">
        <v>23.678635793999998</v>
      </c>
    </row>
    <row r="12" spans="2:12" ht="12.75">
      <c r="B12" s="12">
        <v>8</v>
      </c>
      <c r="C12" s="13" t="s">
        <v>42</v>
      </c>
      <c r="D12" s="108">
        <v>0.0034484470000000003</v>
      </c>
      <c r="E12" s="108">
        <v>0.33664731800000003</v>
      </c>
      <c r="F12" s="108">
        <v>5.734302124000001</v>
      </c>
      <c r="G12" s="108">
        <v>0.275386848</v>
      </c>
      <c r="H12" s="108">
        <v>0.005692705</v>
      </c>
      <c r="I12" s="72"/>
      <c r="J12" s="89"/>
      <c r="K12" s="95">
        <f t="shared" si="0"/>
        <v>6.3554774420000015</v>
      </c>
      <c r="L12" s="108">
        <v>0.049878196</v>
      </c>
    </row>
    <row r="13" spans="2:12" ht="12.75">
      <c r="B13" s="12">
        <v>9</v>
      </c>
      <c r="C13" s="13" t="s">
        <v>43</v>
      </c>
      <c r="D13" s="108">
        <v>0.004527326</v>
      </c>
      <c r="E13" s="108">
        <v>0.516756142</v>
      </c>
      <c r="F13" s="108">
        <v>4.7084420819999995</v>
      </c>
      <c r="G13" s="108">
        <v>0.13825939199999998</v>
      </c>
      <c r="H13" s="108">
        <v>0.015242703</v>
      </c>
      <c r="I13" s="72"/>
      <c r="J13" s="89"/>
      <c r="K13" s="95">
        <f t="shared" si="0"/>
        <v>5.383227645</v>
      </c>
      <c r="L13" s="108">
        <v>0</v>
      </c>
    </row>
    <row r="14" spans="2:12" ht="12.75">
      <c r="B14" s="12">
        <v>10</v>
      </c>
      <c r="C14" s="14" t="s">
        <v>44</v>
      </c>
      <c r="D14" s="108">
        <v>101.496487854</v>
      </c>
      <c r="E14" s="108">
        <v>176.956795182</v>
      </c>
      <c r="F14" s="108">
        <v>226.306210408</v>
      </c>
      <c r="G14" s="108">
        <v>35.792821766</v>
      </c>
      <c r="H14" s="108">
        <v>2.7815547780000003</v>
      </c>
      <c r="I14" s="72"/>
      <c r="J14" s="89"/>
      <c r="K14" s="95">
        <f t="shared" si="0"/>
        <v>543.333869988</v>
      </c>
      <c r="L14" s="108">
        <v>3.4610183310000004</v>
      </c>
    </row>
    <row r="15" spans="2:12" ht="12.75">
      <c r="B15" s="12">
        <v>11</v>
      </c>
      <c r="C15" s="14" t="s">
        <v>45</v>
      </c>
      <c r="D15" s="108">
        <v>421.59599090100005</v>
      </c>
      <c r="E15" s="108">
        <v>997.255889042</v>
      </c>
      <c r="F15" s="108">
        <v>1890.651669925</v>
      </c>
      <c r="G15" s="108">
        <v>254.536930313</v>
      </c>
      <c r="H15" s="108">
        <v>23.563809732</v>
      </c>
      <c r="I15" s="72"/>
      <c r="J15" s="89"/>
      <c r="K15" s="95">
        <f t="shared" si="0"/>
        <v>3587.6042899130002</v>
      </c>
      <c r="L15" s="108">
        <v>81.928033843</v>
      </c>
    </row>
    <row r="16" spans="2:12" ht="12.75">
      <c r="B16" s="12">
        <v>12</v>
      </c>
      <c r="C16" s="14" t="s">
        <v>46</v>
      </c>
      <c r="D16" s="108">
        <v>446.96062891400004</v>
      </c>
      <c r="E16" s="108">
        <v>1583.16811099</v>
      </c>
      <c r="F16" s="108">
        <v>603.1118751250001</v>
      </c>
      <c r="G16" s="108">
        <v>56.668900323</v>
      </c>
      <c r="H16" s="108">
        <v>7.3266371480000005</v>
      </c>
      <c r="I16" s="72"/>
      <c r="J16" s="89"/>
      <c r="K16" s="95">
        <f t="shared" si="0"/>
        <v>2697.2361525</v>
      </c>
      <c r="L16" s="108">
        <v>17.9051215</v>
      </c>
    </row>
    <row r="17" spans="2:12" ht="12.75">
      <c r="B17" s="12">
        <v>13</v>
      </c>
      <c r="C17" s="14" t="s">
        <v>47</v>
      </c>
      <c r="D17" s="108">
        <v>0.703789898</v>
      </c>
      <c r="E17" s="108">
        <v>7.9441350879999995</v>
      </c>
      <c r="F17" s="108">
        <v>25.012915181</v>
      </c>
      <c r="G17" s="108">
        <v>2.138005378</v>
      </c>
      <c r="H17" s="108">
        <v>0.20289872</v>
      </c>
      <c r="I17" s="72"/>
      <c r="J17" s="89"/>
      <c r="K17" s="95">
        <f t="shared" si="0"/>
        <v>36.001744265000006</v>
      </c>
      <c r="L17" s="108">
        <v>0.615512337</v>
      </c>
    </row>
    <row r="18" spans="2:12" ht="12.75">
      <c r="B18" s="12">
        <v>14</v>
      </c>
      <c r="C18" s="14" t="s">
        <v>48</v>
      </c>
      <c r="D18" s="108">
        <v>0.051130565</v>
      </c>
      <c r="E18" s="108">
        <v>2.210911886</v>
      </c>
      <c r="F18" s="108">
        <v>14.593699987</v>
      </c>
      <c r="G18" s="108">
        <v>0.265133972</v>
      </c>
      <c r="H18" s="108">
        <v>0.297553237</v>
      </c>
      <c r="I18" s="72"/>
      <c r="J18" s="89"/>
      <c r="K18" s="95">
        <f t="shared" si="0"/>
        <v>17.418429647</v>
      </c>
      <c r="L18" s="108">
        <v>0.251466758</v>
      </c>
    </row>
    <row r="19" spans="2:12" ht="12.75">
      <c r="B19" s="12">
        <v>15</v>
      </c>
      <c r="C19" s="14" t="s">
        <v>49</v>
      </c>
      <c r="D19" s="108">
        <v>7.016014054999999</v>
      </c>
      <c r="E19" s="108">
        <v>71.48974531799999</v>
      </c>
      <c r="F19" s="108">
        <v>178.34586023999998</v>
      </c>
      <c r="G19" s="108">
        <v>52.934258179000004</v>
      </c>
      <c r="H19" s="108">
        <v>0.9878352890000001</v>
      </c>
      <c r="I19" s="72"/>
      <c r="J19" s="89"/>
      <c r="K19" s="95">
        <f t="shared" si="0"/>
        <v>310.7737130809999</v>
      </c>
      <c r="L19" s="108">
        <v>9.461713449</v>
      </c>
    </row>
    <row r="20" spans="2:12" ht="12.75">
      <c r="B20" s="12">
        <v>16</v>
      </c>
      <c r="C20" s="14" t="s">
        <v>50</v>
      </c>
      <c r="D20" s="108">
        <v>785.0160292310001</v>
      </c>
      <c r="E20" s="108">
        <v>2036.520588888</v>
      </c>
      <c r="F20" s="108">
        <v>1606.4271564990001</v>
      </c>
      <c r="G20" s="108">
        <v>138.719670197</v>
      </c>
      <c r="H20" s="108">
        <v>31.012450481000002</v>
      </c>
      <c r="I20" s="72"/>
      <c r="J20" s="89"/>
      <c r="K20" s="95">
        <f t="shared" si="0"/>
        <v>4597.695895296</v>
      </c>
      <c r="L20" s="108">
        <v>89.65831213099999</v>
      </c>
    </row>
    <row r="21" spans="2:12" ht="12.75">
      <c r="B21" s="12">
        <v>17</v>
      </c>
      <c r="C21" s="14" t="s">
        <v>51</v>
      </c>
      <c r="D21" s="108">
        <v>16.206575365</v>
      </c>
      <c r="E21" s="108">
        <v>124.332987226</v>
      </c>
      <c r="F21" s="108">
        <v>332.13469120999997</v>
      </c>
      <c r="G21" s="108">
        <v>33.867822456</v>
      </c>
      <c r="H21" s="108">
        <v>6.41901899</v>
      </c>
      <c r="I21" s="72"/>
      <c r="J21" s="89"/>
      <c r="K21" s="95">
        <f t="shared" si="0"/>
        <v>512.961095247</v>
      </c>
      <c r="L21" s="108">
        <v>14.418016921000001</v>
      </c>
    </row>
    <row r="22" spans="2:12" ht="12.75">
      <c r="B22" s="12">
        <v>18</v>
      </c>
      <c r="C22" s="13" t="s">
        <v>52</v>
      </c>
      <c r="D22" s="108">
        <v>3.0752999999999995E-05</v>
      </c>
      <c r="E22" s="108">
        <v>0.063291689</v>
      </c>
      <c r="F22" s="108">
        <v>0.049172621</v>
      </c>
      <c r="G22" s="108">
        <v>0.09890658000000001</v>
      </c>
      <c r="H22" s="108">
        <v>0</v>
      </c>
      <c r="I22" s="72"/>
      <c r="J22" s="89"/>
      <c r="K22" s="95">
        <f t="shared" si="0"/>
        <v>0.211401643</v>
      </c>
      <c r="L22" s="108">
        <v>0.014302434</v>
      </c>
    </row>
    <row r="23" spans="2:12" ht="12.75">
      <c r="B23" s="12">
        <v>19</v>
      </c>
      <c r="C23" s="14" t="s">
        <v>53</v>
      </c>
      <c r="D23" s="108">
        <v>4.114221624</v>
      </c>
      <c r="E23" s="108">
        <v>111.693871899</v>
      </c>
      <c r="F23" s="108">
        <v>362.99536109400003</v>
      </c>
      <c r="G23" s="108">
        <v>47.36216281</v>
      </c>
      <c r="H23" s="108">
        <v>3.342634688</v>
      </c>
      <c r="I23" s="72"/>
      <c r="J23" s="89"/>
      <c r="K23" s="95">
        <f t="shared" si="0"/>
        <v>529.508252115</v>
      </c>
      <c r="L23" s="108">
        <v>9.505796207</v>
      </c>
    </row>
    <row r="24" spans="2:12" ht="12.75">
      <c r="B24" s="12">
        <v>20</v>
      </c>
      <c r="C24" s="14" t="s">
        <v>54</v>
      </c>
      <c r="D24" s="108">
        <v>9296.862461089</v>
      </c>
      <c r="E24" s="108">
        <v>11096.215347824002</v>
      </c>
      <c r="F24" s="108">
        <v>8776.249288899</v>
      </c>
      <c r="G24" s="108">
        <v>1345.365378186</v>
      </c>
      <c r="H24" s="108">
        <v>413.16935603400003</v>
      </c>
      <c r="I24" s="72"/>
      <c r="J24" s="89"/>
      <c r="K24" s="95">
        <f t="shared" si="0"/>
        <v>30927.861832032006</v>
      </c>
      <c r="L24" s="108">
        <v>376.062504527</v>
      </c>
    </row>
    <row r="25" spans="2:12" ht="12.75">
      <c r="B25" s="12">
        <v>21</v>
      </c>
      <c r="C25" s="13" t="s">
        <v>55</v>
      </c>
      <c r="D25" s="108">
        <v>0.014430818</v>
      </c>
      <c r="E25" s="108">
        <v>0.466947551</v>
      </c>
      <c r="F25" s="108">
        <v>2.039424115</v>
      </c>
      <c r="G25" s="108">
        <v>0.106480053</v>
      </c>
      <c r="H25" s="108">
        <v>0.03818403</v>
      </c>
      <c r="I25" s="72"/>
      <c r="J25" s="89"/>
      <c r="K25" s="95">
        <f t="shared" si="0"/>
        <v>2.665466567</v>
      </c>
      <c r="L25" s="108">
        <v>0.024756099</v>
      </c>
    </row>
    <row r="26" spans="2:12" ht="12.75">
      <c r="B26" s="12">
        <v>22</v>
      </c>
      <c r="C26" s="14" t="s">
        <v>56</v>
      </c>
      <c r="D26" s="108">
        <v>0.192600305</v>
      </c>
      <c r="E26" s="108">
        <v>3.5863274460000003</v>
      </c>
      <c r="F26" s="108">
        <v>19.032743209</v>
      </c>
      <c r="G26" s="108">
        <v>0.343670121</v>
      </c>
      <c r="H26" s="108">
        <v>0.18769986</v>
      </c>
      <c r="I26" s="72"/>
      <c r="J26" s="89"/>
      <c r="K26" s="95">
        <f t="shared" si="0"/>
        <v>23.343040940999998</v>
      </c>
      <c r="L26" s="108">
        <v>0.6428426309999999</v>
      </c>
    </row>
    <row r="27" spans="2:12" ht="12.75">
      <c r="B27" s="12">
        <v>23</v>
      </c>
      <c r="C27" s="13" t="s">
        <v>57</v>
      </c>
      <c r="D27" s="108">
        <v>0</v>
      </c>
      <c r="E27" s="108">
        <v>0.026855889</v>
      </c>
      <c r="F27" s="108">
        <v>1.36754778</v>
      </c>
      <c r="G27" s="108">
        <v>0.09707195</v>
      </c>
      <c r="H27" s="108">
        <v>0.012571236999999999</v>
      </c>
      <c r="I27" s="72"/>
      <c r="J27" s="89"/>
      <c r="K27" s="95">
        <f t="shared" si="0"/>
        <v>1.5040468559999998</v>
      </c>
      <c r="L27" s="108">
        <v>0.012425169</v>
      </c>
    </row>
    <row r="28" spans="2:12" ht="12.75">
      <c r="B28" s="12">
        <v>24</v>
      </c>
      <c r="C28" s="13" t="s">
        <v>58</v>
      </c>
      <c r="D28" s="108">
        <v>0.037234232</v>
      </c>
      <c r="E28" s="108">
        <v>0.483408584</v>
      </c>
      <c r="F28" s="108">
        <v>2.317443347</v>
      </c>
      <c r="G28" s="108">
        <v>0.008342358</v>
      </c>
      <c r="H28" s="108">
        <v>0.048371506</v>
      </c>
      <c r="I28" s="72"/>
      <c r="J28" s="89"/>
      <c r="K28" s="95">
        <f t="shared" si="0"/>
        <v>2.8948000270000005</v>
      </c>
      <c r="L28" s="108">
        <v>0.138226653</v>
      </c>
    </row>
    <row r="29" spans="2:12" ht="12.75">
      <c r="B29" s="12">
        <v>25</v>
      </c>
      <c r="C29" s="14" t="s">
        <v>59</v>
      </c>
      <c r="D29" s="108">
        <v>762.742373303</v>
      </c>
      <c r="E29" s="108">
        <v>3046.746584538</v>
      </c>
      <c r="F29" s="108">
        <v>2065.8777947300005</v>
      </c>
      <c r="G29" s="108">
        <v>198.0516572</v>
      </c>
      <c r="H29" s="108">
        <v>45.530913414</v>
      </c>
      <c r="I29" s="72"/>
      <c r="J29" s="89"/>
      <c r="K29" s="95">
        <f t="shared" si="0"/>
        <v>6118.949323185</v>
      </c>
      <c r="L29" s="108">
        <v>62.243264427</v>
      </c>
    </row>
    <row r="30" spans="2:12" ht="12.75">
      <c r="B30" s="12">
        <v>26</v>
      </c>
      <c r="C30" s="14" t="s">
        <v>60</v>
      </c>
      <c r="D30" s="108">
        <v>33.598697482999995</v>
      </c>
      <c r="E30" s="108">
        <v>48.016878838</v>
      </c>
      <c r="F30" s="108">
        <v>148.845094957</v>
      </c>
      <c r="G30" s="108">
        <v>25.833699318</v>
      </c>
      <c r="H30" s="108">
        <v>2.011270008</v>
      </c>
      <c r="I30" s="72"/>
      <c r="J30" s="89"/>
      <c r="K30" s="95">
        <f t="shared" si="0"/>
        <v>258.30564060399996</v>
      </c>
      <c r="L30" s="108">
        <v>3.562029043</v>
      </c>
    </row>
    <row r="31" spans="2:12" ht="12.75">
      <c r="B31" s="12">
        <v>27</v>
      </c>
      <c r="C31" s="14" t="s">
        <v>17</v>
      </c>
      <c r="D31" s="108">
        <v>231.585297223</v>
      </c>
      <c r="E31" s="108">
        <v>724.337524349</v>
      </c>
      <c r="F31" s="108">
        <v>1127.066843922</v>
      </c>
      <c r="G31" s="108">
        <v>119.130408797</v>
      </c>
      <c r="H31" s="108">
        <v>20.240560458</v>
      </c>
      <c r="I31" s="72"/>
      <c r="J31" s="89"/>
      <c r="K31" s="95">
        <f t="shared" si="0"/>
        <v>2222.3606347490004</v>
      </c>
      <c r="L31" s="108">
        <v>28.528522524</v>
      </c>
    </row>
    <row r="32" spans="2:12" ht="12.75">
      <c r="B32" s="12">
        <v>28</v>
      </c>
      <c r="C32" s="14" t="s">
        <v>61</v>
      </c>
      <c r="D32" s="108">
        <v>0.681915061</v>
      </c>
      <c r="E32" s="108">
        <v>2.132696738</v>
      </c>
      <c r="F32" s="108">
        <v>13.48649674</v>
      </c>
      <c r="G32" s="108">
        <v>0.822684496</v>
      </c>
      <c r="H32" s="108">
        <v>0.275249633</v>
      </c>
      <c r="I32" s="72"/>
      <c r="J32" s="89"/>
      <c r="K32" s="95">
        <f t="shared" si="0"/>
        <v>17.399042668</v>
      </c>
      <c r="L32" s="108">
        <v>1.6119716199999998</v>
      </c>
    </row>
    <row r="33" spans="2:12" ht="12.75">
      <c r="B33" s="12">
        <v>29</v>
      </c>
      <c r="C33" s="14" t="s">
        <v>62</v>
      </c>
      <c r="D33" s="108">
        <v>48.518210583</v>
      </c>
      <c r="E33" s="108">
        <v>393.14568803099996</v>
      </c>
      <c r="F33" s="108">
        <v>367.455293793</v>
      </c>
      <c r="G33" s="108">
        <v>30.170709341000002</v>
      </c>
      <c r="H33" s="108">
        <v>2.997440225</v>
      </c>
      <c r="I33" s="72"/>
      <c r="J33" s="89"/>
      <c r="K33" s="95">
        <f t="shared" si="0"/>
        <v>842.2873419729999</v>
      </c>
      <c r="L33" s="108">
        <v>35.913294807999996</v>
      </c>
    </row>
    <row r="34" spans="2:12" ht="12.75">
      <c r="B34" s="12">
        <v>30</v>
      </c>
      <c r="C34" s="14" t="s">
        <v>63</v>
      </c>
      <c r="D34" s="108">
        <v>184.043094919</v>
      </c>
      <c r="E34" s="108">
        <v>373.19829016799997</v>
      </c>
      <c r="F34" s="108">
        <v>468.33885169399997</v>
      </c>
      <c r="G34" s="108">
        <v>45.717891914</v>
      </c>
      <c r="H34" s="108">
        <v>4.3382107020000005</v>
      </c>
      <c r="I34" s="72"/>
      <c r="J34" s="89"/>
      <c r="K34" s="95">
        <f t="shared" si="0"/>
        <v>1075.6363393969998</v>
      </c>
      <c r="L34" s="108">
        <v>17.784980218</v>
      </c>
    </row>
    <row r="35" spans="2:12" ht="12.75">
      <c r="B35" s="12">
        <v>31</v>
      </c>
      <c r="C35" s="13" t="s">
        <v>64</v>
      </c>
      <c r="D35" s="108">
        <v>0.016998231</v>
      </c>
      <c r="E35" s="108">
        <v>1.13550374</v>
      </c>
      <c r="F35" s="108">
        <v>9.042368868</v>
      </c>
      <c r="G35" s="108">
        <v>1.217569398</v>
      </c>
      <c r="H35" s="108">
        <v>0.02034065</v>
      </c>
      <c r="I35" s="72"/>
      <c r="J35" s="89"/>
      <c r="K35" s="95">
        <f t="shared" si="0"/>
        <v>11.432780887</v>
      </c>
      <c r="L35" s="108">
        <v>0</v>
      </c>
    </row>
    <row r="36" spans="2:12" ht="12.75">
      <c r="B36" s="12">
        <v>32</v>
      </c>
      <c r="C36" s="14" t="s">
        <v>65</v>
      </c>
      <c r="D36" s="108">
        <v>335.012160617</v>
      </c>
      <c r="E36" s="108">
        <v>809.107640357</v>
      </c>
      <c r="F36" s="108">
        <v>996.0069297539999</v>
      </c>
      <c r="G36" s="108">
        <v>164.36616399000002</v>
      </c>
      <c r="H36" s="108">
        <v>18.377401089</v>
      </c>
      <c r="I36" s="72"/>
      <c r="J36" s="89"/>
      <c r="K36" s="95">
        <f t="shared" si="0"/>
        <v>2322.8702958070003</v>
      </c>
      <c r="L36" s="108">
        <v>61.078956672000004</v>
      </c>
    </row>
    <row r="37" spans="2:12" ht="12.75">
      <c r="B37" s="12">
        <v>33</v>
      </c>
      <c r="C37" s="14" t="s">
        <v>152</v>
      </c>
      <c r="D37" s="108">
        <v>0.463162521</v>
      </c>
      <c r="E37" s="108">
        <v>5.5086718470000005</v>
      </c>
      <c r="F37" s="108">
        <v>32.564779416</v>
      </c>
      <c r="G37" s="109">
        <v>4.45835647</v>
      </c>
      <c r="H37" s="109">
        <v>0.135180667</v>
      </c>
      <c r="I37" s="72"/>
      <c r="J37" s="89"/>
      <c r="K37" s="95">
        <f t="shared" si="0"/>
        <v>43.130150921</v>
      </c>
      <c r="L37" s="110">
        <v>0.265681163</v>
      </c>
    </row>
    <row r="38" spans="2:12" ht="12.75">
      <c r="B38" s="12">
        <v>34</v>
      </c>
      <c r="C38" s="14" t="s">
        <v>66</v>
      </c>
      <c r="D38" s="108">
        <v>0.023148906</v>
      </c>
      <c r="E38" s="108">
        <v>0.171056706</v>
      </c>
      <c r="F38" s="108">
        <v>2.066149672</v>
      </c>
      <c r="G38" s="108">
        <v>0.125387745</v>
      </c>
      <c r="H38" s="108">
        <v>0.011480315</v>
      </c>
      <c r="I38" s="72"/>
      <c r="J38" s="89"/>
      <c r="K38" s="95">
        <f t="shared" si="0"/>
        <v>2.397223344</v>
      </c>
      <c r="L38" s="108">
        <v>0</v>
      </c>
    </row>
    <row r="39" spans="2:12" ht="12.75">
      <c r="B39" s="12">
        <v>35</v>
      </c>
      <c r="C39" s="14" t="s">
        <v>67</v>
      </c>
      <c r="D39" s="108">
        <v>630.27594448</v>
      </c>
      <c r="E39" s="108">
        <v>727.151663099</v>
      </c>
      <c r="F39" s="108">
        <v>990.702357401</v>
      </c>
      <c r="G39" s="108">
        <v>159.943661668</v>
      </c>
      <c r="H39" s="108">
        <v>9.039247662000001</v>
      </c>
      <c r="I39" s="72"/>
      <c r="J39" s="89"/>
      <c r="K39" s="95">
        <f t="shared" si="0"/>
        <v>2517.11287431</v>
      </c>
      <c r="L39" s="108">
        <v>57.132132430999995</v>
      </c>
    </row>
    <row r="40" spans="2:12" ht="12.75">
      <c r="B40" s="12">
        <v>36</v>
      </c>
      <c r="C40" s="14" t="s">
        <v>68</v>
      </c>
      <c r="D40" s="108">
        <v>1.139070702</v>
      </c>
      <c r="E40" s="108">
        <v>71.70784254300001</v>
      </c>
      <c r="F40" s="108">
        <v>87.109238942</v>
      </c>
      <c r="G40" s="108">
        <v>19.153375383</v>
      </c>
      <c r="H40" s="108">
        <v>0.70016041</v>
      </c>
      <c r="I40" s="72"/>
      <c r="J40" s="89"/>
      <c r="K40" s="95">
        <f t="shared" si="0"/>
        <v>179.80968798</v>
      </c>
      <c r="L40" s="108">
        <v>11.828286285999999</v>
      </c>
    </row>
    <row r="41" spans="2:12" ht="12.75">
      <c r="B41" s="12">
        <v>37</v>
      </c>
      <c r="C41" s="14" t="s">
        <v>69</v>
      </c>
      <c r="D41" s="108">
        <v>200.721813487</v>
      </c>
      <c r="E41" s="108">
        <v>2170.4629780339997</v>
      </c>
      <c r="F41" s="108">
        <v>1193.272291593</v>
      </c>
      <c r="G41" s="108">
        <v>197.976964659</v>
      </c>
      <c r="H41" s="108">
        <v>22.725766875999998</v>
      </c>
      <c r="I41" s="72"/>
      <c r="J41" s="89"/>
      <c r="K41" s="95">
        <f t="shared" si="0"/>
        <v>3785.1598146489996</v>
      </c>
      <c r="L41" s="108">
        <v>91.35163907799999</v>
      </c>
    </row>
    <row r="42" spans="2:12" ht="15">
      <c r="B42" s="15" t="s">
        <v>11</v>
      </c>
      <c r="C42" s="90"/>
      <c r="D42" s="89">
        <f>SUM(D5:D41)</f>
        <v>13594.609443972</v>
      </c>
      <c r="E42" s="89">
        <f aca="true" t="shared" si="1" ref="E42:L42">SUM(E5:E41)</f>
        <v>25039.050025704004</v>
      </c>
      <c r="F42" s="89">
        <f t="shared" si="1"/>
        <v>22585.404565416997</v>
      </c>
      <c r="G42" s="89">
        <f t="shared" si="1"/>
        <v>3055.058624205</v>
      </c>
      <c r="H42" s="89">
        <f t="shared" si="1"/>
        <v>632.085637035</v>
      </c>
      <c r="I42" s="89">
        <f t="shared" si="1"/>
        <v>0</v>
      </c>
      <c r="J42" s="89">
        <f t="shared" si="1"/>
        <v>0</v>
      </c>
      <c r="K42" s="89">
        <f t="shared" si="1"/>
        <v>64906.208296333</v>
      </c>
      <c r="L42" s="89">
        <f t="shared" si="1"/>
        <v>1035.625942792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2017-03-09T08:23:54Z</dcterms:modified>
  <cp:category/>
  <cp:version/>
  <cp:contentType/>
  <cp:contentStatus/>
</cp:coreProperties>
</file>