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<sst xmlns="http://schemas.openxmlformats.org/spreadsheetml/2006/main" count="188" uniqueCount="154">
  <si>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</si>
  <si>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</si>
  <si>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</si>
  <si>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</si>
  <si>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</si>
  <si>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</si>
  <si>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</si>
  <si>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</si>
  <si>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</si>
  <si>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</si>
  <si>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</si>
  <si>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</si>
  <si>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</si>
  <si>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</si>
  <si>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</si>
  <si>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</si>
  <si>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</si>
  <si>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</si>
  <si>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</si>
  <si>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</si>
  <si>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</si>
  <si>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</si>
  <si>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</si>
  <si>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</si>
  <si>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</si>
  <si>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</si>
  <si>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</si>
  <si>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</si>
  <si>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</si>
  <si>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</si>
  <si>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</si>
  <si>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</si>
  <si>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</si>
  <si>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</si>
  <si>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</si>
  <si>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</si>
  <si>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</si>
  <si>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</si>
  <si>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</si>
  <si>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</si>
  <si>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</si>
  <si>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</si>
  <si>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</si>
  <si>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</si>
  <si>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</si>
  <si>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</si>
  <si>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</si>
  <si>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</si>
  <si>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</si>
  <si>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</si>
  <si>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</si>
  <si>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</si>
  <si>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</si>
  <si>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</si>
  <si>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</si>
  <si>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</si>
  <si>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</si>
  <si>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</si>
  <si>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</si>
  <si>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</si>
  <si>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</si>
  <si>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</si>
  <si>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</si>
  <si>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</si>
  <si>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</si>
  <si>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</si>
  <si>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</si>
  <si>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</si>
  <si>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</si>
  <si>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</si>
  <si>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</si>
  <si>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</si>
  <si>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</si>
  <si>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</si>
  <si>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</si>
  <si>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</si>
  <si>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</si>
  <si>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</si>
  <si>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</si>
  <si>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</si>
  <si>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</si>
  <si>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</si>
  <si>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</si>
  <si>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</si>
  <si>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</si>
  <si>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</si>
  <si>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</si>
  <si>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</si>
  <si>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</si>
  <si>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</si>
  <si>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</si>
  <si>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</si>
  <si>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</si>
  <si>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</si>
  <si>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</si>
  <si>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</si>
  <si>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</si>
  <si>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</si>
  <si>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</si>
  <si>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</si>
  <si>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</si>
  <si>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</si>
  <si>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</si>
  <si>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</si>
  <si>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</si>
  <si>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</si>
  <si>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</si>
  <si>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</si>
  <si>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</si>
  <si>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</si>
  <si>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</si>
  <si>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</si>
  <si>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</si>
  <si>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</si>
  <si>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</si>
  <si>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</si>
  <si>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</si>
  <si>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</si>
  <si>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</si>
  <si>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</si>
  <si>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</si>
  <si>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</si>
  <si>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</si>
  <si>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</si>
  <si>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</si>
  <si>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</si>
  <si>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</si>
  <si>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</si>
  <si>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</si>
  <si>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</si>
  <si>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</si>
  <si>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</si>
  <si>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</si>
  <si>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</si>
  <si>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</si>
  <si>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</si>
  <si>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</si>
  <si>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</si>
  <si>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</si>
  <si>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</si>
  <si>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</si>
  <si>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</si>
  <si>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</si>
  <si>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</si>
  <si>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</si>
  <si>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</si>
  <si>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</si>
  <si>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</si>
  <si>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</si>
  <si>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</si>
  <si>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</si>
  <si>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</si>
  <si>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Mutual Fund: Average Assets Under Management (AAUM) as on 30.11.2021 (All figures in Rs. Crore)</t>
  </si>
  <si>
    <t>Table showing State wise /Union Territory wise contribution to AAUM of category of schemes as on 30.11.2021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</si>
</sst>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2" fontId="2" fillId="0" borderId="33" xfId="56" applyNumberFormat="1" applyFont="1" applyFill="1" applyBorder="1" applyAlignment="1">
      <alignment horizontal="center" vertical="top" wrapText="1"/>
      <protection/>
    </xf>
    <xf numFmtId="2" fontId="2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/>
      <protection/>
    </xf>
    <xf numFmtId="2" fontId="6" fillId="0" borderId="33" xfId="56" applyNumberFormat="1" applyFont="1" applyFill="1" applyBorder="1" applyAlignment="1">
      <alignment horizontal="center"/>
      <protection/>
    </xf>
    <xf numFmtId="2" fontId="6" fillId="0" borderId="34" xfId="56" applyNumberFormat="1" applyFont="1" applyFill="1" applyBorder="1" applyAlignment="1">
      <alignment horizontal="center"/>
      <protection/>
    </xf>
    <xf numFmtId="3" fontId="6" fillId="0" borderId="36" xfId="56" applyNumberFormat="1" applyFont="1" applyFill="1" applyBorder="1" applyAlignment="1">
      <alignment vertical="center" wrapText="1"/>
      <protection/>
    </xf>
    <xf numFmtId="3" fontId="6" fillId="0" borderId="37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171" fontId="0" fillId="0" borderId="38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6" fillId="0" borderId="41" xfId="56" applyNumberFormat="1" applyFont="1" applyFill="1" applyBorder="1" applyAlignment="1">
      <alignment horizontal="center" vertical="top" wrapText="1"/>
      <protection/>
    </xf>
    <xf numFmtId="49" fontId="44" fillId="0" borderId="4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32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43" xfId="56" applyNumberFormat="1" applyFont="1" applyFill="1" applyBorder="1" applyAlignment="1">
      <alignment horizontal="center" vertical="top" wrapText="1"/>
      <protection/>
    </xf>
    <xf numFmtId="2" fontId="6" fillId="0" borderId="44" xfId="56" applyNumberFormat="1" applyFont="1" applyFill="1" applyBorder="1" applyAlignment="1">
      <alignment horizontal="center" vertical="top" wrapText="1"/>
      <protection/>
    </xf>
    <xf numFmtId="2" fontId="6" fillId="0" borderId="42" xfId="56" applyNumberFormat="1" applyFont="1" applyFill="1" applyBorder="1" applyAlignment="1">
      <alignment horizontal="center" vertical="top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1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25" t="s">
        <v>66</v>
      </c>
      <c r="B1" s="145" t="s">
        <v>28</v>
      </c>
      <c r="C1" s="131" t="s">
        <v>152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26"/>
      <c r="B2" s="146"/>
      <c r="C2" s="150" t="s">
        <v>27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3" t="s">
        <v>25</v>
      </c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2"/>
      <c r="AQ2" s="153" t="s">
        <v>26</v>
      </c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2"/>
      <c r="BK2" s="137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26"/>
      <c r="B3" s="146"/>
      <c r="C3" s="149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38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26"/>
      <c r="B4" s="146"/>
      <c r="C4" s="155" t="s">
        <v>29</v>
      </c>
      <c r="D4" s="155"/>
      <c r="E4" s="155"/>
      <c r="F4" s="155"/>
      <c r="G4" s="156"/>
      <c r="H4" s="142" t="s">
        <v>30</v>
      </c>
      <c r="I4" s="143"/>
      <c r="J4" s="143"/>
      <c r="K4" s="143"/>
      <c r="L4" s="144"/>
      <c r="M4" s="154" t="s">
        <v>29</v>
      </c>
      <c r="N4" s="155"/>
      <c r="O4" s="155"/>
      <c r="P4" s="155"/>
      <c r="Q4" s="156"/>
      <c r="R4" s="142" t="s">
        <v>30</v>
      </c>
      <c r="S4" s="143"/>
      <c r="T4" s="143"/>
      <c r="U4" s="143"/>
      <c r="V4" s="144"/>
      <c r="W4" s="154" t="s">
        <v>29</v>
      </c>
      <c r="X4" s="155"/>
      <c r="Y4" s="155"/>
      <c r="Z4" s="155"/>
      <c r="AA4" s="156"/>
      <c r="AB4" s="142" t="s">
        <v>30</v>
      </c>
      <c r="AC4" s="143"/>
      <c r="AD4" s="143"/>
      <c r="AE4" s="143"/>
      <c r="AF4" s="144"/>
      <c r="AG4" s="154" t="s">
        <v>29</v>
      </c>
      <c r="AH4" s="155"/>
      <c r="AI4" s="155"/>
      <c r="AJ4" s="155"/>
      <c r="AK4" s="156"/>
      <c r="AL4" s="142" t="s">
        <v>30</v>
      </c>
      <c r="AM4" s="143"/>
      <c r="AN4" s="143"/>
      <c r="AO4" s="143"/>
      <c r="AP4" s="144"/>
      <c r="AQ4" s="154" t="s">
        <v>29</v>
      </c>
      <c r="AR4" s="155"/>
      <c r="AS4" s="155"/>
      <c r="AT4" s="155"/>
      <c r="AU4" s="156"/>
      <c r="AV4" s="142" t="s">
        <v>30</v>
      </c>
      <c r="AW4" s="143"/>
      <c r="AX4" s="143"/>
      <c r="AY4" s="143"/>
      <c r="AZ4" s="144"/>
      <c r="BA4" s="154" t="s">
        <v>29</v>
      </c>
      <c r="BB4" s="155"/>
      <c r="BC4" s="155"/>
      <c r="BD4" s="155"/>
      <c r="BE4" s="156"/>
      <c r="BF4" s="142" t="s">
        <v>30</v>
      </c>
      <c r="BG4" s="143"/>
      <c r="BH4" s="143"/>
      <c r="BI4" s="143"/>
      <c r="BJ4" s="144"/>
      <c r="BK4" s="138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26"/>
      <c r="B5" s="146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39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8"/>
    </row>
    <row r="7" spans="1:63" ht="12.75">
      <c r="A7" s="10" t="s">
        <v>67</v>
      </c>
      <c r="B7" s="17" t="s">
        <v>12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8"/>
    </row>
    <row r="8" spans="1:63" ht="12.75">
      <c r="A8" s="10"/>
      <c r="B8" s="21" t="s">
        <v>132</v>
      </c>
      <c r="C8" s="47">
        <v>0</v>
      </c>
      <c r="D8" s="45">
        <v>135.294848176</v>
      </c>
      <c r="E8" s="40">
        <v>0</v>
      </c>
      <c r="F8" s="40">
        <v>0</v>
      </c>
      <c r="G8" s="40">
        <v>0</v>
      </c>
      <c r="H8" s="40">
        <v>4.953392079</v>
      </c>
      <c r="I8" s="40">
        <v>1049.293164871</v>
      </c>
      <c r="J8" s="40">
        <v>524.058060402</v>
      </c>
      <c r="K8" s="40">
        <v>0</v>
      </c>
      <c r="L8" s="40">
        <v>121.120708584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1.487406607</v>
      </c>
      <c r="S8" s="40">
        <v>26.055371736</v>
      </c>
      <c r="T8" s="40">
        <v>2.571381871</v>
      </c>
      <c r="U8" s="40">
        <v>0</v>
      </c>
      <c r="V8" s="40">
        <v>18.501681923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0.001363891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18.84687378</v>
      </c>
      <c r="AW8" s="40">
        <v>489.597785857</v>
      </c>
      <c r="AX8" s="40">
        <v>10.095829008</v>
      </c>
      <c r="AY8" s="40">
        <v>0</v>
      </c>
      <c r="AZ8" s="40">
        <v>221.674860648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11.446170217</v>
      </c>
      <c r="BG8" s="45">
        <v>39.53236456</v>
      </c>
      <c r="BH8" s="40">
        <v>1.712458376</v>
      </c>
      <c r="BI8" s="40">
        <v>0</v>
      </c>
      <c r="BJ8" s="40">
        <v>51.83414437</v>
      </c>
      <c r="BK8" s="108">
        <v>2728.077866956</v>
      </c>
    </row>
    <row r="9" spans="1:63" ht="12.75">
      <c r="A9" s="10"/>
      <c r="B9" s="21" t="s">
        <v>133</v>
      </c>
      <c r="C9" s="47">
        <v>0</v>
      </c>
      <c r="D9" s="45">
        <v>428.234051971</v>
      </c>
      <c r="E9" s="40">
        <v>0</v>
      </c>
      <c r="F9" s="40">
        <v>0</v>
      </c>
      <c r="G9" s="48">
        <v>0</v>
      </c>
      <c r="H9" s="47">
        <v>60.833669379</v>
      </c>
      <c r="I9" s="40">
        <v>5784.639156515</v>
      </c>
      <c r="J9" s="40">
        <v>12.53378423</v>
      </c>
      <c r="K9" s="48">
        <v>0</v>
      </c>
      <c r="L9" s="48">
        <v>496.275787921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27.214505141</v>
      </c>
      <c r="S9" s="40">
        <v>48.314980612</v>
      </c>
      <c r="T9" s="40">
        <v>3.95239328</v>
      </c>
      <c r="U9" s="40">
        <v>0</v>
      </c>
      <c r="V9" s="48">
        <v>57.417571351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0.079657575</v>
      </c>
      <c r="AC9" s="40">
        <v>0</v>
      </c>
      <c r="AD9" s="40">
        <v>0</v>
      </c>
      <c r="AE9" s="40">
        <v>0</v>
      </c>
      <c r="AF9" s="48">
        <v>0.05009994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0.015385838</v>
      </c>
      <c r="AM9" s="40">
        <v>0</v>
      </c>
      <c r="AN9" s="40">
        <v>0</v>
      </c>
      <c r="AO9" s="48">
        <v>0</v>
      </c>
      <c r="AP9" s="48">
        <v>0.010478472</v>
      </c>
      <c r="AQ9" s="47">
        <v>0</v>
      </c>
      <c r="AR9" s="45">
        <v>0.176671609</v>
      </c>
      <c r="AS9" s="40">
        <v>0</v>
      </c>
      <c r="AT9" s="48">
        <v>0</v>
      </c>
      <c r="AU9" s="48">
        <v>0</v>
      </c>
      <c r="AV9" s="47">
        <v>106.079562985</v>
      </c>
      <c r="AW9" s="40">
        <v>1572.40927263</v>
      </c>
      <c r="AX9" s="40">
        <v>1.893174062</v>
      </c>
      <c r="AY9" s="48">
        <v>0</v>
      </c>
      <c r="AZ9" s="48">
        <v>566.07593977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41.725408077</v>
      </c>
      <c r="BG9" s="45">
        <v>27.050798913</v>
      </c>
      <c r="BH9" s="40">
        <v>0</v>
      </c>
      <c r="BI9" s="40">
        <v>0</v>
      </c>
      <c r="BJ9" s="40">
        <v>76.899197716</v>
      </c>
      <c r="BK9" s="108">
        <v>9311.881547987</v>
      </c>
    </row>
    <row r="10" spans="1:63" ht="12.75">
      <c r="A10" s="10"/>
      <c r="B10" s="21" t="s">
        <v>127</v>
      </c>
      <c r="C10" s="47">
        <v>0</v>
      </c>
      <c r="D10" s="45">
        <v>123.494885855</v>
      </c>
      <c r="E10" s="40">
        <v>0</v>
      </c>
      <c r="F10" s="40">
        <v>0</v>
      </c>
      <c r="G10" s="46">
        <v>0</v>
      </c>
      <c r="H10" s="47">
        <v>18.992267592</v>
      </c>
      <c r="I10" s="40">
        <v>2101.847790255</v>
      </c>
      <c r="J10" s="40">
        <v>3.114387561</v>
      </c>
      <c r="K10" s="48">
        <v>0</v>
      </c>
      <c r="L10" s="46">
        <v>35.40852657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5.307404978</v>
      </c>
      <c r="S10" s="40">
        <v>24.636162089</v>
      </c>
      <c r="T10" s="40">
        <v>0</v>
      </c>
      <c r="U10" s="40">
        <v>0</v>
      </c>
      <c r="V10" s="46">
        <v>4.708820712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38.339555013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10.863606083</v>
      </c>
      <c r="AW10" s="40">
        <v>284.96064614</v>
      </c>
      <c r="AX10" s="40">
        <v>0</v>
      </c>
      <c r="AY10" s="48">
        <v>0</v>
      </c>
      <c r="AZ10" s="46">
        <v>69.323590377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5.490261617</v>
      </c>
      <c r="BG10" s="45">
        <v>14.553519734</v>
      </c>
      <c r="BH10" s="40">
        <v>0.433366753</v>
      </c>
      <c r="BI10" s="40">
        <v>0</v>
      </c>
      <c r="BJ10" s="40">
        <v>13.764428279</v>
      </c>
      <c r="BK10" s="108">
        <v>2755.239219608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687.023786002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84.77932905</v>
      </c>
      <c r="I11" s="76">
        <f t="shared" si="0"/>
        <v>8935.780111641</v>
      </c>
      <c r="J11" s="76">
        <f t="shared" si="0"/>
        <v>539.706232193</v>
      </c>
      <c r="K11" s="76">
        <f t="shared" si="0"/>
        <v>0</v>
      </c>
      <c r="L11" s="76">
        <f t="shared" si="0"/>
        <v>652.805023075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34.009316726</v>
      </c>
      <c r="S11" s="76">
        <f t="shared" si="0"/>
        <v>99.00651443699999</v>
      </c>
      <c r="T11" s="76">
        <f t="shared" si="0"/>
        <v>6.523775151</v>
      </c>
      <c r="U11" s="76">
        <f t="shared" si="0"/>
        <v>0</v>
      </c>
      <c r="V11" s="76">
        <f t="shared" si="0"/>
        <v>80.628073986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0.079657575</v>
      </c>
      <c r="AC11" s="76">
        <f t="shared" si="0"/>
        <v>38.339555013</v>
      </c>
      <c r="AD11" s="76">
        <f t="shared" si="0"/>
        <v>0</v>
      </c>
      <c r="AE11" s="76">
        <f t="shared" si="0"/>
        <v>0</v>
      </c>
      <c r="AF11" s="76">
        <f t="shared" si="0"/>
        <v>0.05009994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0.016749729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0.010478472</v>
      </c>
      <c r="AQ11" s="76">
        <f t="shared" si="0"/>
        <v>0</v>
      </c>
      <c r="AR11" s="76">
        <f t="shared" si="0"/>
        <v>0.176671609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135.79004284799998</v>
      </c>
      <c r="AW11" s="76">
        <f t="shared" si="0"/>
        <v>2346.967704627</v>
      </c>
      <c r="AX11" s="76">
        <f t="shared" si="0"/>
        <v>11.98900307</v>
      </c>
      <c r="AY11" s="76">
        <f t="shared" si="0"/>
        <v>0</v>
      </c>
      <c r="AZ11" s="76">
        <f t="shared" si="0"/>
        <v>857.0743907949999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58.661839911</v>
      </c>
      <c r="BG11" s="76">
        <f t="shared" si="0"/>
        <v>81.136683207</v>
      </c>
      <c r="BH11" s="76">
        <f t="shared" si="0"/>
        <v>2.145825129</v>
      </c>
      <c r="BI11" s="76">
        <f t="shared" si="0"/>
        <v>0</v>
      </c>
      <c r="BJ11" s="76">
        <f t="shared" si="0"/>
        <v>142.497770365</v>
      </c>
      <c r="BK11" s="109">
        <f>SUM(BK8:BK10)</f>
        <v>14795.198634551001</v>
      </c>
      <c r="BL11" s="86"/>
    </row>
    <row r="12" spans="1:64" ht="12.75">
      <c r="A12" s="10" t="s">
        <v>68</v>
      </c>
      <c r="B12" s="17" t="s">
        <v>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4"/>
      <c r="BL12" s="86"/>
    </row>
    <row r="13" spans="1:64" ht="12.75">
      <c r="A13" s="10"/>
      <c r="B13" s="17" t="s">
        <v>134</v>
      </c>
      <c r="C13" s="47">
        <v>0</v>
      </c>
      <c r="D13" s="45">
        <v>57.141746648</v>
      </c>
      <c r="E13" s="40">
        <v>0</v>
      </c>
      <c r="F13" s="40">
        <v>0</v>
      </c>
      <c r="G13" s="46">
        <v>0</v>
      </c>
      <c r="H13" s="47">
        <v>44.718968277</v>
      </c>
      <c r="I13" s="40">
        <v>52.756394474</v>
      </c>
      <c r="J13" s="40">
        <v>0</v>
      </c>
      <c r="K13" s="48">
        <v>0</v>
      </c>
      <c r="L13" s="46">
        <v>87.075996108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19.986657934</v>
      </c>
      <c r="S13" s="40">
        <v>0.567728457</v>
      </c>
      <c r="T13" s="40">
        <v>0</v>
      </c>
      <c r="U13" s="40">
        <v>0</v>
      </c>
      <c r="V13" s="46">
        <v>13.739710872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0.030113674</v>
      </c>
      <c r="AS13" s="40">
        <v>0</v>
      </c>
      <c r="AT13" s="48">
        <v>0</v>
      </c>
      <c r="AU13" s="46">
        <v>0</v>
      </c>
      <c r="AV13" s="47">
        <v>22.010252727</v>
      </c>
      <c r="AW13" s="40">
        <v>33.440812405</v>
      </c>
      <c r="AX13" s="40">
        <v>6.245795173</v>
      </c>
      <c r="AY13" s="48">
        <v>0</v>
      </c>
      <c r="AZ13" s="46">
        <v>88.824350737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5.735675442</v>
      </c>
      <c r="BG13" s="45">
        <v>0.058711242</v>
      </c>
      <c r="BH13" s="40">
        <v>0</v>
      </c>
      <c r="BI13" s="40">
        <v>0</v>
      </c>
      <c r="BJ13" s="40">
        <v>4.840217051</v>
      </c>
      <c r="BK13" s="108">
        <v>437.173131221</v>
      </c>
      <c r="BL13" s="86"/>
    </row>
    <row r="14" spans="1:64" ht="12.75">
      <c r="A14" s="10"/>
      <c r="B14" s="21" t="s">
        <v>123</v>
      </c>
      <c r="C14" s="47">
        <v>0</v>
      </c>
      <c r="D14" s="45">
        <v>6.354664095</v>
      </c>
      <c r="E14" s="40">
        <v>0</v>
      </c>
      <c r="F14" s="40">
        <v>0</v>
      </c>
      <c r="G14" s="46">
        <v>0</v>
      </c>
      <c r="H14" s="47">
        <v>5.621489986</v>
      </c>
      <c r="I14" s="40">
        <v>10.540510836</v>
      </c>
      <c r="J14" s="40">
        <v>0</v>
      </c>
      <c r="K14" s="48">
        <v>0</v>
      </c>
      <c r="L14" s="46">
        <v>7.567859919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1.929687097</v>
      </c>
      <c r="S14" s="40">
        <v>0</v>
      </c>
      <c r="T14" s="40">
        <v>0</v>
      </c>
      <c r="U14" s="40">
        <v>0</v>
      </c>
      <c r="V14" s="46">
        <v>0.87607944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2.672E-05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2.292824738</v>
      </c>
      <c r="AW14" s="40">
        <v>0.721815472</v>
      </c>
      <c r="AX14" s="40">
        <v>0</v>
      </c>
      <c r="AY14" s="48">
        <v>0</v>
      </c>
      <c r="AZ14" s="46">
        <v>14.024477943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0.466617501</v>
      </c>
      <c r="BG14" s="45">
        <v>0</v>
      </c>
      <c r="BH14" s="40">
        <v>0</v>
      </c>
      <c r="BI14" s="40">
        <v>0</v>
      </c>
      <c r="BJ14" s="40">
        <v>0.542005955</v>
      </c>
      <c r="BK14" s="108">
        <v>50.938059702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63.496410743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50.340458263</v>
      </c>
      <c r="I15" s="77">
        <f t="shared" si="1"/>
        <v>63.29690531</v>
      </c>
      <c r="J15" s="77">
        <f t="shared" si="1"/>
        <v>0</v>
      </c>
      <c r="K15" s="77">
        <f t="shared" si="1"/>
        <v>0</v>
      </c>
      <c r="L15" s="77">
        <f t="shared" si="1"/>
        <v>94.643856027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21.916345031</v>
      </c>
      <c r="S15" s="77">
        <f t="shared" si="1"/>
        <v>0.567728457</v>
      </c>
      <c r="T15" s="77">
        <f t="shared" si="1"/>
        <v>0</v>
      </c>
      <c r="U15" s="77">
        <f t="shared" si="1"/>
        <v>0</v>
      </c>
      <c r="V15" s="77">
        <f t="shared" si="1"/>
        <v>14.615790312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2.672E-05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0.030113674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24.303077465</v>
      </c>
      <c r="AW15" s="77">
        <f t="shared" si="2"/>
        <v>34.162627877000006</v>
      </c>
      <c r="AX15" s="77">
        <f t="shared" si="2"/>
        <v>6.245795173</v>
      </c>
      <c r="AY15" s="77">
        <f t="shared" si="2"/>
        <v>0</v>
      </c>
      <c r="AZ15" s="77">
        <f t="shared" si="2"/>
        <v>102.84882868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6.202292943</v>
      </c>
      <c r="BG15" s="77">
        <f t="shared" si="2"/>
        <v>0.058711242</v>
      </c>
      <c r="BH15" s="77">
        <f t="shared" si="2"/>
        <v>0</v>
      </c>
      <c r="BI15" s="77">
        <f t="shared" si="2"/>
        <v>0</v>
      </c>
      <c r="BJ15" s="77">
        <f t="shared" si="2"/>
        <v>5.382223006</v>
      </c>
      <c r="BK15" s="110">
        <f>SUM(BK13:BK14)</f>
        <v>488.111190923</v>
      </c>
      <c r="BL15" s="86"/>
    </row>
    <row r="16" spans="1:64" ht="12.75">
      <c r="A16" s="10" t="s">
        <v>69</v>
      </c>
      <c r="B16" s="17" t="s">
        <v>10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40"/>
      <c r="BL16" s="86"/>
    </row>
    <row r="17" spans="1:64" ht="12.75">
      <c r="A17" s="10"/>
      <c r="B17" s="106" t="s">
        <v>135</v>
      </c>
      <c r="C17" s="47">
        <v>0</v>
      </c>
      <c r="D17" s="45">
        <v>12.44861333</v>
      </c>
      <c r="E17" s="40">
        <v>0</v>
      </c>
      <c r="F17" s="40">
        <v>0</v>
      </c>
      <c r="G17" s="46">
        <v>0</v>
      </c>
      <c r="H17" s="63">
        <v>0.135054497</v>
      </c>
      <c r="I17" s="40">
        <v>29.142717786</v>
      </c>
      <c r="J17" s="40">
        <v>0</v>
      </c>
      <c r="K17" s="40">
        <v>0</v>
      </c>
      <c r="L17" s="46">
        <v>3.238921169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0.037345729</v>
      </c>
      <c r="S17" s="40">
        <v>0</v>
      </c>
      <c r="T17" s="40">
        <v>0</v>
      </c>
      <c r="U17" s="40">
        <v>0</v>
      </c>
      <c r="V17" s="46">
        <v>2.326770318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0.135444068</v>
      </c>
      <c r="AW17" s="40">
        <v>3.050524925</v>
      </c>
      <c r="AX17" s="40">
        <v>0</v>
      </c>
      <c r="AY17" s="40">
        <v>0</v>
      </c>
      <c r="AZ17" s="46">
        <v>9.350654565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0.058619413</v>
      </c>
      <c r="BG17" s="45">
        <v>0</v>
      </c>
      <c r="BH17" s="40">
        <v>0</v>
      </c>
      <c r="BI17" s="40">
        <v>0</v>
      </c>
      <c r="BJ17" s="48">
        <v>0.129958176</v>
      </c>
      <c r="BK17" s="108">
        <v>60.054623976</v>
      </c>
      <c r="BL17" s="86"/>
    </row>
    <row r="18" spans="1:64" ht="12.75">
      <c r="A18" s="10"/>
      <c r="B18" s="106" t="s">
        <v>150</v>
      </c>
      <c r="C18" s="47">
        <v>0</v>
      </c>
      <c r="D18" s="45">
        <v>0.502202723</v>
      </c>
      <c r="E18" s="40">
        <v>0</v>
      </c>
      <c r="F18" s="40">
        <v>0</v>
      </c>
      <c r="G18" s="46">
        <v>0</v>
      </c>
      <c r="H18" s="63">
        <v>0.48233115</v>
      </c>
      <c r="I18" s="40">
        <v>5.023031638</v>
      </c>
      <c r="J18" s="40">
        <v>0</v>
      </c>
      <c r="K18" s="40">
        <v>0</v>
      </c>
      <c r="L18" s="46">
        <v>7.652062992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0.071463443</v>
      </c>
      <c r="S18" s="40">
        <v>0</v>
      </c>
      <c r="T18" s="40">
        <v>0</v>
      </c>
      <c r="U18" s="40">
        <v>0</v>
      </c>
      <c r="V18" s="46">
        <v>0.323820316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0.094891872</v>
      </c>
      <c r="AW18" s="40">
        <v>20.872658623</v>
      </c>
      <c r="AX18" s="40">
        <v>0</v>
      </c>
      <c r="AY18" s="40">
        <v>0</v>
      </c>
      <c r="AZ18" s="46">
        <v>6.158550937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0.028116111</v>
      </c>
      <c r="BG18" s="45">
        <v>0</v>
      </c>
      <c r="BH18" s="40">
        <v>0</v>
      </c>
      <c r="BI18" s="40">
        <v>0</v>
      </c>
      <c r="BJ18" s="48">
        <v>0.228443396</v>
      </c>
      <c r="BK18" s="108">
        <v>41.437573201</v>
      </c>
      <c r="BL18" s="86"/>
    </row>
    <row r="19" spans="1:64" ht="12.75">
      <c r="A19" s="10"/>
      <c r="B19" s="106" t="s">
        <v>136</v>
      </c>
      <c r="C19" s="47">
        <v>0</v>
      </c>
      <c r="D19" s="45">
        <v>6.14647</v>
      </c>
      <c r="E19" s="40">
        <v>0</v>
      </c>
      <c r="F19" s="40">
        <v>0</v>
      </c>
      <c r="G19" s="46">
        <v>0</v>
      </c>
      <c r="H19" s="63">
        <v>0.089369538</v>
      </c>
      <c r="I19" s="40">
        <v>0.614647</v>
      </c>
      <c r="J19" s="40">
        <v>0</v>
      </c>
      <c r="K19" s="40">
        <v>0</v>
      </c>
      <c r="L19" s="46">
        <v>3.027751122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0.036878753</v>
      </c>
      <c r="S19" s="40">
        <v>0</v>
      </c>
      <c r="T19" s="40">
        <v>0</v>
      </c>
      <c r="U19" s="40">
        <v>0</v>
      </c>
      <c r="V19" s="46">
        <v>1.9668704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0.204013946</v>
      </c>
      <c r="AW19" s="40">
        <v>4.328941256</v>
      </c>
      <c r="AX19" s="40">
        <v>0</v>
      </c>
      <c r="AY19" s="40">
        <v>0</v>
      </c>
      <c r="AZ19" s="46">
        <v>9.618195385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0.001587603</v>
      </c>
      <c r="BG19" s="45">
        <v>0</v>
      </c>
      <c r="BH19" s="40">
        <v>0</v>
      </c>
      <c r="BI19" s="40">
        <v>0</v>
      </c>
      <c r="BJ19" s="48">
        <v>0.085479754</v>
      </c>
      <c r="BK19" s="108">
        <v>26.120204757</v>
      </c>
      <c r="BL19" s="86"/>
    </row>
    <row r="20" spans="1:64" ht="12.75">
      <c r="A20" s="31"/>
      <c r="B20" s="32" t="s">
        <v>98</v>
      </c>
      <c r="C20" s="95">
        <f aca="true" t="shared" si="3" ref="C20:AH20">SUM(C17:C19)</f>
        <v>0</v>
      </c>
      <c r="D20" s="78">
        <f t="shared" si="3"/>
        <v>19.097286053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0.706755185</v>
      </c>
      <c r="I20" s="78">
        <f t="shared" si="3"/>
        <v>34.780396423999996</v>
      </c>
      <c r="J20" s="78">
        <f t="shared" si="3"/>
        <v>0</v>
      </c>
      <c r="K20" s="78">
        <f t="shared" si="3"/>
        <v>0</v>
      </c>
      <c r="L20" s="78">
        <f t="shared" si="3"/>
        <v>13.918735283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3"/>
        <v>0.145687925</v>
      </c>
      <c r="S20" s="78">
        <f t="shared" si="3"/>
        <v>0</v>
      </c>
      <c r="T20" s="78">
        <f t="shared" si="3"/>
        <v>0</v>
      </c>
      <c r="U20" s="78">
        <f t="shared" si="3"/>
        <v>0</v>
      </c>
      <c r="V20" s="78">
        <f t="shared" si="3"/>
        <v>4.617461034</v>
      </c>
      <c r="W20" s="78">
        <f t="shared" si="3"/>
        <v>0</v>
      </c>
      <c r="X20" s="78">
        <f t="shared" si="3"/>
        <v>0</v>
      </c>
      <c r="Y20" s="78">
        <f t="shared" si="3"/>
        <v>0</v>
      </c>
      <c r="Z20" s="78">
        <f t="shared" si="3"/>
        <v>0</v>
      </c>
      <c r="AA20" s="78">
        <f t="shared" si="3"/>
        <v>0</v>
      </c>
      <c r="AB20" s="78">
        <f t="shared" si="3"/>
        <v>0</v>
      </c>
      <c r="AC20" s="78">
        <f t="shared" si="3"/>
        <v>0</v>
      </c>
      <c r="AD20" s="78">
        <f t="shared" si="3"/>
        <v>0</v>
      </c>
      <c r="AE20" s="78">
        <f t="shared" si="3"/>
        <v>0</v>
      </c>
      <c r="AF20" s="78">
        <f t="shared" si="3"/>
        <v>0</v>
      </c>
      <c r="AG20" s="78">
        <f t="shared" si="3"/>
        <v>0</v>
      </c>
      <c r="AH20" s="78">
        <f t="shared" si="3"/>
        <v>0</v>
      </c>
      <c r="AI20" s="78">
        <f aca="true" t="shared" si="4" ref="AI20:BK20">SUM(AI17:AI19)</f>
        <v>0</v>
      </c>
      <c r="AJ20" s="78">
        <f t="shared" si="4"/>
        <v>0</v>
      </c>
      <c r="AK20" s="78">
        <f t="shared" si="4"/>
        <v>0</v>
      </c>
      <c r="AL20" s="78">
        <f t="shared" si="4"/>
        <v>0</v>
      </c>
      <c r="AM20" s="78">
        <f t="shared" si="4"/>
        <v>0</v>
      </c>
      <c r="AN20" s="78">
        <f t="shared" si="4"/>
        <v>0</v>
      </c>
      <c r="AO20" s="78">
        <f t="shared" si="4"/>
        <v>0</v>
      </c>
      <c r="AP20" s="78">
        <f t="shared" si="4"/>
        <v>0</v>
      </c>
      <c r="AQ20" s="78">
        <f t="shared" si="4"/>
        <v>0</v>
      </c>
      <c r="AR20" s="78">
        <f t="shared" si="4"/>
        <v>0</v>
      </c>
      <c r="AS20" s="78">
        <f t="shared" si="4"/>
        <v>0</v>
      </c>
      <c r="AT20" s="78">
        <f t="shared" si="4"/>
        <v>0</v>
      </c>
      <c r="AU20" s="78">
        <f t="shared" si="4"/>
        <v>0</v>
      </c>
      <c r="AV20" s="78">
        <f t="shared" si="4"/>
        <v>0.434349886</v>
      </c>
      <c r="AW20" s="78">
        <f t="shared" si="4"/>
        <v>28.252124804</v>
      </c>
      <c r="AX20" s="78">
        <f t="shared" si="4"/>
        <v>0</v>
      </c>
      <c r="AY20" s="78">
        <f t="shared" si="4"/>
        <v>0</v>
      </c>
      <c r="AZ20" s="78">
        <f t="shared" si="4"/>
        <v>25.127400887</v>
      </c>
      <c r="BA20" s="78">
        <f t="shared" si="4"/>
        <v>0</v>
      </c>
      <c r="BB20" s="78">
        <f t="shared" si="4"/>
        <v>0</v>
      </c>
      <c r="BC20" s="78">
        <f t="shared" si="4"/>
        <v>0</v>
      </c>
      <c r="BD20" s="78">
        <f t="shared" si="4"/>
        <v>0</v>
      </c>
      <c r="BE20" s="78">
        <f t="shared" si="4"/>
        <v>0</v>
      </c>
      <c r="BF20" s="78">
        <f t="shared" si="4"/>
        <v>0.088323127</v>
      </c>
      <c r="BG20" s="78">
        <f t="shared" si="4"/>
        <v>0</v>
      </c>
      <c r="BH20" s="78">
        <f t="shared" si="4"/>
        <v>0</v>
      </c>
      <c r="BI20" s="78">
        <f t="shared" si="4"/>
        <v>0</v>
      </c>
      <c r="BJ20" s="78">
        <f t="shared" si="4"/>
        <v>0.443881326</v>
      </c>
      <c r="BK20" s="111">
        <f t="shared" si="4"/>
        <v>127.612401934</v>
      </c>
      <c r="BL20" s="86"/>
    </row>
    <row r="21" spans="1:64" ht="12.75">
      <c r="A21" s="10" t="s">
        <v>70</v>
      </c>
      <c r="B21" s="17" t="s">
        <v>13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41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4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4"/>
      <c r="BL27" s="86"/>
    </row>
    <row r="28" spans="1:64" ht="12.75">
      <c r="A28" s="10"/>
      <c r="B28" s="21" t="s">
        <v>142</v>
      </c>
      <c r="C28" s="47">
        <v>0</v>
      </c>
      <c r="D28" s="45">
        <v>275.805088208</v>
      </c>
      <c r="E28" s="40">
        <v>0</v>
      </c>
      <c r="F28" s="40">
        <v>0</v>
      </c>
      <c r="G28" s="46">
        <v>0</v>
      </c>
      <c r="H28" s="63">
        <v>20.902846051</v>
      </c>
      <c r="I28" s="40">
        <v>1462.902678362</v>
      </c>
      <c r="J28" s="40">
        <v>0.258582526</v>
      </c>
      <c r="K28" s="40">
        <v>0</v>
      </c>
      <c r="L28" s="46">
        <v>481.581872218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7.025345181</v>
      </c>
      <c r="S28" s="40">
        <v>9.707022819</v>
      </c>
      <c r="T28" s="40">
        <v>0</v>
      </c>
      <c r="U28" s="40">
        <v>0</v>
      </c>
      <c r="V28" s="46">
        <v>29.162039207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0.003999078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3.4E-08</v>
      </c>
      <c r="AM28" s="40">
        <v>0</v>
      </c>
      <c r="AN28" s="40">
        <v>0</v>
      </c>
      <c r="AO28" s="40">
        <v>0</v>
      </c>
      <c r="AP28" s="46">
        <v>0.00790791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47.759442189</v>
      </c>
      <c r="AW28" s="40">
        <v>217.386886297</v>
      </c>
      <c r="AX28" s="40">
        <v>16.8792717</v>
      </c>
      <c r="AY28" s="40">
        <v>0</v>
      </c>
      <c r="AZ28" s="46">
        <v>521.221169167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16.844263399</v>
      </c>
      <c r="BG28" s="45">
        <v>14.568217264</v>
      </c>
      <c r="BH28" s="40">
        <v>7.991589534</v>
      </c>
      <c r="BI28" s="40">
        <v>0</v>
      </c>
      <c r="BJ28" s="46">
        <v>60.469355422</v>
      </c>
      <c r="BK28" s="108">
        <v>3190.477576566</v>
      </c>
      <c r="BL28" s="86"/>
    </row>
    <row r="29" spans="1:64" ht="12.75">
      <c r="A29" s="10"/>
      <c r="B29" s="21" t="s">
        <v>137</v>
      </c>
      <c r="C29" s="47">
        <v>0</v>
      </c>
      <c r="D29" s="45">
        <v>60.27087833</v>
      </c>
      <c r="E29" s="40">
        <v>0</v>
      </c>
      <c r="F29" s="40">
        <v>0</v>
      </c>
      <c r="G29" s="46">
        <v>0</v>
      </c>
      <c r="H29" s="63">
        <v>2.14003995</v>
      </c>
      <c r="I29" s="40">
        <v>108.509727097</v>
      </c>
      <c r="J29" s="40">
        <v>0</v>
      </c>
      <c r="K29" s="40">
        <v>0</v>
      </c>
      <c r="L29" s="46">
        <v>37.827330609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0.986032324</v>
      </c>
      <c r="S29" s="40">
        <v>10.677936153</v>
      </c>
      <c r="T29" s="40">
        <v>0</v>
      </c>
      <c r="U29" s="40">
        <v>0</v>
      </c>
      <c r="V29" s="46">
        <v>13.458853585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11.356319593</v>
      </c>
      <c r="AW29" s="40">
        <v>101.936374566</v>
      </c>
      <c r="AX29" s="40">
        <v>0</v>
      </c>
      <c r="AY29" s="40">
        <v>0</v>
      </c>
      <c r="AZ29" s="46">
        <v>115.312103945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2.207756237</v>
      </c>
      <c r="BG29" s="45">
        <v>6.083873936</v>
      </c>
      <c r="BH29" s="40">
        <v>0</v>
      </c>
      <c r="BI29" s="40">
        <v>0</v>
      </c>
      <c r="BJ29" s="46">
        <v>4.962391301</v>
      </c>
      <c r="BK29" s="108">
        <v>475.729617626</v>
      </c>
      <c r="BL29" s="86"/>
    </row>
    <row r="30" spans="1:64" ht="12.75">
      <c r="A30" s="10"/>
      <c r="B30" s="21" t="s">
        <v>144</v>
      </c>
      <c r="C30" s="47">
        <v>0</v>
      </c>
      <c r="D30" s="45">
        <v>273.91189927</v>
      </c>
      <c r="E30" s="40">
        <v>0</v>
      </c>
      <c r="F30" s="40">
        <v>0</v>
      </c>
      <c r="G30" s="46">
        <v>0</v>
      </c>
      <c r="H30" s="63">
        <v>19.819086049</v>
      </c>
      <c r="I30" s="40">
        <v>1013.648778833</v>
      </c>
      <c r="J30" s="40">
        <v>9.257946865</v>
      </c>
      <c r="K30" s="40">
        <v>0</v>
      </c>
      <c r="L30" s="46">
        <v>590.580305076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7.03912934</v>
      </c>
      <c r="S30" s="40">
        <v>8.701753604</v>
      </c>
      <c r="T30" s="40">
        <v>1.803491358</v>
      </c>
      <c r="U30" s="40">
        <v>0</v>
      </c>
      <c r="V30" s="46">
        <v>33.284233188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0.082995688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32.302471558</v>
      </c>
      <c r="AW30" s="40">
        <v>355.180848012</v>
      </c>
      <c r="AX30" s="40">
        <v>2.282077861</v>
      </c>
      <c r="AY30" s="40">
        <v>0</v>
      </c>
      <c r="AZ30" s="46">
        <v>741.874851605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9.474085891</v>
      </c>
      <c r="BG30" s="45">
        <v>30.799436145</v>
      </c>
      <c r="BH30" s="40">
        <v>2.074479233</v>
      </c>
      <c r="BI30" s="40">
        <v>0</v>
      </c>
      <c r="BJ30" s="46">
        <v>44.555497612</v>
      </c>
      <c r="BK30" s="108">
        <v>3176.673367188</v>
      </c>
      <c r="BL30" s="86"/>
    </row>
    <row r="31" spans="1:64" ht="12.75">
      <c r="A31" s="10"/>
      <c r="B31" s="21" t="s">
        <v>143</v>
      </c>
      <c r="C31" s="47">
        <v>0</v>
      </c>
      <c r="D31" s="45">
        <v>175.790844924</v>
      </c>
      <c r="E31" s="40">
        <v>0</v>
      </c>
      <c r="F31" s="40">
        <v>0</v>
      </c>
      <c r="G31" s="46">
        <v>0</v>
      </c>
      <c r="H31" s="63">
        <v>10.509189794</v>
      </c>
      <c r="I31" s="40">
        <v>1043.93641515</v>
      </c>
      <c r="J31" s="40">
        <v>0</v>
      </c>
      <c r="K31" s="40">
        <v>0</v>
      </c>
      <c r="L31" s="46">
        <v>166.593152641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4.778088895</v>
      </c>
      <c r="S31" s="40">
        <v>3.585139595</v>
      </c>
      <c r="T31" s="40">
        <v>0.502507041</v>
      </c>
      <c r="U31" s="40">
        <v>0</v>
      </c>
      <c r="V31" s="46">
        <v>25.02081291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0.007158898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12.182958173</v>
      </c>
      <c r="AW31" s="40">
        <v>238.260009967</v>
      </c>
      <c r="AX31" s="40">
        <v>2.646635361</v>
      </c>
      <c r="AY31" s="40">
        <v>0</v>
      </c>
      <c r="AZ31" s="46">
        <v>426.501488665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4.785489696</v>
      </c>
      <c r="BG31" s="45">
        <v>62.109422183</v>
      </c>
      <c r="BH31" s="40">
        <v>0</v>
      </c>
      <c r="BI31" s="40">
        <v>0</v>
      </c>
      <c r="BJ31" s="46">
        <v>31.674960527</v>
      </c>
      <c r="BK31" s="108">
        <v>2208.88427442</v>
      </c>
      <c r="BL31" s="86"/>
    </row>
    <row r="32" spans="1:64" ht="12.75">
      <c r="A32" s="10"/>
      <c r="B32" s="21" t="s">
        <v>139</v>
      </c>
      <c r="C32" s="47">
        <v>0</v>
      </c>
      <c r="D32" s="45">
        <v>286.22975822</v>
      </c>
      <c r="E32" s="40">
        <v>0</v>
      </c>
      <c r="F32" s="40">
        <v>0</v>
      </c>
      <c r="G32" s="46">
        <v>0</v>
      </c>
      <c r="H32" s="63">
        <v>17.042683871</v>
      </c>
      <c r="I32" s="40">
        <v>1468.685855318</v>
      </c>
      <c r="J32" s="40">
        <v>610.901193961</v>
      </c>
      <c r="K32" s="40">
        <v>0</v>
      </c>
      <c r="L32" s="46">
        <v>264.736028105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7.529955895</v>
      </c>
      <c r="S32" s="40">
        <v>18.806380837</v>
      </c>
      <c r="T32" s="40">
        <v>0</v>
      </c>
      <c r="U32" s="40">
        <v>0</v>
      </c>
      <c r="V32" s="46">
        <v>17.233510651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0.013593948</v>
      </c>
      <c r="AC32" s="40">
        <v>0</v>
      </c>
      <c r="AD32" s="40">
        <v>0</v>
      </c>
      <c r="AE32" s="40">
        <v>0</v>
      </c>
      <c r="AF32" s="46">
        <v>0.001880728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67.882566563</v>
      </c>
      <c r="AW32" s="40">
        <v>823.334735417</v>
      </c>
      <c r="AX32" s="40">
        <v>0</v>
      </c>
      <c r="AY32" s="40">
        <v>0</v>
      </c>
      <c r="AZ32" s="46">
        <v>582.480649742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38.262718259</v>
      </c>
      <c r="BG32" s="45">
        <v>61.53024074</v>
      </c>
      <c r="BH32" s="40">
        <v>5.614852502</v>
      </c>
      <c r="BI32" s="40">
        <v>0</v>
      </c>
      <c r="BJ32" s="46">
        <v>70.199094791</v>
      </c>
      <c r="BK32" s="108">
        <v>4340.485699548</v>
      </c>
      <c r="BL32" s="86"/>
    </row>
    <row r="33" spans="1:64" ht="12.75">
      <c r="A33" s="10"/>
      <c r="B33" s="21" t="s">
        <v>149</v>
      </c>
      <c r="C33" s="47">
        <v>0</v>
      </c>
      <c r="D33" s="45">
        <v>237.457459266</v>
      </c>
      <c r="E33" s="40">
        <v>0</v>
      </c>
      <c r="F33" s="40">
        <v>0</v>
      </c>
      <c r="G33" s="46">
        <v>0</v>
      </c>
      <c r="H33" s="63">
        <v>3.387967321</v>
      </c>
      <c r="I33" s="40">
        <v>1451.463005075</v>
      </c>
      <c r="J33" s="40">
        <v>109.194244094</v>
      </c>
      <c r="K33" s="40">
        <v>0</v>
      </c>
      <c r="L33" s="46">
        <v>302.35951917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1.529334493</v>
      </c>
      <c r="S33" s="40">
        <v>41.393845986</v>
      </c>
      <c r="T33" s="40">
        <v>66.973063281</v>
      </c>
      <c r="U33" s="40">
        <v>0</v>
      </c>
      <c r="V33" s="46">
        <v>34.098764733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18.957546114</v>
      </c>
      <c r="AW33" s="40">
        <v>748.923490863</v>
      </c>
      <c r="AX33" s="40">
        <v>10.053936853</v>
      </c>
      <c r="AY33" s="40">
        <v>0</v>
      </c>
      <c r="AZ33" s="46">
        <v>319.436419968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11.66568237</v>
      </c>
      <c r="BG33" s="45">
        <v>40.147156577</v>
      </c>
      <c r="BH33" s="40">
        <v>18.796313364</v>
      </c>
      <c r="BI33" s="40">
        <v>0</v>
      </c>
      <c r="BJ33" s="46">
        <v>60.669190681</v>
      </c>
      <c r="BK33" s="108">
        <v>3476.506940209</v>
      </c>
      <c r="BL33" s="86"/>
    </row>
    <row r="34" spans="1:64" ht="12.75">
      <c r="A34" s="10"/>
      <c r="B34" s="21" t="s">
        <v>145</v>
      </c>
      <c r="C34" s="47">
        <v>0</v>
      </c>
      <c r="D34" s="45">
        <v>141.721083946</v>
      </c>
      <c r="E34" s="40">
        <v>0</v>
      </c>
      <c r="F34" s="40">
        <v>0</v>
      </c>
      <c r="G34" s="46">
        <v>0</v>
      </c>
      <c r="H34" s="63">
        <v>12.11255049</v>
      </c>
      <c r="I34" s="40">
        <v>137.953027207</v>
      </c>
      <c r="J34" s="40">
        <v>0</v>
      </c>
      <c r="K34" s="40">
        <v>0</v>
      </c>
      <c r="L34" s="46">
        <v>114.146864105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5.49953704</v>
      </c>
      <c r="S34" s="40">
        <v>3.548648666</v>
      </c>
      <c r="T34" s="40">
        <v>1.50052212</v>
      </c>
      <c r="U34" s="40">
        <v>0</v>
      </c>
      <c r="V34" s="46">
        <v>4.511032074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0.000117095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10.368347236</v>
      </c>
      <c r="AW34" s="40">
        <v>28.657806262</v>
      </c>
      <c r="AX34" s="40">
        <v>9.824163897</v>
      </c>
      <c r="AY34" s="40">
        <v>0</v>
      </c>
      <c r="AZ34" s="46">
        <v>223.959702244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2.819893282</v>
      </c>
      <c r="BG34" s="45">
        <v>3.19998307</v>
      </c>
      <c r="BH34" s="40">
        <v>0</v>
      </c>
      <c r="BI34" s="40">
        <v>0</v>
      </c>
      <c r="BJ34" s="46">
        <v>11.064827102</v>
      </c>
      <c r="BK34" s="108">
        <v>710.888105836</v>
      </c>
      <c r="BL34" s="86"/>
    </row>
    <row r="35" spans="1:64" ht="12.75">
      <c r="A35" s="10"/>
      <c r="B35" s="21" t="s">
        <v>140</v>
      </c>
      <c r="C35" s="47">
        <v>0</v>
      </c>
      <c r="D35" s="45">
        <v>2.00411996</v>
      </c>
      <c r="E35" s="40">
        <v>0</v>
      </c>
      <c r="F35" s="40">
        <v>0</v>
      </c>
      <c r="G35" s="46">
        <v>0</v>
      </c>
      <c r="H35" s="63">
        <v>2.925758637</v>
      </c>
      <c r="I35" s="40">
        <v>0.636555973</v>
      </c>
      <c r="J35" s="40">
        <v>0</v>
      </c>
      <c r="K35" s="40">
        <v>0</v>
      </c>
      <c r="L35" s="46">
        <v>68.925476463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1.128419514</v>
      </c>
      <c r="S35" s="40">
        <v>0</v>
      </c>
      <c r="T35" s="40">
        <v>0</v>
      </c>
      <c r="U35" s="40">
        <v>0</v>
      </c>
      <c r="V35" s="46">
        <v>1.133583668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0.001815583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0.00011887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23.344817263</v>
      </c>
      <c r="AW35" s="40">
        <v>24.549085483</v>
      </c>
      <c r="AX35" s="40">
        <v>2.984E-06</v>
      </c>
      <c r="AY35" s="40">
        <v>0</v>
      </c>
      <c r="AZ35" s="46">
        <v>93.764316061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7.834657376</v>
      </c>
      <c r="BG35" s="45">
        <v>5.030056385</v>
      </c>
      <c r="BH35" s="40">
        <v>0</v>
      </c>
      <c r="BI35" s="40">
        <v>0</v>
      </c>
      <c r="BJ35" s="46">
        <v>11.80904852</v>
      </c>
      <c r="BK35" s="108">
        <v>243.08783274</v>
      </c>
      <c r="BL35" s="86"/>
    </row>
    <row r="36" spans="1:64" ht="12.75">
      <c r="A36" s="10"/>
      <c r="B36" s="21" t="s">
        <v>141</v>
      </c>
      <c r="C36" s="47">
        <v>0</v>
      </c>
      <c r="D36" s="45">
        <v>0.854998452</v>
      </c>
      <c r="E36" s="40">
        <v>0</v>
      </c>
      <c r="F36" s="40">
        <v>0</v>
      </c>
      <c r="G36" s="46">
        <v>0</v>
      </c>
      <c r="H36" s="63">
        <v>2.827127012</v>
      </c>
      <c r="I36" s="40">
        <v>12.104238802</v>
      </c>
      <c r="J36" s="40">
        <v>0</v>
      </c>
      <c r="K36" s="40">
        <v>0</v>
      </c>
      <c r="L36" s="46">
        <v>6.202231405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1.065942309</v>
      </c>
      <c r="S36" s="40">
        <v>0</v>
      </c>
      <c r="T36" s="40">
        <v>0</v>
      </c>
      <c r="U36" s="40">
        <v>0</v>
      </c>
      <c r="V36" s="46">
        <v>0.624459927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0.002985752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30.999906783</v>
      </c>
      <c r="AW36" s="40">
        <v>17.535100293</v>
      </c>
      <c r="AX36" s="40">
        <v>0</v>
      </c>
      <c r="AY36" s="40">
        <v>0</v>
      </c>
      <c r="AZ36" s="46">
        <v>117.969164244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8.516012903</v>
      </c>
      <c r="BG36" s="45">
        <v>11.448584096</v>
      </c>
      <c r="BH36" s="40">
        <v>0</v>
      </c>
      <c r="BI36" s="40">
        <v>0</v>
      </c>
      <c r="BJ36" s="46">
        <v>21.542745705</v>
      </c>
      <c r="BK36" s="108">
        <v>231.693497683</v>
      </c>
      <c r="BL36" s="86"/>
    </row>
    <row r="37" spans="1:64" ht="12.75">
      <c r="A37" s="10"/>
      <c r="B37" s="21" t="s">
        <v>138</v>
      </c>
      <c r="C37" s="47">
        <v>0</v>
      </c>
      <c r="D37" s="45">
        <v>1.211623844</v>
      </c>
      <c r="E37" s="40">
        <v>0</v>
      </c>
      <c r="F37" s="40">
        <v>0</v>
      </c>
      <c r="G37" s="46">
        <v>0</v>
      </c>
      <c r="H37" s="63">
        <v>16.799220465</v>
      </c>
      <c r="I37" s="40">
        <v>937.329172851</v>
      </c>
      <c r="J37" s="40">
        <v>446.618842745</v>
      </c>
      <c r="K37" s="40">
        <v>8.620741604</v>
      </c>
      <c r="L37" s="46">
        <v>278.931634696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6.680731993</v>
      </c>
      <c r="S37" s="40">
        <v>25.382722788</v>
      </c>
      <c r="T37" s="40">
        <v>0</v>
      </c>
      <c r="U37" s="40">
        <v>0</v>
      </c>
      <c r="V37" s="46">
        <v>12.956013583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0.047435099</v>
      </c>
      <c r="AC37" s="40">
        <v>0.002332393</v>
      </c>
      <c r="AD37" s="40">
        <v>0</v>
      </c>
      <c r="AE37" s="40">
        <v>0</v>
      </c>
      <c r="AF37" s="46">
        <v>0.018163433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0.030057032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177.921882958</v>
      </c>
      <c r="AW37" s="40">
        <v>523.699919594</v>
      </c>
      <c r="AX37" s="40">
        <v>4.031514035</v>
      </c>
      <c r="AY37" s="40">
        <v>0</v>
      </c>
      <c r="AZ37" s="46">
        <v>802.334097868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82.767345963</v>
      </c>
      <c r="BG37" s="45">
        <v>37.962711745</v>
      </c>
      <c r="BH37" s="40">
        <v>8.254868091</v>
      </c>
      <c r="BI37" s="40">
        <v>0</v>
      </c>
      <c r="BJ37" s="46">
        <v>199.22521362151738</v>
      </c>
      <c r="BK37" s="108">
        <v>3570.826246401517</v>
      </c>
      <c r="BL37" s="86"/>
    </row>
    <row r="38" spans="1:64" ht="12.75">
      <c r="A38" s="31"/>
      <c r="B38" s="32" t="s">
        <v>81</v>
      </c>
      <c r="C38" s="98">
        <f aca="true" t="shared" si="5" ref="C38:AH38">SUM(C28:C37)</f>
        <v>0</v>
      </c>
      <c r="D38" s="72">
        <f t="shared" si="5"/>
        <v>1455.25775442</v>
      </c>
      <c r="E38" s="72">
        <f t="shared" si="5"/>
        <v>0</v>
      </c>
      <c r="F38" s="72">
        <f t="shared" si="5"/>
        <v>0</v>
      </c>
      <c r="G38" s="72">
        <f t="shared" si="5"/>
        <v>0</v>
      </c>
      <c r="H38" s="72">
        <f t="shared" si="5"/>
        <v>108.46646964000003</v>
      </c>
      <c r="I38" s="72">
        <f t="shared" si="5"/>
        <v>7637.169454667999</v>
      </c>
      <c r="J38" s="72">
        <f t="shared" si="5"/>
        <v>1176.2308101909998</v>
      </c>
      <c r="K38" s="72">
        <f t="shared" si="5"/>
        <v>8.620741604</v>
      </c>
      <c r="L38" s="72">
        <f t="shared" si="5"/>
        <v>2311.884414488</v>
      </c>
      <c r="M38" s="72">
        <f t="shared" si="5"/>
        <v>0</v>
      </c>
      <c r="N38" s="72">
        <f t="shared" si="5"/>
        <v>0</v>
      </c>
      <c r="O38" s="72">
        <f t="shared" si="5"/>
        <v>0</v>
      </c>
      <c r="P38" s="72">
        <f t="shared" si="5"/>
        <v>0</v>
      </c>
      <c r="Q38" s="72">
        <f t="shared" si="5"/>
        <v>0</v>
      </c>
      <c r="R38" s="72">
        <f t="shared" si="5"/>
        <v>43.262516984</v>
      </c>
      <c r="S38" s="72">
        <f t="shared" si="5"/>
        <v>121.80345044799999</v>
      </c>
      <c r="T38" s="72">
        <f t="shared" si="5"/>
        <v>70.7795838</v>
      </c>
      <c r="U38" s="72">
        <f t="shared" si="5"/>
        <v>0</v>
      </c>
      <c r="V38" s="72">
        <f t="shared" si="5"/>
        <v>171.48330352600004</v>
      </c>
      <c r="W38" s="72">
        <f t="shared" si="5"/>
        <v>0</v>
      </c>
      <c r="X38" s="72">
        <f t="shared" si="5"/>
        <v>0</v>
      </c>
      <c r="Y38" s="72">
        <f t="shared" si="5"/>
        <v>0</v>
      </c>
      <c r="Z38" s="72">
        <f t="shared" si="5"/>
        <v>0</v>
      </c>
      <c r="AA38" s="72">
        <f t="shared" si="5"/>
        <v>0</v>
      </c>
      <c r="AB38" s="72">
        <f t="shared" si="5"/>
        <v>0.066960803</v>
      </c>
      <c r="AC38" s="72">
        <f t="shared" si="5"/>
        <v>0.002332393</v>
      </c>
      <c r="AD38" s="72">
        <f t="shared" si="5"/>
        <v>0</v>
      </c>
      <c r="AE38" s="72">
        <f t="shared" si="5"/>
        <v>0</v>
      </c>
      <c r="AF38" s="72">
        <f t="shared" si="5"/>
        <v>0.10303984899999999</v>
      </c>
      <c r="AG38" s="72">
        <f t="shared" si="5"/>
        <v>0</v>
      </c>
      <c r="AH38" s="72">
        <f t="shared" si="5"/>
        <v>0</v>
      </c>
      <c r="AI38" s="72">
        <f aca="true" t="shared" si="6" ref="AI38:BJ38">SUM(AI28:AI37)</f>
        <v>0</v>
      </c>
      <c r="AJ38" s="72">
        <f t="shared" si="6"/>
        <v>0</v>
      </c>
      <c r="AK38" s="72">
        <f t="shared" si="6"/>
        <v>0</v>
      </c>
      <c r="AL38" s="72">
        <f t="shared" si="6"/>
        <v>0.040320586000000005</v>
      </c>
      <c r="AM38" s="72">
        <f t="shared" si="6"/>
        <v>0</v>
      </c>
      <c r="AN38" s="72">
        <f t="shared" si="6"/>
        <v>0</v>
      </c>
      <c r="AO38" s="72">
        <f t="shared" si="6"/>
        <v>0</v>
      </c>
      <c r="AP38" s="72">
        <f t="shared" si="6"/>
        <v>0.00790791</v>
      </c>
      <c r="AQ38" s="72">
        <f t="shared" si="6"/>
        <v>0</v>
      </c>
      <c r="AR38" s="72">
        <f t="shared" si="6"/>
        <v>0</v>
      </c>
      <c r="AS38" s="72">
        <f t="shared" si="6"/>
        <v>0</v>
      </c>
      <c r="AT38" s="72">
        <f t="shared" si="6"/>
        <v>0</v>
      </c>
      <c r="AU38" s="72">
        <f t="shared" si="6"/>
        <v>0</v>
      </c>
      <c r="AV38" s="72">
        <f t="shared" si="6"/>
        <v>433.07625843000005</v>
      </c>
      <c r="AW38" s="72">
        <f t="shared" si="6"/>
        <v>3079.4642567540004</v>
      </c>
      <c r="AX38" s="72">
        <f t="shared" si="6"/>
        <v>45.717602691</v>
      </c>
      <c r="AY38" s="72">
        <f t="shared" si="6"/>
        <v>0</v>
      </c>
      <c r="AZ38" s="72">
        <f t="shared" si="6"/>
        <v>3944.853963508999</v>
      </c>
      <c r="BA38" s="72">
        <f t="shared" si="6"/>
        <v>0</v>
      </c>
      <c r="BB38" s="72">
        <f t="shared" si="6"/>
        <v>0</v>
      </c>
      <c r="BC38" s="72">
        <f t="shared" si="6"/>
        <v>0</v>
      </c>
      <c r="BD38" s="72">
        <f t="shared" si="6"/>
        <v>0</v>
      </c>
      <c r="BE38" s="72">
        <f t="shared" si="6"/>
        <v>0</v>
      </c>
      <c r="BF38" s="72">
        <f t="shared" si="6"/>
        <v>185.177905376</v>
      </c>
      <c r="BG38" s="72">
        <f t="shared" si="6"/>
        <v>272.879682141</v>
      </c>
      <c r="BH38" s="72">
        <f t="shared" si="6"/>
        <v>42.732102724</v>
      </c>
      <c r="BI38" s="72">
        <f t="shared" si="6"/>
        <v>0</v>
      </c>
      <c r="BJ38" s="72">
        <f t="shared" si="6"/>
        <v>516.1723252825174</v>
      </c>
      <c r="BK38" s="112">
        <f>SUM(BK28:BK37)</f>
        <v>21625.253158217518</v>
      </c>
      <c r="BL38" s="86"/>
    </row>
    <row r="39" spans="1:64" ht="12.75">
      <c r="A39" s="31"/>
      <c r="B39" s="33" t="s">
        <v>71</v>
      </c>
      <c r="C39" s="99">
        <f aca="true" t="shared" si="7" ref="C39:AH39">+C38+C20+C15+C11</f>
        <v>0</v>
      </c>
      <c r="D39" s="64">
        <f t="shared" si="7"/>
        <v>2224.875237218</v>
      </c>
      <c r="E39" s="64">
        <f t="shared" si="7"/>
        <v>0</v>
      </c>
      <c r="F39" s="64">
        <f t="shared" si="7"/>
        <v>0</v>
      </c>
      <c r="G39" s="65">
        <f t="shared" si="7"/>
        <v>0</v>
      </c>
      <c r="H39" s="58">
        <f t="shared" si="7"/>
        <v>244.29301213800005</v>
      </c>
      <c r="I39" s="64">
        <f t="shared" si="7"/>
        <v>16671.026868042998</v>
      </c>
      <c r="J39" s="64">
        <f t="shared" si="7"/>
        <v>1715.9370423839998</v>
      </c>
      <c r="K39" s="64">
        <f t="shared" si="7"/>
        <v>8.620741604</v>
      </c>
      <c r="L39" s="65">
        <f t="shared" si="7"/>
        <v>3073.2520288729997</v>
      </c>
      <c r="M39" s="58">
        <f t="shared" si="7"/>
        <v>0</v>
      </c>
      <c r="N39" s="64">
        <f t="shared" si="7"/>
        <v>0</v>
      </c>
      <c r="O39" s="64">
        <f t="shared" si="7"/>
        <v>0</v>
      </c>
      <c r="P39" s="64">
        <f t="shared" si="7"/>
        <v>0</v>
      </c>
      <c r="Q39" s="65">
        <f t="shared" si="7"/>
        <v>0</v>
      </c>
      <c r="R39" s="58">
        <f t="shared" si="7"/>
        <v>99.333866666</v>
      </c>
      <c r="S39" s="64">
        <f t="shared" si="7"/>
        <v>221.377693342</v>
      </c>
      <c r="T39" s="64">
        <f t="shared" si="7"/>
        <v>77.30335895099999</v>
      </c>
      <c r="U39" s="64">
        <f t="shared" si="7"/>
        <v>0</v>
      </c>
      <c r="V39" s="65">
        <f t="shared" si="7"/>
        <v>271.3446288580001</v>
      </c>
      <c r="W39" s="58">
        <f t="shared" si="7"/>
        <v>0</v>
      </c>
      <c r="X39" s="58">
        <f t="shared" si="7"/>
        <v>0</v>
      </c>
      <c r="Y39" s="58">
        <f t="shared" si="7"/>
        <v>0</v>
      </c>
      <c r="Z39" s="58">
        <f t="shared" si="7"/>
        <v>0</v>
      </c>
      <c r="AA39" s="58">
        <f t="shared" si="7"/>
        <v>0</v>
      </c>
      <c r="AB39" s="58">
        <f t="shared" si="7"/>
        <v>0.14664509799999997</v>
      </c>
      <c r="AC39" s="64">
        <f t="shared" si="7"/>
        <v>38.341887406000005</v>
      </c>
      <c r="AD39" s="64">
        <f t="shared" si="7"/>
        <v>0</v>
      </c>
      <c r="AE39" s="64">
        <f t="shared" si="7"/>
        <v>0</v>
      </c>
      <c r="AF39" s="65">
        <f t="shared" si="7"/>
        <v>0.153139789</v>
      </c>
      <c r="AG39" s="58">
        <f t="shared" si="7"/>
        <v>0</v>
      </c>
      <c r="AH39" s="64">
        <f t="shared" si="7"/>
        <v>0</v>
      </c>
      <c r="AI39" s="64">
        <f aca="true" t="shared" si="8" ref="AI39:BK39">+AI38+AI20+AI15+AI11</f>
        <v>0</v>
      </c>
      <c r="AJ39" s="64">
        <f t="shared" si="8"/>
        <v>0</v>
      </c>
      <c r="AK39" s="65">
        <f t="shared" si="8"/>
        <v>0</v>
      </c>
      <c r="AL39" s="58">
        <f t="shared" si="8"/>
        <v>0.05707031500000001</v>
      </c>
      <c r="AM39" s="64">
        <f t="shared" si="8"/>
        <v>0</v>
      </c>
      <c r="AN39" s="64">
        <f t="shared" si="8"/>
        <v>0</v>
      </c>
      <c r="AO39" s="64">
        <f t="shared" si="8"/>
        <v>0</v>
      </c>
      <c r="AP39" s="65">
        <f t="shared" si="8"/>
        <v>0.018386382</v>
      </c>
      <c r="AQ39" s="58">
        <f t="shared" si="8"/>
        <v>0</v>
      </c>
      <c r="AR39" s="64">
        <f t="shared" si="8"/>
        <v>0.20678528300000001</v>
      </c>
      <c r="AS39" s="64">
        <f t="shared" si="8"/>
        <v>0</v>
      </c>
      <c r="AT39" s="64">
        <f t="shared" si="8"/>
        <v>0</v>
      </c>
      <c r="AU39" s="65">
        <f t="shared" si="8"/>
        <v>0</v>
      </c>
      <c r="AV39" s="58">
        <f t="shared" si="8"/>
        <v>593.603728629</v>
      </c>
      <c r="AW39" s="64">
        <f t="shared" si="8"/>
        <v>5488.846714062</v>
      </c>
      <c r="AX39" s="64">
        <f t="shared" si="8"/>
        <v>63.952400934</v>
      </c>
      <c r="AY39" s="64">
        <f t="shared" si="8"/>
        <v>0</v>
      </c>
      <c r="AZ39" s="65">
        <f t="shared" si="8"/>
        <v>4929.904583870999</v>
      </c>
      <c r="BA39" s="58">
        <f t="shared" si="8"/>
        <v>0</v>
      </c>
      <c r="BB39" s="64">
        <f t="shared" si="8"/>
        <v>0</v>
      </c>
      <c r="BC39" s="64">
        <f t="shared" si="8"/>
        <v>0</v>
      </c>
      <c r="BD39" s="64">
        <f t="shared" si="8"/>
        <v>0</v>
      </c>
      <c r="BE39" s="65">
        <f t="shared" si="8"/>
        <v>0</v>
      </c>
      <c r="BF39" s="58">
        <f t="shared" si="8"/>
        <v>250.13036135700003</v>
      </c>
      <c r="BG39" s="64">
        <f t="shared" si="8"/>
        <v>354.07507659</v>
      </c>
      <c r="BH39" s="64">
        <f t="shared" si="8"/>
        <v>44.877927853</v>
      </c>
      <c r="BI39" s="64">
        <f t="shared" si="8"/>
        <v>0</v>
      </c>
      <c r="BJ39" s="65">
        <f t="shared" si="8"/>
        <v>664.4961999795173</v>
      </c>
      <c r="BK39" s="112">
        <f t="shared" si="8"/>
        <v>37036.175385625516</v>
      </c>
      <c r="BL39" s="86"/>
    </row>
    <row r="40" spans="1:64" ht="3.75" customHeight="1">
      <c r="A40" s="10"/>
      <c r="B40" s="1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30"/>
      <c r="BL40" s="86"/>
    </row>
    <row r="41" spans="1:64" ht="3.75" customHeight="1">
      <c r="A41" s="10"/>
      <c r="B41" s="19"/>
      <c r="C41" s="22"/>
      <c r="D41" s="28"/>
      <c r="E41" s="22"/>
      <c r="F41" s="22"/>
      <c r="G41" s="22"/>
      <c r="H41" s="22"/>
      <c r="I41" s="22"/>
      <c r="J41" s="22"/>
      <c r="K41" s="22"/>
      <c r="L41" s="22"/>
      <c r="M41" s="22"/>
      <c r="N41" s="2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2"/>
      <c r="AW41" s="22"/>
      <c r="AX41" s="22"/>
      <c r="AY41" s="22"/>
      <c r="AZ41" s="22"/>
      <c r="BA41" s="22"/>
      <c r="BB41" s="28"/>
      <c r="BC41" s="22"/>
      <c r="BD41" s="22"/>
      <c r="BE41" s="22"/>
      <c r="BF41" s="22"/>
      <c r="BG41" s="28"/>
      <c r="BH41" s="22"/>
      <c r="BI41" s="22"/>
      <c r="BJ41" s="22"/>
      <c r="BK41" s="24"/>
      <c r="BL41" s="86"/>
    </row>
    <row r="42" spans="1:64" ht="12.75">
      <c r="A42" s="10" t="s">
        <v>1</v>
      </c>
      <c r="B42" s="16" t="s">
        <v>7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30"/>
      <c r="BL42" s="86"/>
    </row>
    <row r="43" spans="1:252" s="3" customFormat="1" ht="12.75">
      <c r="A43" s="10" t="s">
        <v>67</v>
      </c>
      <c r="B43" s="21" t="s">
        <v>2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8"/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10"/>
      <c r="B44" s="21" t="s">
        <v>146</v>
      </c>
      <c r="C44" s="100">
        <v>0</v>
      </c>
      <c r="D44" s="45">
        <v>1.479866297</v>
      </c>
      <c r="E44" s="68">
        <v>0</v>
      </c>
      <c r="F44" s="68">
        <v>0</v>
      </c>
      <c r="G44" s="69">
        <v>0</v>
      </c>
      <c r="H44" s="67">
        <v>1139.184036422</v>
      </c>
      <c r="I44" s="68">
        <v>0.622620437</v>
      </c>
      <c r="J44" s="68">
        <v>0</v>
      </c>
      <c r="K44" s="68">
        <v>0</v>
      </c>
      <c r="L44" s="69">
        <v>80.256969778</v>
      </c>
      <c r="M44" s="59">
        <v>0</v>
      </c>
      <c r="N44" s="60">
        <v>0</v>
      </c>
      <c r="O44" s="59">
        <v>0</v>
      </c>
      <c r="P44" s="59">
        <v>0</v>
      </c>
      <c r="Q44" s="59">
        <v>0</v>
      </c>
      <c r="R44" s="67">
        <v>726.110692102</v>
      </c>
      <c r="S44" s="68">
        <v>0.010976077</v>
      </c>
      <c r="T44" s="68">
        <v>0</v>
      </c>
      <c r="U44" s="68">
        <v>0</v>
      </c>
      <c r="V44" s="69">
        <v>22.117569328</v>
      </c>
      <c r="W44" s="67">
        <v>0</v>
      </c>
      <c r="X44" s="68">
        <v>0</v>
      </c>
      <c r="Y44" s="68">
        <v>0</v>
      </c>
      <c r="Z44" s="68">
        <v>0</v>
      </c>
      <c r="AA44" s="69">
        <v>0</v>
      </c>
      <c r="AB44" s="67">
        <v>3.473988892</v>
      </c>
      <c r="AC44" s="68">
        <v>0</v>
      </c>
      <c r="AD44" s="68">
        <v>0</v>
      </c>
      <c r="AE44" s="68">
        <v>0</v>
      </c>
      <c r="AF44" s="69">
        <v>0.079556812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67">
        <v>1.543412827</v>
      </c>
      <c r="AM44" s="68">
        <v>0</v>
      </c>
      <c r="AN44" s="68">
        <v>0</v>
      </c>
      <c r="AO44" s="68">
        <v>0</v>
      </c>
      <c r="AP44" s="69">
        <v>0.012769585</v>
      </c>
      <c r="AQ44" s="67">
        <v>0</v>
      </c>
      <c r="AR44" s="70">
        <v>0</v>
      </c>
      <c r="AS44" s="68">
        <v>0</v>
      </c>
      <c r="AT44" s="68">
        <v>0</v>
      </c>
      <c r="AU44" s="69">
        <v>0</v>
      </c>
      <c r="AV44" s="67">
        <v>4812.110881702</v>
      </c>
      <c r="AW44" s="68">
        <v>9.556139146</v>
      </c>
      <c r="AX44" s="68">
        <v>0</v>
      </c>
      <c r="AY44" s="68">
        <v>0</v>
      </c>
      <c r="AZ44" s="69">
        <v>673.267601176</v>
      </c>
      <c r="BA44" s="67">
        <v>0</v>
      </c>
      <c r="BB44" s="70">
        <v>0</v>
      </c>
      <c r="BC44" s="68">
        <v>0</v>
      </c>
      <c r="BD44" s="68">
        <v>0</v>
      </c>
      <c r="BE44" s="69">
        <v>0</v>
      </c>
      <c r="BF44" s="67">
        <v>2215.674887802</v>
      </c>
      <c r="BG44" s="70">
        <v>1.957354358</v>
      </c>
      <c r="BH44" s="68">
        <v>0</v>
      </c>
      <c r="BI44" s="68">
        <v>0</v>
      </c>
      <c r="BJ44" s="69">
        <v>159.86267336182914</v>
      </c>
      <c r="BK44" s="108">
        <v>9847.32199610283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31"/>
      <c r="B45" s="32" t="s">
        <v>76</v>
      </c>
      <c r="C45" s="43">
        <f>SUM(C44)</f>
        <v>0</v>
      </c>
      <c r="D45" s="62">
        <f>SUM(D44)</f>
        <v>1.479866297</v>
      </c>
      <c r="E45" s="62">
        <f aca="true" t="shared" si="9" ref="E45:BJ45">SUM(E44)</f>
        <v>0</v>
      </c>
      <c r="F45" s="62">
        <f t="shared" si="9"/>
        <v>0</v>
      </c>
      <c r="G45" s="61">
        <f t="shared" si="9"/>
        <v>0</v>
      </c>
      <c r="H45" s="42">
        <f t="shared" si="9"/>
        <v>1139.184036422</v>
      </c>
      <c r="I45" s="62">
        <f t="shared" si="9"/>
        <v>0.622620437</v>
      </c>
      <c r="J45" s="62">
        <f t="shared" si="9"/>
        <v>0</v>
      </c>
      <c r="K45" s="62">
        <f t="shared" si="9"/>
        <v>0</v>
      </c>
      <c r="L45" s="61">
        <f t="shared" si="9"/>
        <v>80.256969778</v>
      </c>
      <c r="M45" s="43">
        <f t="shared" si="9"/>
        <v>0</v>
      </c>
      <c r="N45" s="43">
        <f t="shared" si="9"/>
        <v>0</v>
      </c>
      <c r="O45" s="43">
        <f t="shared" si="9"/>
        <v>0</v>
      </c>
      <c r="P45" s="43">
        <f t="shared" si="9"/>
        <v>0</v>
      </c>
      <c r="Q45" s="66">
        <f t="shared" si="9"/>
        <v>0</v>
      </c>
      <c r="R45" s="42">
        <f t="shared" si="9"/>
        <v>726.110692102</v>
      </c>
      <c r="S45" s="62">
        <f t="shared" si="9"/>
        <v>0.010976077</v>
      </c>
      <c r="T45" s="62">
        <f t="shared" si="9"/>
        <v>0</v>
      </c>
      <c r="U45" s="62">
        <f t="shared" si="9"/>
        <v>0</v>
      </c>
      <c r="V45" s="61">
        <f t="shared" si="9"/>
        <v>22.117569328</v>
      </c>
      <c r="W45" s="42">
        <f t="shared" si="9"/>
        <v>0</v>
      </c>
      <c r="X45" s="62">
        <f t="shared" si="9"/>
        <v>0</v>
      </c>
      <c r="Y45" s="62">
        <f t="shared" si="9"/>
        <v>0</v>
      </c>
      <c r="Z45" s="62">
        <f t="shared" si="9"/>
        <v>0</v>
      </c>
      <c r="AA45" s="61">
        <f t="shared" si="9"/>
        <v>0</v>
      </c>
      <c r="AB45" s="42">
        <f t="shared" si="9"/>
        <v>3.473988892</v>
      </c>
      <c r="AC45" s="62">
        <f t="shared" si="9"/>
        <v>0</v>
      </c>
      <c r="AD45" s="62">
        <f t="shared" si="9"/>
        <v>0</v>
      </c>
      <c r="AE45" s="62">
        <f t="shared" si="9"/>
        <v>0</v>
      </c>
      <c r="AF45" s="61">
        <f t="shared" si="9"/>
        <v>0.079556812</v>
      </c>
      <c r="AG45" s="43">
        <f t="shared" si="9"/>
        <v>0</v>
      </c>
      <c r="AH45" s="43">
        <f t="shared" si="9"/>
        <v>0</v>
      </c>
      <c r="AI45" s="43">
        <f t="shared" si="9"/>
        <v>0</v>
      </c>
      <c r="AJ45" s="43">
        <f t="shared" si="9"/>
        <v>0</v>
      </c>
      <c r="AK45" s="66">
        <f t="shared" si="9"/>
        <v>0</v>
      </c>
      <c r="AL45" s="42">
        <f t="shared" si="9"/>
        <v>1.543412827</v>
      </c>
      <c r="AM45" s="62">
        <f t="shared" si="9"/>
        <v>0</v>
      </c>
      <c r="AN45" s="62">
        <f t="shared" si="9"/>
        <v>0</v>
      </c>
      <c r="AO45" s="62">
        <f t="shared" si="9"/>
        <v>0</v>
      </c>
      <c r="AP45" s="61">
        <f t="shared" si="9"/>
        <v>0.012769585</v>
      </c>
      <c r="AQ45" s="42">
        <f t="shared" si="9"/>
        <v>0</v>
      </c>
      <c r="AR45" s="62">
        <f t="shared" si="9"/>
        <v>0</v>
      </c>
      <c r="AS45" s="62">
        <f t="shared" si="9"/>
        <v>0</v>
      </c>
      <c r="AT45" s="62">
        <f t="shared" si="9"/>
        <v>0</v>
      </c>
      <c r="AU45" s="61">
        <f t="shared" si="9"/>
        <v>0</v>
      </c>
      <c r="AV45" s="42">
        <f t="shared" si="9"/>
        <v>4812.110881702</v>
      </c>
      <c r="AW45" s="62">
        <f t="shared" si="9"/>
        <v>9.556139146</v>
      </c>
      <c r="AX45" s="62">
        <f t="shared" si="9"/>
        <v>0</v>
      </c>
      <c r="AY45" s="62">
        <f t="shared" si="9"/>
        <v>0</v>
      </c>
      <c r="AZ45" s="61">
        <f t="shared" si="9"/>
        <v>673.267601176</v>
      </c>
      <c r="BA45" s="42">
        <f t="shared" si="9"/>
        <v>0</v>
      </c>
      <c r="BB45" s="62">
        <f t="shared" si="9"/>
        <v>0</v>
      </c>
      <c r="BC45" s="62">
        <f t="shared" si="9"/>
        <v>0</v>
      </c>
      <c r="BD45" s="62">
        <f t="shared" si="9"/>
        <v>0</v>
      </c>
      <c r="BE45" s="61">
        <f t="shared" si="9"/>
        <v>0</v>
      </c>
      <c r="BF45" s="42">
        <f t="shared" si="9"/>
        <v>2215.674887802</v>
      </c>
      <c r="BG45" s="62">
        <f t="shared" si="9"/>
        <v>1.957354358</v>
      </c>
      <c r="BH45" s="62">
        <f t="shared" si="9"/>
        <v>0</v>
      </c>
      <c r="BI45" s="62">
        <f t="shared" si="9"/>
        <v>0</v>
      </c>
      <c r="BJ45" s="61">
        <f t="shared" si="9"/>
        <v>159.86267336182914</v>
      </c>
      <c r="BK45" s="113">
        <f>SUM(BK44:BK44)</f>
        <v>9847.32199610283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64" ht="12.75">
      <c r="A46" s="10" t="s">
        <v>68</v>
      </c>
      <c r="B46" s="17" t="s">
        <v>15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4"/>
      <c r="BL46" s="86"/>
    </row>
    <row r="47" spans="1:64" ht="12.75">
      <c r="A47" s="10"/>
      <c r="B47" s="21" t="s">
        <v>109</v>
      </c>
      <c r="C47" s="47">
        <v>0</v>
      </c>
      <c r="D47" s="45">
        <v>65.383888746</v>
      </c>
      <c r="E47" s="40">
        <v>0</v>
      </c>
      <c r="F47" s="40">
        <v>0</v>
      </c>
      <c r="G47" s="46">
        <v>0</v>
      </c>
      <c r="H47" s="63">
        <v>263.779113312</v>
      </c>
      <c r="I47" s="40">
        <v>112.281113235</v>
      </c>
      <c r="J47" s="40">
        <v>0</v>
      </c>
      <c r="K47" s="40">
        <v>0</v>
      </c>
      <c r="L47" s="46">
        <v>549.240718155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92.295314677</v>
      </c>
      <c r="S47" s="40">
        <v>62.964101828</v>
      </c>
      <c r="T47" s="40">
        <v>0</v>
      </c>
      <c r="U47" s="40">
        <v>0</v>
      </c>
      <c r="V47" s="46">
        <v>38.573452665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0.830030479</v>
      </c>
      <c r="AC47" s="40">
        <v>0</v>
      </c>
      <c r="AD47" s="40">
        <v>0</v>
      </c>
      <c r="AE47" s="40">
        <v>0</v>
      </c>
      <c r="AF47" s="46">
        <v>0.041469055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0.5644424</v>
      </c>
      <c r="AM47" s="40">
        <v>0</v>
      </c>
      <c r="AN47" s="40">
        <v>0</v>
      </c>
      <c r="AO47" s="40">
        <v>0</v>
      </c>
      <c r="AP47" s="46">
        <v>0.079263548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2098.361784163</v>
      </c>
      <c r="AW47" s="40">
        <v>261.0081986</v>
      </c>
      <c r="AX47" s="40">
        <v>0.020838027</v>
      </c>
      <c r="AY47" s="40">
        <v>0</v>
      </c>
      <c r="AZ47" s="46">
        <v>2353.709993046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735.238579494</v>
      </c>
      <c r="BG47" s="45">
        <v>53.646606397</v>
      </c>
      <c r="BH47" s="40">
        <v>0.590022388</v>
      </c>
      <c r="BI47" s="40">
        <v>0</v>
      </c>
      <c r="BJ47" s="46">
        <v>280.016268406</v>
      </c>
      <c r="BK47" s="108">
        <v>6968.625198621</v>
      </c>
      <c r="BL47" s="86"/>
    </row>
    <row r="48" spans="1:64" ht="12.75">
      <c r="A48" s="10"/>
      <c r="B48" s="21" t="s">
        <v>112</v>
      </c>
      <c r="C48" s="47">
        <v>0</v>
      </c>
      <c r="D48" s="45">
        <v>61.827346662</v>
      </c>
      <c r="E48" s="40">
        <v>0</v>
      </c>
      <c r="F48" s="40">
        <v>0</v>
      </c>
      <c r="G48" s="46">
        <v>0</v>
      </c>
      <c r="H48" s="63">
        <v>756.844346609</v>
      </c>
      <c r="I48" s="40">
        <v>315.370833716</v>
      </c>
      <c r="J48" s="40">
        <v>25.311011847</v>
      </c>
      <c r="K48" s="40">
        <v>0</v>
      </c>
      <c r="L48" s="46">
        <v>1050.833118128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307.91017835</v>
      </c>
      <c r="S48" s="40">
        <v>34.992801853</v>
      </c>
      <c r="T48" s="40">
        <v>0</v>
      </c>
      <c r="U48" s="40">
        <v>0</v>
      </c>
      <c r="V48" s="46">
        <v>84.304601682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2.990822703</v>
      </c>
      <c r="AC48" s="40">
        <v>0</v>
      </c>
      <c r="AD48" s="40">
        <v>0</v>
      </c>
      <c r="AE48" s="40">
        <v>0</v>
      </c>
      <c r="AF48" s="46">
        <v>0.235687099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2.000609586</v>
      </c>
      <c r="AM48" s="40">
        <v>0</v>
      </c>
      <c r="AN48" s="40">
        <v>0</v>
      </c>
      <c r="AO48" s="40">
        <v>0</v>
      </c>
      <c r="AP48" s="46">
        <v>0.037295216</v>
      </c>
      <c r="AQ48" s="63">
        <v>0</v>
      </c>
      <c r="AR48" s="45">
        <v>0.129318249</v>
      </c>
      <c r="AS48" s="40">
        <v>0</v>
      </c>
      <c r="AT48" s="40">
        <v>0</v>
      </c>
      <c r="AU48" s="46">
        <v>0</v>
      </c>
      <c r="AV48" s="63">
        <v>4596.967451325</v>
      </c>
      <c r="AW48" s="40">
        <v>643.332920274</v>
      </c>
      <c r="AX48" s="40">
        <v>0.393822105</v>
      </c>
      <c r="AY48" s="40">
        <v>0</v>
      </c>
      <c r="AZ48" s="46">
        <v>4212.73607795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1620.095263089</v>
      </c>
      <c r="BG48" s="45">
        <v>119.293410908</v>
      </c>
      <c r="BH48" s="40">
        <v>0.061481046</v>
      </c>
      <c r="BI48" s="40">
        <v>0</v>
      </c>
      <c r="BJ48" s="46">
        <v>468.784286758</v>
      </c>
      <c r="BK48" s="108">
        <v>14304.452685155</v>
      </c>
      <c r="BL48" s="86"/>
    </row>
    <row r="49" spans="1:64" ht="12.75">
      <c r="A49" s="10"/>
      <c r="B49" s="21" t="s">
        <v>147</v>
      </c>
      <c r="C49" s="47">
        <v>0</v>
      </c>
      <c r="D49" s="45">
        <v>52.665434854</v>
      </c>
      <c r="E49" s="40">
        <v>0</v>
      </c>
      <c r="F49" s="40">
        <v>0</v>
      </c>
      <c r="G49" s="46">
        <v>0</v>
      </c>
      <c r="H49" s="63">
        <v>16.723590819</v>
      </c>
      <c r="I49" s="40">
        <v>20.519070928</v>
      </c>
      <c r="J49" s="40">
        <v>0</v>
      </c>
      <c r="K49" s="40">
        <v>0</v>
      </c>
      <c r="L49" s="46">
        <v>88.522917731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8.677740419</v>
      </c>
      <c r="S49" s="40">
        <v>5.76359007</v>
      </c>
      <c r="T49" s="40">
        <v>0</v>
      </c>
      <c r="U49" s="40">
        <v>0</v>
      </c>
      <c r="V49" s="46">
        <v>6.280520744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0.043007336</v>
      </c>
      <c r="AC49" s="40">
        <v>0</v>
      </c>
      <c r="AD49" s="40">
        <v>0</v>
      </c>
      <c r="AE49" s="40">
        <v>0</v>
      </c>
      <c r="AF49" s="46">
        <v>0.015667766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0.017290609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0.20296161</v>
      </c>
      <c r="AS49" s="40">
        <v>0</v>
      </c>
      <c r="AT49" s="40">
        <v>0</v>
      </c>
      <c r="AU49" s="46">
        <v>0</v>
      </c>
      <c r="AV49" s="63">
        <v>75.888159914</v>
      </c>
      <c r="AW49" s="40">
        <v>27.392517586</v>
      </c>
      <c r="AX49" s="40">
        <v>0.007978909</v>
      </c>
      <c r="AY49" s="40">
        <v>0</v>
      </c>
      <c r="AZ49" s="46">
        <v>187.819006356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32.355303918</v>
      </c>
      <c r="BG49" s="45">
        <v>20.401133018</v>
      </c>
      <c r="BH49" s="40">
        <v>0</v>
      </c>
      <c r="BI49" s="40">
        <v>0</v>
      </c>
      <c r="BJ49" s="46">
        <v>31.322866635</v>
      </c>
      <c r="BK49" s="108">
        <v>574.618759222</v>
      </c>
      <c r="BL49" s="86"/>
    </row>
    <row r="50" spans="1:64" ht="12.75">
      <c r="A50" s="10"/>
      <c r="B50" s="21" t="s">
        <v>130</v>
      </c>
      <c r="C50" s="47">
        <v>0</v>
      </c>
      <c r="D50" s="45">
        <v>1.191251667</v>
      </c>
      <c r="E50" s="40">
        <v>0</v>
      </c>
      <c r="F50" s="40">
        <v>0</v>
      </c>
      <c r="G50" s="46">
        <v>0</v>
      </c>
      <c r="H50" s="63">
        <v>90.358259303</v>
      </c>
      <c r="I50" s="40">
        <v>32.677511598</v>
      </c>
      <c r="J50" s="40">
        <v>0</v>
      </c>
      <c r="K50" s="40">
        <v>0</v>
      </c>
      <c r="L50" s="46">
        <v>144.313333562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41.443435358</v>
      </c>
      <c r="S50" s="40">
        <v>0.475659143</v>
      </c>
      <c r="T50" s="40">
        <v>0</v>
      </c>
      <c r="U50" s="40">
        <v>0</v>
      </c>
      <c r="V50" s="46">
        <v>11.376969781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0.0325006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0.025410145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273.632423255</v>
      </c>
      <c r="AW50" s="40">
        <v>112.767954079</v>
      </c>
      <c r="AX50" s="40">
        <v>0</v>
      </c>
      <c r="AY50" s="40">
        <v>0</v>
      </c>
      <c r="AZ50" s="46">
        <v>486.463080851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109.105576399</v>
      </c>
      <c r="BG50" s="45">
        <v>5.916539222</v>
      </c>
      <c r="BH50" s="40">
        <v>0</v>
      </c>
      <c r="BI50" s="40">
        <v>0</v>
      </c>
      <c r="BJ50" s="46">
        <v>80.21321182</v>
      </c>
      <c r="BK50" s="108">
        <v>1389.993116783</v>
      </c>
      <c r="BL50" s="86"/>
    </row>
    <row r="51" spans="1:64" ht="12.75">
      <c r="A51" s="10"/>
      <c r="B51" s="107" t="s">
        <v>113</v>
      </c>
      <c r="C51" s="47">
        <v>0</v>
      </c>
      <c r="D51" s="45">
        <v>16.349110406</v>
      </c>
      <c r="E51" s="40">
        <v>0</v>
      </c>
      <c r="F51" s="40">
        <v>0</v>
      </c>
      <c r="G51" s="46">
        <v>0</v>
      </c>
      <c r="H51" s="63">
        <v>110.335098187</v>
      </c>
      <c r="I51" s="40">
        <v>3.552916497</v>
      </c>
      <c r="J51" s="40">
        <v>0</v>
      </c>
      <c r="K51" s="40">
        <v>0</v>
      </c>
      <c r="L51" s="46">
        <v>140.516685733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54.014755064</v>
      </c>
      <c r="S51" s="40">
        <v>0.841169843</v>
      </c>
      <c r="T51" s="40">
        <v>0</v>
      </c>
      <c r="U51" s="40">
        <v>0</v>
      </c>
      <c r="V51" s="46">
        <v>7.271669009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0.132629286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0.054283246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160.982129863</v>
      </c>
      <c r="AW51" s="40">
        <v>22.671905657</v>
      </c>
      <c r="AX51" s="40">
        <v>0</v>
      </c>
      <c r="AY51" s="40">
        <v>0</v>
      </c>
      <c r="AZ51" s="46">
        <v>153.074356362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66.583847032</v>
      </c>
      <c r="BG51" s="45">
        <v>12.414656741</v>
      </c>
      <c r="BH51" s="40">
        <v>0</v>
      </c>
      <c r="BI51" s="40">
        <v>0</v>
      </c>
      <c r="BJ51" s="46">
        <v>28.854882816</v>
      </c>
      <c r="BK51" s="108">
        <v>777.650095742</v>
      </c>
      <c r="BL51" s="86"/>
    </row>
    <row r="52" spans="1:64" ht="12.75">
      <c r="A52" s="10"/>
      <c r="B52" s="21" t="s">
        <v>106</v>
      </c>
      <c r="C52" s="47">
        <v>0</v>
      </c>
      <c r="D52" s="45">
        <v>432.039218784</v>
      </c>
      <c r="E52" s="40">
        <v>0</v>
      </c>
      <c r="F52" s="40">
        <v>0</v>
      </c>
      <c r="G52" s="46">
        <v>0</v>
      </c>
      <c r="H52" s="63">
        <v>11.076214622</v>
      </c>
      <c r="I52" s="40">
        <v>300.760345545</v>
      </c>
      <c r="J52" s="40">
        <v>0</v>
      </c>
      <c r="K52" s="40">
        <v>0</v>
      </c>
      <c r="L52" s="46">
        <v>508.197973148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2.409509579</v>
      </c>
      <c r="S52" s="40">
        <v>31.340655162</v>
      </c>
      <c r="T52" s="40">
        <v>0</v>
      </c>
      <c r="U52" s="40">
        <v>0</v>
      </c>
      <c r="V52" s="46">
        <v>27.958824082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30.481164258</v>
      </c>
      <c r="AW52" s="40">
        <v>145.642828177</v>
      </c>
      <c r="AX52" s="40">
        <v>0</v>
      </c>
      <c r="AY52" s="40">
        <v>0</v>
      </c>
      <c r="AZ52" s="46">
        <v>292.869197524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9.392384059</v>
      </c>
      <c r="BG52" s="45">
        <v>44.849262627</v>
      </c>
      <c r="BH52" s="40">
        <v>0</v>
      </c>
      <c r="BI52" s="40">
        <v>0</v>
      </c>
      <c r="BJ52" s="46">
        <v>34.909123245</v>
      </c>
      <c r="BK52" s="108">
        <v>1871.926700812</v>
      </c>
      <c r="BL52" s="86"/>
    </row>
    <row r="53" spans="1:64" ht="12.75">
      <c r="A53" s="10"/>
      <c r="B53" s="21" t="s">
        <v>110</v>
      </c>
      <c r="C53" s="47">
        <v>0</v>
      </c>
      <c r="D53" s="45">
        <v>0.867565</v>
      </c>
      <c r="E53" s="40">
        <v>0</v>
      </c>
      <c r="F53" s="40">
        <v>0</v>
      </c>
      <c r="G53" s="46">
        <v>0</v>
      </c>
      <c r="H53" s="63">
        <v>5.335443722</v>
      </c>
      <c r="I53" s="40">
        <v>14.059113749</v>
      </c>
      <c r="J53" s="40">
        <v>0</v>
      </c>
      <c r="K53" s="40">
        <v>0</v>
      </c>
      <c r="L53" s="46">
        <v>16.220584744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2.501643707</v>
      </c>
      <c r="S53" s="40">
        <v>1.533435239</v>
      </c>
      <c r="T53" s="40">
        <v>0</v>
      </c>
      <c r="U53" s="40">
        <v>0</v>
      </c>
      <c r="V53" s="46">
        <v>1.051574645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0.001025975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49.514975593</v>
      </c>
      <c r="AW53" s="40">
        <v>50.015176282</v>
      </c>
      <c r="AX53" s="40">
        <v>0</v>
      </c>
      <c r="AY53" s="40">
        <v>0</v>
      </c>
      <c r="AZ53" s="46">
        <v>195.984409398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15.465619149</v>
      </c>
      <c r="BG53" s="45">
        <v>2.266565622</v>
      </c>
      <c r="BH53" s="40">
        <v>0</v>
      </c>
      <c r="BI53" s="40">
        <v>0</v>
      </c>
      <c r="BJ53" s="46">
        <v>27.98562406</v>
      </c>
      <c r="BK53" s="108">
        <v>382.802756885</v>
      </c>
      <c r="BL53" s="86"/>
    </row>
    <row r="54" spans="1:64" ht="12.75">
      <c r="A54" s="10"/>
      <c r="B54" s="21" t="s">
        <v>129</v>
      </c>
      <c r="C54" s="47">
        <v>0</v>
      </c>
      <c r="D54" s="45">
        <v>10.133109773</v>
      </c>
      <c r="E54" s="40">
        <v>0</v>
      </c>
      <c r="F54" s="40">
        <v>0</v>
      </c>
      <c r="G54" s="46">
        <v>0</v>
      </c>
      <c r="H54" s="63">
        <v>23.820556546</v>
      </c>
      <c r="I54" s="40">
        <v>3.533435281</v>
      </c>
      <c r="J54" s="40">
        <v>0</v>
      </c>
      <c r="K54" s="40">
        <v>0</v>
      </c>
      <c r="L54" s="46">
        <v>58.589120355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9.430384941</v>
      </c>
      <c r="S54" s="40">
        <v>0.161945704</v>
      </c>
      <c r="T54" s="40">
        <v>0</v>
      </c>
      <c r="U54" s="40">
        <v>0</v>
      </c>
      <c r="V54" s="46">
        <v>3.697633681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0.001946938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0.000695632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12.555502725</v>
      </c>
      <c r="AW54" s="40">
        <v>12.59288578</v>
      </c>
      <c r="AX54" s="40">
        <v>0</v>
      </c>
      <c r="AY54" s="40">
        <v>0</v>
      </c>
      <c r="AZ54" s="46">
        <v>25.243865183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3.78248462</v>
      </c>
      <c r="BG54" s="45">
        <v>0.635050757</v>
      </c>
      <c r="BH54" s="40">
        <v>0</v>
      </c>
      <c r="BI54" s="40">
        <v>0</v>
      </c>
      <c r="BJ54" s="46">
        <v>3.231144747</v>
      </c>
      <c r="BK54" s="108">
        <v>167.409762663</v>
      </c>
      <c r="BL54" s="86"/>
    </row>
    <row r="55" spans="1:64" ht="12.75">
      <c r="A55" s="10"/>
      <c r="B55" s="21" t="s">
        <v>128</v>
      </c>
      <c r="C55" s="47">
        <v>0</v>
      </c>
      <c r="D55" s="45">
        <v>0.835059</v>
      </c>
      <c r="E55" s="40">
        <v>0</v>
      </c>
      <c r="F55" s="40">
        <v>0</v>
      </c>
      <c r="G55" s="46">
        <v>0</v>
      </c>
      <c r="H55" s="63">
        <v>23.2678521</v>
      </c>
      <c r="I55" s="40">
        <v>1.396731494</v>
      </c>
      <c r="J55" s="40">
        <v>0</v>
      </c>
      <c r="K55" s="40">
        <v>0</v>
      </c>
      <c r="L55" s="46">
        <v>42.992056477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10.894321322</v>
      </c>
      <c r="S55" s="40">
        <v>0.119598565</v>
      </c>
      <c r="T55" s="40">
        <v>0</v>
      </c>
      <c r="U55" s="40">
        <v>0</v>
      </c>
      <c r="V55" s="46">
        <v>4.349866056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15.587243968</v>
      </c>
      <c r="AW55" s="40">
        <v>5.267317295</v>
      </c>
      <c r="AX55" s="40">
        <v>0</v>
      </c>
      <c r="AY55" s="40">
        <v>0</v>
      </c>
      <c r="AZ55" s="46">
        <v>21.789813099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5.66737456</v>
      </c>
      <c r="BG55" s="45">
        <v>0.123854013</v>
      </c>
      <c r="BH55" s="40">
        <v>0</v>
      </c>
      <c r="BI55" s="40">
        <v>0</v>
      </c>
      <c r="BJ55" s="46">
        <v>2.283278043</v>
      </c>
      <c r="BK55" s="108">
        <v>134.574365992</v>
      </c>
      <c r="BL55" s="86"/>
    </row>
    <row r="56" spans="1:64" ht="12.75">
      <c r="A56" s="10"/>
      <c r="B56" s="21" t="s">
        <v>148</v>
      </c>
      <c r="C56" s="47">
        <v>0</v>
      </c>
      <c r="D56" s="45">
        <v>22.381488428</v>
      </c>
      <c r="E56" s="40">
        <v>0</v>
      </c>
      <c r="F56" s="40">
        <v>0</v>
      </c>
      <c r="G56" s="46">
        <v>0</v>
      </c>
      <c r="H56" s="63">
        <v>285.845465772</v>
      </c>
      <c r="I56" s="40">
        <v>109.767673043</v>
      </c>
      <c r="J56" s="40">
        <v>0</v>
      </c>
      <c r="K56" s="40">
        <v>0</v>
      </c>
      <c r="L56" s="46">
        <v>655.358988944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98.142278921</v>
      </c>
      <c r="S56" s="40">
        <v>42.322415189</v>
      </c>
      <c r="T56" s="40">
        <v>0</v>
      </c>
      <c r="U56" s="40">
        <v>0</v>
      </c>
      <c r="V56" s="46">
        <v>40.754695129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0.565294243</v>
      </c>
      <c r="AC56" s="40">
        <v>0</v>
      </c>
      <c r="AD56" s="40">
        <v>0</v>
      </c>
      <c r="AE56" s="40">
        <v>0</v>
      </c>
      <c r="AF56" s="46">
        <v>0.005798206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0.334819754</v>
      </c>
      <c r="AM56" s="40">
        <v>0</v>
      </c>
      <c r="AN56" s="40">
        <v>0</v>
      </c>
      <c r="AO56" s="40">
        <v>0</v>
      </c>
      <c r="AP56" s="46">
        <v>0.000729016</v>
      </c>
      <c r="AQ56" s="63">
        <v>0</v>
      </c>
      <c r="AR56" s="45">
        <v>0.300880167</v>
      </c>
      <c r="AS56" s="40">
        <v>0</v>
      </c>
      <c r="AT56" s="40">
        <v>0</v>
      </c>
      <c r="AU56" s="46">
        <v>0</v>
      </c>
      <c r="AV56" s="63">
        <v>2057.165693284</v>
      </c>
      <c r="AW56" s="40">
        <v>412.78461049</v>
      </c>
      <c r="AX56" s="40">
        <v>0.052706648</v>
      </c>
      <c r="AY56" s="40">
        <v>0</v>
      </c>
      <c r="AZ56" s="46">
        <v>2666.561235928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613.424190422</v>
      </c>
      <c r="BG56" s="45">
        <v>98.837403006</v>
      </c>
      <c r="BH56" s="40">
        <v>0</v>
      </c>
      <c r="BI56" s="40">
        <v>0</v>
      </c>
      <c r="BJ56" s="46">
        <v>397.175947788</v>
      </c>
      <c r="BK56" s="108">
        <v>7501.782314378</v>
      </c>
      <c r="BL56" s="86"/>
    </row>
    <row r="57" spans="1:64" ht="12.75">
      <c r="A57" s="10"/>
      <c r="B57" s="21" t="s">
        <v>107</v>
      </c>
      <c r="C57" s="47">
        <v>0</v>
      </c>
      <c r="D57" s="45">
        <v>42.684229205</v>
      </c>
      <c r="E57" s="40">
        <v>0</v>
      </c>
      <c r="F57" s="40">
        <v>0</v>
      </c>
      <c r="G57" s="46">
        <v>0</v>
      </c>
      <c r="H57" s="63">
        <v>45.932187248</v>
      </c>
      <c r="I57" s="40">
        <v>76.31375817</v>
      </c>
      <c r="J57" s="40">
        <v>0</v>
      </c>
      <c r="K57" s="40">
        <v>0</v>
      </c>
      <c r="L57" s="46">
        <v>267.338925981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16.151726238</v>
      </c>
      <c r="S57" s="40">
        <v>35.106674245</v>
      </c>
      <c r="T57" s="40">
        <v>0</v>
      </c>
      <c r="U57" s="40">
        <v>0</v>
      </c>
      <c r="V57" s="46">
        <v>49.300069571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0.004573189</v>
      </c>
      <c r="AC57" s="40">
        <v>0</v>
      </c>
      <c r="AD57" s="40">
        <v>0</v>
      </c>
      <c r="AE57" s="40">
        <v>0</v>
      </c>
      <c r="AF57" s="46">
        <v>0.113334806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0.008448772</v>
      </c>
      <c r="AM57" s="40">
        <v>0</v>
      </c>
      <c r="AN57" s="40">
        <v>0</v>
      </c>
      <c r="AO57" s="40">
        <v>0</v>
      </c>
      <c r="AP57" s="46">
        <v>0.030116369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451.767660537</v>
      </c>
      <c r="AW57" s="40">
        <v>472.534072364</v>
      </c>
      <c r="AX57" s="40">
        <v>2.266075027</v>
      </c>
      <c r="AY57" s="40">
        <v>0</v>
      </c>
      <c r="AZ57" s="46">
        <v>2457.625092245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173.411117582</v>
      </c>
      <c r="BG57" s="45">
        <v>82.810214367</v>
      </c>
      <c r="BH57" s="40">
        <v>0</v>
      </c>
      <c r="BI57" s="40">
        <v>0</v>
      </c>
      <c r="BJ57" s="46">
        <v>422.888484623</v>
      </c>
      <c r="BK57" s="108">
        <v>4596.286760539</v>
      </c>
      <c r="BL57" s="86"/>
    </row>
    <row r="58" spans="1:64" ht="12.75">
      <c r="A58" s="10"/>
      <c r="B58" s="21" t="s">
        <v>115</v>
      </c>
      <c r="C58" s="47">
        <v>0</v>
      </c>
      <c r="D58" s="45">
        <v>1.210583574</v>
      </c>
      <c r="E58" s="40">
        <v>0</v>
      </c>
      <c r="F58" s="40">
        <v>0</v>
      </c>
      <c r="G58" s="46">
        <v>0</v>
      </c>
      <c r="H58" s="63">
        <v>43.067242884</v>
      </c>
      <c r="I58" s="40">
        <v>11.834279819</v>
      </c>
      <c r="J58" s="40">
        <v>0</v>
      </c>
      <c r="K58" s="40">
        <v>0</v>
      </c>
      <c r="L58" s="46">
        <v>33.890086971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10.307968441</v>
      </c>
      <c r="S58" s="40">
        <v>3.222812765</v>
      </c>
      <c r="T58" s="40">
        <v>0</v>
      </c>
      <c r="U58" s="40">
        <v>0</v>
      </c>
      <c r="V58" s="46">
        <v>4.9286945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0.972009311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0.321368528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697.930660132</v>
      </c>
      <c r="AW58" s="40">
        <v>40.45900637</v>
      </c>
      <c r="AX58" s="40">
        <v>0.429865963</v>
      </c>
      <c r="AY58" s="40">
        <v>0</v>
      </c>
      <c r="AZ58" s="46">
        <v>317.193955619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142.773646696</v>
      </c>
      <c r="BG58" s="45">
        <v>10.519525498</v>
      </c>
      <c r="BH58" s="40">
        <v>0</v>
      </c>
      <c r="BI58" s="40">
        <v>0</v>
      </c>
      <c r="BJ58" s="46">
        <v>36.080696803</v>
      </c>
      <c r="BK58" s="108">
        <v>1355.142403874</v>
      </c>
      <c r="BL58" s="86"/>
    </row>
    <row r="59" spans="1:64" ht="12" customHeight="1">
      <c r="A59" s="10"/>
      <c r="B59" s="21" t="s">
        <v>111</v>
      </c>
      <c r="C59" s="47">
        <v>0</v>
      </c>
      <c r="D59" s="45">
        <v>97.156272037</v>
      </c>
      <c r="E59" s="40">
        <v>0</v>
      </c>
      <c r="F59" s="40">
        <v>0</v>
      </c>
      <c r="G59" s="46">
        <v>0</v>
      </c>
      <c r="H59" s="63">
        <v>78.964874465</v>
      </c>
      <c r="I59" s="40">
        <v>50.049796616</v>
      </c>
      <c r="J59" s="40">
        <v>0</v>
      </c>
      <c r="K59" s="40">
        <v>0</v>
      </c>
      <c r="L59" s="46">
        <v>156.521750213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25.499895751</v>
      </c>
      <c r="S59" s="40">
        <v>0</v>
      </c>
      <c r="T59" s="40">
        <v>0</v>
      </c>
      <c r="U59" s="40">
        <v>0</v>
      </c>
      <c r="V59" s="46">
        <v>5.392024407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0.16033102</v>
      </c>
      <c r="AC59" s="40">
        <v>0</v>
      </c>
      <c r="AD59" s="40">
        <v>0</v>
      </c>
      <c r="AE59" s="40">
        <v>0</v>
      </c>
      <c r="AF59" s="46">
        <v>0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0.176942574</v>
      </c>
      <c r="AM59" s="40">
        <v>0</v>
      </c>
      <c r="AN59" s="40">
        <v>0</v>
      </c>
      <c r="AO59" s="40">
        <v>0</v>
      </c>
      <c r="AP59" s="46">
        <v>0.000711011</v>
      </c>
      <c r="AQ59" s="63">
        <v>0</v>
      </c>
      <c r="AR59" s="45">
        <v>0</v>
      </c>
      <c r="AS59" s="40">
        <v>0</v>
      </c>
      <c r="AT59" s="40">
        <v>0</v>
      </c>
      <c r="AU59" s="46">
        <v>0</v>
      </c>
      <c r="AV59" s="63">
        <v>650.875580066</v>
      </c>
      <c r="AW59" s="40">
        <v>103.280034429</v>
      </c>
      <c r="AX59" s="40">
        <v>0</v>
      </c>
      <c r="AY59" s="40">
        <v>0</v>
      </c>
      <c r="AZ59" s="46">
        <v>744.517133283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162.207779977</v>
      </c>
      <c r="BG59" s="45">
        <v>4.105306257</v>
      </c>
      <c r="BH59" s="40">
        <v>0</v>
      </c>
      <c r="BI59" s="40">
        <v>0</v>
      </c>
      <c r="BJ59" s="46">
        <v>70.299737443</v>
      </c>
      <c r="BK59" s="108">
        <v>2149.208169549</v>
      </c>
      <c r="BL59" s="86"/>
    </row>
    <row r="60" spans="1:64" ht="12" customHeight="1">
      <c r="A60" s="10"/>
      <c r="B60" s="21" t="s">
        <v>116</v>
      </c>
      <c r="C60" s="47">
        <v>0</v>
      </c>
      <c r="D60" s="45">
        <v>1.012921039</v>
      </c>
      <c r="E60" s="40">
        <v>0</v>
      </c>
      <c r="F60" s="40">
        <v>0</v>
      </c>
      <c r="G60" s="46">
        <v>0</v>
      </c>
      <c r="H60" s="63">
        <v>139.790688453</v>
      </c>
      <c r="I60" s="40">
        <v>20.579953199</v>
      </c>
      <c r="J60" s="40">
        <v>0</v>
      </c>
      <c r="K60" s="40">
        <v>0</v>
      </c>
      <c r="L60" s="46">
        <v>70.869708654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43.716599689</v>
      </c>
      <c r="S60" s="40">
        <v>0.081176712</v>
      </c>
      <c r="T60" s="40">
        <v>0</v>
      </c>
      <c r="U60" s="40">
        <v>0</v>
      </c>
      <c r="V60" s="46">
        <v>7.9245166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0.968060652</v>
      </c>
      <c r="AC60" s="40">
        <v>0</v>
      </c>
      <c r="AD60" s="40">
        <v>0</v>
      </c>
      <c r="AE60" s="40">
        <v>0</v>
      </c>
      <c r="AF60" s="46">
        <v>0.001844102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0.328961756</v>
      </c>
      <c r="AM60" s="40">
        <v>0</v>
      </c>
      <c r="AN60" s="40">
        <v>0</v>
      </c>
      <c r="AO60" s="40">
        <v>0</v>
      </c>
      <c r="AP60" s="46">
        <v>0.039820956</v>
      </c>
      <c r="AQ60" s="63">
        <v>0.043351335</v>
      </c>
      <c r="AR60" s="45">
        <v>0</v>
      </c>
      <c r="AS60" s="40">
        <v>0</v>
      </c>
      <c r="AT60" s="40">
        <v>0</v>
      </c>
      <c r="AU60" s="46">
        <v>0</v>
      </c>
      <c r="AV60" s="63">
        <v>1405.50334435</v>
      </c>
      <c r="AW60" s="40">
        <v>89.275215259</v>
      </c>
      <c r="AX60" s="40">
        <v>0.118883658</v>
      </c>
      <c r="AY60" s="40">
        <v>0</v>
      </c>
      <c r="AZ60" s="46">
        <v>704.953942861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329.720471916</v>
      </c>
      <c r="BG60" s="45">
        <v>9.04957514</v>
      </c>
      <c r="BH60" s="40">
        <v>0</v>
      </c>
      <c r="BI60" s="40">
        <v>0</v>
      </c>
      <c r="BJ60" s="46">
        <v>58.182446988</v>
      </c>
      <c r="BK60" s="108">
        <v>2882.161483319</v>
      </c>
      <c r="BL60" s="86"/>
    </row>
    <row r="61" spans="1:64" ht="12" customHeight="1">
      <c r="A61" s="10"/>
      <c r="B61" s="21" t="s">
        <v>108</v>
      </c>
      <c r="C61" s="47">
        <v>0</v>
      </c>
      <c r="D61" s="45">
        <v>4.797968001</v>
      </c>
      <c r="E61" s="40">
        <v>0</v>
      </c>
      <c r="F61" s="40">
        <v>0</v>
      </c>
      <c r="G61" s="46">
        <v>0</v>
      </c>
      <c r="H61" s="63">
        <v>48.679185409</v>
      </c>
      <c r="I61" s="40">
        <v>25.5619918</v>
      </c>
      <c r="J61" s="40">
        <v>0</v>
      </c>
      <c r="K61" s="40">
        <v>0</v>
      </c>
      <c r="L61" s="46">
        <v>47.405783682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19.130895229</v>
      </c>
      <c r="S61" s="40">
        <v>1.050221235</v>
      </c>
      <c r="T61" s="40">
        <v>0</v>
      </c>
      <c r="U61" s="40">
        <v>0</v>
      </c>
      <c r="V61" s="46">
        <v>8.145067995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0.013896641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0.070531243</v>
      </c>
      <c r="AM61" s="40">
        <v>0</v>
      </c>
      <c r="AN61" s="40">
        <v>0</v>
      </c>
      <c r="AO61" s="40">
        <v>0</v>
      </c>
      <c r="AP61" s="46">
        <v>0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34.122224253</v>
      </c>
      <c r="AW61" s="40">
        <v>9.183472552</v>
      </c>
      <c r="AX61" s="40">
        <v>0</v>
      </c>
      <c r="AY61" s="40">
        <v>0</v>
      </c>
      <c r="AZ61" s="46">
        <v>33.043017415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13.957323684</v>
      </c>
      <c r="BG61" s="45">
        <v>12.603396059</v>
      </c>
      <c r="BH61" s="40">
        <v>0</v>
      </c>
      <c r="BI61" s="40">
        <v>0</v>
      </c>
      <c r="BJ61" s="46">
        <v>7.531164586</v>
      </c>
      <c r="BK61" s="108">
        <v>265.296139784</v>
      </c>
      <c r="BL61" s="86"/>
    </row>
    <row r="62" spans="1:64" ht="11.25" customHeight="1">
      <c r="A62" s="10"/>
      <c r="B62" s="21" t="s">
        <v>131</v>
      </c>
      <c r="C62" s="47">
        <v>0</v>
      </c>
      <c r="D62" s="45">
        <v>74.729995855</v>
      </c>
      <c r="E62" s="40">
        <v>0</v>
      </c>
      <c r="F62" s="40">
        <v>0</v>
      </c>
      <c r="G62" s="46">
        <v>0</v>
      </c>
      <c r="H62" s="63">
        <v>45.919503219</v>
      </c>
      <c r="I62" s="40">
        <v>202.24896941</v>
      </c>
      <c r="J62" s="40">
        <v>0</v>
      </c>
      <c r="K62" s="40">
        <v>0</v>
      </c>
      <c r="L62" s="46">
        <v>350.616498594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14.30186761</v>
      </c>
      <c r="S62" s="40">
        <v>8.453324643</v>
      </c>
      <c r="T62" s="40">
        <v>0</v>
      </c>
      <c r="U62" s="40">
        <v>0</v>
      </c>
      <c r="V62" s="46">
        <v>13.774741129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0.000508042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0.003326072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0.219153787</v>
      </c>
      <c r="AS62" s="40">
        <v>0</v>
      </c>
      <c r="AT62" s="40">
        <v>0</v>
      </c>
      <c r="AU62" s="46">
        <v>0</v>
      </c>
      <c r="AV62" s="63">
        <v>97.381554238</v>
      </c>
      <c r="AW62" s="40">
        <v>49.005165553</v>
      </c>
      <c r="AX62" s="40">
        <v>0</v>
      </c>
      <c r="AY62" s="40">
        <v>0</v>
      </c>
      <c r="AZ62" s="46">
        <v>318.056990975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28.069104206</v>
      </c>
      <c r="BG62" s="45">
        <v>11.154616082</v>
      </c>
      <c r="BH62" s="40">
        <v>0</v>
      </c>
      <c r="BI62" s="40">
        <v>0</v>
      </c>
      <c r="BJ62" s="46">
        <v>30.586784985</v>
      </c>
      <c r="BK62" s="108">
        <v>1244.5221044</v>
      </c>
      <c r="BL62" s="86"/>
    </row>
    <row r="63" spans="1:64" ht="14.25" customHeight="1">
      <c r="A63" s="10"/>
      <c r="B63" s="21" t="s">
        <v>114</v>
      </c>
      <c r="C63" s="47">
        <v>0</v>
      </c>
      <c r="D63" s="45">
        <v>23.672273445</v>
      </c>
      <c r="E63" s="40">
        <v>0</v>
      </c>
      <c r="F63" s="40">
        <v>0</v>
      </c>
      <c r="G63" s="46">
        <v>0</v>
      </c>
      <c r="H63" s="63">
        <v>878.583038071</v>
      </c>
      <c r="I63" s="40">
        <v>52.415414502</v>
      </c>
      <c r="J63" s="40">
        <v>0</v>
      </c>
      <c r="K63" s="40">
        <v>0</v>
      </c>
      <c r="L63" s="46">
        <v>424.580119572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306.159102782</v>
      </c>
      <c r="S63" s="40">
        <v>2.265584912</v>
      </c>
      <c r="T63" s="40">
        <v>0</v>
      </c>
      <c r="U63" s="40">
        <v>0</v>
      </c>
      <c r="V63" s="46">
        <v>61.844660589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3.439265865</v>
      </c>
      <c r="AC63" s="40">
        <v>0</v>
      </c>
      <c r="AD63" s="40">
        <v>0</v>
      </c>
      <c r="AE63" s="40">
        <v>0</v>
      </c>
      <c r="AF63" s="46">
        <v>0.087957633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2.49172185</v>
      </c>
      <c r="AM63" s="40">
        <v>0</v>
      </c>
      <c r="AN63" s="40">
        <v>0</v>
      </c>
      <c r="AO63" s="40">
        <v>0</v>
      </c>
      <c r="AP63" s="46">
        <v>0</v>
      </c>
      <c r="AQ63" s="63">
        <v>0.024423773</v>
      </c>
      <c r="AR63" s="45">
        <v>0</v>
      </c>
      <c r="AS63" s="40">
        <v>0</v>
      </c>
      <c r="AT63" s="40">
        <v>0</v>
      </c>
      <c r="AU63" s="46">
        <v>0</v>
      </c>
      <c r="AV63" s="63">
        <v>3815.558263719</v>
      </c>
      <c r="AW63" s="40">
        <v>127.074138843</v>
      </c>
      <c r="AX63" s="40">
        <v>0</v>
      </c>
      <c r="AY63" s="40">
        <v>0</v>
      </c>
      <c r="AZ63" s="46">
        <v>1188.137069528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1452.623773478</v>
      </c>
      <c r="BG63" s="45">
        <v>17.56898891</v>
      </c>
      <c r="BH63" s="40">
        <v>0.114701867</v>
      </c>
      <c r="BI63" s="40">
        <v>0</v>
      </c>
      <c r="BJ63" s="46">
        <v>172.25611336808146</v>
      </c>
      <c r="BK63" s="108">
        <v>8528.89661270708</v>
      </c>
      <c r="BL63" s="86"/>
    </row>
    <row r="64" spans="1:64" ht="12.75">
      <c r="A64" s="31"/>
      <c r="B64" s="32" t="s">
        <v>77</v>
      </c>
      <c r="C64" s="101">
        <f aca="true" t="shared" si="10" ref="C64:AH64">SUM(C47:C63)</f>
        <v>0</v>
      </c>
      <c r="D64" s="71">
        <f t="shared" si="10"/>
        <v>908.9377164759999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2868.322660741</v>
      </c>
      <c r="I64" s="71">
        <f t="shared" si="10"/>
        <v>1352.9229086020002</v>
      </c>
      <c r="J64" s="71">
        <f t="shared" si="10"/>
        <v>25.311011847</v>
      </c>
      <c r="K64" s="71">
        <f t="shared" si="10"/>
        <v>0</v>
      </c>
      <c r="L64" s="71">
        <f t="shared" si="10"/>
        <v>4606.008370644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1062.987618078</v>
      </c>
      <c r="S64" s="71">
        <f t="shared" si="10"/>
        <v>230.695167108</v>
      </c>
      <c r="T64" s="71">
        <f t="shared" si="10"/>
        <v>0</v>
      </c>
      <c r="U64" s="71">
        <f t="shared" si="10"/>
        <v>0</v>
      </c>
      <c r="V64" s="71">
        <f t="shared" si="10"/>
        <v>376.929582265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10.154876305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0.501758667</v>
      </c>
      <c r="AG64" s="71">
        <f t="shared" si="10"/>
        <v>0</v>
      </c>
      <c r="AH64" s="71">
        <f t="shared" si="10"/>
        <v>0</v>
      </c>
      <c r="AI64" s="71">
        <f aca="true" t="shared" si="11" ref="AI64:BJ64">SUM(AI47:AI63)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6.399878141999999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0.18793611600000001</v>
      </c>
      <c r="AQ64" s="71">
        <f t="shared" si="11"/>
        <v>0.067775108</v>
      </c>
      <c r="AR64" s="71">
        <f t="shared" si="11"/>
        <v>0.852313813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16524.275815643</v>
      </c>
      <c r="AW64" s="71">
        <f t="shared" si="11"/>
        <v>2584.28741959</v>
      </c>
      <c r="AX64" s="71">
        <f t="shared" si="11"/>
        <v>3.290170337</v>
      </c>
      <c r="AY64" s="71">
        <f t="shared" si="11"/>
        <v>0</v>
      </c>
      <c r="AZ64" s="71">
        <f t="shared" si="11"/>
        <v>16359.778237623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5513.8738402809995</v>
      </c>
      <c r="BG64" s="71">
        <f t="shared" si="11"/>
        <v>506.196104624</v>
      </c>
      <c r="BH64" s="71">
        <f t="shared" si="11"/>
        <v>0.766205301</v>
      </c>
      <c r="BI64" s="71">
        <f t="shared" si="11"/>
        <v>0</v>
      </c>
      <c r="BJ64" s="71">
        <f t="shared" si="11"/>
        <v>2152.602063114081</v>
      </c>
      <c r="BK64" s="83">
        <f>SUM(C64:BJ64)</f>
        <v>55095.34943042508</v>
      </c>
      <c r="BL64" s="86"/>
    </row>
    <row r="65" spans="1:64" ht="12.75">
      <c r="A65" s="31"/>
      <c r="B65" s="33" t="s">
        <v>75</v>
      </c>
      <c r="C65" s="43">
        <f aca="true" t="shared" si="12" ref="C65:AH65">+C64+C45</f>
        <v>0</v>
      </c>
      <c r="D65" s="62">
        <f t="shared" si="12"/>
        <v>910.4175827729998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4007.5066971630004</v>
      </c>
      <c r="I65" s="62">
        <f t="shared" si="12"/>
        <v>1353.5455290390003</v>
      </c>
      <c r="J65" s="62">
        <f t="shared" si="12"/>
        <v>25.311011847</v>
      </c>
      <c r="K65" s="62">
        <f t="shared" si="12"/>
        <v>0</v>
      </c>
      <c r="L65" s="61">
        <f t="shared" si="12"/>
        <v>4686.265340422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1789.09831018</v>
      </c>
      <c r="S65" s="62">
        <f t="shared" si="12"/>
        <v>230.706143185</v>
      </c>
      <c r="T65" s="62">
        <f t="shared" si="12"/>
        <v>0</v>
      </c>
      <c r="U65" s="62">
        <f t="shared" si="12"/>
        <v>0</v>
      </c>
      <c r="V65" s="61">
        <f t="shared" si="12"/>
        <v>399.047151593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13.628865197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0.581315479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+AI64+AI45</f>
        <v>0</v>
      </c>
      <c r="AJ65" s="62">
        <f t="shared" si="13"/>
        <v>0</v>
      </c>
      <c r="AK65" s="61">
        <f t="shared" si="13"/>
        <v>0</v>
      </c>
      <c r="AL65" s="42">
        <f t="shared" si="13"/>
        <v>7.943290968999999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0.20070570100000001</v>
      </c>
      <c r="AQ65" s="42">
        <f t="shared" si="13"/>
        <v>0.067775108</v>
      </c>
      <c r="AR65" s="62">
        <f t="shared" si="13"/>
        <v>0.852313813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21336.386697345</v>
      </c>
      <c r="AW65" s="62">
        <f t="shared" si="13"/>
        <v>2593.843558736</v>
      </c>
      <c r="AX65" s="62">
        <f t="shared" si="13"/>
        <v>3.290170337</v>
      </c>
      <c r="AY65" s="62">
        <f t="shared" si="13"/>
        <v>0</v>
      </c>
      <c r="AZ65" s="61">
        <f t="shared" si="13"/>
        <v>17033.045838799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7729.548728082999</v>
      </c>
      <c r="BG65" s="62">
        <f t="shared" si="13"/>
        <v>508.15345898199996</v>
      </c>
      <c r="BH65" s="62">
        <f t="shared" si="13"/>
        <v>0.766205301</v>
      </c>
      <c r="BI65" s="62">
        <f t="shared" si="13"/>
        <v>0</v>
      </c>
      <c r="BJ65" s="61">
        <f t="shared" si="13"/>
        <v>2312.4647364759103</v>
      </c>
      <c r="BK65" s="113">
        <f t="shared" si="13"/>
        <v>64942.67142652791</v>
      </c>
      <c r="BL65" s="86"/>
    </row>
    <row r="66" spans="1:64" ht="3" customHeight="1">
      <c r="A66" s="10"/>
      <c r="B66" s="17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4"/>
      <c r="BL66" s="86"/>
    </row>
    <row r="67" spans="1:64" ht="12.75">
      <c r="A67" s="10" t="s">
        <v>16</v>
      </c>
      <c r="B67" s="16" t="s">
        <v>8</v>
      </c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4"/>
      <c r="BL67" s="86"/>
    </row>
    <row r="68" spans="1:64" ht="12.75">
      <c r="A68" s="10" t="s">
        <v>67</v>
      </c>
      <c r="B68" s="17" t="s">
        <v>17</v>
      </c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4"/>
      <c r="BL68" s="86"/>
    </row>
    <row r="69" spans="1:64" ht="12.75">
      <c r="A69" s="10"/>
      <c r="B69" s="21" t="s">
        <v>124</v>
      </c>
      <c r="C69" s="47">
        <v>0</v>
      </c>
      <c r="D69" s="45">
        <v>1.299593094</v>
      </c>
      <c r="E69" s="40">
        <v>0</v>
      </c>
      <c r="F69" s="40">
        <v>0</v>
      </c>
      <c r="G69" s="46">
        <v>0</v>
      </c>
      <c r="H69" s="63">
        <v>119.007438208</v>
      </c>
      <c r="I69" s="40">
        <v>115.185934608</v>
      </c>
      <c r="J69" s="40">
        <v>0.035211683</v>
      </c>
      <c r="K69" s="40">
        <v>0</v>
      </c>
      <c r="L69" s="46">
        <v>230.525387214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42.397926149</v>
      </c>
      <c r="S69" s="40">
        <v>5.047583335</v>
      </c>
      <c r="T69" s="40">
        <v>0</v>
      </c>
      <c r="U69" s="40">
        <v>0</v>
      </c>
      <c r="V69" s="46">
        <v>32.979786009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0.177560097</v>
      </c>
      <c r="AC69" s="40">
        <v>0</v>
      </c>
      <c r="AD69" s="40">
        <v>0</v>
      </c>
      <c r="AE69" s="40">
        <v>0</v>
      </c>
      <c r="AF69" s="46">
        <v>0.823757922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0.059552347</v>
      </c>
      <c r="AM69" s="40">
        <v>0</v>
      </c>
      <c r="AN69" s="40">
        <v>0</v>
      </c>
      <c r="AO69" s="40">
        <v>0</v>
      </c>
      <c r="AP69" s="46">
        <v>0.064387003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1288.043516618</v>
      </c>
      <c r="AW69" s="40">
        <v>421.946311702</v>
      </c>
      <c r="AX69" s="40">
        <v>0</v>
      </c>
      <c r="AY69" s="40">
        <v>0</v>
      </c>
      <c r="AZ69" s="46">
        <v>4200.74075007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450.871756297</v>
      </c>
      <c r="BG69" s="45">
        <v>31.977476723</v>
      </c>
      <c r="BH69" s="40">
        <v>0</v>
      </c>
      <c r="BI69" s="40">
        <v>0</v>
      </c>
      <c r="BJ69" s="46">
        <v>698.3104931563724</v>
      </c>
      <c r="BK69" s="108">
        <v>7639.494422235372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1.299593094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119.007438208</v>
      </c>
      <c r="I70" s="62">
        <f t="shared" si="14"/>
        <v>115.185934608</v>
      </c>
      <c r="J70" s="62">
        <f t="shared" si="14"/>
        <v>0.035211683</v>
      </c>
      <c r="K70" s="62">
        <f t="shared" si="14"/>
        <v>0</v>
      </c>
      <c r="L70" s="61">
        <f t="shared" si="14"/>
        <v>230.525387214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42.397926149</v>
      </c>
      <c r="S70" s="62">
        <f t="shared" si="14"/>
        <v>5.047583335</v>
      </c>
      <c r="T70" s="62">
        <f t="shared" si="14"/>
        <v>0</v>
      </c>
      <c r="U70" s="62">
        <f t="shared" si="14"/>
        <v>0</v>
      </c>
      <c r="V70" s="61">
        <f t="shared" si="14"/>
        <v>32.979786009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0.177560097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0.823757922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0.059552347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0.064387003</v>
      </c>
      <c r="AQ70" s="42">
        <f t="shared" si="15"/>
        <v>0</v>
      </c>
      <c r="AR70" s="62">
        <f>SUM(AR69:AR69)</f>
        <v>0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1288.043516618</v>
      </c>
      <c r="AW70" s="62">
        <f t="shared" si="15"/>
        <v>421.946311702</v>
      </c>
      <c r="AX70" s="62">
        <f t="shared" si="15"/>
        <v>0</v>
      </c>
      <c r="AY70" s="62">
        <f t="shared" si="15"/>
        <v>0</v>
      </c>
      <c r="AZ70" s="61">
        <f t="shared" si="15"/>
        <v>4200.74075007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450.871756297</v>
      </c>
      <c r="BG70" s="62">
        <f t="shared" si="15"/>
        <v>31.977476723</v>
      </c>
      <c r="BH70" s="62">
        <f t="shared" si="15"/>
        <v>0</v>
      </c>
      <c r="BI70" s="62">
        <f t="shared" si="15"/>
        <v>0</v>
      </c>
      <c r="BJ70" s="61">
        <f t="shared" si="15"/>
        <v>698.3104931563724</v>
      </c>
      <c r="BK70" s="81">
        <f>SUM(BK69:BK69)</f>
        <v>7639.494422235372</v>
      </c>
      <c r="BL70" s="86"/>
    </row>
    <row r="71" spans="1:64" ht="2.25" customHeight="1">
      <c r="A71" s="10"/>
      <c r="B71" s="17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3"/>
      <c r="BG71" s="123"/>
      <c r="BH71" s="123"/>
      <c r="BI71" s="123"/>
      <c r="BJ71" s="123"/>
      <c r="BK71" s="124"/>
      <c r="BL71" s="86"/>
    </row>
    <row r="72" spans="1:64" ht="12.75">
      <c r="A72" s="10" t="s">
        <v>4</v>
      </c>
      <c r="B72" s="16" t="s">
        <v>9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3"/>
      <c r="BC72" s="123"/>
      <c r="BD72" s="123"/>
      <c r="BE72" s="123"/>
      <c r="BF72" s="123"/>
      <c r="BG72" s="123"/>
      <c r="BH72" s="123"/>
      <c r="BI72" s="123"/>
      <c r="BJ72" s="123"/>
      <c r="BK72" s="124"/>
      <c r="BL72" s="86"/>
    </row>
    <row r="73" spans="1:64" ht="12.75">
      <c r="A73" s="10" t="s">
        <v>67</v>
      </c>
      <c r="B73" s="17" t="s">
        <v>18</v>
      </c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3"/>
      <c r="AW73" s="123"/>
      <c r="AX73" s="123"/>
      <c r="AY73" s="123"/>
      <c r="AZ73" s="123"/>
      <c r="BA73" s="123"/>
      <c r="BB73" s="123"/>
      <c r="BC73" s="123"/>
      <c r="BD73" s="123"/>
      <c r="BE73" s="123"/>
      <c r="BF73" s="123"/>
      <c r="BG73" s="123"/>
      <c r="BH73" s="123"/>
      <c r="BI73" s="123"/>
      <c r="BJ73" s="123"/>
      <c r="BK73" s="124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23"/>
      <c r="BI76" s="123"/>
      <c r="BJ76" s="123"/>
      <c r="BK76" s="124"/>
      <c r="BL76" s="86"/>
    </row>
    <row r="77" spans="1:64" ht="12.75">
      <c r="A77" s="10"/>
      <c r="B77" s="17" t="s">
        <v>151</v>
      </c>
      <c r="C77" s="96">
        <v>0</v>
      </c>
      <c r="D77" s="50">
        <v>0.806770629</v>
      </c>
      <c r="E77" s="51">
        <v>0</v>
      </c>
      <c r="F77" s="51">
        <v>0</v>
      </c>
      <c r="G77" s="52">
        <v>0</v>
      </c>
      <c r="H77" s="49">
        <v>0.552324477</v>
      </c>
      <c r="I77" s="51">
        <v>1.454187544</v>
      </c>
      <c r="J77" s="51">
        <v>0</v>
      </c>
      <c r="K77" s="51">
        <v>0</v>
      </c>
      <c r="L77" s="52">
        <v>20.890255926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0.256092145</v>
      </c>
      <c r="S77" s="51">
        <v>0.06611955</v>
      </c>
      <c r="T77" s="51">
        <v>0</v>
      </c>
      <c r="U77" s="51">
        <v>0</v>
      </c>
      <c r="V77" s="52">
        <v>0.054780379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24.08053065</v>
      </c>
      <c r="BL77" s="86"/>
    </row>
    <row r="78" spans="1:64" ht="12.75">
      <c r="A78" s="10"/>
      <c r="B78" s="91" t="s">
        <v>125</v>
      </c>
      <c r="C78" s="96">
        <v>0</v>
      </c>
      <c r="D78" s="50">
        <v>0</v>
      </c>
      <c r="E78" s="51">
        <v>0</v>
      </c>
      <c r="F78" s="51">
        <v>0</v>
      </c>
      <c r="G78" s="52">
        <v>0</v>
      </c>
      <c r="H78" s="49">
        <v>0</v>
      </c>
      <c r="I78" s="51">
        <v>40.717334473</v>
      </c>
      <c r="J78" s="51">
        <v>0</v>
      </c>
      <c r="K78" s="51">
        <v>0</v>
      </c>
      <c r="L78" s="52">
        <v>75.168281883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3.35E-06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115.885619706</v>
      </c>
      <c r="BL78" s="86"/>
    </row>
    <row r="79" spans="1:252" s="34" customFormat="1" ht="12.75">
      <c r="A79" s="31"/>
      <c r="B79" s="33" t="s">
        <v>77</v>
      </c>
      <c r="C79" s="43">
        <f>SUM(C77:C78)</f>
        <v>0</v>
      </c>
      <c r="D79" s="43">
        <f aca="true" t="shared" si="16" ref="D79:BK79">SUM(D77:D78)</f>
        <v>0.806770629</v>
      </c>
      <c r="E79" s="43">
        <f t="shared" si="16"/>
        <v>0</v>
      </c>
      <c r="F79" s="43">
        <f t="shared" si="16"/>
        <v>0</v>
      </c>
      <c r="G79" s="43">
        <f t="shared" si="16"/>
        <v>0</v>
      </c>
      <c r="H79" s="43">
        <f t="shared" si="16"/>
        <v>0.552324477</v>
      </c>
      <c r="I79" s="43">
        <f t="shared" si="16"/>
        <v>42.171522017</v>
      </c>
      <c r="J79" s="43">
        <f t="shared" si="16"/>
        <v>0</v>
      </c>
      <c r="K79" s="43">
        <f t="shared" si="16"/>
        <v>0</v>
      </c>
      <c r="L79" s="43">
        <f t="shared" si="16"/>
        <v>96.058537809</v>
      </c>
      <c r="M79" s="43">
        <f t="shared" si="16"/>
        <v>0</v>
      </c>
      <c r="N79" s="43">
        <f t="shared" si="16"/>
        <v>0</v>
      </c>
      <c r="O79" s="43">
        <f t="shared" si="16"/>
        <v>0</v>
      </c>
      <c r="P79" s="43">
        <f t="shared" si="16"/>
        <v>0</v>
      </c>
      <c r="Q79" s="43">
        <f t="shared" si="16"/>
        <v>0</v>
      </c>
      <c r="R79" s="43">
        <f t="shared" si="16"/>
        <v>0.256092145</v>
      </c>
      <c r="S79" s="43">
        <f t="shared" si="16"/>
        <v>0.06611955</v>
      </c>
      <c r="T79" s="43">
        <f t="shared" si="16"/>
        <v>0</v>
      </c>
      <c r="U79" s="43">
        <f t="shared" si="16"/>
        <v>0</v>
      </c>
      <c r="V79" s="43">
        <f t="shared" si="16"/>
        <v>0.054783728999999996</v>
      </c>
      <c r="W79" s="43">
        <f t="shared" si="16"/>
        <v>0</v>
      </c>
      <c r="X79" s="43">
        <f t="shared" si="16"/>
        <v>0</v>
      </c>
      <c r="Y79" s="43">
        <f t="shared" si="16"/>
        <v>0</v>
      </c>
      <c r="Z79" s="43">
        <f t="shared" si="16"/>
        <v>0</v>
      </c>
      <c r="AA79" s="43">
        <f t="shared" si="16"/>
        <v>0</v>
      </c>
      <c r="AB79" s="43">
        <f t="shared" si="16"/>
        <v>0</v>
      </c>
      <c r="AC79" s="43">
        <f t="shared" si="16"/>
        <v>0</v>
      </c>
      <c r="AD79" s="43">
        <f t="shared" si="16"/>
        <v>0</v>
      </c>
      <c r="AE79" s="43">
        <f t="shared" si="16"/>
        <v>0</v>
      </c>
      <c r="AF79" s="43">
        <f t="shared" si="16"/>
        <v>0</v>
      </c>
      <c r="AG79" s="43">
        <f t="shared" si="16"/>
        <v>0</v>
      </c>
      <c r="AH79" s="43">
        <f t="shared" si="16"/>
        <v>0</v>
      </c>
      <c r="AI79" s="43">
        <f t="shared" si="16"/>
        <v>0</v>
      </c>
      <c r="AJ79" s="43">
        <f t="shared" si="16"/>
        <v>0</v>
      </c>
      <c r="AK79" s="43">
        <f t="shared" si="16"/>
        <v>0</v>
      </c>
      <c r="AL79" s="43">
        <f t="shared" si="16"/>
        <v>0</v>
      </c>
      <c r="AM79" s="43">
        <f t="shared" si="16"/>
        <v>0</v>
      </c>
      <c r="AN79" s="43">
        <f t="shared" si="16"/>
        <v>0</v>
      </c>
      <c r="AO79" s="43">
        <f t="shared" si="16"/>
        <v>0</v>
      </c>
      <c r="AP79" s="43">
        <f t="shared" si="16"/>
        <v>0</v>
      </c>
      <c r="AQ79" s="43">
        <f t="shared" si="16"/>
        <v>0</v>
      </c>
      <c r="AR79" s="43">
        <f t="shared" si="16"/>
        <v>0</v>
      </c>
      <c r="AS79" s="43">
        <f t="shared" si="16"/>
        <v>0</v>
      </c>
      <c r="AT79" s="43">
        <f t="shared" si="16"/>
        <v>0</v>
      </c>
      <c r="AU79" s="43">
        <f t="shared" si="16"/>
        <v>0</v>
      </c>
      <c r="AV79" s="43">
        <f t="shared" si="16"/>
        <v>0</v>
      </c>
      <c r="AW79" s="43">
        <f t="shared" si="16"/>
        <v>0</v>
      </c>
      <c r="AX79" s="43">
        <f t="shared" si="16"/>
        <v>0</v>
      </c>
      <c r="AY79" s="43">
        <f t="shared" si="16"/>
        <v>0</v>
      </c>
      <c r="AZ79" s="43">
        <f t="shared" si="16"/>
        <v>0</v>
      </c>
      <c r="BA79" s="43">
        <f t="shared" si="16"/>
        <v>0</v>
      </c>
      <c r="BB79" s="43">
        <f t="shared" si="16"/>
        <v>0</v>
      </c>
      <c r="BC79" s="43">
        <f t="shared" si="16"/>
        <v>0</v>
      </c>
      <c r="BD79" s="43">
        <f t="shared" si="16"/>
        <v>0</v>
      </c>
      <c r="BE79" s="43">
        <f t="shared" si="16"/>
        <v>0</v>
      </c>
      <c r="BF79" s="43">
        <f t="shared" si="16"/>
        <v>0</v>
      </c>
      <c r="BG79" s="43">
        <f t="shared" si="16"/>
        <v>0</v>
      </c>
      <c r="BH79" s="43">
        <f t="shared" si="16"/>
        <v>0</v>
      </c>
      <c r="BI79" s="43">
        <f t="shared" si="16"/>
        <v>0</v>
      </c>
      <c r="BJ79" s="43">
        <f t="shared" si="16"/>
        <v>0</v>
      </c>
      <c r="BK79" s="43">
        <f t="shared" si="16"/>
        <v>139.966150356</v>
      </c>
      <c r="BL79" s="86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s="34" customFormat="1" ht="12.75">
      <c r="A80" s="31"/>
      <c r="B80" s="33" t="s">
        <v>75</v>
      </c>
      <c r="C80" s="43">
        <f aca="true" t="shared" si="17" ref="C80:AR80">SUM(C79,C75)</f>
        <v>0</v>
      </c>
      <c r="D80" s="62">
        <f t="shared" si="17"/>
        <v>0.806770629</v>
      </c>
      <c r="E80" s="62">
        <f t="shared" si="17"/>
        <v>0</v>
      </c>
      <c r="F80" s="62">
        <f t="shared" si="17"/>
        <v>0</v>
      </c>
      <c r="G80" s="61">
        <f t="shared" si="17"/>
        <v>0</v>
      </c>
      <c r="H80" s="42">
        <f t="shared" si="17"/>
        <v>0.552324477</v>
      </c>
      <c r="I80" s="62">
        <f t="shared" si="17"/>
        <v>42.171522017</v>
      </c>
      <c r="J80" s="62">
        <f t="shared" si="17"/>
        <v>0</v>
      </c>
      <c r="K80" s="62">
        <f t="shared" si="17"/>
        <v>0</v>
      </c>
      <c r="L80" s="61">
        <f t="shared" si="17"/>
        <v>96.058537809</v>
      </c>
      <c r="M80" s="42">
        <f t="shared" si="17"/>
        <v>0</v>
      </c>
      <c r="N80" s="62">
        <f t="shared" si="17"/>
        <v>0</v>
      </c>
      <c r="O80" s="62">
        <f t="shared" si="17"/>
        <v>0</v>
      </c>
      <c r="P80" s="62">
        <f t="shared" si="17"/>
        <v>0</v>
      </c>
      <c r="Q80" s="61">
        <f t="shared" si="17"/>
        <v>0</v>
      </c>
      <c r="R80" s="42">
        <f t="shared" si="17"/>
        <v>0.256092145</v>
      </c>
      <c r="S80" s="62">
        <f t="shared" si="17"/>
        <v>0.06611955</v>
      </c>
      <c r="T80" s="62">
        <f t="shared" si="17"/>
        <v>0</v>
      </c>
      <c r="U80" s="62">
        <f t="shared" si="17"/>
        <v>0</v>
      </c>
      <c r="V80" s="61">
        <f t="shared" si="17"/>
        <v>0.054783728999999996</v>
      </c>
      <c r="W80" s="42">
        <f t="shared" si="17"/>
        <v>0</v>
      </c>
      <c r="X80" s="62">
        <f t="shared" si="17"/>
        <v>0</v>
      </c>
      <c r="Y80" s="62">
        <f t="shared" si="17"/>
        <v>0</v>
      </c>
      <c r="Z80" s="62">
        <f t="shared" si="17"/>
        <v>0</v>
      </c>
      <c r="AA80" s="61">
        <f t="shared" si="17"/>
        <v>0</v>
      </c>
      <c r="AB80" s="42">
        <f t="shared" si="17"/>
        <v>0</v>
      </c>
      <c r="AC80" s="62">
        <f t="shared" si="17"/>
        <v>0</v>
      </c>
      <c r="AD80" s="62">
        <f t="shared" si="17"/>
        <v>0</v>
      </c>
      <c r="AE80" s="62">
        <f t="shared" si="17"/>
        <v>0</v>
      </c>
      <c r="AF80" s="61">
        <f t="shared" si="17"/>
        <v>0</v>
      </c>
      <c r="AG80" s="42">
        <f t="shared" si="17"/>
        <v>0</v>
      </c>
      <c r="AH80" s="62">
        <f t="shared" si="17"/>
        <v>0</v>
      </c>
      <c r="AI80" s="62">
        <f t="shared" si="17"/>
        <v>0</v>
      </c>
      <c r="AJ80" s="62">
        <f t="shared" si="17"/>
        <v>0</v>
      </c>
      <c r="AK80" s="61">
        <f t="shared" si="17"/>
        <v>0</v>
      </c>
      <c r="AL80" s="42">
        <f t="shared" si="17"/>
        <v>0</v>
      </c>
      <c r="AM80" s="62">
        <f t="shared" si="17"/>
        <v>0</v>
      </c>
      <c r="AN80" s="62">
        <f t="shared" si="17"/>
        <v>0</v>
      </c>
      <c r="AO80" s="62">
        <f t="shared" si="17"/>
        <v>0</v>
      </c>
      <c r="AP80" s="61">
        <f t="shared" si="17"/>
        <v>0</v>
      </c>
      <c r="AQ80" s="42">
        <f t="shared" si="17"/>
        <v>0</v>
      </c>
      <c r="AR80" s="62">
        <f t="shared" si="17"/>
        <v>0</v>
      </c>
      <c r="AS80" s="62">
        <f aca="true" t="shared" si="18" ref="AS80:BK80">SUM(AS79,AS75)</f>
        <v>0</v>
      </c>
      <c r="AT80" s="62">
        <f t="shared" si="18"/>
        <v>0</v>
      </c>
      <c r="AU80" s="61">
        <f t="shared" si="18"/>
        <v>0</v>
      </c>
      <c r="AV80" s="42">
        <f t="shared" si="18"/>
        <v>0</v>
      </c>
      <c r="AW80" s="62">
        <f t="shared" si="18"/>
        <v>0</v>
      </c>
      <c r="AX80" s="62">
        <f t="shared" si="18"/>
        <v>0</v>
      </c>
      <c r="AY80" s="62">
        <f t="shared" si="18"/>
        <v>0</v>
      </c>
      <c r="AZ80" s="61">
        <f t="shared" si="18"/>
        <v>0</v>
      </c>
      <c r="BA80" s="42">
        <f t="shared" si="18"/>
        <v>0</v>
      </c>
      <c r="BB80" s="62">
        <f t="shared" si="18"/>
        <v>0</v>
      </c>
      <c r="BC80" s="62">
        <f t="shared" si="18"/>
        <v>0</v>
      </c>
      <c r="BD80" s="62">
        <f t="shared" si="18"/>
        <v>0</v>
      </c>
      <c r="BE80" s="61">
        <f t="shared" si="18"/>
        <v>0</v>
      </c>
      <c r="BF80" s="42">
        <f t="shared" si="18"/>
        <v>0</v>
      </c>
      <c r="BG80" s="62">
        <f t="shared" si="18"/>
        <v>0</v>
      </c>
      <c r="BH80" s="62">
        <f t="shared" si="18"/>
        <v>0</v>
      </c>
      <c r="BI80" s="62">
        <f t="shared" si="18"/>
        <v>0</v>
      </c>
      <c r="BJ80" s="61">
        <f t="shared" si="18"/>
        <v>0</v>
      </c>
      <c r="BK80" s="81">
        <f t="shared" si="18"/>
        <v>139.966150356</v>
      </c>
      <c r="BL80" s="86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64" ht="4.5" customHeight="1">
      <c r="A81" s="10"/>
      <c r="B81" s="17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4"/>
      <c r="BL81" s="86"/>
    </row>
    <row r="82" spans="1:64" ht="12.75">
      <c r="A82" s="10" t="s">
        <v>20</v>
      </c>
      <c r="B82" s="16" t="s">
        <v>21</v>
      </c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4"/>
      <c r="BL82" s="86"/>
    </row>
    <row r="83" spans="1:64" ht="12.75">
      <c r="A83" s="10" t="s">
        <v>67</v>
      </c>
      <c r="B83" s="17" t="s">
        <v>22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4"/>
      <c r="BL83" s="86"/>
    </row>
    <row r="84" spans="1:64" ht="12.75">
      <c r="A84" s="10"/>
      <c r="B84" s="21" t="s">
        <v>120</v>
      </c>
      <c r="C84" s="47">
        <v>0</v>
      </c>
      <c r="D84" s="45">
        <v>61.882667046</v>
      </c>
      <c r="E84" s="40">
        <v>0</v>
      </c>
      <c r="F84" s="40">
        <v>0</v>
      </c>
      <c r="G84" s="46">
        <v>0</v>
      </c>
      <c r="H84" s="63">
        <v>54.318255063</v>
      </c>
      <c r="I84" s="40">
        <v>90.462506563</v>
      </c>
      <c r="J84" s="40">
        <v>0</v>
      </c>
      <c r="K84" s="40">
        <v>0</v>
      </c>
      <c r="L84" s="46">
        <v>255.001444355</v>
      </c>
      <c r="M84" s="63">
        <v>0</v>
      </c>
      <c r="N84" s="45">
        <v>0</v>
      </c>
      <c r="O84" s="40">
        <v>0</v>
      </c>
      <c r="P84" s="40">
        <v>0</v>
      </c>
      <c r="Q84" s="46">
        <v>0</v>
      </c>
      <c r="R84" s="63">
        <v>27.605134932</v>
      </c>
      <c r="S84" s="40">
        <v>1.338522173</v>
      </c>
      <c r="T84" s="40">
        <v>0</v>
      </c>
      <c r="U84" s="40">
        <v>0</v>
      </c>
      <c r="V84" s="46">
        <v>11.498778025</v>
      </c>
      <c r="W84" s="63">
        <v>0</v>
      </c>
      <c r="X84" s="40">
        <v>0</v>
      </c>
      <c r="Y84" s="40">
        <v>0</v>
      </c>
      <c r="Z84" s="40">
        <v>0</v>
      </c>
      <c r="AA84" s="46">
        <v>0</v>
      </c>
      <c r="AB84" s="63">
        <v>0.059457438</v>
      </c>
      <c r="AC84" s="40">
        <v>0</v>
      </c>
      <c r="AD84" s="40">
        <v>0</v>
      </c>
      <c r="AE84" s="40">
        <v>0</v>
      </c>
      <c r="AF84" s="46">
        <v>0</v>
      </c>
      <c r="AG84" s="63">
        <v>0</v>
      </c>
      <c r="AH84" s="40">
        <v>0</v>
      </c>
      <c r="AI84" s="40">
        <v>0</v>
      </c>
      <c r="AJ84" s="40">
        <v>0</v>
      </c>
      <c r="AK84" s="46">
        <v>0</v>
      </c>
      <c r="AL84" s="63">
        <v>0.05499608</v>
      </c>
      <c r="AM84" s="40">
        <v>0</v>
      </c>
      <c r="AN84" s="40">
        <v>0</v>
      </c>
      <c r="AO84" s="40">
        <v>0</v>
      </c>
      <c r="AP84" s="46">
        <v>0</v>
      </c>
      <c r="AQ84" s="63">
        <v>0</v>
      </c>
      <c r="AR84" s="45">
        <v>0</v>
      </c>
      <c r="AS84" s="40">
        <v>0</v>
      </c>
      <c r="AT84" s="40">
        <v>0</v>
      </c>
      <c r="AU84" s="46">
        <v>0</v>
      </c>
      <c r="AV84" s="63">
        <v>101.762032843</v>
      </c>
      <c r="AW84" s="40">
        <v>27.954906083</v>
      </c>
      <c r="AX84" s="40">
        <v>0</v>
      </c>
      <c r="AY84" s="40">
        <v>0</v>
      </c>
      <c r="AZ84" s="46">
        <v>279.342227049</v>
      </c>
      <c r="BA84" s="63">
        <v>0</v>
      </c>
      <c r="BB84" s="45">
        <v>0</v>
      </c>
      <c r="BC84" s="40">
        <v>0</v>
      </c>
      <c r="BD84" s="40">
        <v>0</v>
      </c>
      <c r="BE84" s="46">
        <v>0</v>
      </c>
      <c r="BF84" s="63">
        <v>34.40363289</v>
      </c>
      <c r="BG84" s="45">
        <v>5.784039879</v>
      </c>
      <c r="BH84" s="40">
        <v>0</v>
      </c>
      <c r="BI84" s="40">
        <v>0</v>
      </c>
      <c r="BJ84" s="46">
        <v>22.978528159</v>
      </c>
      <c r="BK84" s="108">
        <v>974.447128578</v>
      </c>
      <c r="BL84" s="86"/>
    </row>
    <row r="85" spans="1:64" ht="12.75">
      <c r="A85" s="10"/>
      <c r="B85" s="21" t="s">
        <v>122</v>
      </c>
      <c r="C85" s="47">
        <v>0</v>
      </c>
      <c r="D85" s="45">
        <v>40.1674097</v>
      </c>
      <c r="E85" s="40">
        <v>0</v>
      </c>
      <c r="F85" s="40">
        <v>0</v>
      </c>
      <c r="G85" s="46">
        <v>0</v>
      </c>
      <c r="H85" s="63">
        <v>2.967117986</v>
      </c>
      <c r="I85" s="40">
        <v>3.255037234</v>
      </c>
      <c r="J85" s="40">
        <v>0</v>
      </c>
      <c r="K85" s="40">
        <v>0</v>
      </c>
      <c r="L85" s="46">
        <v>33.013303551</v>
      </c>
      <c r="M85" s="63">
        <v>0</v>
      </c>
      <c r="N85" s="45">
        <v>0</v>
      </c>
      <c r="O85" s="40">
        <v>0</v>
      </c>
      <c r="P85" s="40">
        <v>0</v>
      </c>
      <c r="Q85" s="46">
        <v>0</v>
      </c>
      <c r="R85" s="63">
        <v>1.031573213</v>
      </c>
      <c r="S85" s="40">
        <v>0</v>
      </c>
      <c r="T85" s="40">
        <v>0</v>
      </c>
      <c r="U85" s="40">
        <v>0</v>
      </c>
      <c r="V85" s="46">
        <v>0.500396643</v>
      </c>
      <c r="W85" s="63">
        <v>0</v>
      </c>
      <c r="X85" s="40">
        <v>0</v>
      </c>
      <c r="Y85" s="40">
        <v>0</v>
      </c>
      <c r="Z85" s="40">
        <v>0</v>
      </c>
      <c r="AA85" s="46">
        <v>0</v>
      </c>
      <c r="AB85" s="63">
        <v>0</v>
      </c>
      <c r="AC85" s="40">
        <v>0</v>
      </c>
      <c r="AD85" s="40">
        <v>0</v>
      </c>
      <c r="AE85" s="40">
        <v>0</v>
      </c>
      <c r="AF85" s="46">
        <v>0</v>
      </c>
      <c r="AG85" s="63">
        <v>0</v>
      </c>
      <c r="AH85" s="40">
        <v>0</v>
      </c>
      <c r="AI85" s="40">
        <v>0</v>
      </c>
      <c r="AJ85" s="40">
        <v>0</v>
      </c>
      <c r="AK85" s="46">
        <v>0</v>
      </c>
      <c r="AL85" s="63">
        <v>0</v>
      </c>
      <c r="AM85" s="40">
        <v>0</v>
      </c>
      <c r="AN85" s="40">
        <v>0</v>
      </c>
      <c r="AO85" s="40">
        <v>0</v>
      </c>
      <c r="AP85" s="46">
        <v>0</v>
      </c>
      <c r="AQ85" s="63">
        <v>0</v>
      </c>
      <c r="AR85" s="45">
        <v>0</v>
      </c>
      <c r="AS85" s="40">
        <v>0</v>
      </c>
      <c r="AT85" s="40">
        <v>0</v>
      </c>
      <c r="AU85" s="46">
        <v>0</v>
      </c>
      <c r="AV85" s="63">
        <v>6.865739862</v>
      </c>
      <c r="AW85" s="40">
        <v>0.27439144</v>
      </c>
      <c r="AX85" s="40">
        <v>0</v>
      </c>
      <c r="AY85" s="40">
        <v>0</v>
      </c>
      <c r="AZ85" s="46">
        <v>19.610602145</v>
      </c>
      <c r="BA85" s="63">
        <v>0</v>
      </c>
      <c r="BB85" s="45">
        <v>0</v>
      </c>
      <c r="BC85" s="40">
        <v>0</v>
      </c>
      <c r="BD85" s="40">
        <v>0</v>
      </c>
      <c r="BE85" s="46">
        <v>0</v>
      </c>
      <c r="BF85" s="63">
        <v>1.291026887</v>
      </c>
      <c r="BG85" s="45">
        <v>0</v>
      </c>
      <c r="BH85" s="40">
        <v>0</v>
      </c>
      <c r="BI85" s="40">
        <v>0</v>
      </c>
      <c r="BJ85" s="46">
        <v>0.737611561</v>
      </c>
      <c r="BK85" s="108">
        <v>109.714210222</v>
      </c>
      <c r="BL85" s="86"/>
    </row>
    <row r="86" spans="1:64" ht="12.75">
      <c r="A86" s="10"/>
      <c r="B86" s="21" t="s">
        <v>117</v>
      </c>
      <c r="C86" s="47">
        <v>0</v>
      </c>
      <c r="D86" s="45">
        <v>142.895056482</v>
      </c>
      <c r="E86" s="40">
        <v>0</v>
      </c>
      <c r="F86" s="40">
        <v>0</v>
      </c>
      <c r="G86" s="46">
        <v>0</v>
      </c>
      <c r="H86" s="63">
        <v>43.951959579</v>
      </c>
      <c r="I86" s="40">
        <v>15.932598099</v>
      </c>
      <c r="J86" s="40">
        <v>0</v>
      </c>
      <c r="K86" s="40">
        <v>0</v>
      </c>
      <c r="L86" s="46">
        <v>130.232513591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16.031301784</v>
      </c>
      <c r="S86" s="40">
        <v>0.61823235</v>
      </c>
      <c r="T86" s="40">
        <v>0</v>
      </c>
      <c r="U86" s="40">
        <v>0</v>
      </c>
      <c r="V86" s="46">
        <v>6.641415039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0.000268706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0.001253307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</v>
      </c>
      <c r="AS86" s="40">
        <v>0</v>
      </c>
      <c r="AT86" s="40">
        <v>0</v>
      </c>
      <c r="AU86" s="46">
        <v>0</v>
      </c>
      <c r="AV86" s="63">
        <v>82.353772082</v>
      </c>
      <c r="AW86" s="40">
        <v>60.250332137</v>
      </c>
      <c r="AX86" s="40">
        <v>0</v>
      </c>
      <c r="AY86" s="40">
        <v>0</v>
      </c>
      <c r="AZ86" s="46">
        <v>141.172219148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21.464093503</v>
      </c>
      <c r="BG86" s="45">
        <v>0.763861925</v>
      </c>
      <c r="BH86" s="40">
        <v>0</v>
      </c>
      <c r="BI86" s="40">
        <v>0</v>
      </c>
      <c r="BJ86" s="46">
        <v>14.793979365</v>
      </c>
      <c r="BK86" s="108">
        <v>677.102857097</v>
      </c>
      <c r="BL86" s="86"/>
    </row>
    <row r="87" spans="1:64" ht="12.75">
      <c r="A87" s="10"/>
      <c r="B87" s="21" t="s">
        <v>118</v>
      </c>
      <c r="C87" s="47">
        <v>0</v>
      </c>
      <c r="D87" s="45">
        <v>6.834673715</v>
      </c>
      <c r="E87" s="40">
        <v>0</v>
      </c>
      <c r="F87" s="40">
        <v>0</v>
      </c>
      <c r="G87" s="46">
        <v>0</v>
      </c>
      <c r="H87" s="63">
        <v>1.496714284</v>
      </c>
      <c r="I87" s="40">
        <v>1.809220906</v>
      </c>
      <c r="J87" s="40">
        <v>0</v>
      </c>
      <c r="K87" s="40">
        <v>0</v>
      </c>
      <c r="L87" s="46">
        <v>21.11749643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0.488808654</v>
      </c>
      <c r="S87" s="40">
        <v>0</v>
      </c>
      <c r="T87" s="40">
        <v>0</v>
      </c>
      <c r="U87" s="40">
        <v>0</v>
      </c>
      <c r="V87" s="46">
        <v>0.117641562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17.2502175</v>
      </c>
      <c r="AS87" s="40">
        <v>0</v>
      </c>
      <c r="AT87" s="40">
        <v>0</v>
      </c>
      <c r="AU87" s="46">
        <v>0</v>
      </c>
      <c r="AV87" s="63">
        <v>2.580386012</v>
      </c>
      <c r="AW87" s="40">
        <v>1.018413157</v>
      </c>
      <c r="AX87" s="40">
        <v>0</v>
      </c>
      <c r="AY87" s="40">
        <v>0</v>
      </c>
      <c r="AZ87" s="46">
        <v>13.688923355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0.943857228</v>
      </c>
      <c r="BG87" s="45">
        <v>0.173304112</v>
      </c>
      <c r="BH87" s="40">
        <v>0</v>
      </c>
      <c r="BI87" s="40">
        <v>0</v>
      </c>
      <c r="BJ87" s="46">
        <v>0.285907871</v>
      </c>
      <c r="BK87" s="108">
        <v>67.805564786</v>
      </c>
      <c r="BL87" s="86"/>
    </row>
    <row r="88" spans="1:64" ht="12.75">
      <c r="A88" s="10"/>
      <c r="B88" s="21" t="s">
        <v>119</v>
      </c>
      <c r="C88" s="47">
        <v>0</v>
      </c>
      <c r="D88" s="45">
        <v>35.519466027</v>
      </c>
      <c r="E88" s="40">
        <v>0</v>
      </c>
      <c r="F88" s="40">
        <v>0</v>
      </c>
      <c r="G88" s="46">
        <v>0</v>
      </c>
      <c r="H88" s="63">
        <v>4.588689338</v>
      </c>
      <c r="I88" s="40">
        <v>4.997654859</v>
      </c>
      <c r="J88" s="40">
        <v>0</v>
      </c>
      <c r="K88" s="40">
        <v>0</v>
      </c>
      <c r="L88" s="46">
        <v>75.916483386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1.571143072</v>
      </c>
      <c r="S88" s="40">
        <v>0</v>
      </c>
      <c r="T88" s="40">
        <v>0</v>
      </c>
      <c r="U88" s="40">
        <v>0</v>
      </c>
      <c r="V88" s="46">
        <v>0.763927445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0.000885867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8.80220764</v>
      </c>
      <c r="AW88" s="40">
        <v>11.674885445</v>
      </c>
      <c r="AX88" s="40">
        <v>0</v>
      </c>
      <c r="AY88" s="40">
        <v>0</v>
      </c>
      <c r="AZ88" s="46">
        <v>26.243140172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2.726206977</v>
      </c>
      <c r="BG88" s="45">
        <v>0.042022255</v>
      </c>
      <c r="BH88" s="40">
        <v>0</v>
      </c>
      <c r="BI88" s="40">
        <v>0</v>
      </c>
      <c r="BJ88" s="46">
        <v>5.504602653</v>
      </c>
      <c r="BK88" s="108">
        <v>178.351315136</v>
      </c>
      <c r="BL88" s="86"/>
    </row>
    <row r="89" spans="1:64" ht="12.75">
      <c r="A89" s="10"/>
      <c r="B89" s="21" t="s">
        <v>121</v>
      </c>
      <c r="C89" s="47">
        <v>0</v>
      </c>
      <c r="D89" s="45">
        <v>20.452990585</v>
      </c>
      <c r="E89" s="40">
        <v>0</v>
      </c>
      <c r="F89" s="40">
        <v>0</v>
      </c>
      <c r="G89" s="46">
        <v>0</v>
      </c>
      <c r="H89" s="63">
        <v>14.128905471</v>
      </c>
      <c r="I89" s="40">
        <v>0.920816683</v>
      </c>
      <c r="J89" s="40">
        <v>0</v>
      </c>
      <c r="K89" s="40">
        <v>0</v>
      </c>
      <c r="L89" s="46">
        <v>58.078329396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5.951522725</v>
      </c>
      <c r="S89" s="40">
        <v>0.005807958</v>
      </c>
      <c r="T89" s="40">
        <v>0</v>
      </c>
      <c r="U89" s="40">
        <v>0</v>
      </c>
      <c r="V89" s="46">
        <v>1.759924928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0.061437166</v>
      </c>
      <c r="AS89" s="40">
        <v>0</v>
      </c>
      <c r="AT89" s="40">
        <v>0</v>
      </c>
      <c r="AU89" s="46">
        <v>0</v>
      </c>
      <c r="AV89" s="63">
        <v>12.223184005</v>
      </c>
      <c r="AW89" s="40">
        <v>5.616707297</v>
      </c>
      <c r="AX89" s="40">
        <v>0</v>
      </c>
      <c r="AY89" s="40">
        <v>0</v>
      </c>
      <c r="AZ89" s="46">
        <v>35.76748455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3.959459612</v>
      </c>
      <c r="BG89" s="45">
        <v>1.517365789</v>
      </c>
      <c r="BH89" s="40">
        <v>0</v>
      </c>
      <c r="BI89" s="40">
        <v>0</v>
      </c>
      <c r="BJ89" s="46">
        <v>1.7667515168117456</v>
      </c>
      <c r="BK89" s="108">
        <v>162.21068768181175</v>
      </c>
      <c r="BL89" s="86"/>
    </row>
    <row r="90" spans="1:64" ht="12.75">
      <c r="A90" s="31"/>
      <c r="B90" s="33" t="s">
        <v>74</v>
      </c>
      <c r="C90" s="101">
        <f aca="true" t="shared" si="19" ref="C90:AH90">SUM(C84:C89)</f>
        <v>0</v>
      </c>
      <c r="D90" s="71">
        <f t="shared" si="19"/>
        <v>307.752263555</v>
      </c>
      <c r="E90" s="71">
        <f t="shared" si="19"/>
        <v>0</v>
      </c>
      <c r="F90" s="71">
        <f t="shared" si="19"/>
        <v>0</v>
      </c>
      <c r="G90" s="71">
        <f t="shared" si="19"/>
        <v>0</v>
      </c>
      <c r="H90" s="71">
        <f t="shared" si="19"/>
        <v>121.45164172099999</v>
      </c>
      <c r="I90" s="71">
        <f t="shared" si="19"/>
        <v>117.377834344</v>
      </c>
      <c r="J90" s="71">
        <f t="shared" si="19"/>
        <v>0</v>
      </c>
      <c r="K90" s="71">
        <f t="shared" si="19"/>
        <v>0</v>
      </c>
      <c r="L90" s="71">
        <f t="shared" si="19"/>
        <v>573.359570709</v>
      </c>
      <c r="M90" s="71">
        <f t="shared" si="19"/>
        <v>0</v>
      </c>
      <c r="N90" s="71">
        <f t="shared" si="19"/>
        <v>0</v>
      </c>
      <c r="O90" s="71">
        <f t="shared" si="19"/>
        <v>0</v>
      </c>
      <c r="P90" s="71">
        <f t="shared" si="19"/>
        <v>0</v>
      </c>
      <c r="Q90" s="71">
        <f t="shared" si="19"/>
        <v>0</v>
      </c>
      <c r="R90" s="71">
        <f t="shared" si="19"/>
        <v>52.679484380000005</v>
      </c>
      <c r="S90" s="71">
        <f t="shared" si="19"/>
        <v>1.962562481</v>
      </c>
      <c r="T90" s="71">
        <f t="shared" si="19"/>
        <v>0</v>
      </c>
      <c r="U90" s="71">
        <f t="shared" si="19"/>
        <v>0</v>
      </c>
      <c r="V90" s="71">
        <f t="shared" si="19"/>
        <v>21.282083642</v>
      </c>
      <c r="W90" s="71">
        <f t="shared" si="19"/>
        <v>0</v>
      </c>
      <c r="X90" s="71">
        <f t="shared" si="19"/>
        <v>0</v>
      </c>
      <c r="Y90" s="71">
        <f t="shared" si="19"/>
        <v>0</v>
      </c>
      <c r="Z90" s="71">
        <f t="shared" si="19"/>
        <v>0</v>
      </c>
      <c r="AA90" s="71">
        <f t="shared" si="19"/>
        <v>0</v>
      </c>
      <c r="AB90" s="71">
        <f t="shared" si="19"/>
        <v>0.059726144</v>
      </c>
      <c r="AC90" s="71">
        <f t="shared" si="19"/>
        <v>0</v>
      </c>
      <c r="AD90" s="71">
        <f t="shared" si="19"/>
        <v>0</v>
      </c>
      <c r="AE90" s="71">
        <f t="shared" si="19"/>
        <v>0</v>
      </c>
      <c r="AF90" s="71">
        <f t="shared" si="19"/>
        <v>0</v>
      </c>
      <c r="AG90" s="71">
        <f t="shared" si="19"/>
        <v>0</v>
      </c>
      <c r="AH90" s="71">
        <f t="shared" si="19"/>
        <v>0</v>
      </c>
      <c r="AI90" s="71">
        <f aca="true" t="shared" si="20" ref="AI90:BK90">SUM(AI84:AI89)</f>
        <v>0</v>
      </c>
      <c r="AJ90" s="71">
        <f t="shared" si="20"/>
        <v>0</v>
      </c>
      <c r="AK90" s="71">
        <f t="shared" si="20"/>
        <v>0</v>
      </c>
      <c r="AL90" s="71">
        <f t="shared" si="20"/>
        <v>0.057135254</v>
      </c>
      <c r="AM90" s="71">
        <f t="shared" si="20"/>
        <v>0</v>
      </c>
      <c r="AN90" s="71">
        <f t="shared" si="20"/>
        <v>0</v>
      </c>
      <c r="AO90" s="71">
        <f t="shared" si="20"/>
        <v>0</v>
      </c>
      <c r="AP90" s="71">
        <f t="shared" si="20"/>
        <v>0</v>
      </c>
      <c r="AQ90" s="71">
        <f t="shared" si="20"/>
        <v>0</v>
      </c>
      <c r="AR90" s="71">
        <f t="shared" si="20"/>
        <v>17.311654666000003</v>
      </c>
      <c r="AS90" s="71">
        <f t="shared" si="20"/>
        <v>0</v>
      </c>
      <c r="AT90" s="71">
        <f t="shared" si="20"/>
        <v>0</v>
      </c>
      <c r="AU90" s="71">
        <f t="shared" si="20"/>
        <v>0</v>
      </c>
      <c r="AV90" s="71">
        <f t="shared" si="20"/>
        <v>214.58732244400002</v>
      </c>
      <c r="AW90" s="71">
        <f t="shared" si="20"/>
        <v>106.789635559</v>
      </c>
      <c r="AX90" s="71">
        <f t="shared" si="20"/>
        <v>0</v>
      </c>
      <c r="AY90" s="71">
        <f t="shared" si="20"/>
        <v>0</v>
      </c>
      <c r="AZ90" s="71">
        <f t="shared" si="20"/>
        <v>515.8245964189999</v>
      </c>
      <c r="BA90" s="71">
        <f t="shared" si="20"/>
        <v>0</v>
      </c>
      <c r="BB90" s="71">
        <f t="shared" si="20"/>
        <v>0</v>
      </c>
      <c r="BC90" s="71">
        <f t="shared" si="20"/>
        <v>0</v>
      </c>
      <c r="BD90" s="71">
        <f t="shared" si="20"/>
        <v>0</v>
      </c>
      <c r="BE90" s="71">
        <f t="shared" si="20"/>
        <v>0</v>
      </c>
      <c r="BF90" s="71">
        <f t="shared" si="20"/>
        <v>64.78827709699999</v>
      </c>
      <c r="BG90" s="71">
        <f t="shared" si="20"/>
        <v>8.280593960000001</v>
      </c>
      <c r="BH90" s="71">
        <f t="shared" si="20"/>
        <v>0</v>
      </c>
      <c r="BI90" s="71">
        <f t="shared" si="20"/>
        <v>0</v>
      </c>
      <c r="BJ90" s="71">
        <f t="shared" si="20"/>
        <v>46.06738112581174</v>
      </c>
      <c r="BK90" s="114">
        <f t="shared" si="20"/>
        <v>2169.6317635008118</v>
      </c>
      <c r="BL90" s="86"/>
    </row>
    <row r="91" spans="1:64" ht="4.5" customHeight="1">
      <c r="A91" s="10"/>
      <c r="B91" s="20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  <c r="BA91" s="123"/>
      <c r="BB91" s="123"/>
      <c r="BC91" s="123"/>
      <c r="BD91" s="123"/>
      <c r="BE91" s="123"/>
      <c r="BF91" s="123"/>
      <c r="BG91" s="123"/>
      <c r="BH91" s="123"/>
      <c r="BI91" s="123"/>
      <c r="BJ91" s="123"/>
      <c r="BK91" s="124"/>
      <c r="BL91" s="86"/>
    </row>
    <row r="92" spans="1:66" ht="12.75">
      <c r="A92" s="31"/>
      <c r="B92" s="102" t="s">
        <v>88</v>
      </c>
      <c r="C92" s="44">
        <f aca="true" t="shared" si="21" ref="C92:AH92">+C90++C70+C65+C39+C80</f>
        <v>0</v>
      </c>
      <c r="D92" s="73">
        <f t="shared" si="21"/>
        <v>3445.151447269</v>
      </c>
      <c r="E92" s="73">
        <f t="shared" si="21"/>
        <v>0</v>
      </c>
      <c r="F92" s="73">
        <f t="shared" si="21"/>
        <v>0</v>
      </c>
      <c r="G92" s="73">
        <f t="shared" si="21"/>
        <v>0</v>
      </c>
      <c r="H92" s="73">
        <f t="shared" si="21"/>
        <v>4492.811113707001</v>
      </c>
      <c r="I92" s="73">
        <f t="shared" si="21"/>
        <v>18299.307688050998</v>
      </c>
      <c r="J92" s="73">
        <f t="shared" si="21"/>
        <v>1741.283265914</v>
      </c>
      <c r="K92" s="73">
        <f t="shared" si="21"/>
        <v>8.620741604</v>
      </c>
      <c r="L92" s="73">
        <f t="shared" si="21"/>
        <v>8659.460865027</v>
      </c>
      <c r="M92" s="73">
        <f t="shared" si="21"/>
        <v>0</v>
      </c>
      <c r="N92" s="73">
        <f t="shared" si="21"/>
        <v>0</v>
      </c>
      <c r="O92" s="73">
        <f t="shared" si="21"/>
        <v>0</v>
      </c>
      <c r="P92" s="73">
        <f t="shared" si="21"/>
        <v>0</v>
      </c>
      <c r="Q92" s="73">
        <f t="shared" si="21"/>
        <v>0</v>
      </c>
      <c r="R92" s="73">
        <f t="shared" si="21"/>
        <v>1983.7656795199998</v>
      </c>
      <c r="S92" s="73">
        <f t="shared" si="21"/>
        <v>459.160101893</v>
      </c>
      <c r="T92" s="73">
        <f t="shared" si="21"/>
        <v>77.30335895099999</v>
      </c>
      <c r="U92" s="73">
        <f t="shared" si="21"/>
        <v>0</v>
      </c>
      <c r="V92" s="73">
        <f t="shared" si="21"/>
        <v>724.708433831</v>
      </c>
      <c r="W92" s="73">
        <f t="shared" si="21"/>
        <v>0</v>
      </c>
      <c r="X92" s="73">
        <f t="shared" si="21"/>
        <v>0</v>
      </c>
      <c r="Y92" s="73">
        <f t="shared" si="21"/>
        <v>0</v>
      </c>
      <c r="Z92" s="73">
        <f t="shared" si="21"/>
        <v>0</v>
      </c>
      <c r="AA92" s="73">
        <f t="shared" si="21"/>
        <v>0</v>
      </c>
      <c r="AB92" s="73">
        <f t="shared" si="21"/>
        <v>14.012796536</v>
      </c>
      <c r="AC92" s="73">
        <f t="shared" si="21"/>
        <v>38.341887406000005</v>
      </c>
      <c r="AD92" s="73">
        <f t="shared" si="21"/>
        <v>0</v>
      </c>
      <c r="AE92" s="73">
        <f t="shared" si="21"/>
        <v>0</v>
      </c>
      <c r="AF92" s="73">
        <f t="shared" si="21"/>
        <v>1.55821319</v>
      </c>
      <c r="AG92" s="73">
        <f t="shared" si="21"/>
        <v>0</v>
      </c>
      <c r="AH92" s="73">
        <f t="shared" si="21"/>
        <v>0</v>
      </c>
      <c r="AI92" s="73">
        <f aca="true" t="shared" si="22" ref="AI92:BJ92">+AI90++AI70+AI65+AI39+AI80</f>
        <v>0</v>
      </c>
      <c r="AJ92" s="73">
        <f t="shared" si="22"/>
        <v>0</v>
      </c>
      <c r="AK92" s="73">
        <f t="shared" si="22"/>
        <v>0</v>
      </c>
      <c r="AL92" s="73">
        <f t="shared" si="22"/>
        <v>8.117048884999999</v>
      </c>
      <c r="AM92" s="73">
        <f t="shared" si="22"/>
        <v>0</v>
      </c>
      <c r="AN92" s="73">
        <f t="shared" si="22"/>
        <v>0</v>
      </c>
      <c r="AO92" s="73">
        <f t="shared" si="22"/>
        <v>0</v>
      </c>
      <c r="AP92" s="73">
        <f t="shared" si="22"/>
        <v>0.283479086</v>
      </c>
      <c r="AQ92" s="73">
        <f t="shared" si="22"/>
        <v>0.067775108</v>
      </c>
      <c r="AR92" s="73">
        <f t="shared" si="22"/>
        <v>18.370753762</v>
      </c>
      <c r="AS92" s="73">
        <f t="shared" si="22"/>
        <v>0</v>
      </c>
      <c r="AT92" s="73">
        <f t="shared" si="22"/>
        <v>0</v>
      </c>
      <c r="AU92" s="73">
        <f t="shared" si="22"/>
        <v>0</v>
      </c>
      <c r="AV92" s="73">
        <f t="shared" si="22"/>
        <v>23432.621265036</v>
      </c>
      <c r="AW92" s="73">
        <f t="shared" si="22"/>
        <v>8611.426220059</v>
      </c>
      <c r="AX92" s="73">
        <f t="shared" si="22"/>
        <v>67.242571271</v>
      </c>
      <c r="AY92" s="73">
        <f t="shared" si="22"/>
        <v>0</v>
      </c>
      <c r="AZ92" s="73">
        <f t="shared" si="22"/>
        <v>26679.515769159</v>
      </c>
      <c r="BA92" s="73">
        <f t="shared" si="22"/>
        <v>0</v>
      </c>
      <c r="BB92" s="73">
        <f t="shared" si="22"/>
        <v>0</v>
      </c>
      <c r="BC92" s="73">
        <f t="shared" si="22"/>
        <v>0</v>
      </c>
      <c r="BD92" s="73">
        <f t="shared" si="22"/>
        <v>0</v>
      </c>
      <c r="BE92" s="73">
        <f t="shared" si="22"/>
        <v>0</v>
      </c>
      <c r="BF92" s="73">
        <f t="shared" si="22"/>
        <v>8495.339122833999</v>
      </c>
      <c r="BG92" s="73">
        <f t="shared" si="22"/>
        <v>902.486606255</v>
      </c>
      <c r="BH92" s="73">
        <f t="shared" si="22"/>
        <v>45.644133154</v>
      </c>
      <c r="BI92" s="73">
        <f t="shared" si="22"/>
        <v>0</v>
      </c>
      <c r="BJ92" s="73">
        <f t="shared" si="22"/>
        <v>3721.3388107376118</v>
      </c>
      <c r="BK92" s="115">
        <f>+BK90++BK70+BK65+BK39+BK80</f>
        <v>111927.93914824563</v>
      </c>
      <c r="BL92" s="86"/>
      <c r="BM92" s="86"/>
      <c r="BN92" s="86"/>
    </row>
    <row r="93" spans="1:63" ht="4.5" customHeight="1">
      <c r="A93" s="10"/>
      <c r="B93" s="10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4"/>
    </row>
    <row r="94" spans="1:63" ht="14.25" customHeight="1">
      <c r="A94" s="10" t="s">
        <v>5</v>
      </c>
      <c r="B94" s="104" t="s">
        <v>24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4"/>
    </row>
    <row r="95" spans="1:63" ht="14.25" customHeight="1">
      <c r="A95" s="27"/>
      <c r="B95" s="104"/>
      <c r="C95" s="47">
        <v>0</v>
      </c>
      <c r="D95" s="45">
        <v>0</v>
      </c>
      <c r="E95" s="40">
        <v>0</v>
      </c>
      <c r="F95" s="40">
        <v>0</v>
      </c>
      <c r="G95" s="46">
        <v>0</v>
      </c>
      <c r="H95" s="63">
        <v>0</v>
      </c>
      <c r="I95" s="40">
        <v>0</v>
      </c>
      <c r="J95" s="40">
        <v>0</v>
      </c>
      <c r="K95" s="40">
        <v>0</v>
      </c>
      <c r="L95" s="46">
        <v>0</v>
      </c>
      <c r="M95" s="63">
        <v>0</v>
      </c>
      <c r="N95" s="45">
        <v>0</v>
      </c>
      <c r="O95" s="40">
        <v>0</v>
      </c>
      <c r="P95" s="40">
        <v>0</v>
      </c>
      <c r="Q95" s="46">
        <v>0</v>
      </c>
      <c r="R95" s="63">
        <v>0</v>
      </c>
      <c r="S95" s="40">
        <v>0</v>
      </c>
      <c r="T95" s="40">
        <v>0</v>
      </c>
      <c r="U95" s="40">
        <v>0</v>
      </c>
      <c r="V95" s="46">
        <v>0</v>
      </c>
      <c r="W95" s="63">
        <v>0</v>
      </c>
      <c r="X95" s="40">
        <v>0</v>
      </c>
      <c r="Y95" s="40">
        <v>0</v>
      </c>
      <c r="Z95" s="40">
        <v>0</v>
      </c>
      <c r="AA95" s="46">
        <v>0</v>
      </c>
      <c r="AB95" s="63">
        <v>0</v>
      </c>
      <c r="AC95" s="40">
        <v>0</v>
      </c>
      <c r="AD95" s="40">
        <v>0</v>
      </c>
      <c r="AE95" s="40">
        <v>0</v>
      </c>
      <c r="AF95" s="46">
        <v>0</v>
      </c>
      <c r="AG95" s="63">
        <v>0</v>
      </c>
      <c r="AH95" s="40">
        <v>0</v>
      </c>
      <c r="AI95" s="40">
        <v>0</v>
      </c>
      <c r="AJ95" s="40">
        <v>0</v>
      </c>
      <c r="AK95" s="46">
        <v>0</v>
      </c>
      <c r="AL95" s="63">
        <v>0</v>
      </c>
      <c r="AM95" s="40">
        <v>0</v>
      </c>
      <c r="AN95" s="40">
        <v>0</v>
      </c>
      <c r="AO95" s="40">
        <v>0</v>
      </c>
      <c r="AP95" s="46">
        <v>0</v>
      </c>
      <c r="AQ95" s="63">
        <v>0</v>
      </c>
      <c r="AR95" s="45">
        <v>0</v>
      </c>
      <c r="AS95" s="40">
        <v>0</v>
      </c>
      <c r="AT95" s="40">
        <v>0</v>
      </c>
      <c r="AU95" s="46">
        <v>0</v>
      </c>
      <c r="AV95" s="63">
        <v>0</v>
      </c>
      <c r="AW95" s="40">
        <v>0</v>
      </c>
      <c r="AX95" s="40">
        <v>0</v>
      </c>
      <c r="AY95" s="40">
        <v>0</v>
      </c>
      <c r="AZ95" s="46">
        <v>0</v>
      </c>
      <c r="BA95" s="38">
        <v>0</v>
      </c>
      <c r="BB95" s="39">
        <v>0</v>
      </c>
      <c r="BC95" s="38">
        <v>0</v>
      </c>
      <c r="BD95" s="38">
        <v>0</v>
      </c>
      <c r="BE95" s="41">
        <v>0</v>
      </c>
      <c r="BF95" s="38">
        <v>0</v>
      </c>
      <c r="BG95" s="39">
        <v>0</v>
      </c>
      <c r="BH95" s="38">
        <v>0</v>
      </c>
      <c r="BI95" s="38">
        <v>0</v>
      </c>
      <c r="BJ95" s="41">
        <v>0</v>
      </c>
      <c r="BK95" s="80">
        <f>SUM(C95:BJ95)</f>
        <v>0</v>
      </c>
    </row>
    <row r="96" spans="1:63" ht="13.5" thickBot="1">
      <c r="A96" s="35"/>
      <c r="B96" s="105" t="s">
        <v>74</v>
      </c>
      <c r="C96" s="116">
        <f>SUM(C95)</f>
        <v>0</v>
      </c>
      <c r="D96" s="117">
        <f aca="true" t="shared" si="23" ref="D96:BK96">SUM(D95)</f>
        <v>0</v>
      </c>
      <c r="E96" s="117">
        <f t="shared" si="23"/>
        <v>0</v>
      </c>
      <c r="F96" s="117">
        <f t="shared" si="23"/>
        <v>0</v>
      </c>
      <c r="G96" s="118">
        <f t="shared" si="23"/>
        <v>0</v>
      </c>
      <c r="H96" s="119">
        <f t="shared" si="23"/>
        <v>0</v>
      </c>
      <c r="I96" s="117">
        <f t="shared" si="23"/>
        <v>0</v>
      </c>
      <c r="J96" s="117">
        <f t="shared" si="23"/>
        <v>0</v>
      </c>
      <c r="K96" s="117">
        <f t="shared" si="23"/>
        <v>0</v>
      </c>
      <c r="L96" s="118">
        <f t="shared" si="23"/>
        <v>0</v>
      </c>
      <c r="M96" s="119">
        <f t="shared" si="23"/>
        <v>0</v>
      </c>
      <c r="N96" s="117">
        <f t="shared" si="23"/>
        <v>0</v>
      </c>
      <c r="O96" s="117">
        <f t="shared" si="23"/>
        <v>0</v>
      </c>
      <c r="P96" s="117">
        <f t="shared" si="23"/>
        <v>0</v>
      </c>
      <c r="Q96" s="118">
        <f t="shared" si="23"/>
        <v>0</v>
      </c>
      <c r="R96" s="119">
        <f t="shared" si="23"/>
        <v>0</v>
      </c>
      <c r="S96" s="117">
        <f t="shared" si="23"/>
        <v>0</v>
      </c>
      <c r="T96" s="117">
        <f t="shared" si="23"/>
        <v>0</v>
      </c>
      <c r="U96" s="117">
        <f t="shared" si="23"/>
        <v>0</v>
      </c>
      <c r="V96" s="118">
        <f t="shared" si="23"/>
        <v>0</v>
      </c>
      <c r="W96" s="119">
        <f t="shared" si="23"/>
        <v>0</v>
      </c>
      <c r="X96" s="117">
        <f t="shared" si="23"/>
        <v>0</v>
      </c>
      <c r="Y96" s="117">
        <f t="shared" si="23"/>
        <v>0</v>
      </c>
      <c r="Z96" s="117">
        <f t="shared" si="23"/>
        <v>0</v>
      </c>
      <c r="AA96" s="118">
        <f t="shared" si="23"/>
        <v>0</v>
      </c>
      <c r="AB96" s="119">
        <f t="shared" si="23"/>
        <v>0</v>
      </c>
      <c r="AC96" s="117">
        <f t="shared" si="23"/>
        <v>0</v>
      </c>
      <c r="AD96" s="117">
        <f t="shared" si="23"/>
        <v>0</v>
      </c>
      <c r="AE96" s="117">
        <f t="shared" si="23"/>
        <v>0</v>
      </c>
      <c r="AF96" s="118">
        <f t="shared" si="23"/>
        <v>0</v>
      </c>
      <c r="AG96" s="119">
        <f t="shared" si="23"/>
        <v>0</v>
      </c>
      <c r="AH96" s="117">
        <f t="shared" si="23"/>
        <v>0</v>
      </c>
      <c r="AI96" s="117">
        <f t="shared" si="23"/>
        <v>0</v>
      </c>
      <c r="AJ96" s="117">
        <f t="shared" si="23"/>
        <v>0</v>
      </c>
      <c r="AK96" s="118">
        <f t="shared" si="23"/>
        <v>0</v>
      </c>
      <c r="AL96" s="119">
        <f t="shared" si="23"/>
        <v>0</v>
      </c>
      <c r="AM96" s="117">
        <f t="shared" si="23"/>
        <v>0</v>
      </c>
      <c r="AN96" s="117">
        <f t="shared" si="23"/>
        <v>0</v>
      </c>
      <c r="AO96" s="117">
        <f t="shared" si="23"/>
        <v>0</v>
      </c>
      <c r="AP96" s="118">
        <f t="shared" si="23"/>
        <v>0</v>
      </c>
      <c r="AQ96" s="119">
        <f t="shared" si="23"/>
        <v>0</v>
      </c>
      <c r="AR96" s="117">
        <f t="shared" si="23"/>
        <v>0</v>
      </c>
      <c r="AS96" s="117">
        <f t="shared" si="23"/>
        <v>0</v>
      </c>
      <c r="AT96" s="117">
        <f t="shared" si="23"/>
        <v>0</v>
      </c>
      <c r="AU96" s="118">
        <f t="shared" si="23"/>
        <v>0</v>
      </c>
      <c r="AV96" s="119">
        <f t="shared" si="23"/>
        <v>0</v>
      </c>
      <c r="AW96" s="117">
        <f t="shared" si="23"/>
        <v>0</v>
      </c>
      <c r="AX96" s="117">
        <f t="shared" si="23"/>
        <v>0</v>
      </c>
      <c r="AY96" s="117">
        <f t="shared" si="23"/>
        <v>0</v>
      </c>
      <c r="AZ96" s="118">
        <f t="shared" si="23"/>
        <v>0</v>
      </c>
      <c r="BA96" s="116">
        <f t="shared" si="23"/>
        <v>0</v>
      </c>
      <c r="BB96" s="117">
        <f t="shared" si="23"/>
        <v>0</v>
      </c>
      <c r="BC96" s="117">
        <f t="shared" si="23"/>
        <v>0</v>
      </c>
      <c r="BD96" s="117">
        <f t="shared" si="23"/>
        <v>0</v>
      </c>
      <c r="BE96" s="120">
        <f t="shared" si="23"/>
        <v>0</v>
      </c>
      <c r="BF96" s="119">
        <f t="shared" si="23"/>
        <v>0</v>
      </c>
      <c r="BG96" s="117">
        <f t="shared" si="23"/>
        <v>0</v>
      </c>
      <c r="BH96" s="117">
        <f t="shared" si="23"/>
        <v>0</v>
      </c>
      <c r="BI96" s="117">
        <f t="shared" si="23"/>
        <v>0</v>
      </c>
      <c r="BJ96" s="118">
        <f t="shared" si="23"/>
        <v>0</v>
      </c>
      <c r="BK96" s="121">
        <f t="shared" si="23"/>
        <v>0</v>
      </c>
    </row>
    <row r="97" spans="1:63" ht="6" customHeight="1">
      <c r="A97" s="3"/>
      <c r="B97" s="15"/>
      <c r="C97" s="23"/>
      <c r="D97" s="29"/>
      <c r="E97" s="23"/>
      <c r="F97" s="23"/>
      <c r="G97" s="23"/>
      <c r="H97" s="23"/>
      <c r="I97" s="23"/>
      <c r="J97" s="23"/>
      <c r="K97" s="23"/>
      <c r="L97" s="23"/>
      <c r="M97" s="23"/>
      <c r="N97" s="29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9"/>
      <c r="AS97" s="23"/>
      <c r="AT97" s="23"/>
      <c r="AU97" s="23"/>
      <c r="AV97" s="23"/>
      <c r="AW97" s="23"/>
      <c r="AX97" s="23"/>
      <c r="AY97" s="23"/>
      <c r="AZ97" s="23"/>
      <c r="BA97" s="23"/>
      <c r="BB97" s="29"/>
      <c r="BC97" s="23"/>
      <c r="BD97" s="23"/>
      <c r="BE97" s="23"/>
      <c r="BF97" s="23"/>
      <c r="BG97" s="29"/>
      <c r="BH97" s="23"/>
      <c r="BI97" s="23"/>
      <c r="BJ97" s="23"/>
      <c r="BK97" s="25"/>
    </row>
    <row r="98" spans="1:63" ht="12.75">
      <c r="A98" s="3"/>
      <c r="B98" s="3" t="s">
        <v>104</v>
      </c>
      <c r="C98" s="23"/>
      <c r="D98" s="23"/>
      <c r="E98" s="23"/>
      <c r="F98" s="23"/>
      <c r="G98" s="23"/>
      <c r="H98" s="23"/>
      <c r="I98" s="23"/>
      <c r="J98" s="23"/>
      <c r="K98" s="23"/>
      <c r="L98" s="36" t="s">
        <v>89</v>
      </c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5"/>
    </row>
    <row r="99" spans="1:63" ht="12.75">
      <c r="A99" s="3"/>
      <c r="B99" s="3" t="s">
        <v>105</v>
      </c>
      <c r="C99" s="23"/>
      <c r="D99" s="23"/>
      <c r="E99" s="23"/>
      <c r="F99" s="23"/>
      <c r="G99" s="23"/>
      <c r="H99" s="23"/>
      <c r="I99" s="23"/>
      <c r="J99" s="23"/>
      <c r="K99" s="23"/>
      <c r="L99" s="37" t="s">
        <v>90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5"/>
    </row>
    <row r="100" spans="3:63" ht="12.75">
      <c r="C100" s="23"/>
      <c r="D100" s="23"/>
      <c r="E100" s="23"/>
      <c r="F100" s="23"/>
      <c r="G100" s="23"/>
      <c r="H100" s="23"/>
      <c r="I100" s="23"/>
      <c r="J100" s="23"/>
      <c r="K100" s="23"/>
      <c r="L100" s="37" t="s">
        <v>91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2:63" ht="12.75">
      <c r="B101" s="3" t="s">
        <v>96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92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2:63" ht="12.75">
      <c r="B102" s="3" t="s">
        <v>97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93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/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94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6" ht="12.75">
      <c r="BJ106" s="86"/>
    </row>
    <row r="108" spans="3:63" ht="12.75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  <c r="AS108" s="92"/>
      <c r="AT108" s="92"/>
      <c r="AU108" s="92"/>
      <c r="AV108" s="92"/>
      <c r="AW108" s="92"/>
      <c r="AX108" s="92"/>
      <c r="AY108" s="92"/>
      <c r="AZ108" s="92"/>
      <c r="BA108" s="92"/>
      <c r="BB108" s="92"/>
      <c r="BC108" s="92"/>
      <c r="BD108" s="92"/>
      <c r="BE108" s="92"/>
      <c r="BF108" s="92"/>
      <c r="BG108" s="92"/>
      <c r="BH108" s="92"/>
      <c r="BI108" s="92"/>
      <c r="BJ108" s="92"/>
      <c r="BK108" s="92"/>
    </row>
    <row r="111" spans="4:63" ht="12.75"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42:BK42"/>
    <mergeCell ref="M3:V3"/>
    <mergeCell ref="C12:BK12"/>
    <mergeCell ref="C16:BK16"/>
    <mergeCell ref="C21:BK21"/>
    <mergeCell ref="C83:BK83"/>
    <mergeCell ref="C43:BK43"/>
    <mergeCell ref="C40:BK40"/>
    <mergeCell ref="C46:BK46"/>
    <mergeCell ref="C66:BK66"/>
    <mergeCell ref="C67:BK67"/>
    <mergeCell ref="C71:BK71"/>
    <mergeCell ref="C91:BK91"/>
    <mergeCell ref="A1:A5"/>
    <mergeCell ref="C68:BK68"/>
    <mergeCell ref="C93:BK93"/>
    <mergeCell ref="C94:BK94"/>
    <mergeCell ref="C72:BK72"/>
    <mergeCell ref="C73:BK73"/>
    <mergeCell ref="C76:BK76"/>
    <mergeCell ref="C81:BK81"/>
    <mergeCell ref="C82:BK8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7" max="57" width="16.57421875" style="0" customWidth="1"/>
  </cols>
  <sheetData>
    <row r="2" spans="2:12" ht="12.75">
      <c r="B2" s="157" t="s">
        <v>153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0.005004255</v>
      </c>
      <c r="E5" s="84">
        <v>0.058314656</v>
      </c>
      <c r="F5" s="84">
        <v>5.198768503</v>
      </c>
      <c r="G5" s="84">
        <v>0.220879223</v>
      </c>
      <c r="H5" s="84">
        <v>0.03645779</v>
      </c>
      <c r="I5" s="84">
        <v>0</v>
      </c>
      <c r="J5" s="74">
        <v>0</v>
      </c>
      <c r="K5" s="79">
        <v>5.519424427</v>
      </c>
      <c r="L5" s="84">
        <v>0</v>
      </c>
    </row>
    <row r="6" spans="2:12" ht="12.75">
      <c r="B6" s="11">
        <v>2</v>
      </c>
      <c r="C6" s="13" t="s">
        <v>34</v>
      </c>
      <c r="D6" s="84">
        <v>79.738283245</v>
      </c>
      <c r="E6" s="84">
        <v>135.55250806</v>
      </c>
      <c r="F6" s="84">
        <v>1356.859870987</v>
      </c>
      <c r="G6" s="84">
        <v>118.939533238</v>
      </c>
      <c r="H6" s="84">
        <v>17.119454074</v>
      </c>
      <c r="I6" s="84">
        <v>0</v>
      </c>
      <c r="J6" s="74">
        <v>0.6010167265312277</v>
      </c>
      <c r="K6" s="79">
        <v>1708.8106663305314</v>
      </c>
      <c r="L6" s="84">
        <v>0</v>
      </c>
    </row>
    <row r="7" spans="2:12" ht="12.75">
      <c r="B7" s="11">
        <v>3</v>
      </c>
      <c r="C7" s="12" t="s">
        <v>35</v>
      </c>
      <c r="D7" s="84">
        <v>0.011870254</v>
      </c>
      <c r="E7" s="84">
        <v>0.481857645</v>
      </c>
      <c r="F7" s="84">
        <v>7.980616637</v>
      </c>
      <c r="G7" s="84">
        <v>0.242258898</v>
      </c>
      <c r="H7" s="84">
        <v>0.046905136</v>
      </c>
      <c r="I7" s="84">
        <v>0</v>
      </c>
      <c r="J7" s="74">
        <v>0</v>
      </c>
      <c r="K7" s="79">
        <v>8.763508569999999</v>
      </c>
      <c r="L7" s="84">
        <v>0</v>
      </c>
    </row>
    <row r="8" spans="2:12" ht="12.75">
      <c r="B8" s="11">
        <v>4</v>
      </c>
      <c r="C8" s="13" t="s">
        <v>36</v>
      </c>
      <c r="D8" s="84">
        <v>49.656078838</v>
      </c>
      <c r="E8" s="84">
        <v>77.789232812</v>
      </c>
      <c r="F8" s="84">
        <v>493.679448002</v>
      </c>
      <c r="G8" s="84">
        <v>23.158239466</v>
      </c>
      <c r="H8" s="84">
        <v>5.293416181</v>
      </c>
      <c r="I8" s="84">
        <v>0</v>
      </c>
      <c r="J8" s="74">
        <v>0.0751052216916594</v>
      </c>
      <c r="K8" s="79">
        <v>649.6515205206916</v>
      </c>
      <c r="L8" s="84">
        <v>0</v>
      </c>
    </row>
    <row r="9" spans="2:12" ht="12.75">
      <c r="B9" s="11">
        <v>5</v>
      </c>
      <c r="C9" s="13" t="s">
        <v>37</v>
      </c>
      <c r="D9" s="84">
        <v>15.968899311</v>
      </c>
      <c r="E9" s="84">
        <v>113.164715872</v>
      </c>
      <c r="F9" s="84">
        <v>711.327058247</v>
      </c>
      <c r="G9" s="84">
        <v>57.851034085</v>
      </c>
      <c r="H9" s="84">
        <v>6.001371109</v>
      </c>
      <c r="I9" s="84">
        <v>0</v>
      </c>
      <c r="J9" s="74">
        <v>0.0011873566170170335</v>
      </c>
      <c r="K9" s="79">
        <v>904.314265980617</v>
      </c>
      <c r="L9" s="84">
        <v>0</v>
      </c>
    </row>
    <row r="10" spans="2:12" ht="12.75">
      <c r="B10" s="11">
        <v>6</v>
      </c>
      <c r="C10" s="13" t="s">
        <v>38</v>
      </c>
      <c r="D10" s="84">
        <v>8.104259995</v>
      </c>
      <c r="E10" s="84">
        <v>98.453241878</v>
      </c>
      <c r="F10" s="84">
        <v>287.124698162</v>
      </c>
      <c r="G10" s="84">
        <v>26.066476179</v>
      </c>
      <c r="H10" s="84">
        <v>25.580391323</v>
      </c>
      <c r="I10" s="84">
        <v>0</v>
      </c>
      <c r="J10" s="74">
        <v>0.0004949181232014919</v>
      </c>
      <c r="K10" s="79">
        <v>445.32956245512327</v>
      </c>
      <c r="L10" s="84">
        <v>0</v>
      </c>
    </row>
    <row r="11" spans="2:12" ht="12.75">
      <c r="B11" s="11">
        <v>7</v>
      </c>
      <c r="C11" s="13" t="s">
        <v>39</v>
      </c>
      <c r="D11" s="84">
        <v>33.470268291</v>
      </c>
      <c r="E11" s="84">
        <v>67.83357326</v>
      </c>
      <c r="F11" s="84">
        <v>471.500459412</v>
      </c>
      <c r="G11" s="84">
        <v>61.771206398</v>
      </c>
      <c r="H11" s="84">
        <v>7.973068645</v>
      </c>
      <c r="I11" s="84">
        <v>0</v>
      </c>
      <c r="J11" s="74">
        <v>0.053138789117844344</v>
      </c>
      <c r="K11" s="79">
        <v>642.6017147951178</v>
      </c>
      <c r="L11" s="84">
        <v>0</v>
      </c>
    </row>
    <row r="12" spans="2:12" ht="12.75">
      <c r="B12" s="11">
        <v>8</v>
      </c>
      <c r="C12" s="12" t="s">
        <v>40</v>
      </c>
      <c r="D12" s="84">
        <v>0.124201743</v>
      </c>
      <c r="E12" s="84">
        <v>0.23807118</v>
      </c>
      <c r="F12" s="84">
        <v>19.272948169</v>
      </c>
      <c r="G12" s="84">
        <v>2.011534677</v>
      </c>
      <c r="H12" s="84">
        <v>0.087833845</v>
      </c>
      <c r="I12" s="84">
        <v>0</v>
      </c>
      <c r="J12" s="74">
        <v>0.14733377368708506</v>
      </c>
      <c r="K12" s="79">
        <v>21.88192338768708</v>
      </c>
      <c r="L12" s="84">
        <v>0</v>
      </c>
    </row>
    <row r="13" spans="2:12" ht="12.75">
      <c r="B13" s="11">
        <v>9</v>
      </c>
      <c r="C13" s="12" t="s">
        <v>41</v>
      </c>
      <c r="D13" s="84">
        <v>0.07460155</v>
      </c>
      <c r="E13" s="84">
        <v>1.31073424</v>
      </c>
      <c r="F13" s="84">
        <v>13.302683725</v>
      </c>
      <c r="G13" s="84">
        <v>0.848004827</v>
      </c>
      <c r="H13" s="84">
        <v>0.022460819</v>
      </c>
      <c r="I13" s="84">
        <v>0</v>
      </c>
      <c r="J13" s="74">
        <v>0</v>
      </c>
      <c r="K13" s="79">
        <v>15.558485161</v>
      </c>
      <c r="L13" s="84">
        <v>0</v>
      </c>
    </row>
    <row r="14" spans="2:12" ht="12.75">
      <c r="B14" s="11">
        <v>10</v>
      </c>
      <c r="C14" s="13" t="s">
        <v>42</v>
      </c>
      <c r="D14" s="84">
        <v>14.364970489</v>
      </c>
      <c r="E14" s="84">
        <v>253.597564798</v>
      </c>
      <c r="F14" s="84">
        <v>706.036475928</v>
      </c>
      <c r="G14" s="84">
        <v>109.842602064</v>
      </c>
      <c r="H14" s="84">
        <v>6.003927938</v>
      </c>
      <c r="I14" s="84">
        <v>0</v>
      </c>
      <c r="J14" s="74">
        <v>0.0023710264850350486</v>
      </c>
      <c r="K14" s="79">
        <v>1089.8479122434849</v>
      </c>
      <c r="L14" s="84">
        <v>0</v>
      </c>
    </row>
    <row r="15" spans="2:12" ht="12.75">
      <c r="B15" s="11">
        <v>11</v>
      </c>
      <c r="C15" s="13" t="s">
        <v>43</v>
      </c>
      <c r="D15" s="84">
        <v>272.406045955</v>
      </c>
      <c r="E15" s="84">
        <v>865.700508004</v>
      </c>
      <c r="F15" s="84">
        <v>5878.962650256</v>
      </c>
      <c r="G15" s="84">
        <v>811.871187333</v>
      </c>
      <c r="H15" s="84">
        <v>95.992262999</v>
      </c>
      <c r="I15" s="84">
        <v>0</v>
      </c>
      <c r="J15" s="74">
        <v>22.665668539027415</v>
      </c>
      <c r="K15" s="79">
        <v>7947.598323086027</v>
      </c>
      <c r="L15" s="84">
        <v>0</v>
      </c>
    </row>
    <row r="16" spans="2:12" ht="12.75">
      <c r="B16" s="11">
        <v>12</v>
      </c>
      <c r="C16" s="13" t="s">
        <v>44</v>
      </c>
      <c r="D16" s="84">
        <v>693.738224714</v>
      </c>
      <c r="E16" s="84">
        <v>2596.40655883</v>
      </c>
      <c r="F16" s="84">
        <v>1853.013462135</v>
      </c>
      <c r="G16" s="84">
        <v>151.329680124</v>
      </c>
      <c r="H16" s="84">
        <v>54.618550946</v>
      </c>
      <c r="I16" s="84">
        <v>0</v>
      </c>
      <c r="J16" s="74">
        <v>0.3619808809162386</v>
      </c>
      <c r="K16" s="79">
        <v>5349.468457629917</v>
      </c>
      <c r="L16" s="84">
        <v>0</v>
      </c>
    </row>
    <row r="17" spans="2:12" ht="12.75">
      <c r="B17" s="11">
        <v>13</v>
      </c>
      <c r="C17" s="13" t="s">
        <v>45</v>
      </c>
      <c r="D17" s="84">
        <v>1.974156964</v>
      </c>
      <c r="E17" s="84">
        <v>5.715464462</v>
      </c>
      <c r="F17" s="84">
        <v>97.275258896</v>
      </c>
      <c r="G17" s="84">
        <v>6.540975036</v>
      </c>
      <c r="H17" s="84">
        <v>1.443442487</v>
      </c>
      <c r="I17" s="84">
        <v>0</v>
      </c>
      <c r="J17" s="74">
        <v>0.0003070056439182167</v>
      </c>
      <c r="K17" s="79">
        <v>112.94960485064392</v>
      </c>
      <c r="L17" s="84">
        <v>0</v>
      </c>
    </row>
    <row r="18" spans="2:12" ht="12.75">
      <c r="B18" s="11">
        <v>14</v>
      </c>
      <c r="C18" s="13" t="s">
        <v>46</v>
      </c>
      <c r="D18" s="84">
        <v>0.629650862</v>
      </c>
      <c r="E18" s="84">
        <v>3.276009701</v>
      </c>
      <c r="F18" s="84">
        <v>53.848472245</v>
      </c>
      <c r="G18" s="84">
        <v>2.287834773</v>
      </c>
      <c r="H18" s="84">
        <v>1.218359249</v>
      </c>
      <c r="I18" s="84">
        <v>0</v>
      </c>
      <c r="J18" s="74">
        <v>0</v>
      </c>
      <c r="K18" s="79">
        <v>61.260326830000004</v>
      </c>
      <c r="L18" s="84">
        <v>0</v>
      </c>
    </row>
    <row r="19" spans="2:12" ht="12.75">
      <c r="B19" s="11">
        <v>15</v>
      </c>
      <c r="C19" s="13" t="s">
        <v>47</v>
      </c>
      <c r="D19" s="84">
        <v>8.762074968</v>
      </c>
      <c r="E19" s="84">
        <v>113.719068342</v>
      </c>
      <c r="F19" s="84">
        <v>848.998595284</v>
      </c>
      <c r="G19" s="84">
        <v>110.203846876</v>
      </c>
      <c r="H19" s="84">
        <v>8.839628801</v>
      </c>
      <c r="I19" s="84">
        <v>0</v>
      </c>
      <c r="J19" s="74">
        <v>0.0008020354867863455</v>
      </c>
      <c r="K19" s="79">
        <v>1090.5240163064866</v>
      </c>
      <c r="L19" s="84">
        <v>0</v>
      </c>
    </row>
    <row r="20" spans="2:12" ht="12.75">
      <c r="B20" s="11">
        <v>16</v>
      </c>
      <c r="C20" s="13" t="s">
        <v>48</v>
      </c>
      <c r="D20" s="84">
        <v>963.21683922</v>
      </c>
      <c r="E20" s="84">
        <v>1914.998207225</v>
      </c>
      <c r="F20" s="84">
        <v>5458.386231174</v>
      </c>
      <c r="G20" s="84">
        <v>382.176780426</v>
      </c>
      <c r="H20" s="84">
        <v>124.745759978</v>
      </c>
      <c r="I20" s="84">
        <v>0</v>
      </c>
      <c r="J20" s="74">
        <v>1.5208487595015274</v>
      </c>
      <c r="K20" s="79">
        <v>8845.0446667825</v>
      </c>
      <c r="L20" s="84">
        <v>0</v>
      </c>
    </row>
    <row r="21" spans="2:12" ht="12.75">
      <c r="B21" s="11">
        <v>17</v>
      </c>
      <c r="C21" s="12" t="s">
        <v>49</v>
      </c>
      <c r="D21" s="84">
        <v>83.104614743</v>
      </c>
      <c r="E21" s="84">
        <v>150.279226878</v>
      </c>
      <c r="F21" s="84">
        <v>1177.032414119</v>
      </c>
      <c r="G21" s="84">
        <v>103.73332648</v>
      </c>
      <c r="H21" s="84">
        <v>21.56331023</v>
      </c>
      <c r="I21" s="84">
        <v>0</v>
      </c>
      <c r="J21" s="74">
        <v>0.02519870596895398</v>
      </c>
      <c r="K21" s="79">
        <v>1535.738091155969</v>
      </c>
      <c r="L21" s="84">
        <v>0</v>
      </c>
    </row>
    <row r="22" spans="2:12" ht="12.75">
      <c r="B22" s="11">
        <v>18</v>
      </c>
      <c r="C22" s="13" t="s">
        <v>50</v>
      </c>
      <c r="D22" s="84">
        <v>0.000147646</v>
      </c>
      <c r="E22" s="84">
        <v>0</v>
      </c>
      <c r="F22" s="84">
        <v>1.042152986</v>
      </c>
      <c r="G22" s="84">
        <v>0.005241796</v>
      </c>
      <c r="H22" s="84">
        <v>0.021599433</v>
      </c>
      <c r="I22" s="84">
        <v>0</v>
      </c>
      <c r="J22" s="74">
        <v>0</v>
      </c>
      <c r="K22" s="79">
        <v>1.069141861</v>
      </c>
      <c r="L22" s="84">
        <v>0</v>
      </c>
    </row>
    <row r="23" spans="2:12" ht="12.75">
      <c r="B23" s="11">
        <v>19</v>
      </c>
      <c r="C23" s="13" t="s">
        <v>51</v>
      </c>
      <c r="D23" s="84">
        <v>105.930268326</v>
      </c>
      <c r="E23" s="84">
        <v>137.286066776</v>
      </c>
      <c r="F23" s="84">
        <v>1293.228622365</v>
      </c>
      <c r="G23" s="84">
        <v>145.270124483</v>
      </c>
      <c r="H23" s="84">
        <v>16.071841854</v>
      </c>
      <c r="I23" s="84">
        <v>0</v>
      </c>
      <c r="J23" s="74">
        <v>1.6468925631962845</v>
      </c>
      <c r="K23" s="79">
        <v>1699.4338163671966</v>
      </c>
      <c r="L23" s="84">
        <v>0</v>
      </c>
    </row>
    <row r="24" spans="2:12" ht="12.75">
      <c r="B24" s="11">
        <v>20</v>
      </c>
      <c r="C24" s="12" t="s">
        <v>52</v>
      </c>
      <c r="D24" s="84">
        <v>8203.328662322</v>
      </c>
      <c r="E24" s="84">
        <v>10440.897766432588</v>
      </c>
      <c r="F24" s="84">
        <v>21482.63197807191</v>
      </c>
      <c r="G24" s="84">
        <v>3210.8707794343727</v>
      </c>
      <c r="H24" s="84">
        <v>1247.1209080298117</v>
      </c>
      <c r="I24" s="84">
        <v>0</v>
      </c>
      <c r="J24" s="74">
        <v>101.12249397131325</v>
      </c>
      <c r="K24" s="79">
        <v>44685.972588262</v>
      </c>
      <c r="L24" s="84">
        <v>0</v>
      </c>
    </row>
    <row r="25" spans="2:12" ht="12.75">
      <c r="B25" s="11">
        <v>21</v>
      </c>
      <c r="C25" s="13" t="s">
        <v>53</v>
      </c>
      <c r="D25" s="84">
        <v>0.240113384</v>
      </c>
      <c r="E25" s="84">
        <v>0.037801316</v>
      </c>
      <c r="F25" s="84">
        <v>8.821580806</v>
      </c>
      <c r="G25" s="84">
        <v>0.440561244</v>
      </c>
      <c r="H25" s="84">
        <v>0.206817918</v>
      </c>
      <c r="I25" s="84">
        <v>0</v>
      </c>
      <c r="J25" s="74">
        <v>3.6420611323631236E-05</v>
      </c>
      <c r="K25" s="79">
        <v>9.746911088611323</v>
      </c>
      <c r="L25" s="84">
        <v>0</v>
      </c>
    </row>
    <row r="26" spans="2:12" ht="12.75">
      <c r="B26" s="11">
        <v>22</v>
      </c>
      <c r="C26" s="12" t="s">
        <v>54</v>
      </c>
      <c r="D26" s="84">
        <v>0.956569679</v>
      </c>
      <c r="E26" s="84">
        <v>4.514955312</v>
      </c>
      <c r="F26" s="84">
        <v>24.833411626</v>
      </c>
      <c r="G26" s="84">
        <v>1.1127993</v>
      </c>
      <c r="H26" s="84">
        <v>0.741620803</v>
      </c>
      <c r="I26" s="84">
        <v>0</v>
      </c>
      <c r="J26" s="74">
        <v>5.988174131738143E-05</v>
      </c>
      <c r="K26" s="79">
        <v>32.15941660174131</v>
      </c>
      <c r="L26" s="84">
        <v>0</v>
      </c>
    </row>
    <row r="27" spans="2:12" ht="12.75">
      <c r="B27" s="11">
        <v>23</v>
      </c>
      <c r="C27" s="12" t="s">
        <v>55</v>
      </c>
      <c r="D27" s="84">
        <v>0.317589531</v>
      </c>
      <c r="E27" s="84">
        <v>0.002396739</v>
      </c>
      <c r="F27" s="84">
        <v>2.137965348</v>
      </c>
      <c r="G27" s="84">
        <v>0.312136198</v>
      </c>
      <c r="H27" s="84">
        <v>0.002717977</v>
      </c>
      <c r="I27" s="84">
        <v>0</v>
      </c>
      <c r="J27" s="74">
        <v>0</v>
      </c>
      <c r="K27" s="79">
        <v>2.772805793</v>
      </c>
      <c r="L27" s="84">
        <v>0</v>
      </c>
    </row>
    <row r="28" spans="2:12" ht="12.75">
      <c r="B28" s="11">
        <v>24</v>
      </c>
      <c r="C28" s="13" t="s">
        <v>56</v>
      </c>
      <c r="D28" s="84">
        <v>0.182575195</v>
      </c>
      <c r="E28" s="84">
        <v>0.256600047</v>
      </c>
      <c r="F28" s="84">
        <v>9.62928076</v>
      </c>
      <c r="G28" s="84">
        <v>0.250228278</v>
      </c>
      <c r="H28" s="84">
        <v>0.144332274</v>
      </c>
      <c r="I28" s="84">
        <v>0</v>
      </c>
      <c r="J28" s="74">
        <v>1.0013632581672467</v>
      </c>
      <c r="K28" s="79">
        <v>11.464379812167246</v>
      </c>
      <c r="L28" s="84">
        <v>0</v>
      </c>
    </row>
    <row r="29" spans="2:12" ht="12.75">
      <c r="B29" s="11">
        <v>25</v>
      </c>
      <c r="C29" s="13" t="s">
        <v>99</v>
      </c>
      <c r="D29" s="84">
        <v>1802.974464333</v>
      </c>
      <c r="E29" s="84">
        <v>1742.846062092</v>
      </c>
      <c r="F29" s="84">
        <v>4480.960092902</v>
      </c>
      <c r="G29" s="84">
        <v>479.451971132</v>
      </c>
      <c r="H29" s="84">
        <v>130.599287013</v>
      </c>
      <c r="I29" s="84">
        <v>0</v>
      </c>
      <c r="J29" s="74">
        <v>6.7710574043532565</v>
      </c>
      <c r="K29" s="79">
        <v>8643.602934876353</v>
      </c>
      <c r="L29" s="84">
        <v>0</v>
      </c>
    </row>
    <row r="30" spans="2:12" ht="12.75">
      <c r="B30" s="11">
        <v>26</v>
      </c>
      <c r="C30" s="13" t="s">
        <v>100</v>
      </c>
      <c r="D30" s="84">
        <v>28.97520569</v>
      </c>
      <c r="E30" s="84">
        <v>82.475326252</v>
      </c>
      <c r="F30" s="84">
        <v>577.473873349</v>
      </c>
      <c r="G30" s="84">
        <v>64.259299184</v>
      </c>
      <c r="H30" s="84">
        <v>8.397590719</v>
      </c>
      <c r="I30" s="84">
        <v>0</v>
      </c>
      <c r="J30" s="74">
        <v>0.002193057056082458</v>
      </c>
      <c r="K30" s="79">
        <v>761.5834882510561</v>
      </c>
      <c r="L30" s="84">
        <v>0</v>
      </c>
    </row>
    <row r="31" spans="2:12" ht="12.75">
      <c r="B31" s="11">
        <v>27</v>
      </c>
      <c r="C31" s="13" t="s">
        <v>15</v>
      </c>
      <c r="D31" s="84">
        <v>302.706942106</v>
      </c>
      <c r="E31" s="84">
        <v>616.590675225</v>
      </c>
      <c r="F31" s="84">
        <v>4019.728348325</v>
      </c>
      <c r="G31" s="84">
        <v>419.381267564</v>
      </c>
      <c r="H31" s="84">
        <v>72.242430091</v>
      </c>
      <c r="I31" s="84">
        <v>0</v>
      </c>
      <c r="J31" s="74">
        <v>0</v>
      </c>
      <c r="K31" s="79">
        <v>5430.649663311</v>
      </c>
      <c r="L31" s="84">
        <v>0</v>
      </c>
    </row>
    <row r="32" spans="2:12" ht="12.75">
      <c r="B32" s="11">
        <v>28</v>
      </c>
      <c r="C32" s="13" t="s">
        <v>101</v>
      </c>
      <c r="D32" s="84">
        <v>1.317203135</v>
      </c>
      <c r="E32" s="84">
        <v>5.186359952</v>
      </c>
      <c r="F32" s="84">
        <v>33.713188439</v>
      </c>
      <c r="G32" s="84">
        <v>2.47502914</v>
      </c>
      <c r="H32" s="84">
        <v>2.725656849</v>
      </c>
      <c r="I32" s="84">
        <v>0</v>
      </c>
      <c r="J32" s="74">
        <v>0.023236573463810008</v>
      </c>
      <c r="K32" s="79">
        <v>45.440674088463815</v>
      </c>
      <c r="L32" s="84">
        <v>0</v>
      </c>
    </row>
    <row r="33" spans="2:12" ht="12.75">
      <c r="B33" s="11">
        <v>29</v>
      </c>
      <c r="C33" s="13" t="s">
        <v>57</v>
      </c>
      <c r="D33" s="84">
        <v>25.537828883</v>
      </c>
      <c r="E33" s="84">
        <v>113.917629035</v>
      </c>
      <c r="F33" s="84">
        <v>1045.334652796</v>
      </c>
      <c r="G33" s="84">
        <v>57.445490227</v>
      </c>
      <c r="H33" s="84">
        <v>17.451630326</v>
      </c>
      <c r="I33" s="84">
        <v>0</v>
      </c>
      <c r="J33" s="74">
        <v>0.02198989370380877</v>
      </c>
      <c r="K33" s="79">
        <v>1259.709221160704</v>
      </c>
      <c r="L33" s="84">
        <v>0</v>
      </c>
    </row>
    <row r="34" spans="2:12" ht="12.75">
      <c r="B34" s="11">
        <v>30</v>
      </c>
      <c r="C34" s="13" t="s">
        <v>58</v>
      </c>
      <c r="D34" s="84">
        <v>39.531763162</v>
      </c>
      <c r="E34" s="84">
        <v>221.614526192</v>
      </c>
      <c r="F34" s="84">
        <v>1890.680164328</v>
      </c>
      <c r="G34" s="84">
        <v>110.24155602</v>
      </c>
      <c r="H34" s="84">
        <v>21.447466222</v>
      </c>
      <c r="I34" s="84">
        <v>0</v>
      </c>
      <c r="J34" s="74">
        <v>0.14771775418131602</v>
      </c>
      <c r="K34" s="79">
        <v>2283.663193678182</v>
      </c>
      <c r="L34" s="84">
        <v>0</v>
      </c>
    </row>
    <row r="35" spans="2:12" ht="12.75">
      <c r="B35" s="11">
        <v>31</v>
      </c>
      <c r="C35" s="12" t="s">
        <v>59</v>
      </c>
      <c r="D35" s="84">
        <v>2.716892598</v>
      </c>
      <c r="E35" s="84">
        <v>0.525389844</v>
      </c>
      <c r="F35" s="84">
        <v>27.681599553</v>
      </c>
      <c r="G35" s="84">
        <v>2.145092414</v>
      </c>
      <c r="H35" s="84">
        <v>0.13721842</v>
      </c>
      <c r="I35" s="84">
        <v>0</v>
      </c>
      <c r="J35" s="74">
        <v>1.1171966663690562E-07</v>
      </c>
      <c r="K35" s="79">
        <v>33.20619294071967</v>
      </c>
      <c r="L35" s="84">
        <v>0</v>
      </c>
    </row>
    <row r="36" spans="2:12" ht="12.75">
      <c r="B36" s="11">
        <v>32</v>
      </c>
      <c r="C36" s="13" t="s">
        <v>60</v>
      </c>
      <c r="D36" s="84">
        <v>649.039356244</v>
      </c>
      <c r="E36" s="84">
        <v>751.881054511</v>
      </c>
      <c r="F36" s="84">
        <v>3108.958563211</v>
      </c>
      <c r="G36" s="84">
        <v>400.881106039</v>
      </c>
      <c r="H36" s="84">
        <v>120.409167529</v>
      </c>
      <c r="I36" s="84">
        <v>0</v>
      </c>
      <c r="J36" s="74">
        <v>2.208126028157778</v>
      </c>
      <c r="K36" s="79">
        <v>5033.377373562158</v>
      </c>
      <c r="L36" s="84">
        <v>0</v>
      </c>
    </row>
    <row r="37" spans="2:12" ht="12.75">
      <c r="B37" s="11">
        <v>33</v>
      </c>
      <c r="C37" s="13" t="s">
        <v>95</v>
      </c>
      <c r="D37" s="84">
        <v>24.147761219</v>
      </c>
      <c r="E37" s="84">
        <v>15.146417292</v>
      </c>
      <c r="F37" s="84">
        <v>108.750426923</v>
      </c>
      <c r="G37" s="85">
        <v>6.457865162</v>
      </c>
      <c r="H37" s="85">
        <v>1.261020113</v>
      </c>
      <c r="I37" s="84">
        <v>0</v>
      </c>
      <c r="J37" s="74">
        <v>0.7897739182139449</v>
      </c>
      <c r="K37" s="79">
        <v>156.55326462721393</v>
      </c>
      <c r="L37" s="84">
        <v>0</v>
      </c>
    </row>
    <row r="38" spans="2:12" ht="12.75">
      <c r="B38" s="11">
        <v>34</v>
      </c>
      <c r="C38" s="13" t="s">
        <v>61</v>
      </c>
      <c r="D38" s="84">
        <v>0.08505517</v>
      </c>
      <c r="E38" s="84">
        <v>0.303702883</v>
      </c>
      <c r="F38" s="84">
        <v>9.494423544</v>
      </c>
      <c r="G38" s="84">
        <v>0.199060917</v>
      </c>
      <c r="H38" s="84">
        <v>0.122887817</v>
      </c>
      <c r="I38" s="84">
        <v>0</v>
      </c>
      <c r="J38" s="74">
        <v>6.759039831532791E-05</v>
      </c>
      <c r="K38" s="79">
        <v>10.205197921398316</v>
      </c>
      <c r="L38" s="84">
        <v>0</v>
      </c>
    </row>
    <row r="39" spans="2:12" ht="12.75">
      <c r="B39" s="11">
        <v>35</v>
      </c>
      <c r="C39" s="13" t="s">
        <v>62</v>
      </c>
      <c r="D39" s="84">
        <v>296.958375023</v>
      </c>
      <c r="E39" s="84">
        <v>518.788378884</v>
      </c>
      <c r="F39" s="84">
        <v>3544.825460258</v>
      </c>
      <c r="G39" s="84">
        <v>340.349716086</v>
      </c>
      <c r="H39" s="84">
        <v>47.227794116</v>
      </c>
      <c r="I39" s="84">
        <v>0</v>
      </c>
      <c r="J39" s="74">
        <v>0.26389749334970036</v>
      </c>
      <c r="K39" s="79">
        <v>4748.41362186035</v>
      </c>
      <c r="L39" s="84">
        <v>0</v>
      </c>
    </row>
    <row r="40" spans="2:12" ht="12.75">
      <c r="B40" s="11">
        <v>36</v>
      </c>
      <c r="C40" s="13" t="s">
        <v>63</v>
      </c>
      <c r="D40" s="84">
        <v>13.639786277</v>
      </c>
      <c r="E40" s="84">
        <v>44.304376141</v>
      </c>
      <c r="F40" s="84">
        <v>467.849687339</v>
      </c>
      <c r="G40" s="84">
        <v>31.719162206</v>
      </c>
      <c r="H40" s="84">
        <v>6.555994521</v>
      </c>
      <c r="I40" s="84">
        <v>0</v>
      </c>
      <c r="J40" s="74">
        <v>8.702962031014952E-05</v>
      </c>
      <c r="K40" s="79">
        <v>564.0690935136203</v>
      </c>
      <c r="L40" s="84">
        <v>0</v>
      </c>
    </row>
    <row r="41" spans="2:12" ht="12.75">
      <c r="B41" s="11">
        <v>37</v>
      </c>
      <c r="C41" s="13" t="s">
        <v>64</v>
      </c>
      <c r="D41" s="84">
        <v>1071.262029231</v>
      </c>
      <c r="E41" s="84">
        <v>1145.826408301</v>
      </c>
      <c r="F41" s="84">
        <v>3365.095841717</v>
      </c>
      <c r="G41" s="84">
        <v>397.130535308</v>
      </c>
      <c r="H41" s="84">
        <v>100.157179926</v>
      </c>
      <c r="I41" s="84">
        <v>0</v>
      </c>
      <c r="J41" s="74">
        <v>0.5117036679546872</v>
      </c>
      <c r="K41" s="79">
        <v>6079.983698150955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14795.198634551</v>
      </c>
      <c r="E42" s="87">
        <f t="shared" si="0"/>
        <v>22240.97675106959</v>
      </c>
      <c r="F42" s="87">
        <f t="shared" si="0"/>
        <v>64942.6714265279</v>
      </c>
      <c r="G42" s="87">
        <f t="shared" si="0"/>
        <v>7639.494422235371</v>
      </c>
      <c r="H42" s="87">
        <f>SUM(H5:H41)</f>
        <v>2169.6317635008113</v>
      </c>
      <c r="I42" s="87">
        <f t="shared" si="0"/>
        <v>0</v>
      </c>
      <c r="J42" s="87">
        <f t="shared" si="0"/>
        <v>139.96615035600004</v>
      </c>
      <c r="K42" s="87">
        <f>SUM(K5:K41)</f>
        <v>111927.93914824074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2021-06-08T09:54:12Z</cp:lastPrinted>
  <dcterms:created xsi:type="dcterms:W3CDTF">2014-01-06T04:43:23Z</dcterms:created>
  <dcterms:modified xsi:type="dcterms:W3CDTF">2021-12-08T08:45:56Z</dcterms:modified>
  <cp:category/>
  <cp:version/>
  <cp:contentType/>
  <cp:contentStatus/>
</cp:coreProperties>
</file>