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<sst xmlns="http://schemas.openxmlformats.org/spreadsheetml/2006/main" count="191" uniqueCount="157">
  <si>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</si>
  <si>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</si>
  <si>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</si>
  <si>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</si>
  <si>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</si>
  <si>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</si>
  <si>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</si>
  <si>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</si>
  <si>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</si>
  <si>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</si>
  <si>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</si>
  <si>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</si>
  <si>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</si>
  <si>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</si>
  <si>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</si>
  <si>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</si>
  <si>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</si>
  <si>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</si>
  <si>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</si>
  <si>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</si>
  <si>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</si>
  <si>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</si>
  <si>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</si>
  <si>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</si>
  <si>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</si>
  <si>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</si>
  <si>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</si>
  <si>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</si>
  <si>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</si>
  <si>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</si>
  <si>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</si>
  <si>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</si>
  <si>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</si>
  <si>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</si>
  <si>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</si>
  <si>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</si>
  <si>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</si>
  <si>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</si>
  <si>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</si>
  <si>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</si>
  <si>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</si>
  <si>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</si>
  <si>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</si>
  <si>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</si>
  <si>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</si>
  <si>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</si>
  <si>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</si>
  <si>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</si>
  <si>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</si>
  <si>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</si>
  <si>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</si>
  <si>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</si>
  <si>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</si>
  <si>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</si>
  <si>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</si>
  <si>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</si>
  <si>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</si>
  <si>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</si>
  <si>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</si>
  <si>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</si>
  <si>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</si>
  <si>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</si>
  <si>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</si>
  <si>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</si>
  <si>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</si>
  <si>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</si>
  <si>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</si>
  <si>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</si>
  <si>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</si>
  <si>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</si>
  <si>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</si>
  <si>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</si>
  <si>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</si>
  <si>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</si>
  <si>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</si>
  <si>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</si>
  <si>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</si>
  <si>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</si>
  <si>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</si>
  <si>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</si>
  <si>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</si>
  <si>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</si>
  <si>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</si>
  <si>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</si>
  <si>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</si>
  <si>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</si>
  <si>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</si>
  <si>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</si>
  <si>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</si>
  <si>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</si>
  <si>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</si>
  <si>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</si>
  <si>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</si>
  <si>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</si>
  <si>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</si>
  <si>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</si>
  <si>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</si>
  <si>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</si>
  <si>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</si>
  <si>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</si>
  <si>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</si>
  <si>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</si>
  <si>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</si>
  <si>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</si>
  <si>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</si>
  <si>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</si>
  <si>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</si>
  <si>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</si>
  <si>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</si>
  <si>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</si>
  <si>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</si>
  <si>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</si>
  <si>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</si>
  <si>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</si>
  <si>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</si>
  <si>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</si>
  <si>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</si>
  <si>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</si>
  <si>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</si>
  <si>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</si>
  <si>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</si>
  <si>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</si>
  <si>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</si>
  <si>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</si>
  <si>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</si>
  <si>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</si>
  <si>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</si>
  <si>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</si>
  <si>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</si>
  <si>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</si>
  <si>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</si>
  <si>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</si>
  <si>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</si>
  <si>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</si>
  <si>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</si>
  <si>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</si>
  <si>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</si>
  <si>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</si>
  <si>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</si>
  <si>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</si>
  <si>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</si>
  <si>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</si>
  <si>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</si>
  <si>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</si>
  <si>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</si>
  <si>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</si>
  <si>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</si>
  <si>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</si>
  <si>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</si>
  <si>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</si>
  <si>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</si>
  <si>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</si>
  <si>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</si>
  <si>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</si>
  <si>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</si>
  <si>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Table showing State wise /Union Territory wise contribution to AAUM of category of schemes as on 31.05.2022</t>
  </si>
  <si>
    <t>DSP Mutual Fund: Average Assets Under Management (AAUM) as on 31.05.2022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</si>
</sst>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4"/>
  <sheetViews>
    <sheetView tabSelected="1" zoomScale="85" zoomScaleNormal="85" zoomScalePageLayoutView="0" workbookViewId="0" topLeftCell="A1">
      <pane xSplit="2" ySplit="5" topLeftCell="AM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8.57421875" style="2" bestFit="1" customWidth="1"/>
    <col min="2" max="2" width="38.8515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127</v>
      </c>
      <c r="C8" s="47">
        <v>0</v>
      </c>
      <c r="D8" s="45">
        <v>368.797571879</v>
      </c>
      <c r="E8" s="40">
        <v>0</v>
      </c>
      <c r="F8" s="40">
        <v>0</v>
      </c>
      <c r="G8" s="40">
        <v>0</v>
      </c>
      <c r="H8" s="40">
        <v>19.911691487</v>
      </c>
      <c r="I8" s="40">
        <v>3192.367041875</v>
      </c>
      <c r="J8" s="40">
        <v>10.681196072</v>
      </c>
      <c r="K8" s="40">
        <v>0</v>
      </c>
      <c r="L8" s="40">
        <v>194.472879764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5.713455842</v>
      </c>
      <c r="S8" s="40">
        <v>35.269637375</v>
      </c>
      <c r="T8" s="40">
        <v>0</v>
      </c>
      <c r="U8" s="40">
        <v>0</v>
      </c>
      <c r="V8" s="40">
        <v>4.263107562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10.071626271</v>
      </c>
      <c r="AW8" s="40">
        <v>531.902285087</v>
      </c>
      <c r="AX8" s="40">
        <v>0.177950823</v>
      </c>
      <c r="AY8" s="40">
        <v>0</v>
      </c>
      <c r="AZ8" s="40">
        <v>72.642784952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3.689086423</v>
      </c>
      <c r="BG8" s="45">
        <v>13.099553937</v>
      </c>
      <c r="BH8" s="40">
        <v>0.483940771</v>
      </c>
      <c r="BI8" s="40">
        <v>0</v>
      </c>
      <c r="BJ8" s="40">
        <v>9.287928912</v>
      </c>
      <c r="BK8" s="108">
        <v>4472.831739032</v>
      </c>
    </row>
    <row r="9" spans="1:63" ht="12.75">
      <c r="A9" s="10"/>
      <c r="B9" s="21" t="s">
        <v>133</v>
      </c>
      <c r="C9" s="47">
        <v>0</v>
      </c>
      <c r="D9" s="45">
        <v>491.176415435</v>
      </c>
      <c r="E9" s="40">
        <v>0</v>
      </c>
      <c r="F9" s="40">
        <v>0</v>
      </c>
      <c r="G9" s="48">
        <v>0</v>
      </c>
      <c r="H9" s="47">
        <v>53.041750357</v>
      </c>
      <c r="I9" s="40">
        <v>6563.287184627</v>
      </c>
      <c r="J9" s="40">
        <v>550.110116232</v>
      </c>
      <c r="K9" s="48">
        <v>0</v>
      </c>
      <c r="L9" s="48">
        <v>410.600398439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22.828750626</v>
      </c>
      <c r="S9" s="40">
        <v>100.96163979</v>
      </c>
      <c r="T9" s="40">
        <v>6.023153724</v>
      </c>
      <c r="U9" s="40">
        <v>0</v>
      </c>
      <c r="V9" s="48">
        <v>40.108252708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0.036616745</v>
      </c>
      <c r="AC9" s="40">
        <v>42.497256177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0.017897388</v>
      </c>
      <c r="AM9" s="40">
        <v>0</v>
      </c>
      <c r="AN9" s="40">
        <v>0</v>
      </c>
      <c r="AO9" s="48">
        <v>0</v>
      </c>
      <c r="AP9" s="48">
        <v>3.1218E-05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82.171386423</v>
      </c>
      <c r="AW9" s="40">
        <v>1017.587826741</v>
      </c>
      <c r="AX9" s="40">
        <v>2.456302904</v>
      </c>
      <c r="AY9" s="48">
        <v>0</v>
      </c>
      <c r="AZ9" s="48">
        <v>473.820640623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31.899379489</v>
      </c>
      <c r="BG9" s="45">
        <v>18.032364295</v>
      </c>
      <c r="BH9" s="40">
        <v>3.009761581</v>
      </c>
      <c r="BI9" s="40">
        <v>0</v>
      </c>
      <c r="BJ9" s="40">
        <v>58.236595432</v>
      </c>
      <c r="BK9" s="108">
        <v>9967.903720954</v>
      </c>
    </row>
    <row r="10" spans="1:63" ht="12.75">
      <c r="A10" s="10"/>
      <c r="B10" s="21" t="s">
        <v>132</v>
      </c>
      <c r="C10" s="47">
        <v>0</v>
      </c>
      <c r="D10" s="45">
        <v>137.834762068</v>
      </c>
      <c r="E10" s="40">
        <v>0</v>
      </c>
      <c r="F10" s="40">
        <v>0</v>
      </c>
      <c r="G10" s="46">
        <v>0</v>
      </c>
      <c r="H10" s="47">
        <v>4.18522544</v>
      </c>
      <c r="I10" s="40">
        <v>1122.412072914</v>
      </c>
      <c r="J10" s="40">
        <v>384.485756429</v>
      </c>
      <c r="K10" s="48">
        <v>0</v>
      </c>
      <c r="L10" s="46">
        <v>123.688372742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1.063897019</v>
      </c>
      <c r="S10" s="40">
        <v>20.940852645</v>
      </c>
      <c r="T10" s="40">
        <v>9.730514022</v>
      </c>
      <c r="U10" s="40">
        <v>0</v>
      </c>
      <c r="V10" s="46">
        <v>21.354052511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0.001379313</v>
      </c>
      <c r="AM10" s="40">
        <v>0</v>
      </c>
      <c r="AN10" s="40">
        <v>0</v>
      </c>
      <c r="AO10" s="48">
        <v>0</v>
      </c>
      <c r="AP10" s="46">
        <v>0.049297775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16.198321352</v>
      </c>
      <c r="AW10" s="40">
        <v>531.484347285</v>
      </c>
      <c r="AX10" s="40">
        <v>11.611899452</v>
      </c>
      <c r="AY10" s="48">
        <v>0</v>
      </c>
      <c r="AZ10" s="46">
        <v>193.227301971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7.954321739</v>
      </c>
      <c r="BG10" s="45">
        <v>46.523464935</v>
      </c>
      <c r="BH10" s="40">
        <v>2.094421582</v>
      </c>
      <c r="BI10" s="40">
        <v>0</v>
      </c>
      <c r="BJ10" s="40">
        <v>30.303292162</v>
      </c>
      <c r="BK10" s="108">
        <v>2665.143553356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997.808749382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77.138667284</v>
      </c>
      <c r="I11" s="76">
        <f t="shared" si="0"/>
        <v>10878.066299416</v>
      </c>
      <c r="J11" s="76">
        <f t="shared" si="0"/>
        <v>945.2770687330001</v>
      </c>
      <c r="K11" s="76">
        <f t="shared" si="0"/>
        <v>0</v>
      </c>
      <c r="L11" s="76">
        <f t="shared" si="0"/>
        <v>728.7616509449999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29.606103487000002</v>
      </c>
      <c r="S11" s="76">
        <f t="shared" si="0"/>
        <v>157.17212981</v>
      </c>
      <c r="T11" s="76">
        <f t="shared" si="0"/>
        <v>15.753667746</v>
      </c>
      <c r="U11" s="76">
        <f t="shared" si="0"/>
        <v>0</v>
      </c>
      <c r="V11" s="76">
        <f t="shared" si="0"/>
        <v>65.725412781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0.036616745</v>
      </c>
      <c r="AC11" s="76">
        <f t="shared" si="0"/>
        <v>42.497256177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0.019276701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0.049328993</v>
      </c>
      <c r="AQ11" s="76">
        <f t="shared" si="0"/>
        <v>0</v>
      </c>
      <c r="AR11" s="76">
        <f t="shared" si="0"/>
        <v>0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108.44133404600001</v>
      </c>
      <c r="AW11" s="76">
        <f t="shared" si="0"/>
        <v>2080.974459113</v>
      </c>
      <c r="AX11" s="76">
        <f t="shared" si="0"/>
        <v>14.246153179</v>
      </c>
      <c r="AY11" s="76">
        <f t="shared" si="0"/>
        <v>0</v>
      </c>
      <c r="AZ11" s="76">
        <f t="shared" si="0"/>
        <v>739.690727546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43.542787651000005</v>
      </c>
      <c r="BG11" s="76">
        <f t="shared" si="0"/>
        <v>77.655383167</v>
      </c>
      <c r="BH11" s="76">
        <f t="shared" si="0"/>
        <v>5.5881239339999995</v>
      </c>
      <c r="BI11" s="76">
        <f t="shared" si="0"/>
        <v>0</v>
      </c>
      <c r="BJ11" s="76">
        <f t="shared" si="0"/>
        <v>97.827816506</v>
      </c>
      <c r="BK11" s="109">
        <f>SUM(BK8:BK10)</f>
        <v>17105.879013342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134</v>
      </c>
      <c r="C13" s="47">
        <v>0</v>
      </c>
      <c r="D13" s="45">
        <v>56.929607638</v>
      </c>
      <c r="E13" s="40">
        <v>0</v>
      </c>
      <c r="F13" s="40">
        <v>0</v>
      </c>
      <c r="G13" s="46">
        <v>0</v>
      </c>
      <c r="H13" s="47">
        <v>39.249884404</v>
      </c>
      <c r="I13" s="40">
        <v>62.94302487</v>
      </c>
      <c r="J13" s="40">
        <v>0</v>
      </c>
      <c r="K13" s="48">
        <v>0</v>
      </c>
      <c r="L13" s="46">
        <v>77.636369037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17.043262325</v>
      </c>
      <c r="S13" s="40">
        <v>2.088538534</v>
      </c>
      <c r="T13" s="40">
        <v>0</v>
      </c>
      <c r="U13" s="40">
        <v>0</v>
      </c>
      <c r="V13" s="46">
        <v>11.918769021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0.201048312</v>
      </c>
      <c r="AS13" s="40">
        <v>0</v>
      </c>
      <c r="AT13" s="48">
        <v>0</v>
      </c>
      <c r="AU13" s="46">
        <v>0</v>
      </c>
      <c r="AV13" s="47">
        <v>17.938622763</v>
      </c>
      <c r="AW13" s="40">
        <v>26.870137758</v>
      </c>
      <c r="AX13" s="40">
        <v>6.206148047</v>
      </c>
      <c r="AY13" s="48">
        <v>0</v>
      </c>
      <c r="AZ13" s="46">
        <v>77.747608047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4.667185665</v>
      </c>
      <c r="BG13" s="45">
        <v>0.058357735</v>
      </c>
      <c r="BH13" s="40">
        <v>0</v>
      </c>
      <c r="BI13" s="40">
        <v>0</v>
      </c>
      <c r="BJ13" s="40">
        <v>3.876263761</v>
      </c>
      <c r="BK13" s="108">
        <v>405.374827917</v>
      </c>
      <c r="BL13" s="86"/>
    </row>
    <row r="14" spans="1:64" ht="12.75">
      <c r="A14" s="10"/>
      <c r="B14" s="21" t="s">
        <v>123</v>
      </c>
      <c r="C14" s="47">
        <v>0</v>
      </c>
      <c r="D14" s="45">
        <v>6.125345625</v>
      </c>
      <c r="E14" s="40">
        <v>0</v>
      </c>
      <c r="F14" s="40">
        <v>0</v>
      </c>
      <c r="G14" s="46">
        <v>0</v>
      </c>
      <c r="H14" s="47">
        <v>4.844672721</v>
      </c>
      <c r="I14" s="40">
        <v>23.560308174</v>
      </c>
      <c r="J14" s="40">
        <v>0</v>
      </c>
      <c r="K14" s="48">
        <v>0</v>
      </c>
      <c r="L14" s="46">
        <v>5.73317432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1.737191391</v>
      </c>
      <c r="S14" s="40">
        <v>0</v>
      </c>
      <c r="T14" s="40">
        <v>0</v>
      </c>
      <c r="U14" s="40">
        <v>0</v>
      </c>
      <c r="V14" s="46">
        <v>0.532240737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9.6283E-05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1.607932212</v>
      </c>
      <c r="AW14" s="40">
        <v>0.112674247</v>
      </c>
      <c r="AX14" s="40">
        <v>0</v>
      </c>
      <c r="AY14" s="48">
        <v>0</v>
      </c>
      <c r="AZ14" s="46">
        <v>11.385846459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0.372687577</v>
      </c>
      <c r="BG14" s="45">
        <v>0</v>
      </c>
      <c r="BH14" s="40">
        <v>0</v>
      </c>
      <c r="BI14" s="40">
        <v>0</v>
      </c>
      <c r="BJ14" s="40">
        <v>0.130858423</v>
      </c>
      <c r="BK14" s="108">
        <v>56.143028169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63.054953263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44.094557125</v>
      </c>
      <c r="I15" s="77">
        <f t="shared" si="1"/>
        <v>86.503333044</v>
      </c>
      <c r="J15" s="77">
        <f t="shared" si="1"/>
        <v>0</v>
      </c>
      <c r="K15" s="77">
        <f t="shared" si="1"/>
        <v>0</v>
      </c>
      <c r="L15" s="77">
        <f t="shared" si="1"/>
        <v>83.369543357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18.780453716</v>
      </c>
      <c r="S15" s="77">
        <f t="shared" si="1"/>
        <v>2.088538534</v>
      </c>
      <c r="T15" s="77">
        <f t="shared" si="1"/>
        <v>0</v>
      </c>
      <c r="U15" s="77">
        <f t="shared" si="1"/>
        <v>0</v>
      </c>
      <c r="V15" s="77">
        <f t="shared" si="1"/>
        <v>12.451009758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9.6283E-05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0.201048312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19.546554975000003</v>
      </c>
      <c r="AW15" s="77">
        <f t="shared" si="2"/>
        <v>26.982812005</v>
      </c>
      <c r="AX15" s="77">
        <f t="shared" si="2"/>
        <v>6.206148047</v>
      </c>
      <c r="AY15" s="77">
        <f t="shared" si="2"/>
        <v>0</v>
      </c>
      <c r="AZ15" s="77">
        <f t="shared" si="2"/>
        <v>89.13345450599999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5.039873242</v>
      </c>
      <c r="BG15" s="77">
        <f t="shared" si="2"/>
        <v>0.058357735</v>
      </c>
      <c r="BH15" s="77">
        <f t="shared" si="2"/>
        <v>0</v>
      </c>
      <c r="BI15" s="77">
        <f t="shared" si="2"/>
        <v>0</v>
      </c>
      <c r="BJ15" s="77">
        <f t="shared" si="2"/>
        <v>4.007122184</v>
      </c>
      <c r="BK15" s="110">
        <f>SUM(BK13:BK14)</f>
        <v>461.517856086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135</v>
      </c>
      <c r="C17" s="47">
        <v>0</v>
      </c>
      <c r="D17" s="45">
        <v>1.613632257</v>
      </c>
      <c r="E17" s="40">
        <v>0</v>
      </c>
      <c r="F17" s="40">
        <v>0</v>
      </c>
      <c r="G17" s="46">
        <v>0</v>
      </c>
      <c r="H17" s="63">
        <v>0.020719038</v>
      </c>
      <c r="I17" s="40">
        <v>0.161363226</v>
      </c>
      <c r="J17" s="40">
        <v>0</v>
      </c>
      <c r="K17" s="40">
        <v>0</v>
      </c>
      <c r="L17" s="46">
        <v>0.797295697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0.010004447</v>
      </c>
      <c r="S17" s="40">
        <v>0</v>
      </c>
      <c r="T17" s="40">
        <v>0</v>
      </c>
      <c r="U17" s="40">
        <v>0</v>
      </c>
      <c r="V17" s="46">
        <v>0.516362322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0.053497321</v>
      </c>
      <c r="AW17" s="40">
        <v>1.135151918</v>
      </c>
      <c r="AX17" s="40">
        <v>0</v>
      </c>
      <c r="AY17" s="40">
        <v>0</v>
      </c>
      <c r="AZ17" s="46">
        <v>2.522120838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0.000416311</v>
      </c>
      <c r="BG17" s="45">
        <v>0</v>
      </c>
      <c r="BH17" s="40">
        <v>0</v>
      </c>
      <c r="BI17" s="40">
        <v>0</v>
      </c>
      <c r="BJ17" s="48">
        <v>0.022414836</v>
      </c>
      <c r="BK17" s="108">
        <v>6.852978211</v>
      </c>
      <c r="BL17" s="86"/>
    </row>
    <row r="18" spans="1:64" ht="12.75">
      <c r="A18" s="10"/>
      <c r="B18" s="106" t="s">
        <v>149</v>
      </c>
      <c r="C18" s="47">
        <v>0</v>
      </c>
      <c r="D18" s="45">
        <v>0.49598891</v>
      </c>
      <c r="E18" s="40">
        <v>0</v>
      </c>
      <c r="F18" s="40">
        <v>0</v>
      </c>
      <c r="G18" s="46">
        <v>0</v>
      </c>
      <c r="H18" s="63">
        <v>0.486282951</v>
      </c>
      <c r="I18" s="40">
        <v>4.960881078</v>
      </c>
      <c r="J18" s="40">
        <v>0</v>
      </c>
      <c r="K18" s="40">
        <v>0</v>
      </c>
      <c r="L18" s="46">
        <v>7.557383119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0.060659431</v>
      </c>
      <c r="S18" s="40">
        <v>0</v>
      </c>
      <c r="T18" s="40">
        <v>0</v>
      </c>
      <c r="U18" s="40">
        <v>0</v>
      </c>
      <c r="V18" s="46">
        <v>0.319813649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0.093647867</v>
      </c>
      <c r="AW18" s="40">
        <v>20.599023902</v>
      </c>
      <c r="AX18" s="40">
        <v>0</v>
      </c>
      <c r="AY18" s="40">
        <v>0</v>
      </c>
      <c r="AZ18" s="46">
        <v>6.077814055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0.027747518</v>
      </c>
      <c r="BG18" s="45">
        <v>0</v>
      </c>
      <c r="BH18" s="40">
        <v>0</v>
      </c>
      <c r="BI18" s="40">
        <v>0</v>
      </c>
      <c r="BJ18" s="48">
        <v>0.225448574</v>
      </c>
      <c r="BK18" s="108">
        <v>40.904691054</v>
      </c>
      <c r="BL18" s="86"/>
    </row>
    <row r="19" spans="1:64" ht="12.75">
      <c r="A19" s="31"/>
      <c r="B19" s="32" t="s">
        <v>98</v>
      </c>
      <c r="C19" s="95">
        <f aca="true" t="shared" si="3" ref="C19:AH19">SUM(C17:C18)</f>
        <v>0</v>
      </c>
      <c r="D19" s="78">
        <f t="shared" si="3"/>
        <v>2.109621167</v>
      </c>
      <c r="E19" s="78">
        <f t="shared" si="3"/>
        <v>0</v>
      </c>
      <c r="F19" s="78">
        <f t="shared" si="3"/>
        <v>0</v>
      </c>
      <c r="G19" s="78">
        <f t="shared" si="3"/>
        <v>0</v>
      </c>
      <c r="H19" s="78">
        <f t="shared" si="3"/>
        <v>0.507001989</v>
      </c>
      <c r="I19" s="78">
        <f t="shared" si="3"/>
        <v>5.122244304</v>
      </c>
      <c r="J19" s="78">
        <f t="shared" si="3"/>
        <v>0</v>
      </c>
      <c r="K19" s="78">
        <f t="shared" si="3"/>
        <v>0</v>
      </c>
      <c r="L19" s="78">
        <f t="shared" si="3"/>
        <v>8.354678816</v>
      </c>
      <c r="M19" s="78">
        <f t="shared" si="3"/>
        <v>0</v>
      </c>
      <c r="N19" s="78">
        <f t="shared" si="3"/>
        <v>0</v>
      </c>
      <c r="O19" s="78">
        <f t="shared" si="3"/>
        <v>0</v>
      </c>
      <c r="P19" s="78">
        <f t="shared" si="3"/>
        <v>0</v>
      </c>
      <c r="Q19" s="78">
        <f t="shared" si="3"/>
        <v>0</v>
      </c>
      <c r="R19" s="78">
        <f t="shared" si="3"/>
        <v>0.070663878</v>
      </c>
      <c r="S19" s="78">
        <f t="shared" si="3"/>
        <v>0</v>
      </c>
      <c r="T19" s="78">
        <f t="shared" si="3"/>
        <v>0</v>
      </c>
      <c r="U19" s="78">
        <f t="shared" si="3"/>
        <v>0</v>
      </c>
      <c r="V19" s="78">
        <f t="shared" si="3"/>
        <v>0.836175971</v>
      </c>
      <c r="W19" s="78">
        <f t="shared" si="3"/>
        <v>0</v>
      </c>
      <c r="X19" s="78">
        <f t="shared" si="3"/>
        <v>0</v>
      </c>
      <c r="Y19" s="78">
        <f t="shared" si="3"/>
        <v>0</v>
      </c>
      <c r="Z19" s="78">
        <f t="shared" si="3"/>
        <v>0</v>
      </c>
      <c r="AA19" s="78">
        <f t="shared" si="3"/>
        <v>0</v>
      </c>
      <c r="AB19" s="78">
        <f t="shared" si="3"/>
        <v>0</v>
      </c>
      <c r="AC19" s="78">
        <f t="shared" si="3"/>
        <v>0</v>
      </c>
      <c r="AD19" s="78">
        <f t="shared" si="3"/>
        <v>0</v>
      </c>
      <c r="AE19" s="78">
        <f t="shared" si="3"/>
        <v>0</v>
      </c>
      <c r="AF19" s="78">
        <f t="shared" si="3"/>
        <v>0</v>
      </c>
      <c r="AG19" s="78">
        <f t="shared" si="3"/>
        <v>0</v>
      </c>
      <c r="AH19" s="78">
        <f t="shared" si="3"/>
        <v>0</v>
      </c>
      <c r="AI19" s="78">
        <f aca="true" t="shared" si="4" ref="AI19:BN19">SUM(AI17:AI18)</f>
        <v>0</v>
      </c>
      <c r="AJ19" s="78">
        <f t="shared" si="4"/>
        <v>0</v>
      </c>
      <c r="AK19" s="78">
        <f t="shared" si="4"/>
        <v>0</v>
      </c>
      <c r="AL19" s="78">
        <f t="shared" si="4"/>
        <v>0</v>
      </c>
      <c r="AM19" s="78">
        <f t="shared" si="4"/>
        <v>0</v>
      </c>
      <c r="AN19" s="78">
        <f t="shared" si="4"/>
        <v>0</v>
      </c>
      <c r="AO19" s="78">
        <f t="shared" si="4"/>
        <v>0</v>
      </c>
      <c r="AP19" s="78">
        <f t="shared" si="4"/>
        <v>0</v>
      </c>
      <c r="AQ19" s="78">
        <f t="shared" si="4"/>
        <v>0</v>
      </c>
      <c r="AR19" s="78">
        <f t="shared" si="4"/>
        <v>0</v>
      </c>
      <c r="AS19" s="78">
        <f t="shared" si="4"/>
        <v>0</v>
      </c>
      <c r="AT19" s="78">
        <f t="shared" si="4"/>
        <v>0</v>
      </c>
      <c r="AU19" s="78">
        <f t="shared" si="4"/>
        <v>0</v>
      </c>
      <c r="AV19" s="78">
        <f t="shared" si="4"/>
        <v>0.14714518799999998</v>
      </c>
      <c r="AW19" s="78">
        <f t="shared" si="4"/>
        <v>21.734175819999997</v>
      </c>
      <c r="AX19" s="78">
        <f t="shared" si="4"/>
        <v>0</v>
      </c>
      <c r="AY19" s="78">
        <f t="shared" si="4"/>
        <v>0</v>
      </c>
      <c r="AZ19" s="78">
        <f t="shared" si="4"/>
        <v>8.599934893</v>
      </c>
      <c r="BA19" s="78">
        <f t="shared" si="4"/>
        <v>0</v>
      </c>
      <c r="BB19" s="78">
        <f t="shared" si="4"/>
        <v>0</v>
      </c>
      <c r="BC19" s="78">
        <f t="shared" si="4"/>
        <v>0</v>
      </c>
      <c r="BD19" s="78">
        <f t="shared" si="4"/>
        <v>0</v>
      </c>
      <c r="BE19" s="78">
        <f t="shared" si="4"/>
        <v>0</v>
      </c>
      <c r="BF19" s="78">
        <f t="shared" si="4"/>
        <v>0.028163828999999998</v>
      </c>
      <c r="BG19" s="78">
        <f t="shared" si="4"/>
        <v>0</v>
      </c>
      <c r="BH19" s="78">
        <f t="shared" si="4"/>
        <v>0</v>
      </c>
      <c r="BI19" s="78">
        <f t="shared" si="4"/>
        <v>0</v>
      </c>
      <c r="BJ19" s="78">
        <f t="shared" si="4"/>
        <v>0.24786341</v>
      </c>
      <c r="BK19" s="111">
        <f t="shared" si="4"/>
        <v>47.757669265</v>
      </c>
      <c r="BL19" s="86"/>
    </row>
    <row r="20" spans="1:64" ht="12.75">
      <c r="A20" s="10" t="s">
        <v>70</v>
      </c>
      <c r="B20" s="17" t="s">
        <v>13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52"/>
      <c r="BL20" s="86"/>
    </row>
    <row r="21" spans="1:64" ht="12.75">
      <c r="A21" s="10"/>
      <c r="B21" s="18" t="s">
        <v>31</v>
      </c>
      <c r="C21" s="96"/>
      <c r="D21" s="50"/>
      <c r="E21" s="51"/>
      <c r="F21" s="51"/>
      <c r="G21" s="52"/>
      <c r="H21" s="49"/>
      <c r="I21" s="51"/>
      <c r="J21" s="51"/>
      <c r="K21" s="51"/>
      <c r="L21" s="52"/>
      <c r="M21" s="49"/>
      <c r="N21" s="50"/>
      <c r="O21" s="51"/>
      <c r="P21" s="51"/>
      <c r="Q21" s="52"/>
      <c r="R21" s="49"/>
      <c r="S21" s="51"/>
      <c r="T21" s="51"/>
      <c r="U21" s="51"/>
      <c r="V21" s="52"/>
      <c r="W21" s="49"/>
      <c r="X21" s="51"/>
      <c r="Y21" s="51"/>
      <c r="Z21" s="51"/>
      <c r="AA21" s="52"/>
      <c r="AB21" s="49"/>
      <c r="AC21" s="51"/>
      <c r="AD21" s="51"/>
      <c r="AE21" s="51"/>
      <c r="AF21" s="52"/>
      <c r="AG21" s="49"/>
      <c r="AH21" s="51"/>
      <c r="AI21" s="51"/>
      <c r="AJ21" s="51"/>
      <c r="AK21" s="52"/>
      <c r="AL21" s="49"/>
      <c r="AM21" s="51"/>
      <c r="AN21" s="51"/>
      <c r="AO21" s="51"/>
      <c r="AP21" s="52"/>
      <c r="AQ21" s="49"/>
      <c r="AR21" s="50"/>
      <c r="AS21" s="51"/>
      <c r="AT21" s="51"/>
      <c r="AU21" s="52"/>
      <c r="AV21" s="49"/>
      <c r="AW21" s="51"/>
      <c r="AX21" s="51"/>
      <c r="AY21" s="51"/>
      <c r="AZ21" s="52"/>
      <c r="BA21" s="49"/>
      <c r="BB21" s="50"/>
      <c r="BC21" s="51"/>
      <c r="BD21" s="51"/>
      <c r="BE21" s="52"/>
      <c r="BF21" s="49"/>
      <c r="BG21" s="50"/>
      <c r="BH21" s="51"/>
      <c r="BI21" s="51"/>
      <c r="BJ21" s="52"/>
      <c r="BK21" s="53"/>
      <c r="BL21" s="86"/>
    </row>
    <row r="22" spans="1:64" ht="12.75">
      <c r="A22" s="31"/>
      <c r="B22" s="32" t="s">
        <v>83</v>
      </c>
      <c r="C22" s="97"/>
      <c r="D22" s="55"/>
      <c r="E22" s="55"/>
      <c r="F22" s="55"/>
      <c r="G22" s="56"/>
      <c r="H22" s="54"/>
      <c r="I22" s="55"/>
      <c r="J22" s="55"/>
      <c r="K22" s="55"/>
      <c r="L22" s="56"/>
      <c r="M22" s="54"/>
      <c r="N22" s="55"/>
      <c r="O22" s="55"/>
      <c r="P22" s="55"/>
      <c r="Q22" s="56"/>
      <c r="R22" s="54"/>
      <c r="S22" s="55"/>
      <c r="T22" s="55"/>
      <c r="U22" s="55"/>
      <c r="V22" s="56"/>
      <c r="W22" s="54"/>
      <c r="X22" s="55"/>
      <c r="Y22" s="55"/>
      <c r="Z22" s="55"/>
      <c r="AA22" s="56"/>
      <c r="AB22" s="54"/>
      <c r="AC22" s="55"/>
      <c r="AD22" s="55"/>
      <c r="AE22" s="55"/>
      <c r="AF22" s="56"/>
      <c r="AG22" s="54"/>
      <c r="AH22" s="55"/>
      <c r="AI22" s="55"/>
      <c r="AJ22" s="55"/>
      <c r="AK22" s="56"/>
      <c r="AL22" s="54"/>
      <c r="AM22" s="55"/>
      <c r="AN22" s="55"/>
      <c r="AO22" s="55"/>
      <c r="AP22" s="56"/>
      <c r="AQ22" s="54"/>
      <c r="AR22" s="55"/>
      <c r="AS22" s="55"/>
      <c r="AT22" s="55"/>
      <c r="AU22" s="56"/>
      <c r="AV22" s="54"/>
      <c r="AW22" s="55"/>
      <c r="AX22" s="55"/>
      <c r="AY22" s="55"/>
      <c r="AZ22" s="56"/>
      <c r="BA22" s="54"/>
      <c r="BB22" s="55"/>
      <c r="BC22" s="55"/>
      <c r="BD22" s="55"/>
      <c r="BE22" s="56"/>
      <c r="BF22" s="54"/>
      <c r="BG22" s="55"/>
      <c r="BH22" s="55"/>
      <c r="BI22" s="55"/>
      <c r="BJ22" s="56"/>
      <c r="BK22" s="57"/>
      <c r="BL22" s="86"/>
    </row>
    <row r="23" spans="1:64" ht="12.75">
      <c r="A23" s="10" t="s">
        <v>72</v>
      </c>
      <c r="B23" s="21" t="s">
        <v>87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6"/>
      <c r="BL23" s="86"/>
    </row>
    <row r="24" spans="1:64" ht="12.75">
      <c r="A24" s="10"/>
      <c r="B24" s="18" t="s">
        <v>31</v>
      </c>
      <c r="C24" s="96"/>
      <c r="D24" s="50"/>
      <c r="E24" s="51"/>
      <c r="F24" s="51"/>
      <c r="G24" s="52"/>
      <c r="H24" s="49"/>
      <c r="I24" s="51"/>
      <c r="J24" s="51"/>
      <c r="K24" s="51"/>
      <c r="L24" s="52"/>
      <c r="M24" s="49"/>
      <c r="N24" s="50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0"/>
      <c r="AS24" s="51"/>
      <c r="AT24" s="51"/>
      <c r="AU24" s="52"/>
      <c r="AV24" s="49"/>
      <c r="AW24" s="51"/>
      <c r="AX24" s="51"/>
      <c r="AY24" s="51"/>
      <c r="AZ24" s="52"/>
      <c r="BA24" s="49"/>
      <c r="BB24" s="50"/>
      <c r="BC24" s="51"/>
      <c r="BD24" s="51"/>
      <c r="BE24" s="52"/>
      <c r="BF24" s="49"/>
      <c r="BG24" s="50"/>
      <c r="BH24" s="51"/>
      <c r="BI24" s="51"/>
      <c r="BJ24" s="52"/>
      <c r="BK24" s="53"/>
      <c r="BL24" s="86"/>
    </row>
    <row r="25" spans="1:64" ht="12.75">
      <c r="A25" s="31"/>
      <c r="B25" s="32" t="s">
        <v>82</v>
      </c>
      <c r="C25" s="97"/>
      <c r="D25" s="55"/>
      <c r="E25" s="55"/>
      <c r="F25" s="55"/>
      <c r="G25" s="56"/>
      <c r="H25" s="54"/>
      <c r="I25" s="55"/>
      <c r="J25" s="55"/>
      <c r="K25" s="55"/>
      <c r="L25" s="56"/>
      <c r="M25" s="54"/>
      <c r="N25" s="55"/>
      <c r="O25" s="55"/>
      <c r="P25" s="55"/>
      <c r="Q25" s="56"/>
      <c r="R25" s="54"/>
      <c r="S25" s="55"/>
      <c r="T25" s="55"/>
      <c r="U25" s="55"/>
      <c r="V25" s="56"/>
      <c r="W25" s="54"/>
      <c r="X25" s="55"/>
      <c r="Y25" s="55"/>
      <c r="Z25" s="55"/>
      <c r="AA25" s="56"/>
      <c r="AB25" s="54"/>
      <c r="AC25" s="55"/>
      <c r="AD25" s="55"/>
      <c r="AE25" s="55"/>
      <c r="AF25" s="56"/>
      <c r="AG25" s="54"/>
      <c r="AH25" s="55"/>
      <c r="AI25" s="55"/>
      <c r="AJ25" s="55"/>
      <c r="AK25" s="56"/>
      <c r="AL25" s="54"/>
      <c r="AM25" s="55"/>
      <c r="AN25" s="55"/>
      <c r="AO25" s="55"/>
      <c r="AP25" s="56"/>
      <c r="AQ25" s="54"/>
      <c r="AR25" s="55"/>
      <c r="AS25" s="55"/>
      <c r="AT25" s="55"/>
      <c r="AU25" s="56"/>
      <c r="AV25" s="54"/>
      <c r="AW25" s="55"/>
      <c r="AX25" s="55"/>
      <c r="AY25" s="55"/>
      <c r="AZ25" s="56"/>
      <c r="BA25" s="54"/>
      <c r="BB25" s="55"/>
      <c r="BC25" s="55"/>
      <c r="BD25" s="55"/>
      <c r="BE25" s="56"/>
      <c r="BF25" s="54"/>
      <c r="BG25" s="55"/>
      <c r="BH25" s="55"/>
      <c r="BI25" s="55"/>
      <c r="BJ25" s="56"/>
      <c r="BK25" s="57"/>
      <c r="BL25" s="86"/>
    </row>
    <row r="26" spans="1:64" ht="12.75">
      <c r="A26" s="10" t="s">
        <v>73</v>
      </c>
      <c r="B26" s="17" t="s">
        <v>14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6"/>
      <c r="BL26" s="86"/>
    </row>
    <row r="27" spans="1:64" ht="12.75">
      <c r="A27" s="10"/>
      <c r="B27" s="21" t="s">
        <v>138</v>
      </c>
      <c r="C27" s="47">
        <v>0</v>
      </c>
      <c r="D27" s="45">
        <v>291.573754428</v>
      </c>
      <c r="E27" s="40">
        <v>0</v>
      </c>
      <c r="F27" s="40">
        <v>0</v>
      </c>
      <c r="G27" s="46">
        <v>0</v>
      </c>
      <c r="H27" s="63">
        <v>16.304788956</v>
      </c>
      <c r="I27" s="40">
        <v>1162.109709282</v>
      </c>
      <c r="J27" s="40">
        <v>611.106277352</v>
      </c>
      <c r="K27" s="40">
        <v>0</v>
      </c>
      <c r="L27" s="46">
        <v>232.907541847</v>
      </c>
      <c r="M27" s="63">
        <v>0</v>
      </c>
      <c r="N27" s="45">
        <v>0</v>
      </c>
      <c r="O27" s="40">
        <v>0</v>
      </c>
      <c r="P27" s="40">
        <v>0</v>
      </c>
      <c r="Q27" s="46">
        <v>0</v>
      </c>
      <c r="R27" s="63">
        <v>6.184304386</v>
      </c>
      <c r="S27" s="40">
        <v>47.465389702</v>
      </c>
      <c r="T27" s="40">
        <v>0</v>
      </c>
      <c r="U27" s="40">
        <v>0</v>
      </c>
      <c r="V27" s="46">
        <v>15.197310895</v>
      </c>
      <c r="W27" s="63">
        <v>0</v>
      </c>
      <c r="X27" s="40">
        <v>0</v>
      </c>
      <c r="Y27" s="40">
        <v>0</v>
      </c>
      <c r="Z27" s="40">
        <v>0</v>
      </c>
      <c r="AA27" s="46">
        <v>0</v>
      </c>
      <c r="AB27" s="63">
        <v>0.010308366</v>
      </c>
      <c r="AC27" s="40">
        <v>0</v>
      </c>
      <c r="AD27" s="40">
        <v>0</v>
      </c>
      <c r="AE27" s="40">
        <v>0</v>
      </c>
      <c r="AF27" s="46">
        <v>0.00190709</v>
      </c>
      <c r="AG27" s="63">
        <v>0</v>
      </c>
      <c r="AH27" s="40">
        <v>0</v>
      </c>
      <c r="AI27" s="40">
        <v>0</v>
      </c>
      <c r="AJ27" s="40">
        <v>0</v>
      </c>
      <c r="AK27" s="46">
        <v>0</v>
      </c>
      <c r="AL27" s="63">
        <v>0</v>
      </c>
      <c r="AM27" s="40">
        <v>0</v>
      </c>
      <c r="AN27" s="40">
        <v>0</v>
      </c>
      <c r="AO27" s="40">
        <v>0</v>
      </c>
      <c r="AP27" s="46">
        <v>0</v>
      </c>
      <c r="AQ27" s="63">
        <v>0</v>
      </c>
      <c r="AR27" s="45">
        <v>0</v>
      </c>
      <c r="AS27" s="40">
        <v>0</v>
      </c>
      <c r="AT27" s="40">
        <v>0</v>
      </c>
      <c r="AU27" s="46">
        <v>0</v>
      </c>
      <c r="AV27" s="63">
        <v>48.137550826</v>
      </c>
      <c r="AW27" s="40">
        <v>700.045910201</v>
      </c>
      <c r="AX27" s="40">
        <v>0</v>
      </c>
      <c r="AY27" s="40">
        <v>0</v>
      </c>
      <c r="AZ27" s="46">
        <v>437.966619727</v>
      </c>
      <c r="BA27" s="63">
        <v>0</v>
      </c>
      <c r="BB27" s="45">
        <v>0</v>
      </c>
      <c r="BC27" s="40">
        <v>0</v>
      </c>
      <c r="BD27" s="40">
        <v>0</v>
      </c>
      <c r="BE27" s="46">
        <v>0</v>
      </c>
      <c r="BF27" s="63">
        <v>25.566114337</v>
      </c>
      <c r="BG27" s="45">
        <v>41.37334759</v>
      </c>
      <c r="BH27" s="40">
        <v>12.43295096</v>
      </c>
      <c r="BI27" s="40">
        <v>0</v>
      </c>
      <c r="BJ27" s="46">
        <v>50.021090407</v>
      </c>
      <c r="BK27" s="108">
        <v>3698.404876352</v>
      </c>
      <c r="BL27" s="86"/>
    </row>
    <row r="28" spans="1:64" ht="12.75">
      <c r="A28" s="10"/>
      <c r="B28" s="21" t="s">
        <v>144</v>
      </c>
      <c r="C28" s="47">
        <v>0</v>
      </c>
      <c r="D28" s="45">
        <v>116.927267464</v>
      </c>
      <c r="E28" s="40">
        <v>0</v>
      </c>
      <c r="F28" s="40">
        <v>0</v>
      </c>
      <c r="G28" s="46">
        <v>0</v>
      </c>
      <c r="H28" s="63">
        <v>10.089239135</v>
      </c>
      <c r="I28" s="40">
        <v>11.317782247</v>
      </c>
      <c r="J28" s="40">
        <v>0</v>
      </c>
      <c r="K28" s="40">
        <v>0</v>
      </c>
      <c r="L28" s="46">
        <v>107.837205747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4.595150573</v>
      </c>
      <c r="S28" s="40">
        <v>8.170177484</v>
      </c>
      <c r="T28" s="40">
        <v>0</v>
      </c>
      <c r="U28" s="40">
        <v>0</v>
      </c>
      <c r="V28" s="46">
        <v>3.589616928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0.000116742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8.72846589</v>
      </c>
      <c r="AW28" s="40">
        <v>18.316072841</v>
      </c>
      <c r="AX28" s="40">
        <v>7.1352561</v>
      </c>
      <c r="AY28" s="40">
        <v>0</v>
      </c>
      <c r="AZ28" s="46">
        <v>198.175344291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2.242388818</v>
      </c>
      <c r="BG28" s="45">
        <v>2.891768846</v>
      </c>
      <c r="BH28" s="40">
        <v>0</v>
      </c>
      <c r="BI28" s="40">
        <v>0</v>
      </c>
      <c r="BJ28" s="46">
        <v>8.52062382</v>
      </c>
      <c r="BK28" s="108">
        <v>508.536476926</v>
      </c>
      <c r="BL28" s="86"/>
    </row>
    <row r="29" spans="1:64" ht="12.75">
      <c r="A29" s="10"/>
      <c r="B29" s="21" t="s">
        <v>143</v>
      </c>
      <c r="C29" s="47">
        <v>0</v>
      </c>
      <c r="D29" s="45">
        <v>181.120225223</v>
      </c>
      <c r="E29" s="40">
        <v>0</v>
      </c>
      <c r="F29" s="40">
        <v>0</v>
      </c>
      <c r="G29" s="46">
        <v>0</v>
      </c>
      <c r="H29" s="63">
        <v>16.793432497</v>
      </c>
      <c r="I29" s="40">
        <v>844.112002579</v>
      </c>
      <c r="J29" s="40">
        <v>3.207422684</v>
      </c>
      <c r="K29" s="40">
        <v>0</v>
      </c>
      <c r="L29" s="46">
        <v>445.333879038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5.717995452</v>
      </c>
      <c r="S29" s="40">
        <v>8.759749619</v>
      </c>
      <c r="T29" s="40">
        <v>0.504484965</v>
      </c>
      <c r="U29" s="40">
        <v>0</v>
      </c>
      <c r="V29" s="46">
        <v>32.633075321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0.061490297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25.330654929</v>
      </c>
      <c r="AW29" s="40">
        <v>302.395370168</v>
      </c>
      <c r="AX29" s="40">
        <v>0</v>
      </c>
      <c r="AY29" s="40">
        <v>0</v>
      </c>
      <c r="AZ29" s="46">
        <v>660.836390099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7.130552748</v>
      </c>
      <c r="BG29" s="45">
        <v>23.960442475</v>
      </c>
      <c r="BH29" s="40">
        <v>2.085617238</v>
      </c>
      <c r="BI29" s="40">
        <v>0</v>
      </c>
      <c r="BJ29" s="46">
        <v>33.437162797</v>
      </c>
      <c r="BK29" s="108">
        <v>2593.419948129</v>
      </c>
      <c r="BL29" s="86"/>
    </row>
    <row r="30" spans="1:64" ht="12.75">
      <c r="A30" s="10"/>
      <c r="B30" s="21" t="s">
        <v>136</v>
      </c>
      <c r="C30" s="47">
        <v>0</v>
      </c>
      <c r="D30" s="45">
        <v>60.169153867</v>
      </c>
      <c r="E30" s="40">
        <v>0</v>
      </c>
      <c r="F30" s="40">
        <v>0</v>
      </c>
      <c r="G30" s="46">
        <v>0</v>
      </c>
      <c r="H30" s="63">
        <v>1.99867778</v>
      </c>
      <c r="I30" s="40">
        <v>32.91112129</v>
      </c>
      <c r="J30" s="40">
        <v>0</v>
      </c>
      <c r="K30" s="40">
        <v>0</v>
      </c>
      <c r="L30" s="46">
        <v>37.743948619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0.704474443</v>
      </c>
      <c r="S30" s="40">
        <v>13.557137872</v>
      </c>
      <c r="T30" s="40">
        <v>0</v>
      </c>
      <c r="U30" s="40">
        <v>0</v>
      </c>
      <c r="V30" s="46">
        <v>13.358810503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10.557321683</v>
      </c>
      <c r="AW30" s="40">
        <v>56.76256005</v>
      </c>
      <c r="AX30" s="40">
        <v>0</v>
      </c>
      <c r="AY30" s="40">
        <v>0</v>
      </c>
      <c r="AZ30" s="46">
        <v>101.31436523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1.811735381</v>
      </c>
      <c r="BG30" s="45">
        <v>5.582681936</v>
      </c>
      <c r="BH30" s="40">
        <v>4.950033126</v>
      </c>
      <c r="BI30" s="40">
        <v>0</v>
      </c>
      <c r="BJ30" s="46">
        <v>4.326231172</v>
      </c>
      <c r="BK30" s="108">
        <v>345.748252952</v>
      </c>
      <c r="BL30" s="86"/>
    </row>
    <row r="31" spans="1:64" ht="25.5">
      <c r="A31" s="10"/>
      <c r="B31" s="21" t="s">
        <v>154</v>
      </c>
      <c r="C31" s="47">
        <v>0</v>
      </c>
      <c r="D31" s="45">
        <v>25.038802085</v>
      </c>
      <c r="E31" s="40">
        <v>0</v>
      </c>
      <c r="F31" s="40">
        <v>0</v>
      </c>
      <c r="G31" s="46">
        <v>0</v>
      </c>
      <c r="H31" s="63">
        <v>0.905639965</v>
      </c>
      <c r="I31" s="40">
        <v>231.407351817</v>
      </c>
      <c r="J31" s="40">
        <v>4.909569036</v>
      </c>
      <c r="K31" s="40">
        <v>0</v>
      </c>
      <c r="L31" s="46">
        <v>32.803552168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0.146996538</v>
      </c>
      <c r="S31" s="40">
        <v>1.783136838</v>
      </c>
      <c r="T31" s="40">
        <v>3.963085211</v>
      </c>
      <c r="U31" s="40">
        <v>0</v>
      </c>
      <c r="V31" s="46">
        <v>3.373181882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0.275043927</v>
      </c>
      <c r="AW31" s="40">
        <v>26.229461621</v>
      </c>
      <c r="AX31" s="40">
        <v>0</v>
      </c>
      <c r="AY31" s="40">
        <v>0</v>
      </c>
      <c r="AZ31" s="46">
        <v>21.670305144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0.038301984</v>
      </c>
      <c r="BG31" s="45">
        <v>0</v>
      </c>
      <c r="BH31" s="40">
        <v>0.981690915</v>
      </c>
      <c r="BI31" s="40">
        <v>0</v>
      </c>
      <c r="BJ31" s="46">
        <v>0.808796756</v>
      </c>
      <c r="BK31" s="108">
        <v>354.334915887</v>
      </c>
      <c r="BL31" s="86"/>
    </row>
    <row r="32" spans="1:64" ht="12.75">
      <c r="A32" s="10"/>
      <c r="B32" s="21" t="s">
        <v>141</v>
      </c>
      <c r="C32" s="47">
        <v>0</v>
      </c>
      <c r="D32" s="45">
        <v>244.012107868</v>
      </c>
      <c r="E32" s="40">
        <v>0</v>
      </c>
      <c r="F32" s="40">
        <v>0</v>
      </c>
      <c r="G32" s="46">
        <v>0</v>
      </c>
      <c r="H32" s="63">
        <v>17.867118585</v>
      </c>
      <c r="I32" s="40">
        <v>1298.882633573</v>
      </c>
      <c r="J32" s="40">
        <v>0.260432234</v>
      </c>
      <c r="K32" s="40">
        <v>0</v>
      </c>
      <c r="L32" s="46">
        <v>463.410739216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6.012576011</v>
      </c>
      <c r="S32" s="40">
        <v>5.553416969</v>
      </c>
      <c r="T32" s="40">
        <v>0</v>
      </c>
      <c r="U32" s="40">
        <v>0</v>
      </c>
      <c r="V32" s="46">
        <v>22.700559009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3.4E-08</v>
      </c>
      <c r="AM32" s="40">
        <v>0</v>
      </c>
      <c r="AN32" s="40">
        <v>0</v>
      </c>
      <c r="AO32" s="40">
        <v>0</v>
      </c>
      <c r="AP32" s="46">
        <v>0.004358234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36.104233118</v>
      </c>
      <c r="AW32" s="40">
        <v>192.401847774</v>
      </c>
      <c r="AX32" s="40">
        <v>2.05463948</v>
      </c>
      <c r="AY32" s="40">
        <v>0</v>
      </c>
      <c r="AZ32" s="46">
        <v>438.400619594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11.657692793</v>
      </c>
      <c r="BG32" s="45">
        <v>6.127733976</v>
      </c>
      <c r="BH32" s="40">
        <v>0.766269685</v>
      </c>
      <c r="BI32" s="40">
        <v>0</v>
      </c>
      <c r="BJ32" s="46">
        <v>48.213351992</v>
      </c>
      <c r="BK32" s="108">
        <v>2794.430330145</v>
      </c>
      <c r="BL32" s="86"/>
    </row>
    <row r="33" spans="1:64" ht="12.75">
      <c r="A33" s="10"/>
      <c r="B33" s="21" t="s">
        <v>137</v>
      </c>
      <c r="C33" s="47">
        <v>0</v>
      </c>
      <c r="D33" s="45">
        <v>2.681956522</v>
      </c>
      <c r="E33" s="40">
        <v>0</v>
      </c>
      <c r="F33" s="40">
        <v>0</v>
      </c>
      <c r="G33" s="46">
        <v>0</v>
      </c>
      <c r="H33" s="63">
        <v>14.64936307</v>
      </c>
      <c r="I33" s="40">
        <v>975.85880055</v>
      </c>
      <c r="J33" s="40">
        <v>403.348536921</v>
      </c>
      <c r="K33" s="40">
        <v>15.521628834</v>
      </c>
      <c r="L33" s="46">
        <v>211.972427458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5.912739442</v>
      </c>
      <c r="S33" s="40">
        <v>7.123765811</v>
      </c>
      <c r="T33" s="40">
        <v>44.092354805</v>
      </c>
      <c r="U33" s="40">
        <v>0</v>
      </c>
      <c r="V33" s="46">
        <v>10.140995126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0.04066503</v>
      </c>
      <c r="AC33" s="40">
        <v>0.0023649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2.79E-07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132.511827596</v>
      </c>
      <c r="AW33" s="40">
        <v>563.709809703</v>
      </c>
      <c r="AX33" s="40">
        <v>8.008739711</v>
      </c>
      <c r="AY33" s="40">
        <v>0</v>
      </c>
      <c r="AZ33" s="46">
        <v>605.311000827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57.917594151</v>
      </c>
      <c r="BG33" s="45">
        <v>49.01643719</v>
      </c>
      <c r="BH33" s="40">
        <v>71.49063633</v>
      </c>
      <c r="BI33" s="40">
        <v>0</v>
      </c>
      <c r="BJ33" s="46">
        <v>137.658046818</v>
      </c>
      <c r="BK33" s="108">
        <v>3316.969691074</v>
      </c>
      <c r="BL33" s="86"/>
    </row>
    <row r="34" spans="1:64" ht="12.75">
      <c r="A34" s="10"/>
      <c r="B34" s="21" t="s">
        <v>148</v>
      </c>
      <c r="C34" s="47">
        <v>0</v>
      </c>
      <c r="D34" s="45">
        <v>322.358347044</v>
      </c>
      <c r="E34" s="40">
        <v>0</v>
      </c>
      <c r="F34" s="40">
        <v>0</v>
      </c>
      <c r="G34" s="46">
        <v>0</v>
      </c>
      <c r="H34" s="63">
        <v>2.70825617</v>
      </c>
      <c r="I34" s="40">
        <v>659.629267006</v>
      </c>
      <c r="J34" s="40">
        <v>0.650308937</v>
      </c>
      <c r="K34" s="40">
        <v>0</v>
      </c>
      <c r="L34" s="46">
        <v>273.633336638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1.285438468</v>
      </c>
      <c r="S34" s="40">
        <v>35.933500911</v>
      </c>
      <c r="T34" s="40">
        <v>1.679162263</v>
      </c>
      <c r="U34" s="40">
        <v>0</v>
      </c>
      <c r="V34" s="46">
        <v>30.141735715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11.850909529</v>
      </c>
      <c r="AW34" s="40">
        <v>193.106188847</v>
      </c>
      <c r="AX34" s="40">
        <v>0.505839647</v>
      </c>
      <c r="AY34" s="40">
        <v>0</v>
      </c>
      <c r="AZ34" s="46">
        <v>208.844351676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7.411482199</v>
      </c>
      <c r="BG34" s="45">
        <v>20.324573212</v>
      </c>
      <c r="BH34" s="40">
        <v>5.296293669</v>
      </c>
      <c r="BI34" s="40">
        <v>0</v>
      </c>
      <c r="BJ34" s="46">
        <v>41.422392336</v>
      </c>
      <c r="BK34" s="108">
        <v>1816.781384267</v>
      </c>
      <c r="BL34" s="86"/>
    </row>
    <row r="35" spans="1:64" ht="12.75">
      <c r="A35" s="10"/>
      <c r="B35" s="21" t="s">
        <v>142</v>
      </c>
      <c r="C35" s="47">
        <v>0</v>
      </c>
      <c r="D35" s="45">
        <v>174.935346702</v>
      </c>
      <c r="E35" s="40">
        <v>0</v>
      </c>
      <c r="F35" s="40">
        <v>0</v>
      </c>
      <c r="G35" s="46">
        <v>0</v>
      </c>
      <c r="H35" s="63">
        <v>8.629196533</v>
      </c>
      <c r="I35" s="40">
        <v>1473.434807467</v>
      </c>
      <c r="J35" s="40">
        <v>4.722384126</v>
      </c>
      <c r="K35" s="40">
        <v>0</v>
      </c>
      <c r="L35" s="46">
        <v>109.675653576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3.800815137</v>
      </c>
      <c r="S35" s="40">
        <v>3.544473924</v>
      </c>
      <c r="T35" s="40">
        <v>0.744003247</v>
      </c>
      <c r="U35" s="40">
        <v>0</v>
      </c>
      <c r="V35" s="46">
        <v>23.208608078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0.005480398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10.319758225</v>
      </c>
      <c r="AW35" s="40">
        <v>195.116008417</v>
      </c>
      <c r="AX35" s="40">
        <v>2.617647241</v>
      </c>
      <c r="AY35" s="40">
        <v>0</v>
      </c>
      <c r="AZ35" s="46">
        <v>382.863827419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4.021696949</v>
      </c>
      <c r="BG35" s="45">
        <v>8.507942553</v>
      </c>
      <c r="BH35" s="40">
        <v>0</v>
      </c>
      <c r="BI35" s="40">
        <v>0</v>
      </c>
      <c r="BJ35" s="46">
        <v>25.522947068</v>
      </c>
      <c r="BK35" s="108">
        <v>2431.67059706</v>
      </c>
      <c r="BL35" s="86"/>
    </row>
    <row r="36" spans="1:64" ht="12.75">
      <c r="A36" s="10"/>
      <c r="B36" s="21" t="s">
        <v>140</v>
      </c>
      <c r="C36" s="47">
        <v>0</v>
      </c>
      <c r="D36" s="45">
        <v>0.851096994</v>
      </c>
      <c r="E36" s="40">
        <v>0</v>
      </c>
      <c r="F36" s="40">
        <v>0</v>
      </c>
      <c r="G36" s="46">
        <v>0</v>
      </c>
      <c r="H36" s="63">
        <v>3.013294114</v>
      </c>
      <c r="I36" s="40">
        <v>19.584874144</v>
      </c>
      <c r="J36" s="40">
        <v>0</v>
      </c>
      <c r="K36" s="40">
        <v>0</v>
      </c>
      <c r="L36" s="46">
        <v>6.240625089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1.019199415</v>
      </c>
      <c r="S36" s="40">
        <v>0</v>
      </c>
      <c r="T36" s="40">
        <v>0</v>
      </c>
      <c r="U36" s="40">
        <v>0</v>
      </c>
      <c r="V36" s="46">
        <v>0.548845362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0.002960649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28.987690012</v>
      </c>
      <c r="AW36" s="40">
        <v>16.450876855</v>
      </c>
      <c r="AX36" s="40">
        <v>0</v>
      </c>
      <c r="AY36" s="40">
        <v>0</v>
      </c>
      <c r="AZ36" s="46">
        <v>102.302911715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7.51418627</v>
      </c>
      <c r="BG36" s="45">
        <v>1.928447465</v>
      </c>
      <c r="BH36" s="40">
        <v>0</v>
      </c>
      <c r="BI36" s="40">
        <v>0</v>
      </c>
      <c r="BJ36" s="46">
        <v>17.511703112</v>
      </c>
      <c r="BK36" s="108">
        <v>205.956711196</v>
      </c>
      <c r="BL36" s="86"/>
    </row>
    <row r="37" spans="1:64" ht="12.75">
      <c r="A37" s="10"/>
      <c r="B37" s="21" t="s">
        <v>139</v>
      </c>
      <c r="C37" s="47">
        <v>0</v>
      </c>
      <c r="D37" s="45">
        <v>2.143731138</v>
      </c>
      <c r="E37" s="40">
        <v>0</v>
      </c>
      <c r="F37" s="40">
        <v>0</v>
      </c>
      <c r="G37" s="46">
        <v>0</v>
      </c>
      <c r="H37" s="63">
        <v>2.950944236</v>
      </c>
      <c r="I37" s="40">
        <v>7.144002784</v>
      </c>
      <c r="J37" s="40">
        <v>0</v>
      </c>
      <c r="K37" s="40">
        <v>0</v>
      </c>
      <c r="L37" s="46">
        <v>76.83596673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1.130008589</v>
      </c>
      <c r="S37" s="40">
        <v>0</v>
      </c>
      <c r="T37" s="40">
        <v>0</v>
      </c>
      <c r="U37" s="40">
        <v>0</v>
      </c>
      <c r="V37" s="46">
        <v>1.403234756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0.001934022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0.000126624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22.094320719</v>
      </c>
      <c r="AW37" s="40">
        <v>34.656017101</v>
      </c>
      <c r="AX37" s="40">
        <v>0</v>
      </c>
      <c r="AY37" s="40">
        <v>0</v>
      </c>
      <c r="AZ37" s="46">
        <v>86.303267241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7.299469098</v>
      </c>
      <c r="BG37" s="45">
        <v>4.774577736</v>
      </c>
      <c r="BH37" s="40">
        <v>0</v>
      </c>
      <c r="BI37" s="40">
        <v>0</v>
      </c>
      <c r="BJ37" s="46">
        <v>9.581606841655463</v>
      </c>
      <c r="BK37" s="108">
        <v>256.31920761565544</v>
      </c>
      <c r="BL37" s="86"/>
    </row>
    <row r="38" spans="1:64" ht="12.75">
      <c r="A38" s="31"/>
      <c r="B38" s="32" t="s">
        <v>81</v>
      </c>
      <c r="C38" s="98">
        <f aca="true" t="shared" si="5" ref="C38:AH38">SUM(C27:C37)</f>
        <v>0</v>
      </c>
      <c r="D38" s="72">
        <f t="shared" si="5"/>
        <v>1421.811789335</v>
      </c>
      <c r="E38" s="72">
        <f t="shared" si="5"/>
        <v>0</v>
      </c>
      <c r="F38" s="72">
        <f t="shared" si="5"/>
        <v>0</v>
      </c>
      <c r="G38" s="72">
        <f t="shared" si="5"/>
        <v>0</v>
      </c>
      <c r="H38" s="72">
        <f t="shared" si="5"/>
        <v>95.909951041</v>
      </c>
      <c r="I38" s="72">
        <f t="shared" si="5"/>
        <v>6716.392352739</v>
      </c>
      <c r="J38" s="72">
        <f t="shared" si="5"/>
        <v>1028.2049312899999</v>
      </c>
      <c r="K38" s="72">
        <f t="shared" si="5"/>
        <v>15.521628834</v>
      </c>
      <c r="L38" s="72">
        <f t="shared" si="5"/>
        <v>1998.3948761260003</v>
      </c>
      <c r="M38" s="72">
        <f t="shared" si="5"/>
        <v>0</v>
      </c>
      <c r="N38" s="72">
        <f t="shared" si="5"/>
        <v>0</v>
      </c>
      <c r="O38" s="72">
        <f t="shared" si="5"/>
        <v>0</v>
      </c>
      <c r="P38" s="72">
        <f t="shared" si="5"/>
        <v>0</v>
      </c>
      <c r="Q38" s="72">
        <f t="shared" si="5"/>
        <v>0</v>
      </c>
      <c r="R38" s="72">
        <f t="shared" si="5"/>
        <v>36.509698453999995</v>
      </c>
      <c r="S38" s="72">
        <f t="shared" si="5"/>
        <v>131.89074913</v>
      </c>
      <c r="T38" s="72">
        <f t="shared" si="5"/>
        <v>50.983090491000006</v>
      </c>
      <c r="U38" s="72">
        <f t="shared" si="5"/>
        <v>0</v>
      </c>
      <c r="V38" s="72">
        <f t="shared" si="5"/>
        <v>156.295973575</v>
      </c>
      <c r="W38" s="72">
        <f t="shared" si="5"/>
        <v>0</v>
      </c>
      <c r="X38" s="72">
        <f t="shared" si="5"/>
        <v>0</v>
      </c>
      <c r="Y38" s="72">
        <f t="shared" si="5"/>
        <v>0</v>
      </c>
      <c r="Z38" s="72">
        <f t="shared" si="5"/>
        <v>0</v>
      </c>
      <c r="AA38" s="72">
        <f t="shared" si="5"/>
        <v>0</v>
      </c>
      <c r="AB38" s="72">
        <f t="shared" si="5"/>
        <v>0.053024159999999994</v>
      </c>
      <c r="AC38" s="72">
        <f t="shared" si="5"/>
        <v>0.0023649</v>
      </c>
      <c r="AD38" s="72">
        <f t="shared" si="5"/>
        <v>0</v>
      </c>
      <c r="AE38" s="72">
        <f t="shared" si="5"/>
        <v>0</v>
      </c>
      <c r="AF38" s="72">
        <f t="shared" si="5"/>
        <v>0.063397387</v>
      </c>
      <c r="AG38" s="72">
        <f t="shared" si="5"/>
        <v>0</v>
      </c>
      <c r="AH38" s="72">
        <f t="shared" si="5"/>
        <v>0</v>
      </c>
      <c r="AI38" s="72">
        <f aca="true" t="shared" si="6" ref="AI38:BJ38">SUM(AI27:AI37)</f>
        <v>0</v>
      </c>
      <c r="AJ38" s="72">
        <f t="shared" si="6"/>
        <v>0</v>
      </c>
      <c r="AK38" s="72">
        <f t="shared" si="6"/>
        <v>0</v>
      </c>
      <c r="AL38" s="72">
        <f t="shared" si="6"/>
        <v>0.008567984</v>
      </c>
      <c r="AM38" s="72">
        <f t="shared" si="6"/>
        <v>0</v>
      </c>
      <c r="AN38" s="72">
        <f t="shared" si="6"/>
        <v>0</v>
      </c>
      <c r="AO38" s="72">
        <f t="shared" si="6"/>
        <v>0</v>
      </c>
      <c r="AP38" s="72">
        <f t="shared" si="6"/>
        <v>0.004358234</v>
      </c>
      <c r="AQ38" s="72">
        <f t="shared" si="6"/>
        <v>0</v>
      </c>
      <c r="AR38" s="72">
        <f t="shared" si="6"/>
        <v>0</v>
      </c>
      <c r="AS38" s="72">
        <f t="shared" si="6"/>
        <v>0</v>
      </c>
      <c r="AT38" s="72">
        <f t="shared" si="6"/>
        <v>0</v>
      </c>
      <c r="AU38" s="72">
        <f t="shared" si="6"/>
        <v>0</v>
      </c>
      <c r="AV38" s="72">
        <f t="shared" si="6"/>
        <v>334.89777645399994</v>
      </c>
      <c r="AW38" s="72">
        <f t="shared" si="6"/>
        <v>2299.190123578</v>
      </c>
      <c r="AX38" s="72">
        <f t="shared" si="6"/>
        <v>20.322122179</v>
      </c>
      <c r="AY38" s="72">
        <f t="shared" si="6"/>
        <v>0</v>
      </c>
      <c r="AZ38" s="72">
        <f t="shared" si="6"/>
        <v>3243.9890029629996</v>
      </c>
      <c r="BA38" s="72">
        <f t="shared" si="6"/>
        <v>0</v>
      </c>
      <c r="BB38" s="72">
        <f t="shared" si="6"/>
        <v>0</v>
      </c>
      <c r="BC38" s="72">
        <f t="shared" si="6"/>
        <v>0</v>
      </c>
      <c r="BD38" s="72">
        <f t="shared" si="6"/>
        <v>0</v>
      </c>
      <c r="BE38" s="72">
        <f t="shared" si="6"/>
        <v>0</v>
      </c>
      <c r="BF38" s="72">
        <f t="shared" si="6"/>
        <v>132.611214728</v>
      </c>
      <c r="BG38" s="72">
        <f t="shared" si="6"/>
        <v>164.487952979</v>
      </c>
      <c r="BH38" s="72">
        <f t="shared" si="6"/>
        <v>98.003491923</v>
      </c>
      <c r="BI38" s="72">
        <f t="shared" si="6"/>
        <v>0</v>
      </c>
      <c r="BJ38" s="72">
        <f t="shared" si="6"/>
        <v>377.02395311965546</v>
      </c>
      <c r="BK38" s="112">
        <f>SUM(BK27:BK37)</f>
        <v>18322.572391603655</v>
      </c>
      <c r="BL38" s="86"/>
    </row>
    <row r="39" spans="1:64" ht="12.75">
      <c r="A39" s="31"/>
      <c r="B39" s="33" t="s">
        <v>71</v>
      </c>
      <c r="C39" s="99">
        <f aca="true" t="shared" si="7" ref="C39:AH39">+C38+C19+C15+C11</f>
        <v>0</v>
      </c>
      <c r="D39" s="64">
        <f t="shared" si="7"/>
        <v>2484.7851131469997</v>
      </c>
      <c r="E39" s="64">
        <f t="shared" si="7"/>
        <v>0</v>
      </c>
      <c r="F39" s="64">
        <f t="shared" si="7"/>
        <v>0</v>
      </c>
      <c r="G39" s="65">
        <f t="shared" si="7"/>
        <v>0</v>
      </c>
      <c r="H39" s="58">
        <f t="shared" si="7"/>
        <v>217.650177439</v>
      </c>
      <c r="I39" s="64">
        <f t="shared" si="7"/>
        <v>17686.084229502998</v>
      </c>
      <c r="J39" s="64">
        <f t="shared" si="7"/>
        <v>1973.482000023</v>
      </c>
      <c r="K39" s="64">
        <f t="shared" si="7"/>
        <v>15.521628834</v>
      </c>
      <c r="L39" s="65">
        <f t="shared" si="7"/>
        <v>2818.880749244</v>
      </c>
      <c r="M39" s="58">
        <f t="shared" si="7"/>
        <v>0</v>
      </c>
      <c r="N39" s="64">
        <f t="shared" si="7"/>
        <v>0</v>
      </c>
      <c r="O39" s="64">
        <f t="shared" si="7"/>
        <v>0</v>
      </c>
      <c r="P39" s="64">
        <f t="shared" si="7"/>
        <v>0</v>
      </c>
      <c r="Q39" s="65">
        <f t="shared" si="7"/>
        <v>0</v>
      </c>
      <c r="R39" s="58">
        <f t="shared" si="7"/>
        <v>84.96691953499999</v>
      </c>
      <c r="S39" s="64">
        <f t="shared" si="7"/>
        <v>291.151417474</v>
      </c>
      <c r="T39" s="64">
        <f t="shared" si="7"/>
        <v>66.736758237</v>
      </c>
      <c r="U39" s="64">
        <f t="shared" si="7"/>
        <v>0</v>
      </c>
      <c r="V39" s="65">
        <f t="shared" si="7"/>
        <v>235.30857208499998</v>
      </c>
      <c r="W39" s="58">
        <f t="shared" si="7"/>
        <v>0</v>
      </c>
      <c r="X39" s="58">
        <f t="shared" si="7"/>
        <v>0</v>
      </c>
      <c r="Y39" s="58">
        <f t="shared" si="7"/>
        <v>0</v>
      </c>
      <c r="Z39" s="58">
        <f t="shared" si="7"/>
        <v>0</v>
      </c>
      <c r="AA39" s="58">
        <f t="shared" si="7"/>
        <v>0</v>
      </c>
      <c r="AB39" s="58">
        <f t="shared" si="7"/>
        <v>0.089737188</v>
      </c>
      <c r="AC39" s="64">
        <f t="shared" si="7"/>
        <v>42.499621077</v>
      </c>
      <c r="AD39" s="64">
        <f t="shared" si="7"/>
        <v>0</v>
      </c>
      <c r="AE39" s="64">
        <f t="shared" si="7"/>
        <v>0</v>
      </c>
      <c r="AF39" s="65">
        <f t="shared" si="7"/>
        <v>0.063397387</v>
      </c>
      <c r="AG39" s="58">
        <f t="shared" si="7"/>
        <v>0</v>
      </c>
      <c r="AH39" s="64">
        <f t="shared" si="7"/>
        <v>0</v>
      </c>
      <c r="AI39" s="64">
        <f aca="true" t="shared" si="8" ref="AI39:BN39">+AI38+AI19+AI15+AI11</f>
        <v>0</v>
      </c>
      <c r="AJ39" s="64">
        <f t="shared" si="8"/>
        <v>0</v>
      </c>
      <c r="AK39" s="65">
        <f t="shared" si="8"/>
        <v>0</v>
      </c>
      <c r="AL39" s="58">
        <f t="shared" si="8"/>
        <v>0.027844685</v>
      </c>
      <c r="AM39" s="64">
        <f t="shared" si="8"/>
        <v>0</v>
      </c>
      <c r="AN39" s="64">
        <f t="shared" si="8"/>
        <v>0</v>
      </c>
      <c r="AO39" s="64">
        <f t="shared" si="8"/>
        <v>0</v>
      </c>
      <c r="AP39" s="65">
        <f t="shared" si="8"/>
        <v>0.053687227000000004</v>
      </c>
      <c r="AQ39" s="58">
        <f t="shared" si="8"/>
        <v>0</v>
      </c>
      <c r="AR39" s="64">
        <f t="shared" si="8"/>
        <v>0.201048312</v>
      </c>
      <c r="AS39" s="64">
        <f t="shared" si="8"/>
        <v>0</v>
      </c>
      <c r="AT39" s="64">
        <f t="shared" si="8"/>
        <v>0</v>
      </c>
      <c r="AU39" s="65">
        <f t="shared" si="8"/>
        <v>0</v>
      </c>
      <c r="AV39" s="58">
        <f t="shared" si="8"/>
        <v>463.03281066299996</v>
      </c>
      <c r="AW39" s="64">
        <f t="shared" si="8"/>
        <v>4428.8815705160005</v>
      </c>
      <c r="AX39" s="64">
        <f t="shared" si="8"/>
        <v>40.774423405</v>
      </c>
      <c r="AY39" s="64">
        <f t="shared" si="8"/>
        <v>0</v>
      </c>
      <c r="AZ39" s="65">
        <f t="shared" si="8"/>
        <v>4081.4131199079993</v>
      </c>
      <c r="BA39" s="58">
        <f t="shared" si="8"/>
        <v>0</v>
      </c>
      <c r="BB39" s="64">
        <f t="shared" si="8"/>
        <v>0</v>
      </c>
      <c r="BC39" s="64">
        <f t="shared" si="8"/>
        <v>0</v>
      </c>
      <c r="BD39" s="64">
        <f t="shared" si="8"/>
        <v>0</v>
      </c>
      <c r="BE39" s="65">
        <f t="shared" si="8"/>
        <v>0</v>
      </c>
      <c r="BF39" s="58">
        <f t="shared" si="8"/>
        <v>181.22203944999998</v>
      </c>
      <c r="BG39" s="64">
        <f t="shared" si="8"/>
        <v>242.20169388099998</v>
      </c>
      <c r="BH39" s="64">
        <f t="shared" si="8"/>
        <v>103.591615857</v>
      </c>
      <c r="BI39" s="64">
        <f t="shared" si="8"/>
        <v>0</v>
      </c>
      <c r="BJ39" s="65">
        <f t="shared" si="8"/>
        <v>479.1067552196555</v>
      </c>
      <c r="BK39" s="112">
        <f t="shared" si="8"/>
        <v>35937.72693029666</v>
      </c>
      <c r="BL39" s="86"/>
    </row>
    <row r="40" spans="1:64" ht="3.75" customHeight="1">
      <c r="A40" s="10"/>
      <c r="B40" s="1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50"/>
      <c r="BL40" s="86"/>
    </row>
    <row r="41" spans="1:64" ht="3.75" customHeight="1">
      <c r="A41" s="10"/>
      <c r="B41" s="19"/>
      <c r="C41" s="22"/>
      <c r="D41" s="28"/>
      <c r="E41" s="22"/>
      <c r="F41" s="22"/>
      <c r="G41" s="22"/>
      <c r="H41" s="22"/>
      <c r="I41" s="22"/>
      <c r="J41" s="22"/>
      <c r="K41" s="22"/>
      <c r="L41" s="22"/>
      <c r="M41" s="22"/>
      <c r="N41" s="28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8"/>
      <c r="AS41" s="22"/>
      <c r="AT41" s="22"/>
      <c r="AU41" s="22"/>
      <c r="AV41" s="22"/>
      <c r="AW41" s="22"/>
      <c r="AX41" s="22"/>
      <c r="AY41" s="22"/>
      <c r="AZ41" s="22"/>
      <c r="BA41" s="22"/>
      <c r="BB41" s="28"/>
      <c r="BC41" s="22"/>
      <c r="BD41" s="22"/>
      <c r="BE41" s="22"/>
      <c r="BF41" s="22"/>
      <c r="BG41" s="28"/>
      <c r="BH41" s="22"/>
      <c r="BI41" s="22"/>
      <c r="BJ41" s="22"/>
      <c r="BK41" s="24"/>
      <c r="BL41" s="86"/>
    </row>
    <row r="42" spans="1:64" ht="12.75">
      <c r="A42" s="10" t="s">
        <v>1</v>
      </c>
      <c r="B42" s="16" t="s">
        <v>7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50"/>
      <c r="BL42" s="86"/>
    </row>
    <row r="43" spans="1:252" s="3" customFormat="1" ht="12.75">
      <c r="A43" s="10" t="s">
        <v>67</v>
      </c>
      <c r="B43" s="21" t="s">
        <v>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4"/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10"/>
      <c r="B44" s="21" t="s">
        <v>145</v>
      </c>
      <c r="C44" s="100">
        <v>0</v>
      </c>
      <c r="D44" s="45">
        <v>11.868714476</v>
      </c>
      <c r="E44" s="68">
        <v>0</v>
      </c>
      <c r="F44" s="68">
        <v>0</v>
      </c>
      <c r="G44" s="69">
        <v>0</v>
      </c>
      <c r="H44" s="67">
        <v>1146.459399811</v>
      </c>
      <c r="I44" s="68">
        <v>1.027748153</v>
      </c>
      <c r="J44" s="68">
        <v>0</v>
      </c>
      <c r="K44" s="68">
        <v>0</v>
      </c>
      <c r="L44" s="69">
        <v>86.605402562</v>
      </c>
      <c r="M44" s="59">
        <v>0</v>
      </c>
      <c r="N44" s="60">
        <v>0</v>
      </c>
      <c r="O44" s="59">
        <v>0</v>
      </c>
      <c r="P44" s="59">
        <v>0</v>
      </c>
      <c r="Q44" s="59">
        <v>0</v>
      </c>
      <c r="R44" s="67">
        <v>748.824087236</v>
      </c>
      <c r="S44" s="68">
        <v>0.016623958</v>
      </c>
      <c r="T44" s="68">
        <v>0</v>
      </c>
      <c r="U44" s="68">
        <v>0</v>
      </c>
      <c r="V44" s="69">
        <v>22.385972773</v>
      </c>
      <c r="W44" s="67">
        <v>0</v>
      </c>
      <c r="X44" s="68">
        <v>0</v>
      </c>
      <c r="Y44" s="68">
        <v>0</v>
      </c>
      <c r="Z44" s="68">
        <v>0</v>
      </c>
      <c r="AA44" s="69">
        <v>0</v>
      </c>
      <c r="AB44" s="67">
        <v>2.992903923</v>
      </c>
      <c r="AC44" s="68">
        <v>0</v>
      </c>
      <c r="AD44" s="68">
        <v>0</v>
      </c>
      <c r="AE44" s="68">
        <v>0</v>
      </c>
      <c r="AF44" s="69">
        <v>0.079001536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67">
        <v>1.356640454</v>
      </c>
      <c r="AM44" s="68">
        <v>0</v>
      </c>
      <c r="AN44" s="68">
        <v>0</v>
      </c>
      <c r="AO44" s="68">
        <v>0</v>
      </c>
      <c r="AP44" s="69">
        <v>0.011684775</v>
      </c>
      <c r="AQ44" s="67">
        <v>0</v>
      </c>
      <c r="AR44" s="70">
        <v>0</v>
      </c>
      <c r="AS44" s="68">
        <v>0</v>
      </c>
      <c r="AT44" s="68">
        <v>0</v>
      </c>
      <c r="AU44" s="69">
        <v>0</v>
      </c>
      <c r="AV44" s="67">
        <v>4466.915790636</v>
      </c>
      <c r="AW44" s="68">
        <v>8.075070436</v>
      </c>
      <c r="AX44" s="68">
        <v>0</v>
      </c>
      <c r="AY44" s="68">
        <v>0</v>
      </c>
      <c r="AZ44" s="69">
        <v>606.5544357</v>
      </c>
      <c r="BA44" s="67">
        <v>0</v>
      </c>
      <c r="BB44" s="70">
        <v>0</v>
      </c>
      <c r="BC44" s="68">
        <v>0</v>
      </c>
      <c r="BD44" s="68">
        <v>0</v>
      </c>
      <c r="BE44" s="69">
        <v>0</v>
      </c>
      <c r="BF44" s="67">
        <v>2105.67206744</v>
      </c>
      <c r="BG44" s="70">
        <v>1.802008514</v>
      </c>
      <c r="BH44" s="68">
        <v>0</v>
      </c>
      <c r="BI44" s="68">
        <v>0</v>
      </c>
      <c r="BJ44" s="69">
        <v>145.616392031</v>
      </c>
      <c r="BK44" s="108">
        <v>9356.263944414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31"/>
      <c r="B45" s="32" t="s">
        <v>76</v>
      </c>
      <c r="C45" s="43">
        <f>SUM(C44)</f>
        <v>0</v>
      </c>
      <c r="D45" s="62">
        <f>SUM(D44)</f>
        <v>11.868714476</v>
      </c>
      <c r="E45" s="62">
        <f aca="true" t="shared" si="9" ref="E45:BJ45">SUM(E44)</f>
        <v>0</v>
      </c>
      <c r="F45" s="62">
        <f t="shared" si="9"/>
        <v>0</v>
      </c>
      <c r="G45" s="61">
        <f t="shared" si="9"/>
        <v>0</v>
      </c>
      <c r="H45" s="42">
        <f t="shared" si="9"/>
        <v>1146.459399811</v>
      </c>
      <c r="I45" s="62">
        <f t="shared" si="9"/>
        <v>1.027748153</v>
      </c>
      <c r="J45" s="62">
        <f t="shared" si="9"/>
        <v>0</v>
      </c>
      <c r="K45" s="62">
        <f t="shared" si="9"/>
        <v>0</v>
      </c>
      <c r="L45" s="61">
        <f t="shared" si="9"/>
        <v>86.605402562</v>
      </c>
      <c r="M45" s="43">
        <f t="shared" si="9"/>
        <v>0</v>
      </c>
      <c r="N45" s="43">
        <f t="shared" si="9"/>
        <v>0</v>
      </c>
      <c r="O45" s="43">
        <f t="shared" si="9"/>
        <v>0</v>
      </c>
      <c r="P45" s="43">
        <f t="shared" si="9"/>
        <v>0</v>
      </c>
      <c r="Q45" s="66">
        <f t="shared" si="9"/>
        <v>0</v>
      </c>
      <c r="R45" s="42">
        <f t="shared" si="9"/>
        <v>748.824087236</v>
      </c>
      <c r="S45" s="62">
        <f t="shared" si="9"/>
        <v>0.016623958</v>
      </c>
      <c r="T45" s="62">
        <f t="shared" si="9"/>
        <v>0</v>
      </c>
      <c r="U45" s="62">
        <f t="shared" si="9"/>
        <v>0</v>
      </c>
      <c r="V45" s="61">
        <f t="shared" si="9"/>
        <v>22.385972773</v>
      </c>
      <c r="W45" s="42">
        <f t="shared" si="9"/>
        <v>0</v>
      </c>
      <c r="X45" s="62">
        <f t="shared" si="9"/>
        <v>0</v>
      </c>
      <c r="Y45" s="62">
        <f t="shared" si="9"/>
        <v>0</v>
      </c>
      <c r="Z45" s="62">
        <f t="shared" si="9"/>
        <v>0</v>
      </c>
      <c r="AA45" s="61">
        <f t="shared" si="9"/>
        <v>0</v>
      </c>
      <c r="AB45" s="42">
        <f t="shared" si="9"/>
        <v>2.992903923</v>
      </c>
      <c r="AC45" s="62">
        <f t="shared" si="9"/>
        <v>0</v>
      </c>
      <c r="AD45" s="62">
        <f t="shared" si="9"/>
        <v>0</v>
      </c>
      <c r="AE45" s="62">
        <f t="shared" si="9"/>
        <v>0</v>
      </c>
      <c r="AF45" s="61">
        <f t="shared" si="9"/>
        <v>0.079001536</v>
      </c>
      <c r="AG45" s="43">
        <f t="shared" si="9"/>
        <v>0</v>
      </c>
      <c r="AH45" s="43">
        <f t="shared" si="9"/>
        <v>0</v>
      </c>
      <c r="AI45" s="43">
        <f t="shared" si="9"/>
        <v>0</v>
      </c>
      <c r="AJ45" s="43">
        <f t="shared" si="9"/>
        <v>0</v>
      </c>
      <c r="AK45" s="66">
        <f t="shared" si="9"/>
        <v>0</v>
      </c>
      <c r="AL45" s="42">
        <f t="shared" si="9"/>
        <v>1.356640454</v>
      </c>
      <c r="AM45" s="62">
        <f t="shared" si="9"/>
        <v>0</v>
      </c>
      <c r="AN45" s="62">
        <f t="shared" si="9"/>
        <v>0</v>
      </c>
      <c r="AO45" s="62">
        <f t="shared" si="9"/>
        <v>0</v>
      </c>
      <c r="AP45" s="61">
        <f t="shared" si="9"/>
        <v>0.011684775</v>
      </c>
      <c r="AQ45" s="42">
        <f t="shared" si="9"/>
        <v>0</v>
      </c>
      <c r="AR45" s="62">
        <f t="shared" si="9"/>
        <v>0</v>
      </c>
      <c r="AS45" s="62">
        <f t="shared" si="9"/>
        <v>0</v>
      </c>
      <c r="AT45" s="62">
        <f t="shared" si="9"/>
        <v>0</v>
      </c>
      <c r="AU45" s="61">
        <f t="shared" si="9"/>
        <v>0</v>
      </c>
      <c r="AV45" s="42">
        <f t="shared" si="9"/>
        <v>4466.915790636</v>
      </c>
      <c r="AW45" s="62">
        <f t="shared" si="9"/>
        <v>8.075070436</v>
      </c>
      <c r="AX45" s="62">
        <f t="shared" si="9"/>
        <v>0</v>
      </c>
      <c r="AY45" s="62">
        <f t="shared" si="9"/>
        <v>0</v>
      </c>
      <c r="AZ45" s="61">
        <f t="shared" si="9"/>
        <v>606.5544357</v>
      </c>
      <c r="BA45" s="42">
        <f t="shared" si="9"/>
        <v>0</v>
      </c>
      <c r="BB45" s="62">
        <f t="shared" si="9"/>
        <v>0</v>
      </c>
      <c r="BC45" s="62">
        <f t="shared" si="9"/>
        <v>0</v>
      </c>
      <c r="BD45" s="62">
        <f t="shared" si="9"/>
        <v>0</v>
      </c>
      <c r="BE45" s="61">
        <f t="shared" si="9"/>
        <v>0</v>
      </c>
      <c r="BF45" s="42">
        <f t="shared" si="9"/>
        <v>2105.67206744</v>
      </c>
      <c r="BG45" s="62">
        <f t="shared" si="9"/>
        <v>1.802008514</v>
      </c>
      <c r="BH45" s="62">
        <f t="shared" si="9"/>
        <v>0</v>
      </c>
      <c r="BI45" s="62">
        <f t="shared" si="9"/>
        <v>0</v>
      </c>
      <c r="BJ45" s="61">
        <f t="shared" si="9"/>
        <v>145.616392031</v>
      </c>
      <c r="BK45" s="113">
        <f>SUM(BK44:BK44)</f>
        <v>9356.263944414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64" ht="12.75">
      <c r="A46" s="10" t="s">
        <v>68</v>
      </c>
      <c r="B46" s="17" t="s">
        <v>15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86"/>
    </row>
    <row r="47" spans="1:64" ht="12.75">
      <c r="A47" s="10"/>
      <c r="B47" s="21" t="s">
        <v>110</v>
      </c>
      <c r="C47" s="47">
        <v>0</v>
      </c>
      <c r="D47" s="45">
        <v>27.805737127</v>
      </c>
      <c r="E47" s="40">
        <v>0</v>
      </c>
      <c r="F47" s="40">
        <v>0</v>
      </c>
      <c r="G47" s="46">
        <v>0</v>
      </c>
      <c r="H47" s="63">
        <v>5.842254431</v>
      </c>
      <c r="I47" s="40">
        <v>23.771825012</v>
      </c>
      <c r="J47" s="40">
        <v>0</v>
      </c>
      <c r="K47" s="40">
        <v>0</v>
      </c>
      <c r="L47" s="46">
        <v>44.292098747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2.755588443</v>
      </c>
      <c r="S47" s="40">
        <v>1.532989653</v>
      </c>
      <c r="T47" s="40">
        <v>0</v>
      </c>
      <c r="U47" s="40">
        <v>0</v>
      </c>
      <c r="V47" s="46">
        <v>1.398602777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</v>
      </c>
      <c r="AC47" s="40">
        <v>0</v>
      </c>
      <c r="AD47" s="40">
        <v>0</v>
      </c>
      <c r="AE47" s="40">
        <v>0</v>
      </c>
      <c r="AF47" s="46">
        <v>0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0.002215839</v>
      </c>
      <c r="AM47" s="40">
        <v>0</v>
      </c>
      <c r="AN47" s="40">
        <v>0</v>
      </c>
      <c r="AO47" s="40">
        <v>0</v>
      </c>
      <c r="AP47" s="46">
        <v>0</v>
      </c>
      <c r="AQ47" s="63">
        <v>0</v>
      </c>
      <c r="AR47" s="45">
        <v>0</v>
      </c>
      <c r="AS47" s="40">
        <v>0</v>
      </c>
      <c r="AT47" s="40">
        <v>0</v>
      </c>
      <c r="AU47" s="46">
        <v>0</v>
      </c>
      <c r="AV47" s="63">
        <v>48.370641084</v>
      </c>
      <c r="AW47" s="40">
        <v>31.431976256</v>
      </c>
      <c r="AX47" s="40">
        <v>0</v>
      </c>
      <c r="AY47" s="40">
        <v>0</v>
      </c>
      <c r="AZ47" s="46">
        <v>191.233129214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15.246804359</v>
      </c>
      <c r="BG47" s="45">
        <v>2.533786513</v>
      </c>
      <c r="BH47" s="40">
        <v>0</v>
      </c>
      <c r="BI47" s="40">
        <v>0</v>
      </c>
      <c r="BJ47" s="46">
        <v>25.464930887</v>
      </c>
      <c r="BK47" s="108">
        <v>421.682580342</v>
      </c>
      <c r="BL47" s="86"/>
    </row>
    <row r="48" spans="1:64" ht="12.75">
      <c r="A48" s="10"/>
      <c r="B48" s="21" t="s">
        <v>146</v>
      </c>
      <c r="C48" s="47">
        <v>0</v>
      </c>
      <c r="D48" s="45">
        <v>48.467362866</v>
      </c>
      <c r="E48" s="40">
        <v>0</v>
      </c>
      <c r="F48" s="40">
        <v>0</v>
      </c>
      <c r="G48" s="46">
        <v>0</v>
      </c>
      <c r="H48" s="63">
        <v>19.283058992</v>
      </c>
      <c r="I48" s="40">
        <v>19.400026504</v>
      </c>
      <c r="J48" s="40">
        <v>0</v>
      </c>
      <c r="K48" s="40">
        <v>0</v>
      </c>
      <c r="L48" s="46">
        <v>81.639595625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9.181412666</v>
      </c>
      <c r="S48" s="40">
        <v>5.603924566</v>
      </c>
      <c r="T48" s="40">
        <v>0</v>
      </c>
      <c r="U48" s="40">
        <v>0</v>
      </c>
      <c r="V48" s="46">
        <v>6.034065769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0.047992076</v>
      </c>
      <c r="AC48" s="40">
        <v>0</v>
      </c>
      <c r="AD48" s="40">
        <v>0</v>
      </c>
      <c r="AE48" s="40">
        <v>0</v>
      </c>
      <c r="AF48" s="46">
        <v>0.016822323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0.022966963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0.185747919</v>
      </c>
      <c r="AS48" s="40">
        <v>0</v>
      </c>
      <c r="AT48" s="40">
        <v>0</v>
      </c>
      <c r="AU48" s="46">
        <v>0</v>
      </c>
      <c r="AV48" s="63">
        <v>85.250681982</v>
      </c>
      <c r="AW48" s="40">
        <v>23.968330814</v>
      </c>
      <c r="AX48" s="40">
        <v>0</v>
      </c>
      <c r="AY48" s="40">
        <v>0</v>
      </c>
      <c r="AZ48" s="46">
        <v>198.144722738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34.213937956</v>
      </c>
      <c r="BG48" s="45">
        <v>6.459594818</v>
      </c>
      <c r="BH48" s="40">
        <v>0</v>
      </c>
      <c r="BI48" s="40">
        <v>0</v>
      </c>
      <c r="BJ48" s="46">
        <v>28.853815174</v>
      </c>
      <c r="BK48" s="108">
        <v>566.774059751</v>
      </c>
      <c r="BL48" s="86"/>
    </row>
    <row r="49" spans="1:64" ht="12.75">
      <c r="A49" s="10"/>
      <c r="B49" s="21" t="s">
        <v>112</v>
      </c>
      <c r="C49" s="47">
        <v>0</v>
      </c>
      <c r="D49" s="45">
        <v>69.657132139</v>
      </c>
      <c r="E49" s="40">
        <v>0</v>
      </c>
      <c r="F49" s="40">
        <v>0</v>
      </c>
      <c r="G49" s="46">
        <v>0</v>
      </c>
      <c r="H49" s="63">
        <v>710.718196264</v>
      </c>
      <c r="I49" s="40">
        <v>255.372561058</v>
      </c>
      <c r="J49" s="40">
        <v>22.185274115</v>
      </c>
      <c r="K49" s="40">
        <v>0</v>
      </c>
      <c r="L49" s="46">
        <v>902.768203415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289.884810013</v>
      </c>
      <c r="S49" s="40">
        <v>40.300927037</v>
      </c>
      <c r="T49" s="40">
        <v>0</v>
      </c>
      <c r="U49" s="40">
        <v>0</v>
      </c>
      <c r="V49" s="46">
        <v>78.599601651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2.59776796</v>
      </c>
      <c r="AC49" s="40">
        <v>0</v>
      </c>
      <c r="AD49" s="40">
        <v>0</v>
      </c>
      <c r="AE49" s="40">
        <v>0</v>
      </c>
      <c r="AF49" s="46">
        <v>0.219194814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1.784640824</v>
      </c>
      <c r="AM49" s="40">
        <v>0</v>
      </c>
      <c r="AN49" s="40">
        <v>0</v>
      </c>
      <c r="AO49" s="40">
        <v>0</v>
      </c>
      <c r="AP49" s="46">
        <v>0.036893007</v>
      </c>
      <c r="AQ49" s="63">
        <v>0</v>
      </c>
      <c r="AR49" s="45">
        <v>0.112785635</v>
      </c>
      <c r="AS49" s="40">
        <v>0</v>
      </c>
      <c r="AT49" s="40">
        <v>0</v>
      </c>
      <c r="AU49" s="46">
        <v>0</v>
      </c>
      <c r="AV49" s="63">
        <v>4209.853771932</v>
      </c>
      <c r="AW49" s="40">
        <v>601.089064542</v>
      </c>
      <c r="AX49" s="40">
        <v>0</v>
      </c>
      <c r="AY49" s="40">
        <v>0</v>
      </c>
      <c r="AZ49" s="46">
        <v>3779.772928088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1512.09731915</v>
      </c>
      <c r="BG49" s="45">
        <v>111.616578166</v>
      </c>
      <c r="BH49" s="40">
        <v>0.06756706</v>
      </c>
      <c r="BI49" s="40">
        <v>0</v>
      </c>
      <c r="BJ49" s="46">
        <v>424.911088846</v>
      </c>
      <c r="BK49" s="108">
        <v>13013.646305716</v>
      </c>
      <c r="BL49" s="86"/>
    </row>
    <row r="50" spans="1:64" ht="12.75">
      <c r="A50" s="10"/>
      <c r="B50" s="21" t="s">
        <v>130</v>
      </c>
      <c r="C50" s="47">
        <v>0</v>
      </c>
      <c r="D50" s="45">
        <v>1.587747958</v>
      </c>
      <c r="E50" s="40">
        <v>0</v>
      </c>
      <c r="F50" s="40">
        <v>0</v>
      </c>
      <c r="G50" s="46">
        <v>0</v>
      </c>
      <c r="H50" s="63">
        <v>82.676865954</v>
      </c>
      <c r="I50" s="40">
        <v>24.536918963</v>
      </c>
      <c r="J50" s="40">
        <v>0</v>
      </c>
      <c r="K50" s="40">
        <v>0</v>
      </c>
      <c r="L50" s="46">
        <v>123.812908548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39.603501499</v>
      </c>
      <c r="S50" s="40">
        <v>0.169517817</v>
      </c>
      <c r="T50" s="40">
        <v>0</v>
      </c>
      <c r="U50" s="40">
        <v>0</v>
      </c>
      <c r="V50" s="46">
        <v>10.038207113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0.022925072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0.026706896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</v>
      </c>
      <c r="AS50" s="40">
        <v>0</v>
      </c>
      <c r="AT50" s="40">
        <v>0</v>
      </c>
      <c r="AU50" s="46">
        <v>0</v>
      </c>
      <c r="AV50" s="63">
        <v>249.559234811</v>
      </c>
      <c r="AW50" s="40">
        <v>97.648766379</v>
      </c>
      <c r="AX50" s="40">
        <v>0</v>
      </c>
      <c r="AY50" s="40">
        <v>0</v>
      </c>
      <c r="AZ50" s="46">
        <v>395.083885646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97.416059547</v>
      </c>
      <c r="BG50" s="45">
        <v>3.001455416</v>
      </c>
      <c r="BH50" s="40">
        <v>0</v>
      </c>
      <c r="BI50" s="40">
        <v>0</v>
      </c>
      <c r="BJ50" s="46">
        <v>62.908875786</v>
      </c>
      <c r="BK50" s="108">
        <v>1188.093577405</v>
      </c>
      <c r="BL50" s="86"/>
    </row>
    <row r="51" spans="1:64" ht="12.75">
      <c r="A51" s="10"/>
      <c r="B51" s="107" t="s">
        <v>113</v>
      </c>
      <c r="C51" s="47">
        <v>0</v>
      </c>
      <c r="D51" s="45">
        <v>16.439724007</v>
      </c>
      <c r="E51" s="40">
        <v>0</v>
      </c>
      <c r="F51" s="40">
        <v>0</v>
      </c>
      <c r="G51" s="46">
        <v>0</v>
      </c>
      <c r="H51" s="63">
        <v>123.111856071</v>
      </c>
      <c r="I51" s="40">
        <v>4.208103939</v>
      </c>
      <c r="J51" s="40">
        <v>0</v>
      </c>
      <c r="K51" s="40">
        <v>0</v>
      </c>
      <c r="L51" s="46">
        <v>134.228507214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60.010813903</v>
      </c>
      <c r="S51" s="40">
        <v>1.244627914</v>
      </c>
      <c r="T51" s="40">
        <v>0</v>
      </c>
      <c r="U51" s="40">
        <v>0</v>
      </c>
      <c r="V51" s="46">
        <v>8.719670989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0.122743319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0.054776411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164.5695394</v>
      </c>
      <c r="AW51" s="40">
        <v>26.895342886</v>
      </c>
      <c r="AX51" s="40">
        <v>0</v>
      </c>
      <c r="AY51" s="40">
        <v>0</v>
      </c>
      <c r="AZ51" s="46">
        <v>150.64948911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67.19958912</v>
      </c>
      <c r="BG51" s="45">
        <v>12.546434616</v>
      </c>
      <c r="BH51" s="40">
        <v>0</v>
      </c>
      <c r="BI51" s="40">
        <v>0</v>
      </c>
      <c r="BJ51" s="46">
        <v>22.698928727</v>
      </c>
      <c r="BK51" s="108">
        <v>792.700147626</v>
      </c>
      <c r="BL51" s="86"/>
    </row>
    <row r="52" spans="1:64" ht="14.25" customHeight="1">
      <c r="A52" s="10"/>
      <c r="B52" s="21" t="s">
        <v>147</v>
      </c>
      <c r="C52" s="47">
        <v>0</v>
      </c>
      <c r="D52" s="45">
        <v>27.083010809</v>
      </c>
      <c r="E52" s="40">
        <v>0</v>
      </c>
      <c r="F52" s="40">
        <v>0</v>
      </c>
      <c r="G52" s="46">
        <v>0</v>
      </c>
      <c r="H52" s="63">
        <v>280.748095784</v>
      </c>
      <c r="I52" s="40">
        <v>110.050269324</v>
      </c>
      <c r="J52" s="40">
        <v>0</v>
      </c>
      <c r="K52" s="40">
        <v>0</v>
      </c>
      <c r="L52" s="46">
        <v>635.990640087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100.55329293</v>
      </c>
      <c r="S52" s="40">
        <v>36.911492192</v>
      </c>
      <c r="T52" s="40">
        <v>0</v>
      </c>
      <c r="U52" s="40">
        <v>0</v>
      </c>
      <c r="V52" s="46">
        <v>37.978541911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0.49300155</v>
      </c>
      <c r="AC52" s="40">
        <v>0</v>
      </c>
      <c r="AD52" s="40">
        <v>0</v>
      </c>
      <c r="AE52" s="40">
        <v>0</v>
      </c>
      <c r="AF52" s="46">
        <v>0.006187083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0.302385745</v>
      </c>
      <c r="AM52" s="40">
        <v>0</v>
      </c>
      <c r="AN52" s="40">
        <v>0</v>
      </c>
      <c r="AO52" s="40">
        <v>0</v>
      </c>
      <c r="AP52" s="46">
        <v>0.001173661</v>
      </c>
      <c r="AQ52" s="63">
        <v>0</v>
      </c>
      <c r="AR52" s="45">
        <v>0.23009371</v>
      </c>
      <c r="AS52" s="40">
        <v>0</v>
      </c>
      <c r="AT52" s="40">
        <v>0</v>
      </c>
      <c r="AU52" s="46">
        <v>0</v>
      </c>
      <c r="AV52" s="63">
        <v>1893.586969091</v>
      </c>
      <c r="AW52" s="40">
        <v>390.954399335</v>
      </c>
      <c r="AX52" s="40">
        <v>0</v>
      </c>
      <c r="AY52" s="40">
        <v>0</v>
      </c>
      <c r="AZ52" s="46">
        <v>2544.748046717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606.279405874</v>
      </c>
      <c r="BG52" s="45">
        <v>82.079445695</v>
      </c>
      <c r="BH52" s="40">
        <v>0</v>
      </c>
      <c r="BI52" s="40">
        <v>0</v>
      </c>
      <c r="BJ52" s="46">
        <v>422.814037731</v>
      </c>
      <c r="BK52" s="108">
        <v>7170.810489229</v>
      </c>
      <c r="BL52" s="86"/>
    </row>
    <row r="53" spans="1:64" ht="12.75">
      <c r="A53" s="10"/>
      <c r="B53" s="21" t="s">
        <v>106</v>
      </c>
      <c r="C53" s="47">
        <v>0</v>
      </c>
      <c r="D53" s="45">
        <v>449.087603648</v>
      </c>
      <c r="E53" s="40">
        <v>0</v>
      </c>
      <c r="F53" s="40">
        <v>0</v>
      </c>
      <c r="G53" s="46">
        <v>0</v>
      </c>
      <c r="H53" s="63">
        <v>10.602186212</v>
      </c>
      <c r="I53" s="40">
        <v>89.627143853</v>
      </c>
      <c r="J53" s="40">
        <v>0</v>
      </c>
      <c r="K53" s="40">
        <v>0</v>
      </c>
      <c r="L53" s="46">
        <v>399.116075823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2.206052226</v>
      </c>
      <c r="S53" s="40">
        <v>30.696124221</v>
      </c>
      <c r="T53" s="40">
        <v>0</v>
      </c>
      <c r="U53" s="40">
        <v>0</v>
      </c>
      <c r="V53" s="46">
        <v>27.311894689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25.001682991</v>
      </c>
      <c r="AW53" s="40">
        <v>78.22968647</v>
      </c>
      <c r="AX53" s="40">
        <v>0</v>
      </c>
      <c r="AY53" s="40">
        <v>0</v>
      </c>
      <c r="AZ53" s="46">
        <v>248.836403411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6.875147726</v>
      </c>
      <c r="BG53" s="45">
        <v>22.390897821</v>
      </c>
      <c r="BH53" s="40">
        <v>0</v>
      </c>
      <c r="BI53" s="40">
        <v>0</v>
      </c>
      <c r="BJ53" s="46">
        <v>23.145837151</v>
      </c>
      <c r="BK53" s="108">
        <v>1413.126736242</v>
      </c>
      <c r="BL53" s="86"/>
    </row>
    <row r="54" spans="1:64" ht="12.75">
      <c r="A54" s="10"/>
      <c r="B54" s="21" t="s">
        <v>108</v>
      </c>
      <c r="C54" s="47">
        <v>0</v>
      </c>
      <c r="D54" s="45">
        <v>0.752126291</v>
      </c>
      <c r="E54" s="40">
        <v>0</v>
      </c>
      <c r="F54" s="40">
        <v>0</v>
      </c>
      <c r="G54" s="46">
        <v>0</v>
      </c>
      <c r="H54" s="63">
        <v>59.590580214</v>
      </c>
      <c r="I54" s="40">
        <v>27.822181688</v>
      </c>
      <c r="J54" s="40">
        <v>0</v>
      </c>
      <c r="K54" s="40">
        <v>0</v>
      </c>
      <c r="L54" s="46">
        <v>61.89238279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23.564195205</v>
      </c>
      <c r="S54" s="40">
        <v>1.068335069</v>
      </c>
      <c r="T54" s="40">
        <v>0</v>
      </c>
      <c r="U54" s="40">
        <v>0</v>
      </c>
      <c r="V54" s="46">
        <v>9.139312254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0.010937491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0.072009621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38.237846547</v>
      </c>
      <c r="AW54" s="40">
        <v>26.700174232</v>
      </c>
      <c r="AX54" s="40">
        <v>0</v>
      </c>
      <c r="AY54" s="40">
        <v>0</v>
      </c>
      <c r="AZ54" s="46">
        <v>51.313686741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14.68866767</v>
      </c>
      <c r="BG54" s="45">
        <v>2.56760561</v>
      </c>
      <c r="BH54" s="40">
        <v>0</v>
      </c>
      <c r="BI54" s="40">
        <v>0</v>
      </c>
      <c r="BJ54" s="46">
        <v>6.867691604</v>
      </c>
      <c r="BK54" s="108">
        <v>324.287733027</v>
      </c>
      <c r="BL54" s="86"/>
    </row>
    <row r="55" spans="1:64" ht="12.75">
      <c r="A55" s="10"/>
      <c r="B55" s="21" t="s">
        <v>107</v>
      </c>
      <c r="C55" s="47">
        <v>0</v>
      </c>
      <c r="D55" s="45">
        <v>49.750729682</v>
      </c>
      <c r="E55" s="40">
        <v>0</v>
      </c>
      <c r="F55" s="40">
        <v>0</v>
      </c>
      <c r="G55" s="46">
        <v>0</v>
      </c>
      <c r="H55" s="63">
        <v>49.267003432</v>
      </c>
      <c r="I55" s="40">
        <v>82.777369257</v>
      </c>
      <c r="J55" s="40">
        <v>0</v>
      </c>
      <c r="K55" s="40">
        <v>0</v>
      </c>
      <c r="L55" s="46">
        <v>277.767663697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16.84231334</v>
      </c>
      <c r="S55" s="40">
        <v>41.399534195</v>
      </c>
      <c r="T55" s="40">
        <v>4.801129572</v>
      </c>
      <c r="U55" s="40">
        <v>0</v>
      </c>
      <c r="V55" s="46">
        <v>50.639980183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0.008412361</v>
      </c>
      <c r="AC55" s="40">
        <v>0</v>
      </c>
      <c r="AD55" s="40">
        <v>0</v>
      </c>
      <c r="AE55" s="40">
        <v>0</v>
      </c>
      <c r="AF55" s="46">
        <v>0.059633223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0.011634052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451.925803091</v>
      </c>
      <c r="AW55" s="40">
        <v>457.999096286</v>
      </c>
      <c r="AX55" s="40">
        <v>2.147688431</v>
      </c>
      <c r="AY55" s="40">
        <v>0</v>
      </c>
      <c r="AZ55" s="46">
        <v>2371.006238767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165.885874346</v>
      </c>
      <c r="BG55" s="45">
        <v>76.254715585</v>
      </c>
      <c r="BH55" s="40">
        <v>0</v>
      </c>
      <c r="BI55" s="40">
        <v>0</v>
      </c>
      <c r="BJ55" s="46">
        <v>419.354988702</v>
      </c>
      <c r="BK55" s="108">
        <v>4517.899808202</v>
      </c>
      <c r="BL55" s="86"/>
    </row>
    <row r="56" spans="1:64" ht="12.75">
      <c r="A56" s="10"/>
      <c r="B56" s="21" t="s">
        <v>129</v>
      </c>
      <c r="C56" s="47">
        <v>0</v>
      </c>
      <c r="D56" s="45">
        <v>0.759020645</v>
      </c>
      <c r="E56" s="40">
        <v>0</v>
      </c>
      <c r="F56" s="40">
        <v>0</v>
      </c>
      <c r="G56" s="46">
        <v>0</v>
      </c>
      <c r="H56" s="63">
        <v>29.651899448</v>
      </c>
      <c r="I56" s="40">
        <v>2.900537615</v>
      </c>
      <c r="J56" s="40">
        <v>0</v>
      </c>
      <c r="K56" s="40">
        <v>0</v>
      </c>
      <c r="L56" s="46">
        <v>61.588240473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12.130653538</v>
      </c>
      <c r="S56" s="40">
        <v>0</v>
      </c>
      <c r="T56" s="40">
        <v>0</v>
      </c>
      <c r="U56" s="40">
        <v>0</v>
      </c>
      <c r="V56" s="46">
        <v>4.069793476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0.000633717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0.007310485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14.484281939</v>
      </c>
      <c r="AW56" s="40">
        <v>14.428368441</v>
      </c>
      <c r="AX56" s="40">
        <v>0</v>
      </c>
      <c r="AY56" s="40">
        <v>0</v>
      </c>
      <c r="AZ56" s="46">
        <v>35.099916413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4.616323968</v>
      </c>
      <c r="BG56" s="45">
        <v>1.000749736</v>
      </c>
      <c r="BH56" s="40">
        <v>0</v>
      </c>
      <c r="BI56" s="40">
        <v>0</v>
      </c>
      <c r="BJ56" s="46">
        <v>4.156571165</v>
      </c>
      <c r="BK56" s="108">
        <v>184.894301059</v>
      </c>
      <c r="BL56" s="86"/>
    </row>
    <row r="57" spans="1:64" ht="12.75">
      <c r="A57" s="10"/>
      <c r="B57" s="21" t="s">
        <v>128</v>
      </c>
      <c r="C57" s="47">
        <v>0</v>
      </c>
      <c r="D57" s="45">
        <v>0.770807903</v>
      </c>
      <c r="E57" s="40">
        <v>0</v>
      </c>
      <c r="F57" s="40">
        <v>0</v>
      </c>
      <c r="G57" s="46">
        <v>0</v>
      </c>
      <c r="H57" s="63">
        <v>32.856785567</v>
      </c>
      <c r="I57" s="40">
        <v>1.498655111</v>
      </c>
      <c r="J57" s="40">
        <v>0</v>
      </c>
      <c r="K57" s="40">
        <v>0</v>
      </c>
      <c r="L57" s="46">
        <v>52.038704524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15.813409103</v>
      </c>
      <c r="S57" s="40">
        <v>2.944242183</v>
      </c>
      <c r="T57" s="40">
        <v>0</v>
      </c>
      <c r="U57" s="40">
        <v>0</v>
      </c>
      <c r="V57" s="46">
        <v>6.742940582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18.105344599</v>
      </c>
      <c r="AW57" s="40">
        <v>13.858979803</v>
      </c>
      <c r="AX57" s="40">
        <v>0</v>
      </c>
      <c r="AY57" s="40">
        <v>0</v>
      </c>
      <c r="AZ57" s="46">
        <v>29.986003121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6.617663847</v>
      </c>
      <c r="BG57" s="45">
        <v>0.339391229</v>
      </c>
      <c r="BH57" s="40">
        <v>0</v>
      </c>
      <c r="BI57" s="40">
        <v>0</v>
      </c>
      <c r="BJ57" s="46">
        <v>2.778848685</v>
      </c>
      <c r="BK57" s="108">
        <v>184.351776257</v>
      </c>
      <c r="BL57" s="86"/>
    </row>
    <row r="58" spans="1:64" ht="12.75">
      <c r="A58" s="10"/>
      <c r="B58" s="21" t="s">
        <v>116</v>
      </c>
      <c r="C58" s="47">
        <v>0</v>
      </c>
      <c r="D58" s="45">
        <v>3.344824514</v>
      </c>
      <c r="E58" s="40">
        <v>0</v>
      </c>
      <c r="F58" s="40">
        <v>0</v>
      </c>
      <c r="G58" s="46">
        <v>0</v>
      </c>
      <c r="H58" s="63">
        <v>125.823814049</v>
      </c>
      <c r="I58" s="40">
        <v>4.697669935</v>
      </c>
      <c r="J58" s="40">
        <v>0</v>
      </c>
      <c r="K58" s="40">
        <v>0</v>
      </c>
      <c r="L58" s="46">
        <v>52.480420398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40.112889908</v>
      </c>
      <c r="S58" s="40">
        <v>0.073242832</v>
      </c>
      <c r="T58" s="40">
        <v>0</v>
      </c>
      <c r="U58" s="40">
        <v>0</v>
      </c>
      <c r="V58" s="46">
        <v>7.130833215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0.831465385</v>
      </c>
      <c r="AC58" s="40">
        <v>0</v>
      </c>
      <c r="AD58" s="40">
        <v>0</v>
      </c>
      <c r="AE58" s="40">
        <v>0</v>
      </c>
      <c r="AF58" s="46">
        <v>0.000198039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0.275958165</v>
      </c>
      <c r="AM58" s="40">
        <v>0</v>
      </c>
      <c r="AN58" s="40">
        <v>0</v>
      </c>
      <c r="AO58" s="40">
        <v>0</v>
      </c>
      <c r="AP58" s="46">
        <v>0.038079539</v>
      </c>
      <c r="AQ58" s="63">
        <v>0.038469398</v>
      </c>
      <c r="AR58" s="45">
        <v>0</v>
      </c>
      <c r="AS58" s="40">
        <v>0</v>
      </c>
      <c r="AT58" s="40">
        <v>0</v>
      </c>
      <c r="AU58" s="46">
        <v>0</v>
      </c>
      <c r="AV58" s="63">
        <v>1205.819559838</v>
      </c>
      <c r="AW58" s="40">
        <v>78.345049518</v>
      </c>
      <c r="AX58" s="40">
        <v>0.095281818</v>
      </c>
      <c r="AY58" s="40">
        <v>0</v>
      </c>
      <c r="AZ58" s="46">
        <v>612.287036971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288.979455704</v>
      </c>
      <c r="BG58" s="45">
        <v>8.049085766</v>
      </c>
      <c r="BH58" s="40">
        <v>0</v>
      </c>
      <c r="BI58" s="40">
        <v>0</v>
      </c>
      <c r="BJ58" s="46">
        <v>55.062936272</v>
      </c>
      <c r="BK58" s="108">
        <v>2483.486271264</v>
      </c>
      <c r="BL58" s="86"/>
    </row>
    <row r="59" spans="1:64" ht="12" customHeight="1">
      <c r="A59" s="10"/>
      <c r="B59" s="21" t="s">
        <v>114</v>
      </c>
      <c r="C59" s="47">
        <v>0</v>
      </c>
      <c r="D59" s="45">
        <v>32.000686681</v>
      </c>
      <c r="E59" s="40">
        <v>0</v>
      </c>
      <c r="F59" s="40">
        <v>0</v>
      </c>
      <c r="G59" s="46">
        <v>0</v>
      </c>
      <c r="H59" s="63">
        <v>880.622254841</v>
      </c>
      <c r="I59" s="40">
        <v>57.384379435</v>
      </c>
      <c r="J59" s="40">
        <v>0</v>
      </c>
      <c r="K59" s="40">
        <v>0</v>
      </c>
      <c r="L59" s="46">
        <v>440.488361366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309.583200185</v>
      </c>
      <c r="S59" s="40">
        <v>3.147005329</v>
      </c>
      <c r="T59" s="40">
        <v>0</v>
      </c>
      <c r="U59" s="40">
        <v>0</v>
      </c>
      <c r="V59" s="46">
        <v>65.560884333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3.144360983</v>
      </c>
      <c r="AC59" s="40">
        <v>0</v>
      </c>
      <c r="AD59" s="40">
        <v>0</v>
      </c>
      <c r="AE59" s="40">
        <v>0</v>
      </c>
      <c r="AF59" s="46">
        <v>0.094775691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2.196439858</v>
      </c>
      <c r="AM59" s="40">
        <v>0</v>
      </c>
      <c r="AN59" s="40">
        <v>0</v>
      </c>
      <c r="AO59" s="40">
        <v>0</v>
      </c>
      <c r="AP59" s="46">
        <v>0</v>
      </c>
      <c r="AQ59" s="63">
        <v>0.026450074</v>
      </c>
      <c r="AR59" s="45">
        <v>0</v>
      </c>
      <c r="AS59" s="40">
        <v>0</v>
      </c>
      <c r="AT59" s="40">
        <v>0</v>
      </c>
      <c r="AU59" s="46">
        <v>0</v>
      </c>
      <c r="AV59" s="63">
        <v>3662.088568434</v>
      </c>
      <c r="AW59" s="40">
        <v>115.709243029</v>
      </c>
      <c r="AX59" s="40">
        <v>0</v>
      </c>
      <c r="AY59" s="40">
        <v>0</v>
      </c>
      <c r="AZ59" s="46">
        <v>1164.221669036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1424.204955118</v>
      </c>
      <c r="BG59" s="45">
        <v>19.908073514</v>
      </c>
      <c r="BH59" s="40">
        <v>0.119623302</v>
      </c>
      <c r="BI59" s="40">
        <v>0</v>
      </c>
      <c r="BJ59" s="46">
        <v>171.898055787</v>
      </c>
      <c r="BK59" s="108">
        <v>8352.398986996</v>
      </c>
      <c r="BL59" s="86"/>
    </row>
    <row r="60" spans="1:64" ht="12" customHeight="1">
      <c r="A60" s="10"/>
      <c r="B60" s="21" t="s">
        <v>131</v>
      </c>
      <c r="C60" s="47">
        <v>0</v>
      </c>
      <c r="D60" s="45">
        <v>43.49082584</v>
      </c>
      <c r="E60" s="40">
        <v>0</v>
      </c>
      <c r="F60" s="40">
        <v>0</v>
      </c>
      <c r="G60" s="46">
        <v>0</v>
      </c>
      <c r="H60" s="63">
        <v>50.256444259</v>
      </c>
      <c r="I60" s="40">
        <v>215.045953001</v>
      </c>
      <c r="J60" s="40">
        <v>0</v>
      </c>
      <c r="K60" s="40">
        <v>0</v>
      </c>
      <c r="L60" s="46">
        <v>358.950538746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16.083366456</v>
      </c>
      <c r="S60" s="40">
        <v>7.269547127</v>
      </c>
      <c r="T60" s="40">
        <v>0</v>
      </c>
      <c r="U60" s="40">
        <v>0</v>
      </c>
      <c r="V60" s="46">
        <v>12.195160293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0.000545667</v>
      </c>
      <c r="AC60" s="40">
        <v>0</v>
      </c>
      <c r="AD60" s="40">
        <v>0</v>
      </c>
      <c r="AE60" s="40">
        <v>0</v>
      </c>
      <c r="AF60" s="46">
        <v>0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0.005128587</v>
      </c>
      <c r="AM60" s="40">
        <v>0</v>
      </c>
      <c r="AN60" s="40">
        <v>0</v>
      </c>
      <c r="AO60" s="40">
        <v>0</v>
      </c>
      <c r="AP60" s="46">
        <v>0</v>
      </c>
      <c r="AQ60" s="63">
        <v>0</v>
      </c>
      <c r="AR60" s="45">
        <v>0.188393518</v>
      </c>
      <c r="AS60" s="40">
        <v>0</v>
      </c>
      <c r="AT60" s="40">
        <v>0</v>
      </c>
      <c r="AU60" s="46">
        <v>0</v>
      </c>
      <c r="AV60" s="63">
        <v>104.75027473</v>
      </c>
      <c r="AW60" s="40">
        <v>67.254907475</v>
      </c>
      <c r="AX60" s="40">
        <v>0</v>
      </c>
      <c r="AY60" s="40">
        <v>0</v>
      </c>
      <c r="AZ60" s="46">
        <v>315.602142531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29.739008834</v>
      </c>
      <c r="BG60" s="45">
        <v>4.738694482</v>
      </c>
      <c r="BH60" s="40">
        <v>0</v>
      </c>
      <c r="BI60" s="40">
        <v>0</v>
      </c>
      <c r="BJ60" s="46">
        <v>28.989449849</v>
      </c>
      <c r="BK60" s="108">
        <v>1254.560381395</v>
      </c>
      <c r="BL60" s="86"/>
    </row>
    <row r="61" spans="1:64" ht="12" customHeight="1">
      <c r="A61" s="10"/>
      <c r="B61" s="21" t="s">
        <v>109</v>
      </c>
      <c r="C61" s="47">
        <v>0</v>
      </c>
      <c r="D61" s="45">
        <v>42.563254376</v>
      </c>
      <c r="E61" s="40">
        <v>0</v>
      </c>
      <c r="F61" s="40">
        <v>0</v>
      </c>
      <c r="G61" s="46">
        <v>0</v>
      </c>
      <c r="H61" s="63">
        <v>246.056039669</v>
      </c>
      <c r="I61" s="40">
        <v>101.618782935</v>
      </c>
      <c r="J61" s="40">
        <v>0</v>
      </c>
      <c r="K61" s="40">
        <v>0</v>
      </c>
      <c r="L61" s="46">
        <v>481.52085471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88.220712957</v>
      </c>
      <c r="S61" s="40">
        <v>70.427417975</v>
      </c>
      <c r="T61" s="40">
        <v>0</v>
      </c>
      <c r="U61" s="40">
        <v>0</v>
      </c>
      <c r="V61" s="46">
        <v>33.504725419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0.766245415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0.527155227</v>
      </c>
      <c r="AM61" s="40">
        <v>0</v>
      </c>
      <c r="AN61" s="40">
        <v>0</v>
      </c>
      <c r="AO61" s="40">
        <v>0</v>
      </c>
      <c r="AP61" s="46">
        <v>0.073785052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1897.979271379</v>
      </c>
      <c r="AW61" s="40">
        <v>243.667712308</v>
      </c>
      <c r="AX61" s="40">
        <v>0</v>
      </c>
      <c r="AY61" s="40">
        <v>0</v>
      </c>
      <c r="AZ61" s="46">
        <v>2081.505662721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679.010695468</v>
      </c>
      <c r="BG61" s="45">
        <v>44.478262547</v>
      </c>
      <c r="BH61" s="40">
        <v>0.476483563</v>
      </c>
      <c r="BI61" s="40">
        <v>0</v>
      </c>
      <c r="BJ61" s="46">
        <v>248.692522545</v>
      </c>
      <c r="BK61" s="108">
        <v>6261.089584266</v>
      </c>
      <c r="BL61" s="86"/>
    </row>
    <row r="62" spans="1:64" ht="11.25" customHeight="1">
      <c r="A62" s="10"/>
      <c r="B62" s="21" t="s">
        <v>115</v>
      </c>
      <c r="C62" s="47">
        <v>0</v>
      </c>
      <c r="D62" s="45">
        <v>1.792678123</v>
      </c>
      <c r="E62" s="40">
        <v>0</v>
      </c>
      <c r="F62" s="40">
        <v>0</v>
      </c>
      <c r="G62" s="46">
        <v>0</v>
      </c>
      <c r="H62" s="63">
        <v>44.160837551</v>
      </c>
      <c r="I62" s="40">
        <v>12.947931794</v>
      </c>
      <c r="J62" s="40">
        <v>0</v>
      </c>
      <c r="K62" s="40">
        <v>0</v>
      </c>
      <c r="L62" s="46">
        <v>55.269063072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11.072799417</v>
      </c>
      <c r="S62" s="40">
        <v>4.397887563</v>
      </c>
      <c r="T62" s="40">
        <v>0</v>
      </c>
      <c r="U62" s="40">
        <v>0</v>
      </c>
      <c r="V62" s="46">
        <v>6.291861746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0.864478928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0.281526503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668.946100133</v>
      </c>
      <c r="AW62" s="40">
        <v>61.193777056</v>
      </c>
      <c r="AX62" s="40">
        <v>0</v>
      </c>
      <c r="AY62" s="40">
        <v>0</v>
      </c>
      <c r="AZ62" s="46">
        <v>389.27144879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146.432910628</v>
      </c>
      <c r="BG62" s="45">
        <v>10.631863497</v>
      </c>
      <c r="BH62" s="40">
        <v>0</v>
      </c>
      <c r="BI62" s="40">
        <v>0</v>
      </c>
      <c r="BJ62" s="46">
        <v>56.04307947</v>
      </c>
      <c r="BK62" s="108">
        <v>1469.598244271</v>
      </c>
      <c r="BL62" s="86"/>
    </row>
    <row r="63" spans="1:64" ht="14.25" customHeight="1">
      <c r="A63" s="10"/>
      <c r="B63" s="21" t="s">
        <v>111</v>
      </c>
      <c r="C63" s="47">
        <v>0</v>
      </c>
      <c r="D63" s="45">
        <v>62.556069768</v>
      </c>
      <c r="E63" s="40">
        <v>0</v>
      </c>
      <c r="F63" s="40">
        <v>0</v>
      </c>
      <c r="G63" s="46">
        <v>0</v>
      </c>
      <c r="H63" s="63">
        <v>70.043729747</v>
      </c>
      <c r="I63" s="40">
        <v>40.019821078</v>
      </c>
      <c r="J63" s="40">
        <v>0</v>
      </c>
      <c r="K63" s="40">
        <v>0</v>
      </c>
      <c r="L63" s="46">
        <v>134.510530471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22.667966802</v>
      </c>
      <c r="S63" s="40">
        <v>0</v>
      </c>
      <c r="T63" s="40">
        <v>0</v>
      </c>
      <c r="U63" s="40">
        <v>0</v>
      </c>
      <c r="V63" s="46">
        <v>4.728853119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0.124749972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0.164772149</v>
      </c>
      <c r="AM63" s="40">
        <v>0</v>
      </c>
      <c r="AN63" s="40">
        <v>0</v>
      </c>
      <c r="AO63" s="40">
        <v>0</v>
      </c>
      <c r="AP63" s="46">
        <v>0.001190744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561.828855677</v>
      </c>
      <c r="AW63" s="40">
        <v>71.137534891</v>
      </c>
      <c r="AX63" s="40">
        <v>0</v>
      </c>
      <c r="AY63" s="40">
        <v>0</v>
      </c>
      <c r="AZ63" s="46">
        <v>602.855467947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144.184794644</v>
      </c>
      <c r="BG63" s="45">
        <v>6.378942941</v>
      </c>
      <c r="BH63" s="40">
        <v>0</v>
      </c>
      <c r="BI63" s="40">
        <v>0</v>
      </c>
      <c r="BJ63" s="46">
        <v>56.383958712</v>
      </c>
      <c r="BK63" s="108">
        <v>1777.587238662</v>
      </c>
      <c r="BL63" s="86"/>
    </row>
    <row r="64" spans="1:64" ht="12.75">
      <c r="A64" s="31"/>
      <c r="B64" s="32" t="s">
        <v>77</v>
      </c>
      <c r="C64" s="101">
        <f aca="true" t="shared" si="10" ref="C64:AH64">SUM(C47:C63)</f>
        <v>0</v>
      </c>
      <c r="D64" s="71">
        <f t="shared" si="10"/>
        <v>877.9093423770001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1">
        <f t="shared" si="10"/>
        <v>2821.311902485</v>
      </c>
      <c r="I64" s="71">
        <f t="shared" si="10"/>
        <v>1073.680130502</v>
      </c>
      <c r="J64" s="71">
        <f t="shared" si="10"/>
        <v>22.185274115</v>
      </c>
      <c r="K64" s="71">
        <f t="shared" si="10"/>
        <v>0</v>
      </c>
      <c r="L64" s="71">
        <f t="shared" si="10"/>
        <v>4298.354789705999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1060.286978591</v>
      </c>
      <c r="S64" s="71">
        <f t="shared" si="10"/>
        <v>247.186815673</v>
      </c>
      <c r="T64" s="71">
        <f t="shared" si="10"/>
        <v>4.801129572</v>
      </c>
      <c r="U64" s="71">
        <f t="shared" si="10"/>
        <v>0</v>
      </c>
      <c r="V64" s="71">
        <f t="shared" si="10"/>
        <v>370.08492951900007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9.036259896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71">
        <f t="shared" si="10"/>
        <v>0.39681117299999996</v>
      </c>
      <c r="AG64" s="71">
        <f t="shared" si="10"/>
        <v>0</v>
      </c>
      <c r="AH64" s="71">
        <f t="shared" si="10"/>
        <v>0</v>
      </c>
      <c r="AI64" s="71">
        <f aca="true" t="shared" si="11" ref="AI64:BJ64">SUM(AI47:AI63)</f>
        <v>0</v>
      </c>
      <c r="AJ64" s="71">
        <f t="shared" si="11"/>
        <v>0</v>
      </c>
      <c r="AK64" s="71">
        <f t="shared" si="11"/>
        <v>0</v>
      </c>
      <c r="AL64" s="71">
        <f t="shared" si="11"/>
        <v>5.735627325</v>
      </c>
      <c r="AM64" s="71">
        <f t="shared" si="11"/>
        <v>0</v>
      </c>
      <c r="AN64" s="71">
        <f t="shared" si="11"/>
        <v>0</v>
      </c>
      <c r="AO64" s="71">
        <f t="shared" si="11"/>
        <v>0</v>
      </c>
      <c r="AP64" s="71">
        <f t="shared" si="11"/>
        <v>0.15112200299999998</v>
      </c>
      <c r="AQ64" s="71">
        <f t="shared" si="11"/>
        <v>0.064919472</v>
      </c>
      <c r="AR64" s="71">
        <f t="shared" si="11"/>
        <v>0.7170207820000001</v>
      </c>
      <c r="AS64" s="71">
        <f t="shared" si="11"/>
        <v>0</v>
      </c>
      <c r="AT64" s="71">
        <f t="shared" si="11"/>
        <v>0</v>
      </c>
      <c r="AU64" s="71">
        <f t="shared" si="11"/>
        <v>0</v>
      </c>
      <c r="AV64" s="71">
        <f t="shared" si="11"/>
        <v>15300.358427658</v>
      </c>
      <c r="AW64" s="71">
        <f t="shared" si="11"/>
        <v>2400.5124097209996</v>
      </c>
      <c r="AX64" s="71">
        <f t="shared" si="11"/>
        <v>2.2429702490000003</v>
      </c>
      <c r="AY64" s="71">
        <f t="shared" si="11"/>
        <v>0</v>
      </c>
      <c r="AZ64" s="71">
        <f t="shared" si="11"/>
        <v>15161.617877961997</v>
      </c>
      <c r="BA64" s="71">
        <f t="shared" si="11"/>
        <v>0</v>
      </c>
      <c r="BB64" s="71">
        <f t="shared" si="11"/>
        <v>0</v>
      </c>
      <c r="BC64" s="71">
        <f t="shared" si="11"/>
        <v>0</v>
      </c>
      <c r="BD64" s="71">
        <f t="shared" si="11"/>
        <v>0</v>
      </c>
      <c r="BE64" s="71">
        <f t="shared" si="11"/>
        <v>0</v>
      </c>
      <c r="BF64" s="71">
        <f t="shared" si="11"/>
        <v>5243.688613959</v>
      </c>
      <c r="BG64" s="71">
        <f t="shared" si="11"/>
        <v>414.97557795200004</v>
      </c>
      <c r="BH64" s="71">
        <f t="shared" si="11"/>
        <v>0.663673925</v>
      </c>
      <c r="BI64" s="71">
        <f t="shared" si="11"/>
        <v>0</v>
      </c>
      <c r="BJ64" s="71">
        <f t="shared" si="11"/>
        <v>2061.025617093</v>
      </c>
      <c r="BK64" s="83">
        <f>SUM(C64:BJ64)</f>
        <v>51376.98822171</v>
      </c>
      <c r="BL64" s="86"/>
    </row>
    <row r="65" spans="1:64" ht="12.75">
      <c r="A65" s="31"/>
      <c r="B65" s="33" t="s">
        <v>75</v>
      </c>
      <c r="C65" s="43">
        <f aca="true" t="shared" si="12" ref="C65:AH65">+C64+C45</f>
        <v>0</v>
      </c>
      <c r="D65" s="62">
        <f t="shared" si="12"/>
        <v>889.7780568530002</v>
      </c>
      <c r="E65" s="62">
        <f t="shared" si="12"/>
        <v>0</v>
      </c>
      <c r="F65" s="62">
        <f t="shared" si="12"/>
        <v>0</v>
      </c>
      <c r="G65" s="61">
        <f t="shared" si="12"/>
        <v>0</v>
      </c>
      <c r="H65" s="42">
        <f t="shared" si="12"/>
        <v>3967.7713022959997</v>
      </c>
      <c r="I65" s="62">
        <f t="shared" si="12"/>
        <v>1074.707878655</v>
      </c>
      <c r="J65" s="62">
        <f t="shared" si="12"/>
        <v>22.185274115</v>
      </c>
      <c r="K65" s="62">
        <f t="shared" si="12"/>
        <v>0</v>
      </c>
      <c r="L65" s="61">
        <f t="shared" si="12"/>
        <v>4384.9601922679985</v>
      </c>
      <c r="M65" s="42">
        <f t="shared" si="12"/>
        <v>0</v>
      </c>
      <c r="N65" s="62">
        <f t="shared" si="12"/>
        <v>0</v>
      </c>
      <c r="O65" s="62">
        <f t="shared" si="12"/>
        <v>0</v>
      </c>
      <c r="P65" s="62">
        <f t="shared" si="12"/>
        <v>0</v>
      </c>
      <c r="Q65" s="61">
        <f t="shared" si="12"/>
        <v>0</v>
      </c>
      <c r="R65" s="42">
        <f t="shared" si="12"/>
        <v>1809.111065827</v>
      </c>
      <c r="S65" s="62">
        <f t="shared" si="12"/>
        <v>247.203439631</v>
      </c>
      <c r="T65" s="62">
        <f t="shared" si="12"/>
        <v>4.801129572</v>
      </c>
      <c r="U65" s="62">
        <f t="shared" si="12"/>
        <v>0</v>
      </c>
      <c r="V65" s="61">
        <f t="shared" si="12"/>
        <v>392.47090229200006</v>
      </c>
      <c r="W65" s="4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1">
        <f t="shared" si="12"/>
        <v>0</v>
      </c>
      <c r="AB65" s="42">
        <f t="shared" si="12"/>
        <v>12.029163819</v>
      </c>
      <c r="AC65" s="62">
        <f t="shared" si="12"/>
        <v>0</v>
      </c>
      <c r="AD65" s="62">
        <f t="shared" si="12"/>
        <v>0</v>
      </c>
      <c r="AE65" s="62">
        <f t="shared" si="12"/>
        <v>0</v>
      </c>
      <c r="AF65" s="61">
        <f t="shared" si="12"/>
        <v>0.47581270899999994</v>
      </c>
      <c r="AG65" s="42">
        <f t="shared" si="12"/>
        <v>0</v>
      </c>
      <c r="AH65" s="62">
        <f t="shared" si="12"/>
        <v>0</v>
      </c>
      <c r="AI65" s="62">
        <f aca="true" t="shared" si="13" ref="AI65:BK65">+AI64+AI45</f>
        <v>0</v>
      </c>
      <c r="AJ65" s="62">
        <f t="shared" si="13"/>
        <v>0</v>
      </c>
      <c r="AK65" s="61">
        <f t="shared" si="13"/>
        <v>0</v>
      </c>
      <c r="AL65" s="42">
        <f t="shared" si="13"/>
        <v>7.092267779</v>
      </c>
      <c r="AM65" s="62">
        <f t="shared" si="13"/>
        <v>0</v>
      </c>
      <c r="AN65" s="62">
        <f t="shared" si="13"/>
        <v>0</v>
      </c>
      <c r="AO65" s="62">
        <f t="shared" si="13"/>
        <v>0</v>
      </c>
      <c r="AP65" s="61">
        <f t="shared" si="13"/>
        <v>0.16280677799999999</v>
      </c>
      <c r="AQ65" s="42">
        <f t="shared" si="13"/>
        <v>0.064919472</v>
      </c>
      <c r="AR65" s="62">
        <f t="shared" si="13"/>
        <v>0.7170207820000001</v>
      </c>
      <c r="AS65" s="62">
        <f t="shared" si="13"/>
        <v>0</v>
      </c>
      <c r="AT65" s="62">
        <f t="shared" si="13"/>
        <v>0</v>
      </c>
      <c r="AU65" s="61">
        <f t="shared" si="13"/>
        <v>0</v>
      </c>
      <c r="AV65" s="42">
        <f t="shared" si="13"/>
        <v>19767.274218294</v>
      </c>
      <c r="AW65" s="62">
        <f t="shared" si="13"/>
        <v>2408.5874801569994</v>
      </c>
      <c r="AX65" s="62">
        <f t="shared" si="13"/>
        <v>2.2429702490000003</v>
      </c>
      <c r="AY65" s="62">
        <f t="shared" si="13"/>
        <v>0</v>
      </c>
      <c r="AZ65" s="61">
        <f t="shared" si="13"/>
        <v>15768.172313661997</v>
      </c>
      <c r="BA65" s="42">
        <f t="shared" si="13"/>
        <v>0</v>
      </c>
      <c r="BB65" s="62">
        <f t="shared" si="13"/>
        <v>0</v>
      </c>
      <c r="BC65" s="62">
        <f t="shared" si="13"/>
        <v>0</v>
      </c>
      <c r="BD65" s="62">
        <f t="shared" si="13"/>
        <v>0</v>
      </c>
      <c r="BE65" s="61">
        <f t="shared" si="13"/>
        <v>0</v>
      </c>
      <c r="BF65" s="42">
        <f t="shared" si="13"/>
        <v>7349.360681398999</v>
      </c>
      <c r="BG65" s="62">
        <f t="shared" si="13"/>
        <v>416.77758646600006</v>
      </c>
      <c r="BH65" s="62">
        <f t="shared" si="13"/>
        <v>0.663673925</v>
      </c>
      <c r="BI65" s="62">
        <f t="shared" si="13"/>
        <v>0</v>
      </c>
      <c r="BJ65" s="61">
        <f t="shared" si="13"/>
        <v>2206.642009124</v>
      </c>
      <c r="BK65" s="113">
        <f t="shared" si="13"/>
        <v>60733.252166124</v>
      </c>
      <c r="BL65" s="86"/>
    </row>
    <row r="66" spans="1:64" ht="3" customHeight="1">
      <c r="A66" s="10"/>
      <c r="B66" s="17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86"/>
    </row>
    <row r="67" spans="1:64" ht="12.75">
      <c r="A67" s="10" t="s">
        <v>16</v>
      </c>
      <c r="B67" s="16" t="s">
        <v>8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 t="s">
        <v>67</v>
      </c>
      <c r="B68" s="17" t="s">
        <v>17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6"/>
      <c r="BL68" s="86"/>
    </row>
    <row r="69" spans="1:64" ht="12.75">
      <c r="A69" s="10"/>
      <c r="B69" s="21" t="s">
        <v>124</v>
      </c>
      <c r="C69" s="47">
        <v>0</v>
      </c>
      <c r="D69" s="45">
        <v>9.203651064</v>
      </c>
      <c r="E69" s="40">
        <v>0</v>
      </c>
      <c r="F69" s="40">
        <v>0</v>
      </c>
      <c r="G69" s="46">
        <v>0</v>
      </c>
      <c r="H69" s="63">
        <v>115.707153612</v>
      </c>
      <c r="I69" s="40">
        <v>104.886289697</v>
      </c>
      <c r="J69" s="40">
        <v>0.031407825</v>
      </c>
      <c r="K69" s="40">
        <v>0</v>
      </c>
      <c r="L69" s="46">
        <v>215.090333294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41.446397179</v>
      </c>
      <c r="S69" s="40">
        <v>4.798631636</v>
      </c>
      <c r="T69" s="40">
        <v>0</v>
      </c>
      <c r="U69" s="40">
        <v>0</v>
      </c>
      <c r="V69" s="46">
        <v>30.152079356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0.12519686</v>
      </c>
      <c r="AC69" s="40">
        <v>0</v>
      </c>
      <c r="AD69" s="40">
        <v>0</v>
      </c>
      <c r="AE69" s="40">
        <v>0</v>
      </c>
      <c r="AF69" s="46">
        <v>0.669653683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0.053882465</v>
      </c>
      <c r="AM69" s="40">
        <v>0</v>
      </c>
      <c r="AN69" s="40">
        <v>0</v>
      </c>
      <c r="AO69" s="40">
        <v>0</v>
      </c>
      <c r="AP69" s="46">
        <v>0.057139195</v>
      </c>
      <c r="AQ69" s="63">
        <v>0</v>
      </c>
      <c r="AR69" s="45">
        <v>0</v>
      </c>
      <c r="AS69" s="40">
        <v>0</v>
      </c>
      <c r="AT69" s="40">
        <v>0</v>
      </c>
      <c r="AU69" s="46">
        <v>0</v>
      </c>
      <c r="AV69" s="63">
        <v>1159.198603962</v>
      </c>
      <c r="AW69" s="40">
        <v>386.831487826</v>
      </c>
      <c r="AX69" s="40">
        <v>0</v>
      </c>
      <c r="AY69" s="40">
        <v>0</v>
      </c>
      <c r="AZ69" s="46">
        <v>3823.532799101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422.377486852</v>
      </c>
      <c r="BG69" s="45">
        <v>31.281210294</v>
      </c>
      <c r="BH69" s="40">
        <v>0</v>
      </c>
      <c r="BI69" s="40">
        <v>0</v>
      </c>
      <c r="BJ69" s="46">
        <v>662.0692815897622</v>
      </c>
      <c r="BK69" s="108">
        <v>7007.512685490761</v>
      </c>
      <c r="BL69" s="86"/>
    </row>
    <row r="70" spans="1:64" ht="12.75">
      <c r="A70" s="31"/>
      <c r="B70" s="33" t="s">
        <v>74</v>
      </c>
      <c r="C70" s="43">
        <f aca="true" t="shared" si="14" ref="C70:AH70">SUM(C69:C69)</f>
        <v>0</v>
      </c>
      <c r="D70" s="62">
        <f t="shared" si="14"/>
        <v>9.203651064</v>
      </c>
      <c r="E70" s="62">
        <f t="shared" si="14"/>
        <v>0</v>
      </c>
      <c r="F70" s="62">
        <f t="shared" si="14"/>
        <v>0</v>
      </c>
      <c r="G70" s="61">
        <f t="shared" si="14"/>
        <v>0</v>
      </c>
      <c r="H70" s="42">
        <f t="shared" si="14"/>
        <v>115.707153612</v>
      </c>
      <c r="I70" s="62">
        <f t="shared" si="14"/>
        <v>104.886289697</v>
      </c>
      <c r="J70" s="62">
        <f t="shared" si="14"/>
        <v>0.031407825</v>
      </c>
      <c r="K70" s="62">
        <f t="shared" si="14"/>
        <v>0</v>
      </c>
      <c r="L70" s="61">
        <f t="shared" si="14"/>
        <v>215.090333294</v>
      </c>
      <c r="M70" s="4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1">
        <f t="shared" si="14"/>
        <v>0</v>
      </c>
      <c r="R70" s="42">
        <f t="shared" si="14"/>
        <v>41.446397179</v>
      </c>
      <c r="S70" s="62">
        <f t="shared" si="14"/>
        <v>4.798631636</v>
      </c>
      <c r="T70" s="62">
        <f t="shared" si="14"/>
        <v>0</v>
      </c>
      <c r="U70" s="62">
        <f t="shared" si="14"/>
        <v>0</v>
      </c>
      <c r="V70" s="61">
        <f t="shared" si="14"/>
        <v>30.152079356</v>
      </c>
      <c r="W70" s="42">
        <f t="shared" si="14"/>
        <v>0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1">
        <f t="shared" si="14"/>
        <v>0</v>
      </c>
      <c r="AB70" s="42">
        <f t="shared" si="14"/>
        <v>0.12519686</v>
      </c>
      <c r="AC70" s="62">
        <f t="shared" si="14"/>
        <v>0</v>
      </c>
      <c r="AD70" s="62">
        <f t="shared" si="14"/>
        <v>0</v>
      </c>
      <c r="AE70" s="62">
        <f t="shared" si="14"/>
        <v>0</v>
      </c>
      <c r="AF70" s="61">
        <f t="shared" si="14"/>
        <v>0.669653683</v>
      </c>
      <c r="AG70" s="42">
        <f t="shared" si="14"/>
        <v>0</v>
      </c>
      <c r="AH70" s="62">
        <f t="shared" si="14"/>
        <v>0</v>
      </c>
      <c r="AI70" s="62">
        <f aca="true" t="shared" si="15" ref="AI70:BJ70">SUM(AI69:AI69)</f>
        <v>0</v>
      </c>
      <c r="AJ70" s="62">
        <f t="shared" si="15"/>
        <v>0</v>
      </c>
      <c r="AK70" s="61">
        <f t="shared" si="15"/>
        <v>0</v>
      </c>
      <c r="AL70" s="42">
        <f t="shared" si="15"/>
        <v>0.053882465</v>
      </c>
      <c r="AM70" s="62">
        <f t="shared" si="15"/>
        <v>0</v>
      </c>
      <c r="AN70" s="62">
        <f t="shared" si="15"/>
        <v>0</v>
      </c>
      <c r="AO70" s="62">
        <f t="shared" si="15"/>
        <v>0</v>
      </c>
      <c r="AP70" s="61">
        <f t="shared" si="15"/>
        <v>0.057139195</v>
      </c>
      <c r="AQ70" s="42">
        <f t="shared" si="15"/>
        <v>0</v>
      </c>
      <c r="AR70" s="62">
        <f>SUM(AR69:AR69)</f>
        <v>0</v>
      </c>
      <c r="AS70" s="62">
        <f t="shared" si="15"/>
        <v>0</v>
      </c>
      <c r="AT70" s="62">
        <f t="shared" si="15"/>
        <v>0</v>
      </c>
      <c r="AU70" s="61">
        <f t="shared" si="15"/>
        <v>0</v>
      </c>
      <c r="AV70" s="42">
        <f t="shared" si="15"/>
        <v>1159.198603962</v>
      </c>
      <c r="AW70" s="62">
        <f t="shared" si="15"/>
        <v>386.831487826</v>
      </c>
      <c r="AX70" s="62">
        <f t="shared" si="15"/>
        <v>0</v>
      </c>
      <c r="AY70" s="62">
        <f t="shared" si="15"/>
        <v>0</v>
      </c>
      <c r="AZ70" s="61">
        <f t="shared" si="15"/>
        <v>3823.532799101</v>
      </c>
      <c r="BA70" s="42">
        <f t="shared" si="15"/>
        <v>0</v>
      </c>
      <c r="BB70" s="62">
        <f t="shared" si="15"/>
        <v>0</v>
      </c>
      <c r="BC70" s="62">
        <f t="shared" si="15"/>
        <v>0</v>
      </c>
      <c r="BD70" s="62">
        <f t="shared" si="15"/>
        <v>0</v>
      </c>
      <c r="BE70" s="61">
        <f t="shared" si="15"/>
        <v>0</v>
      </c>
      <c r="BF70" s="42">
        <f t="shared" si="15"/>
        <v>422.377486852</v>
      </c>
      <c r="BG70" s="62">
        <f t="shared" si="15"/>
        <v>31.281210294</v>
      </c>
      <c r="BH70" s="62">
        <f t="shared" si="15"/>
        <v>0</v>
      </c>
      <c r="BI70" s="62">
        <f t="shared" si="15"/>
        <v>0</v>
      </c>
      <c r="BJ70" s="61">
        <f t="shared" si="15"/>
        <v>662.0692815897622</v>
      </c>
      <c r="BK70" s="81">
        <f>SUM(BK69:BK69)</f>
        <v>7007.512685490761</v>
      </c>
      <c r="BL70" s="86"/>
    </row>
    <row r="71" spans="1:64" ht="2.25" customHeight="1">
      <c r="A71" s="10"/>
      <c r="B71" s="17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6"/>
      <c r="BL71" s="86"/>
    </row>
    <row r="72" spans="1:64" ht="12.75">
      <c r="A72" s="10" t="s">
        <v>4</v>
      </c>
      <c r="B72" s="16" t="s">
        <v>9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 t="s">
        <v>67</v>
      </c>
      <c r="B73" s="17" t="s">
        <v>18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6"/>
      <c r="BL76" s="86"/>
    </row>
    <row r="77" spans="1:64" ht="12.75">
      <c r="A77" s="10"/>
      <c r="B77" s="17" t="s">
        <v>151</v>
      </c>
      <c r="C77" s="96">
        <v>0</v>
      </c>
      <c r="D77" s="50">
        <v>0.450464189</v>
      </c>
      <c r="E77" s="51">
        <v>0</v>
      </c>
      <c r="F77" s="51">
        <v>0</v>
      </c>
      <c r="G77" s="52">
        <v>0</v>
      </c>
      <c r="H77" s="49">
        <v>0</v>
      </c>
      <c r="I77" s="51">
        <v>10.741514952</v>
      </c>
      <c r="J77" s="51">
        <v>0</v>
      </c>
      <c r="K77" s="51">
        <v>0</v>
      </c>
      <c r="L77" s="52">
        <v>33.952483406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0.000890987</v>
      </c>
      <c r="S77" s="51">
        <v>0</v>
      </c>
      <c r="T77" s="51">
        <v>0</v>
      </c>
      <c r="U77" s="51">
        <v>0</v>
      </c>
      <c r="V77" s="52">
        <v>0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45.145353534</v>
      </c>
      <c r="BL77" s="86"/>
    </row>
    <row r="78" spans="1:64" ht="12.75">
      <c r="A78" s="10"/>
      <c r="B78" s="17" t="s">
        <v>125</v>
      </c>
      <c r="C78" s="96">
        <v>0</v>
      </c>
      <c r="D78" s="50">
        <v>0</v>
      </c>
      <c r="E78" s="51">
        <v>0</v>
      </c>
      <c r="F78" s="51">
        <v>0</v>
      </c>
      <c r="G78" s="52">
        <v>0</v>
      </c>
      <c r="H78" s="49">
        <v>0</v>
      </c>
      <c r="I78" s="51">
        <v>30.790103658</v>
      </c>
      <c r="J78" s="51">
        <v>0</v>
      </c>
      <c r="K78" s="51">
        <v>0</v>
      </c>
      <c r="L78" s="52">
        <v>89.821065719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2.342E-06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120.611171719</v>
      </c>
      <c r="BL78" s="86"/>
    </row>
    <row r="79" spans="1:64" ht="12.75">
      <c r="A79" s="10"/>
      <c r="B79" s="17" t="s">
        <v>152</v>
      </c>
      <c r="C79" s="96">
        <v>0</v>
      </c>
      <c r="D79" s="50">
        <v>0.478812584</v>
      </c>
      <c r="E79" s="51">
        <v>0</v>
      </c>
      <c r="F79" s="51">
        <v>0</v>
      </c>
      <c r="G79" s="52">
        <v>0</v>
      </c>
      <c r="H79" s="49">
        <v>0</v>
      </c>
      <c r="I79" s="51">
        <v>1.529138887</v>
      </c>
      <c r="J79" s="51">
        <v>0</v>
      </c>
      <c r="K79" s="51">
        <v>0</v>
      </c>
      <c r="L79" s="52">
        <v>11.33252509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</v>
      </c>
      <c r="S79" s="51">
        <v>0</v>
      </c>
      <c r="T79" s="51">
        <v>0</v>
      </c>
      <c r="U79" s="51">
        <v>0</v>
      </c>
      <c r="V79" s="52">
        <v>0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13.340476561</v>
      </c>
      <c r="BL79" s="86"/>
    </row>
    <row r="80" spans="1:64" ht="12.75">
      <c r="A80" s="10"/>
      <c r="B80" s="91" t="s">
        <v>150</v>
      </c>
      <c r="C80" s="96">
        <v>0</v>
      </c>
      <c r="D80" s="50">
        <v>0.45999583</v>
      </c>
      <c r="E80" s="51">
        <v>0</v>
      </c>
      <c r="F80" s="51">
        <v>0</v>
      </c>
      <c r="G80" s="52">
        <v>0</v>
      </c>
      <c r="H80" s="49">
        <v>0</v>
      </c>
      <c r="I80" s="51">
        <v>3.616437137</v>
      </c>
      <c r="J80" s="51">
        <v>0</v>
      </c>
      <c r="K80" s="51">
        <v>0</v>
      </c>
      <c r="L80" s="52">
        <v>35.4003568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</v>
      </c>
      <c r="S80" s="51">
        <v>0</v>
      </c>
      <c r="T80" s="51">
        <v>0</v>
      </c>
      <c r="U80" s="51">
        <v>0</v>
      </c>
      <c r="V80" s="52">
        <v>0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39.476789767</v>
      </c>
      <c r="BL80" s="86"/>
    </row>
    <row r="81" spans="1:252" s="34" customFormat="1" ht="12.75">
      <c r="A81" s="31"/>
      <c r="B81" s="33" t="s">
        <v>77</v>
      </c>
      <c r="C81" s="43">
        <f>SUM(C77:C80)</f>
        <v>0</v>
      </c>
      <c r="D81" s="43">
        <f aca="true" t="shared" si="16" ref="D81:BK81">SUM(D77:D80)</f>
        <v>1.389272603</v>
      </c>
      <c r="E81" s="43">
        <f t="shared" si="16"/>
        <v>0</v>
      </c>
      <c r="F81" s="43">
        <f t="shared" si="16"/>
        <v>0</v>
      </c>
      <c r="G81" s="43">
        <f t="shared" si="16"/>
        <v>0</v>
      </c>
      <c r="H81" s="43">
        <f t="shared" si="16"/>
        <v>0</v>
      </c>
      <c r="I81" s="43">
        <f t="shared" si="16"/>
        <v>46.677194633999996</v>
      </c>
      <c r="J81" s="43">
        <f t="shared" si="16"/>
        <v>0</v>
      </c>
      <c r="K81" s="43">
        <f t="shared" si="16"/>
        <v>0</v>
      </c>
      <c r="L81" s="43">
        <f t="shared" si="16"/>
        <v>170.506431015</v>
      </c>
      <c r="M81" s="43">
        <f t="shared" si="16"/>
        <v>0</v>
      </c>
      <c r="N81" s="43">
        <f t="shared" si="16"/>
        <v>0</v>
      </c>
      <c r="O81" s="43">
        <f t="shared" si="16"/>
        <v>0</v>
      </c>
      <c r="P81" s="43">
        <f t="shared" si="16"/>
        <v>0</v>
      </c>
      <c r="Q81" s="43">
        <f t="shared" si="16"/>
        <v>0</v>
      </c>
      <c r="R81" s="43">
        <f t="shared" si="16"/>
        <v>0.000890987</v>
      </c>
      <c r="S81" s="43">
        <f t="shared" si="16"/>
        <v>0</v>
      </c>
      <c r="T81" s="43">
        <f t="shared" si="16"/>
        <v>0</v>
      </c>
      <c r="U81" s="43">
        <f t="shared" si="16"/>
        <v>0</v>
      </c>
      <c r="V81" s="43">
        <f t="shared" si="16"/>
        <v>2.342E-06</v>
      </c>
      <c r="W81" s="43">
        <f t="shared" si="16"/>
        <v>0</v>
      </c>
      <c r="X81" s="43">
        <f t="shared" si="16"/>
        <v>0</v>
      </c>
      <c r="Y81" s="43">
        <f t="shared" si="16"/>
        <v>0</v>
      </c>
      <c r="Z81" s="43">
        <f t="shared" si="16"/>
        <v>0</v>
      </c>
      <c r="AA81" s="43">
        <f t="shared" si="16"/>
        <v>0</v>
      </c>
      <c r="AB81" s="43">
        <f t="shared" si="16"/>
        <v>0</v>
      </c>
      <c r="AC81" s="43">
        <f t="shared" si="16"/>
        <v>0</v>
      </c>
      <c r="AD81" s="43">
        <f t="shared" si="16"/>
        <v>0</v>
      </c>
      <c r="AE81" s="43">
        <f t="shared" si="16"/>
        <v>0</v>
      </c>
      <c r="AF81" s="43">
        <f t="shared" si="16"/>
        <v>0</v>
      </c>
      <c r="AG81" s="43">
        <f t="shared" si="16"/>
        <v>0</v>
      </c>
      <c r="AH81" s="43">
        <f t="shared" si="16"/>
        <v>0</v>
      </c>
      <c r="AI81" s="43">
        <f t="shared" si="16"/>
        <v>0</v>
      </c>
      <c r="AJ81" s="43">
        <f t="shared" si="16"/>
        <v>0</v>
      </c>
      <c r="AK81" s="43">
        <f t="shared" si="16"/>
        <v>0</v>
      </c>
      <c r="AL81" s="43">
        <f t="shared" si="16"/>
        <v>0</v>
      </c>
      <c r="AM81" s="43">
        <f t="shared" si="16"/>
        <v>0</v>
      </c>
      <c r="AN81" s="43">
        <f t="shared" si="16"/>
        <v>0</v>
      </c>
      <c r="AO81" s="43">
        <f t="shared" si="16"/>
        <v>0</v>
      </c>
      <c r="AP81" s="43">
        <f t="shared" si="16"/>
        <v>0</v>
      </c>
      <c r="AQ81" s="43">
        <f t="shared" si="16"/>
        <v>0</v>
      </c>
      <c r="AR81" s="43">
        <f t="shared" si="16"/>
        <v>0</v>
      </c>
      <c r="AS81" s="43">
        <f t="shared" si="16"/>
        <v>0</v>
      </c>
      <c r="AT81" s="43">
        <f t="shared" si="16"/>
        <v>0</v>
      </c>
      <c r="AU81" s="43">
        <f t="shared" si="16"/>
        <v>0</v>
      </c>
      <c r="AV81" s="43">
        <f t="shared" si="16"/>
        <v>0</v>
      </c>
      <c r="AW81" s="43">
        <f t="shared" si="16"/>
        <v>0</v>
      </c>
      <c r="AX81" s="43">
        <f t="shared" si="16"/>
        <v>0</v>
      </c>
      <c r="AY81" s="43">
        <f t="shared" si="16"/>
        <v>0</v>
      </c>
      <c r="AZ81" s="43">
        <f t="shared" si="16"/>
        <v>0</v>
      </c>
      <c r="BA81" s="43">
        <f t="shared" si="16"/>
        <v>0</v>
      </c>
      <c r="BB81" s="43">
        <f t="shared" si="16"/>
        <v>0</v>
      </c>
      <c r="BC81" s="43">
        <f t="shared" si="16"/>
        <v>0</v>
      </c>
      <c r="BD81" s="43">
        <f t="shared" si="16"/>
        <v>0</v>
      </c>
      <c r="BE81" s="43">
        <f t="shared" si="16"/>
        <v>0</v>
      </c>
      <c r="BF81" s="43">
        <f t="shared" si="16"/>
        <v>0</v>
      </c>
      <c r="BG81" s="43">
        <f t="shared" si="16"/>
        <v>0</v>
      </c>
      <c r="BH81" s="43">
        <f t="shared" si="16"/>
        <v>0</v>
      </c>
      <c r="BI81" s="43">
        <f t="shared" si="16"/>
        <v>0</v>
      </c>
      <c r="BJ81" s="43">
        <f t="shared" si="16"/>
        <v>0</v>
      </c>
      <c r="BK81" s="43">
        <f t="shared" si="16"/>
        <v>218.57379158100002</v>
      </c>
      <c r="BL81" s="86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s="34" customFormat="1" ht="12.75">
      <c r="A82" s="31"/>
      <c r="B82" s="33" t="s">
        <v>75</v>
      </c>
      <c r="C82" s="43">
        <f aca="true" t="shared" si="17" ref="C82:AR82">SUM(C81,C75)</f>
        <v>0</v>
      </c>
      <c r="D82" s="62">
        <f t="shared" si="17"/>
        <v>1.389272603</v>
      </c>
      <c r="E82" s="62">
        <f t="shared" si="17"/>
        <v>0</v>
      </c>
      <c r="F82" s="62">
        <f t="shared" si="17"/>
        <v>0</v>
      </c>
      <c r="G82" s="61">
        <f t="shared" si="17"/>
        <v>0</v>
      </c>
      <c r="H82" s="42">
        <f t="shared" si="17"/>
        <v>0</v>
      </c>
      <c r="I82" s="62">
        <f t="shared" si="17"/>
        <v>46.677194633999996</v>
      </c>
      <c r="J82" s="62">
        <f t="shared" si="17"/>
        <v>0</v>
      </c>
      <c r="K82" s="62">
        <f t="shared" si="17"/>
        <v>0</v>
      </c>
      <c r="L82" s="61">
        <f t="shared" si="17"/>
        <v>170.506431015</v>
      </c>
      <c r="M82" s="42">
        <f t="shared" si="17"/>
        <v>0</v>
      </c>
      <c r="N82" s="62">
        <f t="shared" si="17"/>
        <v>0</v>
      </c>
      <c r="O82" s="62">
        <f t="shared" si="17"/>
        <v>0</v>
      </c>
      <c r="P82" s="62">
        <f t="shared" si="17"/>
        <v>0</v>
      </c>
      <c r="Q82" s="61">
        <f t="shared" si="17"/>
        <v>0</v>
      </c>
      <c r="R82" s="42">
        <f t="shared" si="17"/>
        <v>0.000890987</v>
      </c>
      <c r="S82" s="62">
        <f t="shared" si="17"/>
        <v>0</v>
      </c>
      <c r="T82" s="62">
        <f t="shared" si="17"/>
        <v>0</v>
      </c>
      <c r="U82" s="62">
        <f t="shared" si="17"/>
        <v>0</v>
      </c>
      <c r="V82" s="61">
        <f t="shared" si="17"/>
        <v>2.342E-06</v>
      </c>
      <c r="W82" s="42">
        <f t="shared" si="17"/>
        <v>0</v>
      </c>
      <c r="X82" s="62">
        <f t="shared" si="17"/>
        <v>0</v>
      </c>
      <c r="Y82" s="62">
        <f t="shared" si="17"/>
        <v>0</v>
      </c>
      <c r="Z82" s="62">
        <f t="shared" si="17"/>
        <v>0</v>
      </c>
      <c r="AA82" s="61">
        <f t="shared" si="17"/>
        <v>0</v>
      </c>
      <c r="AB82" s="42">
        <f t="shared" si="17"/>
        <v>0</v>
      </c>
      <c r="AC82" s="62">
        <f t="shared" si="17"/>
        <v>0</v>
      </c>
      <c r="AD82" s="62">
        <f t="shared" si="17"/>
        <v>0</v>
      </c>
      <c r="AE82" s="62">
        <f t="shared" si="17"/>
        <v>0</v>
      </c>
      <c r="AF82" s="61">
        <f t="shared" si="17"/>
        <v>0</v>
      </c>
      <c r="AG82" s="42">
        <f t="shared" si="17"/>
        <v>0</v>
      </c>
      <c r="AH82" s="62">
        <f t="shared" si="17"/>
        <v>0</v>
      </c>
      <c r="AI82" s="62">
        <f t="shared" si="17"/>
        <v>0</v>
      </c>
      <c r="AJ82" s="62">
        <f t="shared" si="17"/>
        <v>0</v>
      </c>
      <c r="AK82" s="61">
        <f t="shared" si="17"/>
        <v>0</v>
      </c>
      <c r="AL82" s="42">
        <f t="shared" si="17"/>
        <v>0</v>
      </c>
      <c r="AM82" s="62">
        <f t="shared" si="17"/>
        <v>0</v>
      </c>
      <c r="AN82" s="62">
        <f t="shared" si="17"/>
        <v>0</v>
      </c>
      <c r="AO82" s="62">
        <f t="shared" si="17"/>
        <v>0</v>
      </c>
      <c r="AP82" s="61">
        <f t="shared" si="17"/>
        <v>0</v>
      </c>
      <c r="AQ82" s="42">
        <f t="shared" si="17"/>
        <v>0</v>
      </c>
      <c r="AR82" s="62">
        <f t="shared" si="17"/>
        <v>0</v>
      </c>
      <c r="AS82" s="62">
        <f aca="true" t="shared" si="18" ref="AS82:BK82">SUM(AS81,AS75)</f>
        <v>0</v>
      </c>
      <c r="AT82" s="62">
        <f t="shared" si="18"/>
        <v>0</v>
      </c>
      <c r="AU82" s="61">
        <f t="shared" si="18"/>
        <v>0</v>
      </c>
      <c r="AV82" s="42">
        <f t="shared" si="18"/>
        <v>0</v>
      </c>
      <c r="AW82" s="62">
        <f t="shared" si="18"/>
        <v>0</v>
      </c>
      <c r="AX82" s="62">
        <f t="shared" si="18"/>
        <v>0</v>
      </c>
      <c r="AY82" s="62">
        <f t="shared" si="18"/>
        <v>0</v>
      </c>
      <c r="AZ82" s="61">
        <f t="shared" si="18"/>
        <v>0</v>
      </c>
      <c r="BA82" s="42">
        <f t="shared" si="18"/>
        <v>0</v>
      </c>
      <c r="BB82" s="62">
        <f t="shared" si="18"/>
        <v>0</v>
      </c>
      <c r="BC82" s="62">
        <f t="shared" si="18"/>
        <v>0</v>
      </c>
      <c r="BD82" s="62">
        <f t="shared" si="18"/>
        <v>0</v>
      </c>
      <c r="BE82" s="61">
        <f t="shared" si="18"/>
        <v>0</v>
      </c>
      <c r="BF82" s="42">
        <f t="shared" si="18"/>
        <v>0</v>
      </c>
      <c r="BG82" s="62">
        <f t="shared" si="18"/>
        <v>0</v>
      </c>
      <c r="BH82" s="62">
        <f t="shared" si="18"/>
        <v>0</v>
      </c>
      <c r="BI82" s="62">
        <f t="shared" si="18"/>
        <v>0</v>
      </c>
      <c r="BJ82" s="61">
        <f t="shared" si="18"/>
        <v>0</v>
      </c>
      <c r="BK82" s="81">
        <f t="shared" si="18"/>
        <v>218.57379158100002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64" ht="4.5" customHeight="1">
      <c r="A83" s="10"/>
      <c r="B83" s="17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6"/>
      <c r="BL83" s="86"/>
    </row>
    <row r="84" spans="1:64" ht="12.75">
      <c r="A84" s="10" t="s">
        <v>20</v>
      </c>
      <c r="B84" s="16" t="s">
        <v>21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86"/>
    </row>
    <row r="85" spans="1:64" ht="12.75">
      <c r="A85" s="10" t="s">
        <v>67</v>
      </c>
      <c r="B85" s="17" t="s">
        <v>22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6"/>
      <c r="BL85" s="86"/>
    </row>
    <row r="86" spans="1:64" ht="12.75">
      <c r="A86" s="10"/>
      <c r="B86" s="21" t="s">
        <v>122</v>
      </c>
      <c r="C86" s="47">
        <v>0</v>
      </c>
      <c r="D86" s="45">
        <v>36.228529797</v>
      </c>
      <c r="E86" s="40">
        <v>0</v>
      </c>
      <c r="F86" s="40">
        <v>0</v>
      </c>
      <c r="G86" s="46">
        <v>0</v>
      </c>
      <c r="H86" s="63">
        <v>2.710616264</v>
      </c>
      <c r="I86" s="40">
        <v>2.935843119</v>
      </c>
      <c r="J86" s="40">
        <v>0</v>
      </c>
      <c r="K86" s="40">
        <v>0</v>
      </c>
      <c r="L86" s="46">
        <v>29.970228329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0.961175191</v>
      </c>
      <c r="S86" s="40">
        <v>0</v>
      </c>
      <c r="T86" s="40">
        <v>0</v>
      </c>
      <c r="U86" s="40">
        <v>0</v>
      </c>
      <c r="V86" s="46">
        <v>0.428555539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0</v>
      </c>
      <c r="AS86" s="40">
        <v>0</v>
      </c>
      <c r="AT86" s="40">
        <v>0</v>
      </c>
      <c r="AU86" s="46">
        <v>0</v>
      </c>
      <c r="AV86" s="63">
        <v>6.922919284</v>
      </c>
      <c r="AW86" s="40">
        <v>0.264434141</v>
      </c>
      <c r="AX86" s="40">
        <v>0</v>
      </c>
      <c r="AY86" s="40">
        <v>0</v>
      </c>
      <c r="AZ86" s="46">
        <v>16.829380714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1.362259071</v>
      </c>
      <c r="BG86" s="45">
        <v>0</v>
      </c>
      <c r="BH86" s="40">
        <v>0</v>
      </c>
      <c r="BI86" s="40">
        <v>0</v>
      </c>
      <c r="BJ86" s="46">
        <v>0.580493522</v>
      </c>
      <c r="BK86" s="108">
        <v>99.194434971</v>
      </c>
      <c r="BL86" s="86"/>
    </row>
    <row r="87" spans="1:64" ht="12.75">
      <c r="A87" s="10"/>
      <c r="B87" s="21" t="s">
        <v>153</v>
      </c>
      <c r="C87" s="47">
        <v>0</v>
      </c>
      <c r="D87" s="45">
        <v>5.705427306</v>
      </c>
      <c r="E87" s="40">
        <v>0</v>
      </c>
      <c r="F87" s="40">
        <v>0</v>
      </c>
      <c r="G87" s="46">
        <v>0</v>
      </c>
      <c r="H87" s="63">
        <v>13.080697027</v>
      </c>
      <c r="I87" s="40">
        <v>2.060509662</v>
      </c>
      <c r="J87" s="40">
        <v>0</v>
      </c>
      <c r="K87" s="40">
        <v>0</v>
      </c>
      <c r="L87" s="46">
        <v>34.546057608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6.255219441</v>
      </c>
      <c r="S87" s="40">
        <v>0.454989245</v>
      </c>
      <c r="T87" s="40">
        <v>0</v>
      </c>
      <c r="U87" s="40">
        <v>0</v>
      </c>
      <c r="V87" s="46">
        <v>1.335791689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0.009913976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0.000356325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49.222497943</v>
      </c>
      <c r="AW87" s="40">
        <v>4.301620292</v>
      </c>
      <c r="AX87" s="40">
        <v>0</v>
      </c>
      <c r="AY87" s="40">
        <v>0</v>
      </c>
      <c r="AZ87" s="46">
        <v>32.024159102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23.060792435</v>
      </c>
      <c r="BG87" s="45">
        <v>0.774760401</v>
      </c>
      <c r="BH87" s="40">
        <v>0</v>
      </c>
      <c r="BI87" s="40">
        <v>0</v>
      </c>
      <c r="BJ87" s="46">
        <v>4.327351526</v>
      </c>
      <c r="BK87" s="108">
        <v>177.160143978</v>
      </c>
      <c r="BL87" s="86"/>
    </row>
    <row r="88" spans="1:64" ht="12.75">
      <c r="A88" s="10"/>
      <c r="B88" s="21" t="s">
        <v>121</v>
      </c>
      <c r="C88" s="47">
        <v>0</v>
      </c>
      <c r="D88" s="45">
        <v>23.518814182</v>
      </c>
      <c r="E88" s="40">
        <v>0</v>
      </c>
      <c r="F88" s="40">
        <v>0</v>
      </c>
      <c r="G88" s="46">
        <v>0</v>
      </c>
      <c r="H88" s="63">
        <v>15.285648605</v>
      </c>
      <c r="I88" s="40">
        <v>0.76777379</v>
      </c>
      <c r="J88" s="40">
        <v>0</v>
      </c>
      <c r="K88" s="40">
        <v>0</v>
      </c>
      <c r="L88" s="46">
        <v>63.77060439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6.112504728</v>
      </c>
      <c r="S88" s="40">
        <v>0.024783723</v>
      </c>
      <c r="T88" s="40">
        <v>0</v>
      </c>
      <c r="U88" s="40">
        <v>0</v>
      </c>
      <c r="V88" s="46">
        <v>1.926528091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0.070401486</v>
      </c>
      <c r="AS88" s="40">
        <v>0</v>
      </c>
      <c r="AT88" s="40">
        <v>0</v>
      </c>
      <c r="AU88" s="46">
        <v>0</v>
      </c>
      <c r="AV88" s="63">
        <v>14.05963012</v>
      </c>
      <c r="AW88" s="40">
        <v>6.536052293</v>
      </c>
      <c r="AX88" s="40">
        <v>0</v>
      </c>
      <c r="AY88" s="40">
        <v>0</v>
      </c>
      <c r="AZ88" s="46">
        <v>39.339716099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4.013583015</v>
      </c>
      <c r="BG88" s="45">
        <v>0.035147267</v>
      </c>
      <c r="BH88" s="40">
        <v>0</v>
      </c>
      <c r="BI88" s="40">
        <v>0</v>
      </c>
      <c r="BJ88" s="46">
        <v>2.013305614</v>
      </c>
      <c r="BK88" s="108">
        <v>177.474493403</v>
      </c>
      <c r="BL88" s="86"/>
    </row>
    <row r="89" spans="1:64" ht="12.75">
      <c r="A89" s="10"/>
      <c r="B89" s="21" t="s">
        <v>117</v>
      </c>
      <c r="C89" s="47">
        <v>0</v>
      </c>
      <c r="D89" s="45">
        <v>134.406604395</v>
      </c>
      <c r="E89" s="40">
        <v>0</v>
      </c>
      <c r="F89" s="40">
        <v>0</v>
      </c>
      <c r="G89" s="46">
        <v>0</v>
      </c>
      <c r="H89" s="63">
        <v>44.642937223</v>
      </c>
      <c r="I89" s="40">
        <v>15.731237549</v>
      </c>
      <c r="J89" s="40">
        <v>0</v>
      </c>
      <c r="K89" s="40">
        <v>0</v>
      </c>
      <c r="L89" s="46">
        <v>124.766414525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16.286643697</v>
      </c>
      <c r="S89" s="40">
        <v>1.325358271</v>
      </c>
      <c r="T89" s="40">
        <v>0</v>
      </c>
      <c r="U89" s="40">
        <v>0</v>
      </c>
      <c r="V89" s="46">
        <v>6.101823813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0.000540058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0.001750941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</v>
      </c>
      <c r="AS89" s="40">
        <v>0</v>
      </c>
      <c r="AT89" s="40">
        <v>0</v>
      </c>
      <c r="AU89" s="46">
        <v>0</v>
      </c>
      <c r="AV89" s="63">
        <v>94.3647348</v>
      </c>
      <c r="AW89" s="40">
        <v>58.304178649</v>
      </c>
      <c r="AX89" s="40">
        <v>0</v>
      </c>
      <c r="AY89" s="40">
        <v>0</v>
      </c>
      <c r="AZ89" s="46">
        <v>139.731238527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24.913372589</v>
      </c>
      <c r="BG89" s="45">
        <v>0.701689504</v>
      </c>
      <c r="BH89" s="40">
        <v>0</v>
      </c>
      <c r="BI89" s="40">
        <v>0</v>
      </c>
      <c r="BJ89" s="46">
        <v>15.797767233</v>
      </c>
      <c r="BK89" s="108">
        <v>677.076291774</v>
      </c>
      <c r="BL89" s="86"/>
    </row>
    <row r="90" spans="1:64" ht="12.75">
      <c r="A90" s="10"/>
      <c r="B90" s="21" t="s">
        <v>120</v>
      </c>
      <c r="C90" s="47">
        <v>0</v>
      </c>
      <c r="D90" s="45">
        <v>33.271200478</v>
      </c>
      <c r="E90" s="40">
        <v>0</v>
      </c>
      <c r="F90" s="40">
        <v>0</v>
      </c>
      <c r="G90" s="46">
        <v>0</v>
      </c>
      <c r="H90" s="63">
        <v>45.034276902</v>
      </c>
      <c r="I90" s="40">
        <v>50.540137343</v>
      </c>
      <c r="J90" s="40">
        <v>0</v>
      </c>
      <c r="K90" s="40">
        <v>0</v>
      </c>
      <c r="L90" s="46">
        <v>208.002666796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20.305478561</v>
      </c>
      <c r="S90" s="40">
        <v>1.378430888</v>
      </c>
      <c r="T90" s="40">
        <v>0</v>
      </c>
      <c r="U90" s="40">
        <v>0</v>
      </c>
      <c r="V90" s="46">
        <v>10.369216597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0.054935143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0.05032354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</v>
      </c>
      <c r="AS90" s="40">
        <v>0</v>
      </c>
      <c r="AT90" s="40">
        <v>0</v>
      </c>
      <c r="AU90" s="46">
        <v>0</v>
      </c>
      <c r="AV90" s="63">
        <v>93.702680245</v>
      </c>
      <c r="AW90" s="40">
        <v>32.101653313</v>
      </c>
      <c r="AX90" s="40">
        <v>0</v>
      </c>
      <c r="AY90" s="40">
        <v>0</v>
      </c>
      <c r="AZ90" s="46">
        <v>269.344989205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29.362532644</v>
      </c>
      <c r="BG90" s="45">
        <v>5.304777338</v>
      </c>
      <c r="BH90" s="40">
        <v>0</v>
      </c>
      <c r="BI90" s="40">
        <v>0</v>
      </c>
      <c r="BJ90" s="46">
        <v>19.952526256</v>
      </c>
      <c r="BK90" s="108">
        <v>818.775825249</v>
      </c>
      <c r="BL90" s="86"/>
    </row>
    <row r="91" spans="1:64" ht="12.75">
      <c r="A91" s="10"/>
      <c r="B91" s="21" t="s">
        <v>119</v>
      </c>
      <c r="C91" s="47">
        <v>0</v>
      </c>
      <c r="D91" s="45">
        <v>28.913222046</v>
      </c>
      <c r="E91" s="40">
        <v>0</v>
      </c>
      <c r="F91" s="40">
        <v>0</v>
      </c>
      <c r="G91" s="46">
        <v>0</v>
      </c>
      <c r="H91" s="63">
        <v>3.702848024</v>
      </c>
      <c r="I91" s="40">
        <v>3.309593413</v>
      </c>
      <c r="J91" s="40">
        <v>0</v>
      </c>
      <c r="K91" s="40">
        <v>0</v>
      </c>
      <c r="L91" s="46">
        <v>57.659875069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1.276001043</v>
      </c>
      <c r="S91" s="40">
        <v>0</v>
      </c>
      <c r="T91" s="40">
        <v>0</v>
      </c>
      <c r="U91" s="40">
        <v>0</v>
      </c>
      <c r="V91" s="46">
        <v>0.438530111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0.000718788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7.155205989</v>
      </c>
      <c r="AW91" s="40">
        <v>9.245593449</v>
      </c>
      <c r="AX91" s="40">
        <v>0</v>
      </c>
      <c r="AY91" s="40">
        <v>0</v>
      </c>
      <c r="AZ91" s="46">
        <v>23.047375773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2.024480655</v>
      </c>
      <c r="BG91" s="45">
        <v>0.052565531</v>
      </c>
      <c r="BH91" s="40">
        <v>0</v>
      </c>
      <c r="BI91" s="40">
        <v>0</v>
      </c>
      <c r="BJ91" s="46">
        <v>4.337682261</v>
      </c>
      <c r="BK91" s="108">
        <v>141.163692152</v>
      </c>
      <c r="BL91" s="86"/>
    </row>
    <row r="92" spans="1:64" ht="12.75">
      <c r="A92" s="10"/>
      <c r="B92" s="21" t="s">
        <v>118</v>
      </c>
      <c r="C92" s="47">
        <v>0</v>
      </c>
      <c r="D92" s="45">
        <v>6.017271485</v>
      </c>
      <c r="E92" s="40">
        <v>0</v>
      </c>
      <c r="F92" s="40">
        <v>0</v>
      </c>
      <c r="G92" s="46">
        <v>0</v>
      </c>
      <c r="H92" s="63">
        <v>1.272648918</v>
      </c>
      <c r="I92" s="40">
        <v>1.029444711</v>
      </c>
      <c r="J92" s="40">
        <v>0</v>
      </c>
      <c r="K92" s="40">
        <v>0</v>
      </c>
      <c r="L92" s="46">
        <v>18.796257046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0.448974329</v>
      </c>
      <c r="S92" s="40">
        <v>0</v>
      </c>
      <c r="T92" s="40">
        <v>0</v>
      </c>
      <c r="U92" s="40">
        <v>0</v>
      </c>
      <c r="V92" s="46">
        <v>0.129111996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15.165747578</v>
      </c>
      <c r="AS92" s="40">
        <v>0</v>
      </c>
      <c r="AT92" s="40">
        <v>0</v>
      </c>
      <c r="AU92" s="46">
        <v>0</v>
      </c>
      <c r="AV92" s="63">
        <v>2.246964463</v>
      </c>
      <c r="AW92" s="40">
        <v>0.690470566</v>
      </c>
      <c r="AX92" s="40">
        <v>0</v>
      </c>
      <c r="AY92" s="40">
        <v>0</v>
      </c>
      <c r="AZ92" s="46">
        <v>12.151959642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0.850546999</v>
      </c>
      <c r="BG92" s="45">
        <v>0.152362509</v>
      </c>
      <c r="BH92" s="40">
        <v>0</v>
      </c>
      <c r="BI92" s="40">
        <v>0</v>
      </c>
      <c r="BJ92" s="46">
        <v>0.305051185</v>
      </c>
      <c r="BK92" s="108">
        <v>59.256811427</v>
      </c>
      <c r="BL92" s="86"/>
    </row>
    <row r="93" spans="1:64" ht="12.75">
      <c r="A93" s="31"/>
      <c r="B93" s="33" t="s">
        <v>74</v>
      </c>
      <c r="C93" s="101">
        <f aca="true" t="shared" si="19" ref="C93:AH93">SUM(C86:C92)</f>
        <v>0</v>
      </c>
      <c r="D93" s="71">
        <f t="shared" si="19"/>
        <v>268.06106968899996</v>
      </c>
      <c r="E93" s="71">
        <f t="shared" si="19"/>
        <v>0</v>
      </c>
      <c r="F93" s="71">
        <f t="shared" si="19"/>
        <v>0</v>
      </c>
      <c r="G93" s="71">
        <f t="shared" si="19"/>
        <v>0</v>
      </c>
      <c r="H93" s="71">
        <f t="shared" si="19"/>
        <v>125.729672963</v>
      </c>
      <c r="I93" s="71">
        <f t="shared" si="19"/>
        <v>76.374539587</v>
      </c>
      <c r="J93" s="71">
        <f t="shared" si="19"/>
        <v>0</v>
      </c>
      <c r="K93" s="71">
        <f t="shared" si="19"/>
        <v>0</v>
      </c>
      <c r="L93" s="71">
        <f t="shared" si="19"/>
        <v>537.512103763</v>
      </c>
      <c r="M93" s="71">
        <f t="shared" si="19"/>
        <v>0</v>
      </c>
      <c r="N93" s="71">
        <f t="shared" si="19"/>
        <v>0</v>
      </c>
      <c r="O93" s="71">
        <f t="shared" si="19"/>
        <v>0</v>
      </c>
      <c r="P93" s="71">
        <f t="shared" si="19"/>
        <v>0</v>
      </c>
      <c r="Q93" s="71">
        <f t="shared" si="19"/>
        <v>0</v>
      </c>
      <c r="R93" s="71">
        <f t="shared" si="19"/>
        <v>51.64599699</v>
      </c>
      <c r="S93" s="71">
        <f t="shared" si="19"/>
        <v>3.183562127</v>
      </c>
      <c r="T93" s="71">
        <f t="shared" si="19"/>
        <v>0</v>
      </c>
      <c r="U93" s="71">
        <f t="shared" si="19"/>
        <v>0</v>
      </c>
      <c r="V93" s="71">
        <f t="shared" si="19"/>
        <v>20.729557835999998</v>
      </c>
      <c r="W93" s="71">
        <f t="shared" si="19"/>
        <v>0</v>
      </c>
      <c r="X93" s="71">
        <f t="shared" si="19"/>
        <v>0</v>
      </c>
      <c r="Y93" s="71">
        <f t="shared" si="19"/>
        <v>0</v>
      </c>
      <c r="Z93" s="71">
        <f t="shared" si="19"/>
        <v>0</v>
      </c>
      <c r="AA93" s="71">
        <f t="shared" si="19"/>
        <v>0</v>
      </c>
      <c r="AB93" s="71">
        <f t="shared" si="19"/>
        <v>0.06538917699999999</v>
      </c>
      <c r="AC93" s="71">
        <f t="shared" si="19"/>
        <v>0</v>
      </c>
      <c r="AD93" s="71">
        <f t="shared" si="19"/>
        <v>0</v>
      </c>
      <c r="AE93" s="71">
        <f t="shared" si="19"/>
        <v>0</v>
      </c>
      <c r="AF93" s="71">
        <f t="shared" si="19"/>
        <v>0</v>
      </c>
      <c r="AG93" s="71">
        <f t="shared" si="19"/>
        <v>0</v>
      </c>
      <c r="AH93" s="71">
        <f t="shared" si="19"/>
        <v>0</v>
      </c>
      <c r="AI93" s="71">
        <f aca="true" t="shared" si="20" ref="AI93:BK93">SUM(AI86:AI92)</f>
        <v>0</v>
      </c>
      <c r="AJ93" s="71">
        <f t="shared" si="20"/>
        <v>0</v>
      </c>
      <c r="AK93" s="71">
        <f t="shared" si="20"/>
        <v>0</v>
      </c>
      <c r="AL93" s="71">
        <f t="shared" si="20"/>
        <v>0.053149593999999994</v>
      </c>
      <c r="AM93" s="71">
        <f t="shared" si="20"/>
        <v>0</v>
      </c>
      <c r="AN93" s="71">
        <f t="shared" si="20"/>
        <v>0</v>
      </c>
      <c r="AO93" s="71">
        <f t="shared" si="20"/>
        <v>0</v>
      </c>
      <c r="AP93" s="71">
        <f t="shared" si="20"/>
        <v>0</v>
      </c>
      <c r="AQ93" s="71">
        <f t="shared" si="20"/>
        <v>0</v>
      </c>
      <c r="AR93" s="71">
        <f t="shared" si="20"/>
        <v>15.236149064</v>
      </c>
      <c r="AS93" s="71">
        <f t="shared" si="20"/>
        <v>0</v>
      </c>
      <c r="AT93" s="71">
        <f t="shared" si="20"/>
        <v>0</v>
      </c>
      <c r="AU93" s="71">
        <f t="shared" si="20"/>
        <v>0</v>
      </c>
      <c r="AV93" s="71">
        <f t="shared" si="20"/>
        <v>267.67463284400003</v>
      </c>
      <c r="AW93" s="71">
        <f t="shared" si="20"/>
        <v>111.444002703</v>
      </c>
      <c r="AX93" s="71">
        <f t="shared" si="20"/>
        <v>0</v>
      </c>
      <c r="AY93" s="71">
        <f t="shared" si="20"/>
        <v>0</v>
      </c>
      <c r="AZ93" s="71">
        <f t="shared" si="20"/>
        <v>532.4688190619999</v>
      </c>
      <c r="BA93" s="71">
        <f t="shared" si="20"/>
        <v>0</v>
      </c>
      <c r="BB93" s="71">
        <f t="shared" si="20"/>
        <v>0</v>
      </c>
      <c r="BC93" s="71">
        <f t="shared" si="20"/>
        <v>0</v>
      </c>
      <c r="BD93" s="71">
        <f t="shared" si="20"/>
        <v>0</v>
      </c>
      <c r="BE93" s="71">
        <f t="shared" si="20"/>
        <v>0</v>
      </c>
      <c r="BF93" s="71">
        <f t="shared" si="20"/>
        <v>85.58756740800001</v>
      </c>
      <c r="BG93" s="71">
        <f t="shared" si="20"/>
        <v>7.02130255</v>
      </c>
      <c r="BH93" s="71">
        <f t="shared" si="20"/>
        <v>0</v>
      </c>
      <c r="BI93" s="71">
        <f t="shared" si="20"/>
        <v>0</v>
      </c>
      <c r="BJ93" s="71">
        <f t="shared" si="20"/>
        <v>47.314177597000004</v>
      </c>
      <c r="BK93" s="114">
        <f t="shared" si="20"/>
        <v>2150.101692954</v>
      </c>
      <c r="BL93" s="86"/>
    </row>
    <row r="94" spans="1:64" ht="4.5" customHeight="1">
      <c r="A94" s="10"/>
      <c r="B94" s="20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6"/>
      <c r="BL94" s="86"/>
    </row>
    <row r="95" spans="1:66" ht="12.75">
      <c r="A95" s="31"/>
      <c r="B95" s="102" t="s">
        <v>88</v>
      </c>
      <c r="C95" s="44">
        <f aca="true" t="shared" si="21" ref="C95:AH95">+C93++C70+C65+C39+C82</f>
        <v>0</v>
      </c>
      <c r="D95" s="73">
        <f t="shared" si="21"/>
        <v>3653.2171633559997</v>
      </c>
      <c r="E95" s="73">
        <f t="shared" si="21"/>
        <v>0</v>
      </c>
      <c r="F95" s="73">
        <f t="shared" si="21"/>
        <v>0</v>
      </c>
      <c r="G95" s="73">
        <f t="shared" si="21"/>
        <v>0</v>
      </c>
      <c r="H95" s="73">
        <f t="shared" si="21"/>
        <v>4426.8583063099995</v>
      </c>
      <c r="I95" s="73">
        <f t="shared" si="21"/>
        <v>18988.730132075998</v>
      </c>
      <c r="J95" s="73">
        <f t="shared" si="21"/>
        <v>1995.698681963</v>
      </c>
      <c r="K95" s="73">
        <f t="shared" si="21"/>
        <v>15.521628834</v>
      </c>
      <c r="L95" s="73">
        <f t="shared" si="21"/>
        <v>8126.949809583999</v>
      </c>
      <c r="M95" s="73">
        <f t="shared" si="21"/>
        <v>0</v>
      </c>
      <c r="N95" s="73">
        <f t="shared" si="21"/>
        <v>0</v>
      </c>
      <c r="O95" s="73">
        <f t="shared" si="21"/>
        <v>0</v>
      </c>
      <c r="P95" s="73">
        <f t="shared" si="21"/>
        <v>0</v>
      </c>
      <c r="Q95" s="73">
        <f t="shared" si="21"/>
        <v>0</v>
      </c>
      <c r="R95" s="73">
        <f t="shared" si="21"/>
        <v>1987.171270518</v>
      </c>
      <c r="S95" s="73">
        <f t="shared" si="21"/>
        <v>546.337050868</v>
      </c>
      <c r="T95" s="73">
        <f t="shared" si="21"/>
        <v>71.537887809</v>
      </c>
      <c r="U95" s="73">
        <f t="shared" si="21"/>
        <v>0</v>
      </c>
      <c r="V95" s="73">
        <f t="shared" si="21"/>
        <v>678.661113911</v>
      </c>
      <c r="W95" s="73">
        <f t="shared" si="21"/>
        <v>0</v>
      </c>
      <c r="X95" s="73">
        <f t="shared" si="21"/>
        <v>0</v>
      </c>
      <c r="Y95" s="73">
        <f t="shared" si="21"/>
        <v>0</v>
      </c>
      <c r="Z95" s="73">
        <f t="shared" si="21"/>
        <v>0</v>
      </c>
      <c r="AA95" s="73">
        <f t="shared" si="21"/>
        <v>0</v>
      </c>
      <c r="AB95" s="73">
        <f t="shared" si="21"/>
        <v>12.309487044</v>
      </c>
      <c r="AC95" s="73">
        <f t="shared" si="21"/>
        <v>42.499621077</v>
      </c>
      <c r="AD95" s="73">
        <f t="shared" si="21"/>
        <v>0</v>
      </c>
      <c r="AE95" s="73">
        <f t="shared" si="21"/>
        <v>0</v>
      </c>
      <c r="AF95" s="73">
        <f t="shared" si="21"/>
        <v>1.2088637789999999</v>
      </c>
      <c r="AG95" s="73">
        <f t="shared" si="21"/>
        <v>0</v>
      </c>
      <c r="AH95" s="73">
        <f t="shared" si="21"/>
        <v>0</v>
      </c>
      <c r="AI95" s="73">
        <f aca="true" t="shared" si="22" ref="AI95:BJ95">+AI93++AI70+AI65+AI39+AI82</f>
        <v>0</v>
      </c>
      <c r="AJ95" s="73">
        <f t="shared" si="22"/>
        <v>0</v>
      </c>
      <c r="AK95" s="73">
        <f t="shared" si="22"/>
        <v>0</v>
      </c>
      <c r="AL95" s="73">
        <f t="shared" si="22"/>
        <v>7.227144523</v>
      </c>
      <c r="AM95" s="73">
        <f t="shared" si="22"/>
        <v>0</v>
      </c>
      <c r="AN95" s="73">
        <f t="shared" si="22"/>
        <v>0</v>
      </c>
      <c r="AO95" s="73">
        <f t="shared" si="22"/>
        <v>0</v>
      </c>
      <c r="AP95" s="73">
        <f t="shared" si="22"/>
        <v>0.2736332</v>
      </c>
      <c r="AQ95" s="73">
        <f t="shared" si="22"/>
        <v>0.064919472</v>
      </c>
      <c r="AR95" s="73">
        <f t="shared" si="22"/>
        <v>16.154218158</v>
      </c>
      <c r="AS95" s="73">
        <f t="shared" si="22"/>
        <v>0</v>
      </c>
      <c r="AT95" s="73">
        <f t="shared" si="22"/>
        <v>0</v>
      </c>
      <c r="AU95" s="73">
        <f t="shared" si="22"/>
        <v>0</v>
      </c>
      <c r="AV95" s="73">
        <f t="shared" si="22"/>
        <v>21657.180265763</v>
      </c>
      <c r="AW95" s="73">
        <f t="shared" si="22"/>
        <v>7335.744541202</v>
      </c>
      <c r="AX95" s="73">
        <f t="shared" si="22"/>
        <v>43.017393654</v>
      </c>
      <c r="AY95" s="73">
        <f t="shared" si="22"/>
        <v>0</v>
      </c>
      <c r="AZ95" s="73">
        <f t="shared" si="22"/>
        <v>24205.587051732997</v>
      </c>
      <c r="BA95" s="73">
        <f t="shared" si="22"/>
        <v>0</v>
      </c>
      <c r="BB95" s="73">
        <f t="shared" si="22"/>
        <v>0</v>
      </c>
      <c r="BC95" s="73">
        <f t="shared" si="22"/>
        <v>0</v>
      </c>
      <c r="BD95" s="73">
        <f t="shared" si="22"/>
        <v>0</v>
      </c>
      <c r="BE95" s="73">
        <f t="shared" si="22"/>
        <v>0</v>
      </c>
      <c r="BF95" s="73">
        <f t="shared" si="22"/>
        <v>8038.547775108999</v>
      </c>
      <c r="BG95" s="73">
        <f t="shared" si="22"/>
        <v>697.281793191</v>
      </c>
      <c r="BH95" s="73">
        <f t="shared" si="22"/>
        <v>104.25528978199999</v>
      </c>
      <c r="BI95" s="73">
        <f t="shared" si="22"/>
        <v>0</v>
      </c>
      <c r="BJ95" s="73">
        <f t="shared" si="22"/>
        <v>3395.132223530418</v>
      </c>
      <c r="BK95" s="115">
        <f>+BK93++BK70+BK65+BK39+BK82</f>
        <v>106047.16726644643</v>
      </c>
      <c r="BL95" s="86"/>
      <c r="BM95" s="86"/>
      <c r="BN95" s="86"/>
    </row>
    <row r="96" spans="1:63" ht="4.5" customHeight="1">
      <c r="A96" s="10"/>
      <c r="B96" s="103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6"/>
    </row>
    <row r="97" spans="1:63" ht="14.25" customHeight="1">
      <c r="A97" s="10" t="s">
        <v>5</v>
      </c>
      <c r="B97" s="104" t="s">
        <v>24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6"/>
    </row>
    <row r="98" spans="1:63" ht="14.25" customHeight="1">
      <c r="A98" s="27"/>
      <c r="B98" s="104"/>
      <c r="C98" s="47">
        <v>0</v>
      </c>
      <c r="D98" s="45">
        <v>0</v>
      </c>
      <c r="E98" s="40">
        <v>0</v>
      </c>
      <c r="F98" s="40">
        <v>0</v>
      </c>
      <c r="G98" s="46">
        <v>0</v>
      </c>
      <c r="H98" s="63">
        <v>0</v>
      </c>
      <c r="I98" s="40">
        <v>0</v>
      </c>
      <c r="J98" s="40">
        <v>0</v>
      </c>
      <c r="K98" s="40">
        <v>0</v>
      </c>
      <c r="L98" s="46">
        <v>0</v>
      </c>
      <c r="M98" s="63">
        <v>0</v>
      </c>
      <c r="N98" s="45">
        <v>0</v>
      </c>
      <c r="O98" s="40">
        <v>0</v>
      </c>
      <c r="P98" s="40">
        <v>0</v>
      </c>
      <c r="Q98" s="46">
        <v>0</v>
      </c>
      <c r="R98" s="63">
        <v>0</v>
      </c>
      <c r="S98" s="40">
        <v>0</v>
      </c>
      <c r="T98" s="40">
        <v>0</v>
      </c>
      <c r="U98" s="40">
        <v>0</v>
      </c>
      <c r="V98" s="46">
        <v>0</v>
      </c>
      <c r="W98" s="63">
        <v>0</v>
      </c>
      <c r="X98" s="40">
        <v>0</v>
      </c>
      <c r="Y98" s="40">
        <v>0</v>
      </c>
      <c r="Z98" s="40">
        <v>0</v>
      </c>
      <c r="AA98" s="46">
        <v>0</v>
      </c>
      <c r="AB98" s="63">
        <v>0</v>
      </c>
      <c r="AC98" s="40">
        <v>0</v>
      </c>
      <c r="AD98" s="40">
        <v>0</v>
      </c>
      <c r="AE98" s="40">
        <v>0</v>
      </c>
      <c r="AF98" s="46">
        <v>0</v>
      </c>
      <c r="AG98" s="63">
        <v>0</v>
      </c>
      <c r="AH98" s="40">
        <v>0</v>
      </c>
      <c r="AI98" s="40">
        <v>0</v>
      </c>
      <c r="AJ98" s="40">
        <v>0</v>
      </c>
      <c r="AK98" s="46">
        <v>0</v>
      </c>
      <c r="AL98" s="63">
        <v>0</v>
      </c>
      <c r="AM98" s="40">
        <v>0</v>
      </c>
      <c r="AN98" s="40">
        <v>0</v>
      </c>
      <c r="AO98" s="40">
        <v>0</v>
      </c>
      <c r="AP98" s="46">
        <v>0</v>
      </c>
      <c r="AQ98" s="63">
        <v>0</v>
      </c>
      <c r="AR98" s="45">
        <v>0</v>
      </c>
      <c r="AS98" s="40">
        <v>0</v>
      </c>
      <c r="AT98" s="40">
        <v>0</v>
      </c>
      <c r="AU98" s="46">
        <v>0</v>
      </c>
      <c r="AV98" s="63">
        <v>0</v>
      </c>
      <c r="AW98" s="40">
        <v>0</v>
      </c>
      <c r="AX98" s="40">
        <v>0</v>
      </c>
      <c r="AY98" s="40">
        <v>0</v>
      </c>
      <c r="AZ98" s="46">
        <v>0</v>
      </c>
      <c r="BA98" s="38">
        <v>0</v>
      </c>
      <c r="BB98" s="39">
        <v>0</v>
      </c>
      <c r="BC98" s="38">
        <v>0</v>
      </c>
      <c r="BD98" s="38">
        <v>0</v>
      </c>
      <c r="BE98" s="41">
        <v>0</v>
      </c>
      <c r="BF98" s="38">
        <v>0</v>
      </c>
      <c r="BG98" s="39">
        <v>0</v>
      </c>
      <c r="BH98" s="38">
        <v>0</v>
      </c>
      <c r="BI98" s="38">
        <v>0</v>
      </c>
      <c r="BJ98" s="41">
        <v>0</v>
      </c>
      <c r="BK98" s="80">
        <f>SUM(C98:BJ98)</f>
        <v>0</v>
      </c>
    </row>
    <row r="99" spans="1:63" ht="13.5" thickBot="1">
      <c r="A99" s="35"/>
      <c r="B99" s="105" t="s">
        <v>74</v>
      </c>
      <c r="C99" s="116">
        <f>SUM(C98)</f>
        <v>0</v>
      </c>
      <c r="D99" s="117">
        <f aca="true" t="shared" si="23" ref="D99:BK99">SUM(D98)</f>
        <v>0</v>
      </c>
      <c r="E99" s="117">
        <f t="shared" si="23"/>
        <v>0</v>
      </c>
      <c r="F99" s="117">
        <f t="shared" si="23"/>
        <v>0</v>
      </c>
      <c r="G99" s="118">
        <f t="shared" si="23"/>
        <v>0</v>
      </c>
      <c r="H99" s="119">
        <f t="shared" si="23"/>
        <v>0</v>
      </c>
      <c r="I99" s="117">
        <f t="shared" si="23"/>
        <v>0</v>
      </c>
      <c r="J99" s="117">
        <f t="shared" si="23"/>
        <v>0</v>
      </c>
      <c r="K99" s="117">
        <f t="shared" si="23"/>
        <v>0</v>
      </c>
      <c r="L99" s="118">
        <f t="shared" si="23"/>
        <v>0</v>
      </c>
      <c r="M99" s="119">
        <f t="shared" si="23"/>
        <v>0</v>
      </c>
      <c r="N99" s="117">
        <f t="shared" si="23"/>
        <v>0</v>
      </c>
      <c r="O99" s="117">
        <f t="shared" si="23"/>
        <v>0</v>
      </c>
      <c r="P99" s="117">
        <f t="shared" si="23"/>
        <v>0</v>
      </c>
      <c r="Q99" s="118">
        <f t="shared" si="23"/>
        <v>0</v>
      </c>
      <c r="R99" s="119">
        <f t="shared" si="23"/>
        <v>0</v>
      </c>
      <c r="S99" s="117">
        <f t="shared" si="23"/>
        <v>0</v>
      </c>
      <c r="T99" s="117">
        <f t="shared" si="23"/>
        <v>0</v>
      </c>
      <c r="U99" s="117">
        <f t="shared" si="23"/>
        <v>0</v>
      </c>
      <c r="V99" s="118">
        <f t="shared" si="23"/>
        <v>0</v>
      </c>
      <c r="W99" s="119">
        <f t="shared" si="23"/>
        <v>0</v>
      </c>
      <c r="X99" s="117">
        <f t="shared" si="23"/>
        <v>0</v>
      </c>
      <c r="Y99" s="117">
        <f t="shared" si="23"/>
        <v>0</v>
      </c>
      <c r="Z99" s="117">
        <f t="shared" si="23"/>
        <v>0</v>
      </c>
      <c r="AA99" s="118">
        <f t="shared" si="23"/>
        <v>0</v>
      </c>
      <c r="AB99" s="119">
        <f t="shared" si="23"/>
        <v>0</v>
      </c>
      <c r="AC99" s="117">
        <f t="shared" si="23"/>
        <v>0</v>
      </c>
      <c r="AD99" s="117">
        <f t="shared" si="23"/>
        <v>0</v>
      </c>
      <c r="AE99" s="117">
        <f t="shared" si="23"/>
        <v>0</v>
      </c>
      <c r="AF99" s="118">
        <f t="shared" si="23"/>
        <v>0</v>
      </c>
      <c r="AG99" s="119">
        <f t="shared" si="23"/>
        <v>0</v>
      </c>
      <c r="AH99" s="117">
        <f t="shared" si="23"/>
        <v>0</v>
      </c>
      <c r="AI99" s="117">
        <f t="shared" si="23"/>
        <v>0</v>
      </c>
      <c r="AJ99" s="117">
        <f t="shared" si="23"/>
        <v>0</v>
      </c>
      <c r="AK99" s="118">
        <f t="shared" si="23"/>
        <v>0</v>
      </c>
      <c r="AL99" s="119">
        <f t="shared" si="23"/>
        <v>0</v>
      </c>
      <c r="AM99" s="117">
        <f t="shared" si="23"/>
        <v>0</v>
      </c>
      <c r="AN99" s="117">
        <f t="shared" si="23"/>
        <v>0</v>
      </c>
      <c r="AO99" s="117">
        <f t="shared" si="23"/>
        <v>0</v>
      </c>
      <c r="AP99" s="118">
        <f t="shared" si="23"/>
        <v>0</v>
      </c>
      <c r="AQ99" s="119">
        <f t="shared" si="23"/>
        <v>0</v>
      </c>
      <c r="AR99" s="117">
        <f t="shared" si="23"/>
        <v>0</v>
      </c>
      <c r="AS99" s="117">
        <f t="shared" si="23"/>
        <v>0</v>
      </c>
      <c r="AT99" s="117">
        <f t="shared" si="23"/>
        <v>0</v>
      </c>
      <c r="AU99" s="118">
        <f t="shared" si="23"/>
        <v>0</v>
      </c>
      <c r="AV99" s="119">
        <f t="shared" si="23"/>
        <v>0</v>
      </c>
      <c r="AW99" s="117">
        <f t="shared" si="23"/>
        <v>0</v>
      </c>
      <c r="AX99" s="117">
        <f t="shared" si="23"/>
        <v>0</v>
      </c>
      <c r="AY99" s="117">
        <f t="shared" si="23"/>
        <v>0</v>
      </c>
      <c r="AZ99" s="118">
        <f t="shared" si="23"/>
        <v>0</v>
      </c>
      <c r="BA99" s="116">
        <f t="shared" si="23"/>
        <v>0</v>
      </c>
      <c r="BB99" s="117">
        <f t="shared" si="23"/>
        <v>0</v>
      </c>
      <c r="BC99" s="117">
        <f t="shared" si="23"/>
        <v>0</v>
      </c>
      <c r="BD99" s="117">
        <f t="shared" si="23"/>
        <v>0</v>
      </c>
      <c r="BE99" s="120">
        <f t="shared" si="23"/>
        <v>0</v>
      </c>
      <c r="BF99" s="119">
        <f t="shared" si="23"/>
        <v>0</v>
      </c>
      <c r="BG99" s="117">
        <f t="shared" si="23"/>
        <v>0</v>
      </c>
      <c r="BH99" s="117">
        <f t="shared" si="23"/>
        <v>0</v>
      </c>
      <c r="BI99" s="117">
        <f t="shared" si="23"/>
        <v>0</v>
      </c>
      <c r="BJ99" s="118">
        <f t="shared" si="23"/>
        <v>0</v>
      </c>
      <c r="BK99" s="121">
        <f t="shared" si="23"/>
        <v>0</v>
      </c>
    </row>
    <row r="100" spans="1:63" ht="6" customHeight="1">
      <c r="A100" s="3"/>
      <c r="B100" s="15"/>
      <c r="C100" s="23"/>
      <c r="D100" s="29"/>
      <c r="E100" s="23"/>
      <c r="F100" s="23"/>
      <c r="G100" s="23"/>
      <c r="H100" s="23"/>
      <c r="I100" s="23"/>
      <c r="J100" s="23"/>
      <c r="K100" s="23"/>
      <c r="L100" s="23"/>
      <c r="M100" s="23"/>
      <c r="N100" s="29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9"/>
      <c r="AS100" s="23"/>
      <c r="AT100" s="23"/>
      <c r="AU100" s="23"/>
      <c r="AV100" s="23"/>
      <c r="AW100" s="23"/>
      <c r="AX100" s="23"/>
      <c r="AY100" s="23"/>
      <c r="AZ100" s="23"/>
      <c r="BA100" s="23"/>
      <c r="BB100" s="29"/>
      <c r="BC100" s="23"/>
      <c r="BD100" s="23"/>
      <c r="BE100" s="23"/>
      <c r="BF100" s="23"/>
      <c r="BG100" s="29"/>
      <c r="BH100" s="23"/>
      <c r="BI100" s="23"/>
      <c r="BJ100" s="23"/>
      <c r="BK100" s="25"/>
    </row>
    <row r="101" spans="1:63" ht="12.75">
      <c r="A101" s="3"/>
      <c r="B101" s="3" t="s">
        <v>104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6" t="s">
        <v>89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1:63" ht="12.75">
      <c r="A102" s="3"/>
      <c r="B102" s="3" t="s">
        <v>105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3:63" ht="12.75"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91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2:63" ht="12.75">
      <c r="B104" s="3" t="s">
        <v>96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92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 t="s">
        <v>97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93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2:63" ht="12.75"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94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9" ht="12.75">
      <c r="BJ109" s="86"/>
    </row>
    <row r="111" spans="3:63" ht="12.7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</row>
    <row r="114" spans="4:63" ht="12.75"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</row>
  </sheetData>
  <sheetProtection/>
  <mergeCells count="49">
    <mergeCell ref="C94:BK94"/>
    <mergeCell ref="A1:A5"/>
    <mergeCell ref="C68:BK68"/>
    <mergeCell ref="C96:BK96"/>
    <mergeCell ref="C97:BK97"/>
    <mergeCell ref="C72:BK72"/>
    <mergeCell ref="C73:BK73"/>
    <mergeCell ref="C76:BK76"/>
    <mergeCell ref="C83:BK83"/>
    <mergeCell ref="C84:BK84"/>
    <mergeCell ref="C85:BK85"/>
    <mergeCell ref="C43:BK43"/>
    <mergeCell ref="C40:BK40"/>
    <mergeCell ref="C46:BK46"/>
    <mergeCell ref="C66:BK66"/>
    <mergeCell ref="C67:BK67"/>
    <mergeCell ref="C71:BK71"/>
    <mergeCell ref="C1:BK1"/>
    <mergeCell ref="BA3:BJ3"/>
    <mergeCell ref="BK2:BK5"/>
    <mergeCell ref="W3:AF3"/>
    <mergeCell ref="AG3:AP3"/>
    <mergeCell ref="C42:BK42"/>
    <mergeCell ref="M3:V3"/>
    <mergeCell ref="C12:BK12"/>
    <mergeCell ref="C16:BK16"/>
    <mergeCell ref="C20:BK20"/>
    <mergeCell ref="C23:BK23"/>
    <mergeCell ref="C26:BK26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6">
      <selection activeCell="L42" sqref="L4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6" max="56" width="16.57421875" style="0" customWidth="1"/>
  </cols>
  <sheetData>
    <row r="2" spans="2:12" ht="12.75">
      <c r="B2" s="157" t="s">
        <v>155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0.003420906</v>
      </c>
      <c r="E5" s="84">
        <v>0.068581944</v>
      </c>
      <c r="F5" s="84">
        <v>4.844721162</v>
      </c>
      <c r="G5" s="84">
        <v>0.201127576</v>
      </c>
      <c r="H5" s="84">
        <v>0.064895773</v>
      </c>
      <c r="I5" s="84">
        <v>0</v>
      </c>
      <c r="J5" s="74">
        <v>0</v>
      </c>
      <c r="K5" s="79">
        <v>5.182747361</v>
      </c>
      <c r="L5" s="84">
        <v>0</v>
      </c>
    </row>
    <row r="6" spans="2:12" ht="12.75">
      <c r="B6" s="11">
        <v>2</v>
      </c>
      <c r="C6" s="13" t="s">
        <v>34</v>
      </c>
      <c r="D6" s="84">
        <v>65.802941936</v>
      </c>
      <c r="E6" s="84">
        <v>112.059835953</v>
      </c>
      <c r="F6" s="84">
        <v>1223.297263026</v>
      </c>
      <c r="G6" s="84">
        <v>103.385475088</v>
      </c>
      <c r="H6" s="84">
        <v>19.024042758</v>
      </c>
      <c r="I6" s="84">
        <v>0</v>
      </c>
      <c r="J6" s="74">
        <v>0.5985061783847593</v>
      </c>
      <c r="K6" s="79">
        <v>1524.1680649393847</v>
      </c>
      <c r="L6" s="84">
        <v>0</v>
      </c>
    </row>
    <row r="7" spans="2:12" ht="12.75">
      <c r="B7" s="11">
        <v>3</v>
      </c>
      <c r="C7" s="12" t="s">
        <v>35</v>
      </c>
      <c r="D7" s="84">
        <v>4.666998139</v>
      </c>
      <c r="E7" s="84">
        <v>0.29982862</v>
      </c>
      <c r="F7" s="84">
        <v>8.144977078</v>
      </c>
      <c r="G7" s="84">
        <v>0.194756009</v>
      </c>
      <c r="H7" s="84">
        <v>0.048119713</v>
      </c>
      <c r="I7" s="84">
        <v>0</v>
      </c>
      <c r="J7" s="74">
        <v>0</v>
      </c>
      <c r="K7" s="79">
        <v>13.354679559000001</v>
      </c>
      <c r="L7" s="84">
        <v>0</v>
      </c>
    </row>
    <row r="8" spans="2:12" ht="12.75">
      <c r="B8" s="11">
        <v>4</v>
      </c>
      <c r="C8" s="13" t="s">
        <v>36</v>
      </c>
      <c r="D8" s="84">
        <v>48.623706099</v>
      </c>
      <c r="E8" s="84">
        <v>69.985077276</v>
      </c>
      <c r="F8" s="84">
        <v>466.376145354</v>
      </c>
      <c r="G8" s="84">
        <v>20.913437943</v>
      </c>
      <c r="H8" s="84">
        <v>10.446642434</v>
      </c>
      <c r="I8" s="84">
        <v>0</v>
      </c>
      <c r="J8" s="74">
        <v>0.08242361808262492</v>
      </c>
      <c r="K8" s="79">
        <v>616.4274327240826</v>
      </c>
      <c r="L8" s="84">
        <v>0</v>
      </c>
    </row>
    <row r="9" spans="2:12" ht="12.75">
      <c r="B9" s="11">
        <v>5</v>
      </c>
      <c r="C9" s="13" t="s">
        <v>37</v>
      </c>
      <c r="D9" s="84">
        <v>36.068574903</v>
      </c>
      <c r="E9" s="84">
        <v>87.084559951</v>
      </c>
      <c r="F9" s="84">
        <v>666.134524846</v>
      </c>
      <c r="G9" s="84">
        <v>53.205140527</v>
      </c>
      <c r="H9" s="84">
        <v>7.859970421</v>
      </c>
      <c r="I9" s="84">
        <v>0</v>
      </c>
      <c r="J9" s="74">
        <v>0.0023579463403395925</v>
      </c>
      <c r="K9" s="79">
        <v>850.3551285943403</v>
      </c>
      <c r="L9" s="84">
        <v>0</v>
      </c>
    </row>
    <row r="10" spans="2:12" ht="12.75">
      <c r="B10" s="11">
        <v>6</v>
      </c>
      <c r="C10" s="13" t="s">
        <v>38</v>
      </c>
      <c r="D10" s="84">
        <v>5.663827112</v>
      </c>
      <c r="E10" s="84">
        <v>53.37365926</v>
      </c>
      <c r="F10" s="84">
        <v>262.908408115</v>
      </c>
      <c r="G10" s="84">
        <v>21.751589003</v>
      </c>
      <c r="H10" s="84">
        <v>30.130796573</v>
      </c>
      <c r="I10" s="84">
        <v>0</v>
      </c>
      <c r="J10" s="74">
        <v>0.0007017809859547615</v>
      </c>
      <c r="K10" s="79">
        <v>373.8289818439859</v>
      </c>
      <c r="L10" s="84">
        <v>0</v>
      </c>
    </row>
    <row r="11" spans="2:12" ht="12.75">
      <c r="B11" s="11">
        <v>7</v>
      </c>
      <c r="C11" s="13" t="s">
        <v>39</v>
      </c>
      <c r="D11" s="84">
        <v>33.863326387</v>
      </c>
      <c r="E11" s="84">
        <v>45.92613079</v>
      </c>
      <c r="F11" s="84">
        <v>469.80140078</v>
      </c>
      <c r="G11" s="84">
        <v>57.326171261</v>
      </c>
      <c r="H11" s="84">
        <v>8.556578339</v>
      </c>
      <c r="I11" s="84">
        <v>0</v>
      </c>
      <c r="J11" s="74">
        <v>0.10596877149388398</v>
      </c>
      <c r="K11" s="79">
        <v>615.5795763284939</v>
      </c>
      <c r="L11" s="84">
        <v>0</v>
      </c>
    </row>
    <row r="12" spans="2:12" ht="12.75">
      <c r="B12" s="11">
        <v>8</v>
      </c>
      <c r="C12" s="12" t="s">
        <v>40</v>
      </c>
      <c r="D12" s="84">
        <v>0.129981125</v>
      </c>
      <c r="E12" s="84">
        <v>10.110018483</v>
      </c>
      <c r="F12" s="84">
        <v>18.362450158</v>
      </c>
      <c r="G12" s="84">
        <v>2.035462484</v>
      </c>
      <c r="H12" s="84">
        <v>0.10521977</v>
      </c>
      <c r="I12" s="84">
        <v>0</v>
      </c>
      <c r="J12" s="74">
        <v>0.0007055582327955141</v>
      </c>
      <c r="K12" s="79">
        <v>30.743837578232796</v>
      </c>
      <c r="L12" s="84">
        <v>0</v>
      </c>
    </row>
    <row r="13" spans="2:12" ht="12.75">
      <c r="B13" s="11">
        <v>9</v>
      </c>
      <c r="C13" s="12" t="s">
        <v>41</v>
      </c>
      <c r="D13" s="84">
        <v>0.079067468</v>
      </c>
      <c r="E13" s="84">
        <v>1.08659962</v>
      </c>
      <c r="F13" s="84">
        <v>12.004843648</v>
      </c>
      <c r="G13" s="84">
        <v>0.828432699</v>
      </c>
      <c r="H13" s="84">
        <v>0.024079753</v>
      </c>
      <c r="I13" s="84">
        <v>0</v>
      </c>
      <c r="J13" s="74">
        <v>0</v>
      </c>
      <c r="K13" s="79">
        <v>14.023023188000002</v>
      </c>
      <c r="L13" s="84">
        <v>0</v>
      </c>
    </row>
    <row r="14" spans="2:12" ht="12.75">
      <c r="B14" s="11">
        <v>10</v>
      </c>
      <c r="C14" s="13" t="s">
        <v>42</v>
      </c>
      <c r="D14" s="84">
        <v>14.973511376</v>
      </c>
      <c r="E14" s="84">
        <v>194.302448755</v>
      </c>
      <c r="F14" s="84">
        <v>643.653661457</v>
      </c>
      <c r="G14" s="84">
        <v>99.13043727</v>
      </c>
      <c r="H14" s="84">
        <v>6.811415482</v>
      </c>
      <c r="I14" s="84">
        <v>0</v>
      </c>
      <c r="J14" s="74">
        <v>0.0026851503479197554</v>
      </c>
      <c r="K14" s="79">
        <v>958.874159490348</v>
      </c>
      <c r="L14" s="84">
        <v>0</v>
      </c>
    </row>
    <row r="15" spans="2:12" ht="12.75">
      <c r="B15" s="11">
        <v>11</v>
      </c>
      <c r="C15" s="13" t="s">
        <v>43</v>
      </c>
      <c r="D15" s="84">
        <v>307.575359444</v>
      </c>
      <c r="E15" s="84">
        <v>752.854077556</v>
      </c>
      <c r="F15" s="84">
        <v>5484.743741013</v>
      </c>
      <c r="G15" s="84">
        <v>747.924140255</v>
      </c>
      <c r="H15" s="84">
        <v>109.776007801</v>
      </c>
      <c r="I15" s="84">
        <v>0</v>
      </c>
      <c r="J15" s="74">
        <v>57.78369278607317</v>
      </c>
      <c r="K15" s="79">
        <v>7460.657018855072</v>
      </c>
      <c r="L15" s="84">
        <v>0</v>
      </c>
    </row>
    <row r="16" spans="2:12" ht="12.75">
      <c r="B16" s="11">
        <v>12</v>
      </c>
      <c r="C16" s="13" t="s">
        <v>44</v>
      </c>
      <c r="D16" s="84">
        <v>836.582759864</v>
      </c>
      <c r="E16" s="84">
        <v>2348.42692697</v>
      </c>
      <c r="F16" s="84">
        <v>1753.755596076</v>
      </c>
      <c r="G16" s="84">
        <v>143.531487091</v>
      </c>
      <c r="H16" s="84">
        <v>56.540623247</v>
      </c>
      <c r="I16" s="84">
        <v>0</v>
      </c>
      <c r="J16" s="74">
        <v>0.6094214774428236</v>
      </c>
      <c r="K16" s="79">
        <v>5139.446814725443</v>
      </c>
      <c r="L16" s="84">
        <v>0</v>
      </c>
    </row>
    <row r="17" spans="2:12" ht="12.75">
      <c r="B17" s="11">
        <v>13</v>
      </c>
      <c r="C17" s="13" t="s">
        <v>45</v>
      </c>
      <c r="D17" s="84">
        <v>1.439840133</v>
      </c>
      <c r="E17" s="84">
        <v>3.874492665</v>
      </c>
      <c r="F17" s="84">
        <v>95.963086483</v>
      </c>
      <c r="G17" s="84">
        <v>5.310357449</v>
      </c>
      <c r="H17" s="84">
        <v>1.954138058</v>
      </c>
      <c r="I17" s="84">
        <v>0</v>
      </c>
      <c r="J17" s="74">
        <v>0.11207374670024979</v>
      </c>
      <c r="K17" s="79">
        <v>108.65398853470023</v>
      </c>
      <c r="L17" s="84">
        <v>0</v>
      </c>
    </row>
    <row r="18" spans="2:12" ht="12.75">
      <c r="B18" s="11">
        <v>14</v>
      </c>
      <c r="C18" s="13" t="s">
        <v>46</v>
      </c>
      <c r="D18" s="84">
        <v>0.399255781</v>
      </c>
      <c r="E18" s="84">
        <v>2.038043166</v>
      </c>
      <c r="F18" s="84">
        <v>53.45657986</v>
      </c>
      <c r="G18" s="84">
        <v>2.328972011</v>
      </c>
      <c r="H18" s="84">
        <v>1.174166294</v>
      </c>
      <c r="I18" s="84">
        <v>0</v>
      </c>
      <c r="J18" s="74">
        <v>0</v>
      </c>
      <c r="K18" s="79">
        <v>59.397017112</v>
      </c>
      <c r="L18" s="84">
        <v>0</v>
      </c>
    </row>
    <row r="19" spans="2:12" ht="12.75">
      <c r="B19" s="11">
        <v>15</v>
      </c>
      <c r="C19" s="13" t="s">
        <v>47</v>
      </c>
      <c r="D19" s="84">
        <v>13.348438795</v>
      </c>
      <c r="E19" s="84">
        <v>62.63260271</v>
      </c>
      <c r="F19" s="84">
        <v>813.794362175</v>
      </c>
      <c r="G19" s="84">
        <v>101.099727091</v>
      </c>
      <c r="H19" s="84">
        <v>10.098853207</v>
      </c>
      <c r="I19" s="84">
        <v>0</v>
      </c>
      <c r="J19" s="74">
        <v>0.004053930171837351</v>
      </c>
      <c r="K19" s="79">
        <v>1000.9780379081718</v>
      </c>
      <c r="L19" s="84">
        <v>0</v>
      </c>
    </row>
    <row r="20" spans="2:12" ht="12.75">
      <c r="B20" s="11">
        <v>16</v>
      </c>
      <c r="C20" s="13" t="s">
        <v>48</v>
      </c>
      <c r="D20" s="84">
        <v>1150.704549157</v>
      </c>
      <c r="E20" s="84">
        <v>1487.775486548</v>
      </c>
      <c r="F20" s="84">
        <v>5115.296794334</v>
      </c>
      <c r="G20" s="84">
        <v>354.688948826</v>
      </c>
      <c r="H20" s="84">
        <v>132.377911657</v>
      </c>
      <c r="I20" s="84">
        <v>0</v>
      </c>
      <c r="J20" s="74">
        <v>6.915783904214336</v>
      </c>
      <c r="K20" s="79">
        <v>8247.759474426215</v>
      </c>
      <c r="L20" s="84">
        <v>0</v>
      </c>
    </row>
    <row r="21" spans="2:12" ht="12.75">
      <c r="B21" s="11">
        <v>17</v>
      </c>
      <c r="C21" s="12" t="s">
        <v>49</v>
      </c>
      <c r="D21" s="84">
        <v>65.927183716</v>
      </c>
      <c r="E21" s="84">
        <v>120.259075049</v>
      </c>
      <c r="F21" s="84">
        <v>1136.416005279</v>
      </c>
      <c r="G21" s="84">
        <v>97.440848798</v>
      </c>
      <c r="H21" s="84">
        <v>23.50535194</v>
      </c>
      <c r="I21" s="84">
        <v>0</v>
      </c>
      <c r="J21" s="74">
        <v>0.2833330167629616</v>
      </c>
      <c r="K21" s="79">
        <v>1443.831797798763</v>
      </c>
      <c r="L21" s="84">
        <v>0</v>
      </c>
    </row>
    <row r="22" spans="2:12" ht="12.75">
      <c r="B22" s="11">
        <v>18</v>
      </c>
      <c r="C22" s="13" t="s">
        <v>50</v>
      </c>
      <c r="D22" s="84">
        <v>0.000159559</v>
      </c>
      <c r="E22" s="84">
        <v>0</v>
      </c>
      <c r="F22" s="84">
        <v>1.048151018</v>
      </c>
      <c r="G22" s="84">
        <v>0.004675534</v>
      </c>
      <c r="H22" s="84">
        <v>0.019042664</v>
      </c>
      <c r="I22" s="84">
        <v>0</v>
      </c>
      <c r="J22" s="74">
        <v>0</v>
      </c>
      <c r="K22" s="79">
        <v>1.0720287750000002</v>
      </c>
      <c r="L22" s="84">
        <v>0</v>
      </c>
    </row>
    <row r="23" spans="2:12" ht="12.75">
      <c r="B23" s="11">
        <v>19</v>
      </c>
      <c r="C23" s="13" t="s">
        <v>51</v>
      </c>
      <c r="D23" s="84">
        <v>162.968376332</v>
      </c>
      <c r="E23" s="84">
        <v>126.160457134</v>
      </c>
      <c r="F23" s="84">
        <v>1227.640814933</v>
      </c>
      <c r="G23" s="84">
        <v>137.251763384</v>
      </c>
      <c r="H23" s="84">
        <v>17.826793134</v>
      </c>
      <c r="I23" s="84">
        <v>0</v>
      </c>
      <c r="J23" s="74">
        <v>1.7928201644424144</v>
      </c>
      <c r="K23" s="79">
        <v>1673.6410250814424</v>
      </c>
      <c r="L23" s="84">
        <v>0</v>
      </c>
    </row>
    <row r="24" spans="2:12" ht="12.75">
      <c r="B24" s="11">
        <v>20</v>
      </c>
      <c r="C24" s="12" t="s">
        <v>52</v>
      </c>
      <c r="D24" s="84">
        <v>10583.232204485</v>
      </c>
      <c r="E24" s="84">
        <v>9154.330216615575</v>
      </c>
      <c r="F24" s="84">
        <v>20048.814822427</v>
      </c>
      <c r="G24" s="84">
        <v>2947.4552593017625</v>
      </c>
      <c r="H24" s="84">
        <v>1152.433058105</v>
      </c>
      <c r="I24" s="84">
        <v>0</v>
      </c>
      <c r="J24" s="74">
        <v>112.21669991202958</v>
      </c>
      <c r="K24" s="79">
        <v>43998.48226084637</v>
      </c>
      <c r="L24" s="84">
        <v>0</v>
      </c>
    </row>
    <row r="25" spans="2:12" ht="12.75">
      <c r="B25" s="11">
        <v>21</v>
      </c>
      <c r="C25" s="13" t="s">
        <v>53</v>
      </c>
      <c r="D25" s="84">
        <v>0.20940085</v>
      </c>
      <c r="E25" s="84">
        <v>0.017206789</v>
      </c>
      <c r="F25" s="84">
        <v>8.285172764</v>
      </c>
      <c r="G25" s="84">
        <v>0.398217626</v>
      </c>
      <c r="H25" s="84">
        <v>0.312505481</v>
      </c>
      <c r="I25" s="84">
        <v>0</v>
      </c>
      <c r="J25" s="74">
        <v>5.130760292021805E-05</v>
      </c>
      <c r="K25" s="79">
        <v>9.22255481760292</v>
      </c>
      <c r="L25" s="84">
        <v>0</v>
      </c>
    </row>
    <row r="26" spans="2:12" ht="12.75">
      <c r="B26" s="11">
        <v>22</v>
      </c>
      <c r="C26" s="12" t="s">
        <v>54</v>
      </c>
      <c r="D26" s="84">
        <v>0.979322443</v>
      </c>
      <c r="E26" s="84">
        <v>4.368097765</v>
      </c>
      <c r="F26" s="84">
        <v>22.864879608</v>
      </c>
      <c r="G26" s="84">
        <v>0.980910232</v>
      </c>
      <c r="H26" s="84">
        <v>0.991760452</v>
      </c>
      <c r="I26" s="84">
        <v>0</v>
      </c>
      <c r="J26" s="74">
        <v>8.435851277680024E-05</v>
      </c>
      <c r="K26" s="79">
        <v>30.185054858512775</v>
      </c>
      <c r="L26" s="84">
        <v>0</v>
      </c>
    </row>
    <row r="27" spans="2:12" ht="12.75">
      <c r="B27" s="11">
        <v>23</v>
      </c>
      <c r="C27" s="12" t="s">
        <v>55</v>
      </c>
      <c r="D27" s="84">
        <v>0.273495634</v>
      </c>
      <c r="E27" s="84">
        <v>0.024998909</v>
      </c>
      <c r="F27" s="84">
        <v>1.906696703</v>
      </c>
      <c r="G27" s="84">
        <v>0.188205065</v>
      </c>
      <c r="H27" s="84">
        <v>0.003838964</v>
      </c>
      <c r="I27" s="84">
        <v>0</v>
      </c>
      <c r="J27" s="74">
        <v>0</v>
      </c>
      <c r="K27" s="79">
        <v>2.397235275</v>
      </c>
      <c r="L27" s="84">
        <v>0</v>
      </c>
    </row>
    <row r="28" spans="2:12" ht="12.75">
      <c r="B28" s="11">
        <v>24</v>
      </c>
      <c r="C28" s="13" t="s">
        <v>56</v>
      </c>
      <c r="D28" s="84">
        <v>0.127661347</v>
      </c>
      <c r="E28" s="84">
        <v>0.193668969</v>
      </c>
      <c r="F28" s="84">
        <v>8.81242483</v>
      </c>
      <c r="G28" s="84">
        <v>0.277219489</v>
      </c>
      <c r="H28" s="84">
        <v>0.582991586</v>
      </c>
      <c r="I28" s="84">
        <v>0</v>
      </c>
      <c r="J28" s="74">
        <v>1.7013468924704878</v>
      </c>
      <c r="K28" s="79">
        <v>11.695313113470487</v>
      </c>
      <c r="L28" s="84">
        <v>0</v>
      </c>
    </row>
    <row r="29" spans="2:12" ht="12.75">
      <c r="B29" s="11">
        <v>25</v>
      </c>
      <c r="C29" s="13" t="s">
        <v>99</v>
      </c>
      <c r="D29" s="84">
        <v>1715.934769925</v>
      </c>
      <c r="E29" s="84">
        <v>1344.285885459</v>
      </c>
      <c r="F29" s="84">
        <v>4068.423364081</v>
      </c>
      <c r="G29" s="84">
        <v>432.480222258</v>
      </c>
      <c r="H29" s="84">
        <v>147.965397155</v>
      </c>
      <c r="I29" s="84">
        <v>0</v>
      </c>
      <c r="J29" s="74">
        <v>7.700021244391009</v>
      </c>
      <c r="K29" s="79">
        <v>7716.78966012239</v>
      </c>
      <c r="L29" s="84">
        <v>0</v>
      </c>
    </row>
    <row r="30" spans="2:12" ht="12.75">
      <c r="B30" s="11">
        <v>26</v>
      </c>
      <c r="C30" s="13" t="s">
        <v>100</v>
      </c>
      <c r="D30" s="84">
        <v>22.369343787</v>
      </c>
      <c r="E30" s="84">
        <v>54.804592772</v>
      </c>
      <c r="F30" s="84">
        <v>564.40183316</v>
      </c>
      <c r="G30" s="84">
        <v>57.599054743</v>
      </c>
      <c r="H30" s="84">
        <v>8.395885492</v>
      </c>
      <c r="I30" s="84">
        <v>0</v>
      </c>
      <c r="J30" s="74">
        <v>0.0023872200033554216</v>
      </c>
      <c r="K30" s="79">
        <v>707.5730971740035</v>
      </c>
      <c r="L30" s="84">
        <v>0</v>
      </c>
    </row>
    <row r="31" spans="2:12" ht="12.75">
      <c r="B31" s="11">
        <v>27</v>
      </c>
      <c r="C31" s="13" t="s">
        <v>15</v>
      </c>
      <c r="D31" s="84">
        <v>221.504868594</v>
      </c>
      <c r="E31" s="84">
        <v>492.946128615</v>
      </c>
      <c r="F31" s="84">
        <v>3777.015400395</v>
      </c>
      <c r="G31" s="84">
        <v>384.215546994</v>
      </c>
      <c r="H31" s="84">
        <v>81.753983462</v>
      </c>
      <c r="I31" s="84">
        <v>0</v>
      </c>
      <c r="J31" s="74">
        <v>0</v>
      </c>
      <c r="K31" s="79">
        <v>4957.43592806</v>
      </c>
      <c r="L31" s="84">
        <v>0</v>
      </c>
    </row>
    <row r="32" spans="2:12" ht="12.75">
      <c r="B32" s="11">
        <v>28</v>
      </c>
      <c r="C32" s="13" t="s">
        <v>101</v>
      </c>
      <c r="D32" s="84">
        <v>1.352558032</v>
      </c>
      <c r="E32" s="84">
        <v>4.288783967</v>
      </c>
      <c r="F32" s="84">
        <v>32.033307608</v>
      </c>
      <c r="G32" s="84">
        <v>2.341044145</v>
      </c>
      <c r="H32" s="84">
        <v>2.627272398</v>
      </c>
      <c r="I32" s="84">
        <v>0</v>
      </c>
      <c r="J32" s="74">
        <v>0.047967572401282875</v>
      </c>
      <c r="K32" s="79">
        <v>42.69093372240128</v>
      </c>
      <c r="L32" s="84">
        <v>0</v>
      </c>
    </row>
    <row r="33" spans="2:12" ht="12.75">
      <c r="B33" s="11">
        <v>29</v>
      </c>
      <c r="C33" s="13" t="s">
        <v>57</v>
      </c>
      <c r="D33" s="84">
        <v>15.150609119</v>
      </c>
      <c r="E33" s="84">
        <v>91.845565786</v>
      </c>
      <c r="F33" s="84">
        <v>997.002272702</v>
      </c>
      <c r="G33" s="84">
        <v>53.092077602</v>
      </c>
      <c r="H33" s="84">
        <v>19.17905564</v>
      </c>
      <c r="I33" s="84">
        <v>0</v>
      </c>
      <c r="J33" s="74">
        <v>0.14902419176405363</v>
      </c>
      <c r="K33" s="79">
        <v>1176.4186050407643</v>
      </c>
      <c r="L33" s="84">
        <v>0</v>
      </c>
    </row>
    <row r="34" spans="2:12" ht="12.75">
      <c r="B34" s="11">
        <v>30</v>
      </c>
      <c r="C34" s="13" t="s">
        <v>58</v>
      </c>
      <c r="D34" s="84">
        <v>71.433021536</v>
      </c>
      <c r="E34" s="84">
        <v>200.197030378</v>
      </c>
      <c r="F34" s="84">
        <v>1796.860322779</v>
      </c>
      <c r="G34" s="84">
        <v>100.742842523</v>
      </c>
      <c r="H34" s="84">
        <v>22.954365871</v>
      </c>
      <c r="I34" s="84">
        <v>0</v>
      </c>
      <c r="J34" s="74">
        <v>0.5885458932362653</v>
      </c>
      <c r="K34" s="79">
        <v>2192.776128980236</v>
      </c>
      <c r="L34" s="84">
        <v>0</v>
      </c>
    </row>
    <row r="35" spans="2:12" ht="12.75">
      <c r="B35" s="11">
        <v>31</v>
      </c>
      <c r="C35" s="12" t="s">
        <v>59</v>
      </c>
      <c r="D35" s="84">
        <v>2.110125031</v>
      </c>
      <c r="E35" s="84">
        <v>0.63148347</v>
      </c>
      <c r="F35" s="84">
        <v>24.164534339</v>
      </c>
      <c r="G35" s="84">
        <v>1.941949887</v>
      </c>
      <c r="H35" s="84">
        <v>0.163140993</v>
      </c>
      <c r="I35" s="84">
        <v>0</v>
      </c>
      <c r="J35" s="74">
        <v>0.158039378275934</v>
      </c>
      <c r="K35" s="79">
        <v>29.169273098275934</v>
      </c>
      <c r="L35" s="84">
        <v>0</v>
      </c>
    </row>
    <row r="36" spans="2:12" ht="12.75">
      <c r="B36" s="11">
        <v>32</v>
      </c>
      <c r="C36" s="13" t="s">
        <v>60</v>
      </c>
      <c r="D36" s="84">
        <v>568.969893462</v>
      </c>
      <c r="E36" s="84">
        <v>616.802336566</v>
      </c>
      <c r="F36" s="84">
        <v>2909.52266061</v>
      </c>
      <c r="G36" s="84">
        <v>359.100861774</v>
      </c>
      <c r="H36" s="84">
        <v>123.63735962</v>
      </c>
      <c r="I36" s="84">
        <v>0</v>
      </c>
      <c r="J36" s="74">
        <v>4.00729486587386</v>
      </c>
      <c r="K36" s="79">
        <v>4582.040406897873</v>
      </c>
      <c r="L36" s="84">
        <v>0</v>
      </c>
    </row>
    <row r="37" spans="2:12" ht="12.75">
      <c r="B37" s="11">
        <v>33</v>
      </c>
      <c r="C37" s="13" t="s">
        <v>95</v>
      </c>
      <c r="D37" s="84">
        <v>42.151674139</v>
      </c>
      <c r="E37" s="84">
        <v>39.213604682</v>
      </c>
      <c r="F37" s="84">
        <v>101.083332533</v>
      </c>
      <c r="G37" s="85">
        <v>5.902160183</v>
      </c>
      <c r="H37" s="85">
        <v>1.334633934</v>
      </c>
      <c r="I37" s="84">
        <v>0</v>
      </c>
      <c r="J37" s="74">
        <v>0.9383180063782133</v>
      </c>
      <c r="K37" s="79">
        <v>190.62372347737823</v>
      </c>
      <c r="L37" s="84">
        <v>0</v>
      </c>
    </row>
    <row r="38" spans="2:12" ht="12.75">
      <c r="B38" s="11">
        <v>34</v>
      </c>
      <c r="C38" s="13" t="s">
        <v>61</v>
      </c>
      <c r="D38" s="84">
        <v>0.116342988</v>
      </c>
      <c r="E38" s="84">
        <v>0.209801568</v>
      </c>
      <c r="F38" s="84">
        <v>9.065093907</v>
      </c>
      <c r="G38" s="84">
        <v>0.24559511</v>
      </c>
      <c r="H38" s="84">
        <v>0.301941623</v>
      </c>
      <c r="I38" s="84">
        <v>0</v>
      </c>
      <c r="J38" s="74">
        <v>9.521809744396296E-05</v>
      </c>
      <c r="K38" s="79">
        <v>9.938870414097442</v>
      </c>
      <c r="L38" s="84">
        <v>0</v>
      </c>
    </row>
    <row r="39" spans="2:12" ht="12.75">
      <c r="B39" s="11">
        <v>35</v>
      </c>
      <c r="C39" s="13" t="s">
        <v>62</v>
      </c>
      <c r="D39" s="84">
        <v>328.35254914</v>
      </c>
      <c r="E39" s="84">
        <v>484.97922026</v>
      </c>
      <c r="F39" s="84">
        <v>3392.844170325</v>
      </c>
      <c r="G39" s="84">
        <v>308.653173187</v>
      </c>
      <c r="H39" s="84">
        <v>52.172895601</v>
      </c>
      <c r="I39" s="84">
        <v>0</v>
      </c>
      <c r="J39" s="74">
        <v>1.0229521007891038</v>
      </c>
      <c r="K39" s="79">
        <v>4568.0249606137895</v>
      </c>
      <c r="L39" s="84">
        <v>0</v>
      </c>
    </row>
    <row r="40" spans="2:12" ht="12.75">
      <c r="B40" s="11">
        <v>36</v>
      </c>
      <c r="C40" s="13" t="s">
        <v>63</v>
      </c>
      <c r="D40" s="84">
        <v>14.577290277</v>
      </c>
      <c r="E40" s="84">
        <v>29.940920721</v>
      </c>
      <c r="F40" s="84">
        <v>429.621635472</v>
      </c>
      <c r="G40" s="84">
        <v>28.728760959</v>
      </c>
      <c r="H40" s="84">
        <v>8.164748062</v>
      </c>
      <c r="I40" s="84">
        <v>0</v>
      </c>
      <c r="J40" s="74">
        <v>0.0001540801940456855</v>
      </c>
      <c r="K40" s="79">
        <v>511.033509571194</v>
      </c>
      <c r="L40" s="84">
        <v>0</v>
      </c>
    </row>
    <row r="41" spans="2:12" ht="12.75">
      <c r="B41" s="11">
        <v>37</v>
      </c>
      <c r="C41" s="13" t="s">
        <v>64</v>
      </c>
      <c r="D41" s="84">
        <v>768.212604321</v>
      </c>
      <c r="E41" s="84">
        <v>834.450471075</v>
      </c>
      <c r="F41" s="84">
        <v>3082.886715086</v>
      </c>
      <c r="G41" s="84">
        <v>374.616634113</v>
      </c>
      <c r="H41" s="84">
        <v>90.782209497</v>
      </c>
      <c r="I41" s="84">
        <v>0</v>
      </c>
      <c r="J41" s="74">
        <v>21.746281310451337</v>
      </c>
      <c r="K41" s="79">
        <v>5172.694915402451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17105.879013342</v>
      </c>
      <c r="E42" s="87">
        <f t="shared" si="0"/>
        <v>18831.847916816576</v>
      </c>
      <c r="F42" s="87">
        <f t="shared" si="0"/>
        <v>60733.252166123995</v>
      </c>
      <c r="G42" s="87">
        <f t="shared" si="0"/>
        <v>7007.512685490763</v>
      </c>
      <c r="H42" s="87">
        <f>SUM(H5:H41)</f>
        <v>2150.1016929540006</v>
      </c>
      <c r="I42" s="87">
        <f t="shared" si="0"/>
        <v>0</v>
      </c>
      <c r="J42" s="87">
        <f t="shared" si="0"/>
        <v>218.57379158214775</v>
      </c>
      <c r="K42" s="87">
        <f>SUM(K5:K41)</f>
        <v>106047.16726630947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2021-06-08T09:54:12Z</cp:lastPrinted>
  <dcterms:created xsi:type="dcterms:W3CDTF">2014-01-06T04:43:23Z</dcterms:created>
  <dcterms:modified xsi:type="dcterms:W3CDTF">2022-06-08T16:49:11Z</dcterms:modified>
  <cp:category/>
  <cp:version/>
  <cp:contentType/>
  <cp:contentStatus/>
</cp:coreProperties>
</file>