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<sst xmlns="http://schemas.openxmlformats.org/spreadsheetml/2006/main" count="193" uniqueCount="158">
  <si>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</si>
  <si>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</si>
  <si>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</si>
  <si>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</si>
  <si>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</si>
  <si>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</si>
  <si>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</si>
  <si>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</si>
  <si>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</si>
  <si>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</si>
  <si>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</si>
  <si>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</si>
  <si>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</si>
  <si>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</si>
  <si>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</si>
  <si>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</si>
  <si>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</si>
  <si>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</si>
  <si>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</si>
  <si>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</si>
  <si>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</si>
  <si>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</si>
  <si>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</si>
  <si>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</si>
  <si>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</si>
  <si>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</si>
  <si>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</si>
  <si>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</si>
  <si>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</si>
  <si>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</si>
  <si>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</si>
  <si>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</si>
  <si>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</si>
  <si>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</si>
  <si>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</si>
  <si>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</si>
  <si>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</si>
  <si>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</si>
  <si>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</si>
  <si>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</si>
  <si>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</si>
  <si>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</si>
  <si>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</si>
  <si>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</si>
  <si>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</si>
  <si>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</si>
  <si>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</si>
  <si>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</si>
  <si>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</si>
  <si>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</si>
  <si>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</si>
  <si>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</si>
  <si>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</si>
  <si>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</si>
  <si>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</si>
  <si>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</si>
  <si>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</si>
  <si>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</si>
  <si>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</si>
  <si>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</si>
  <si>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</si>
  <si>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</si>
  <si>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</si>
  <si>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</si>
  <si>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</si>
  <si>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</si>
  <si>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</si>
  <si>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</si>
  <si>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</si>
  <si>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</si>
  <si>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</si>
  <si>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</si>
  <si>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</si>
  <si>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</si>
  <si>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</si>
  <si>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</si>
  <si>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</si>
  <si>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</si>
  <si>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</si>
  <si>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</si>
  <si>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</si>
  <si>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</si>
  <si>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</si>
  <si>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</si>
  <si>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</si>
  <si>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</si>
  <si>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</si>
  <si>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</si>
  <si>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</si>
  <si>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</si>
  <si>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</si>
  <si>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</si>
  <si>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</si>
  <si>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</si>
  <si>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</si>
  <si>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</si>
  <si>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</si>
  <si>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</si>
  <si>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</si>
  <si>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</si>
  <si>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</si>
  <si>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</si>
  <si>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</si>
  <si>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</si>
  <si>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</si>
  <si>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</si>
  <si>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</si>
  <si>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</si>
  <si>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</si>
  <si>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</si>
  <si>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</si>
  <si>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</si>
  <si>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</si>
  <si>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</si>
  <si>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</si>
  <si>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</si>
  <si>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</si>
  <si>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</si>
  <si>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</si>
  <si>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</si>
  <si>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</si>
  <si>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</si>
  <si>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</si>
  <si>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</si>
  <si>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</si>
  <si>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</si>
  <si>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</si>
  <si>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</si>
  <si>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</si>
  <si>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</si>
  <si>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</si>
  <si>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</si>
  <si>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</si>
  <si>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</si>
  <si>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</si>
  <si>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</si>
  <si>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</si>
  <si>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</si>
  <si>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</si>
  <si>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</si>
  <si>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</si>
  <si>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</si>
  <si>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</si>
  <si>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</si>
  <si>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</si>
  <si>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</si>
  <si>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</si>
  <si>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</si>
  <si>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</si>
  <si>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</si>
  <si>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</si>
  <si>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</si>
  <si>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</si>
  <si>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</si>
  <si>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</si>
  <si>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</si>
  <si>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DSP BlackRock Mutual Fund: Average Assets Under Management (AAUM) as on 31.08.2017 (All figures in Rs. Crore)</t>
  </si>
  <si>
    <t>Table showing State wise /Union Territory wise contribution to AAUM of category of schemes as on 31.08.2017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</si>
</sst>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171" fontId="0" fillId="0" borderId="0" xfId="0" applyNumberFormat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9.57421875" style="2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8" width="10.421875" style="2" customWidth="1"/>
    <col min="49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15" t="s">
        <v>71</v>
      </c>
      <c r="B1" s="139" t="s">
        <v>30</v>
      </c>
      <c r="C1" s="125" t="s">
        <v>156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6"/>
      <c r="B2" s="140"/>
      <c r="C2" s="144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27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28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6"/>
      <c r="B3" s="140"/>
      <c r="C3" s="128" t="s">
        <v>12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6"/>
      <c r="B4" s="140"/>
      <c r="C4" s="147" t="s">
        <v>31</v>
      </c>
      <c r="D4" s="148"/>
      <c r="E4" s="148"/>
      <c r="F4" s="148"/>
      <c r="G4" s="149"/>
      <c r="H4" s="136" t="s">
        <v>32</v>
      </c>
      <c r="I4" s="137"/>
      <c r="J4" s="137"/>
      <c r="K4" s="137"/>
      <c r="L4" s="138"/>
      <c r="M4" s="147" t="s">
        <v>31</v>
      </c>
      <c r="N4" s="148"/>
      <c r="O4" s="148"/>
      <c r="P4" s="148"/>
      <c r="Q4" s="149"/>
      <c r="R4" s="136" t="s">
        <v>32</v>
      </c>
      <c r="S4" s="137"/>
      <c r="T4" s="137"/>
      <c r="U4" s="137"/>
      <c r="V4" s="138"/>
      <c r="W4" s="147" t="s">
        <v>31</v>
      </c>
      <c r="X4" s="148"/>
      <c r="Y4" s="148"/>
      <c r="Z4" s="148"/>
      <c r="AA4" s="149"/>
      <c r="AB4" s="136" t="s">
        <v>32</v>
      </c>
      <c r="AC4" s="137"/>
      <c r="AD4" s="137"/>
      <c r="AE4" s="137"/>
      <c r="AF4" s="138"/>
      <c r="AG4" s="147" t="s">
        <v>31</v>
      </c>
      <c r="AH4" s="148"/>
      <c r="AI4" s="148"/>
      <c r="AJ4" s="148"/>
      <c r="AK4" s="149"/>
      <c r="AL4" s="136" t="s">
        <v>32</v>
      </c>
      <c r="AM4" s="137"/>
      <c r="AN4" s="137"/>
      <c r="AO4" s="137"/>
      <c r="AP4" s="138"/>
      <c r="AQ4" s="147" t="s">
        <v>31</v>
      </c>
      <c r="AR4" s="148"/>
      <c r="AS4" s="148"/>
      <c r="AT4" s="148"/>
      <c r="AU4" s="149"/>
      <c r="AV4" s="136" t="s">
        <v>32</v>
      </c>
      <c r="AW4" s="137"/>
      <c r="AX4" s="137"/>
      <c r="AY4" s="137"/>
      <c r="AZ4" s="138"/>
      <c r="BA4" s="147" t="s">
        <v>31</v>
      </c>
      <c r="BB4" s="148"/>
      <c r="BC4" s="148"/>
      <c r="BD4" s="148"/>
      <c r="BE4" s="149"/>
      <c r="BF4" s="136" t="s">
        <v>32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72</v>
      </c>
      <c r="B7" s="18" t="s">
        <v>14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94</v>
      </c>
      <c r="C8" s="45">
        <v>0</v>
      </c>
      <c r="D8" s="53">
        <v>708.254652158</v>
      </c>
      <c r="E8" s="45">
        <v>0</v>
      </c>
      <c r="F8" s="45">
        <v>0</v>
      </c>
      <c r="G8" s="45">
        <v>0</v>
      </c>
      <c r="H8" s="45">
        <v>1195.715777799</v>
      </c>
      <c r="I8" s="45">
        <v>7049.6473903145115</v>
      </c>
      <c r="J8" s="45">
        <v>2223.132209538</v>
      </c>
      <c r="K8" s="45">
        <v>0</v>
      </c>
      <c r="L8" s="45">
        <v>474.14780877500004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11.996406249</v>
      </c>
      <c r="S8" s="45">
        <v>86.10889087199999</v>
      </c>
      <c r="T8" s="45">
        <v>93.32936429</v>
      </c>
      <c r="U8" s="45">
        <v>0</v>
      </c>
      <c r="V8" s="45">
        <v>8.158631921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0.162020047</v>
      </c>
      <c r="AC8" s="45">
        <v>7.652087191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0.04518507</v>
      </c>
      <c r="AM8" s="45">
        <v>0</v>
      </c>
      <c r="AN8" s="45">
        <v>0</v>
      </c>
      <c r="AO8" s="45">
        <v>0</v>
      </c>
      <c r="AP8" s="45">
        <v>0.404681915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51.5635309</v>
      </c>
      <c r="AW8" s="45">
        <v>3621.575318947</v>
      </c>
      <c r="AX8" s="45">
        <v>79.536290435</v>
      </c>
      <c r="AY8" s="45">
        <v>0</v>
      </c>
      <c r="AZ8" s="45">
        <v>328.24867865000004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19.731810410999998</v>
      </c>
      <c r="BG8" s="53">
        <v>73.30632079899999</v>
      </c>
      <c r="BH8" s="45">
        <v>2.943343501</v>
      </c>
      <c r="BI8" s="45">
        <v>0</v>
      </c>
      <c r="BJ8" s="45">
        <v>45.633617094</v>
      </c>
      <c r="BK8" s="91">
        <f>SUM(C8:BJ8)</f>
        <v>16081.29401687651</v>
      </c>
    </row>
    <row r="9" spans="1:63" ht="12.75">
      <c r="A9" s="11"/>
      <c r="B9" s="47" t="s">
        <v>96</v>
      </c>
      <c r="C9" s="45">
        <v>0</v>
      </c>
      <c r="D9" s="53">
        <v>2.8006799940000002</v>
      </c>
      <c r="E9" s="45">
        <v>0</v>
      </c>
      <c r="F9" s="45">
        <v>0</v>
      </c>
      <c r="G9" s="54">
        <v>0</v>
      </c>
      <c r="H9" s="55">
        <v>10.879359802</v>
      </c>
      <c r="I9" s="45">
        <v>0.197067513</v>
      </c>
      <c r="J9" s="45">
        <v>0.032946767</v>
      </c>
      <c r="K9" s="56">
        <v>0</v>
      </c>
      <c r="L9" s="54">
        <v>4.008282775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3.5608887159999996</v>
      </c>
      <c r="S9" s="45">
        <v>0.050543408</v>
      </c>
      <c r="T9" s="45">
        <v>0</v>
      </c>
      <c r="U9" s="45">
        <v>0</v>
      </c>
      <c r="V9" s="54">
        <v>1.2242091899999998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2.22484078</v>
      </c>
      <c r="AW9" s="45">
        <v>2.8345197470000003</v>
      </c>
      <c r="AX9" s="45">
        <v>0</v>
      </c>
      <c r="AY9" s="56">
        <v>0</v>
      </c>
      <c r="AZ9" s="54">
        <v>9.813156629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0.342703268</v>
      </c>
      <c r="BG9" s="53">
        <v>0.335301417</v>
      </c>
      <c r="BH9" s="45">
        <v>0</v>
      </c>
      <c r="BI9" s="45">
        <v>0</v>
      </c>
      <c r="BJ9" s="45">
        <v>0.335800504</v>
      </c>
      <c r="BK9" s="91">
        <f>SUM(C9:BJ9)</f>
        <v>38.640300509999996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711.055332152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1206.595137601</v>
      </c>
      <c r="I10" s="92">
        <f t="shared" si="0"/>
        <v>7049.844457827511</v>
      </c>
      <c r="J10" s="92">
        <f t="shared" si="0"/>
        <v>2223.165156305</v>
      </c>
      <c r="K10" s="92">
        <f t="shared" si="0"/>
        <v>0</v>
      </c>
      <c r="L10" s="92">
        <f t="shared" si="0"/>
        <v>478.15609155000004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15.557294964999999</v>
      </c>
      <c r="S10" s="92">
        <f t="shared" si="0"/>
        <v>86.15943427999999</v>
      </c>
      <c r="T10" s="92">
        <f t="shared" si="0"/>
        <v>93.32936429</v>
      </c>
      <c r="U10" s="92">
        <f t="shared" si="0"/>
        <v>0</v>
      </c>
      <c r="V10" s="92">
        <f t="shared" si="0"/>
        <v>9.382841111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0.162020047</v>
      </c>
      <c r="AC10" s="92">
        <f t="shared" si="0"/>
        <v>7.652087191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0.04518507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0.404681915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53.788371680000004</v>
      </c>
      <c r="AW10" s="92">
        <f t="shared" si="0"/>
        <v>3624.409838694</v>
      </c>
      <c r="AX10" s="92">
        <f t="shared" si="0"/>
        <v>79.536290435</v>
      </c>
      <c r="AY10" s="92">
        <f t="shared" si="0"/>
        <v>0</v>
      </c>
      <c r="AZ10" s="92">
        <f t="shared" si="0"/>
        <v>338.06183527900004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20.074513679</v>
      </c>
      <c r="BG10" s="92">
        <f t="shared" si="0"/>
        <v>73.64162221599999</v>
      </c>
      <c r="BH10" s="92">
        <f t="shared" si="0"/>
        <v>2.943343501</v>
      </c>
      <c r="BI10" s="92">
        <f t="shared" si="0"/>
        <v>0</v>
      </c>
      <c r="BJ10" s="92">
        <f t="shared" si="0"/>
        <v>45.969417598</v>
      </c>
      <c r="BK10" s="92">
        <f>SUM(BK8:BK9)</f>
        <v>16119.93431738651</v>
      </c>
    </row>
    <row r="11" spans="1:63" ht="12.75">
      <c r="A11" s="11" t="s">
        <v>73</v>
      </c>
      <c r="B11" s="18" t="s">
        <v>3</v>
      </c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4"/>
    </row>
    <row r="12" spans="1:63" ht="12.75">
      <c r="A12" s="11"/>
      <c r="B12" s="46" t="s">
        <v>95</v>
      </c>
      <c r="C12" s="45">
        <v>0</v>
      </c>
      <c r="D12" s="53">
        <v>276.127850037</v>
      </c>
      <c r="E12" s="45">
        <v>0</v>
      </c>
      <c r="F12" s="45">
        <v>0</v>
      </c>
      <c r="G12" s="54">
        <v>0</v>
      </c>
      <c r="H12" s="55">
        <v>2.2188546889999996</v>
      </c>
      <c r="I12" s="45">
        <v>0.8963718070000001</v>
      </c>
      <c r="J12" s="45">
        <v>0</v>
      </c>
      <c r="K12" s="56">
        <v>0</v>
      </c>
      <c r="L12" s="54">
        <v>94.49757433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1.1586997620000001</v>
      </c>
      <c r="S12" s="45">
        <v>4.1176006549999995</v>
      </c>
      <c r="T12" s="45">
        <v>0</v>
      </c>
      <c r="U12" s="45">
        <v>0</v>
      </c>
      <c r="V12" s="54">
        <v>0.305484738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3.8499876000000004</v>
      </c>
      <c r="AW12" s="45">
        <v>12.476686267</v>
      </c>
      <c r="AX12" s="45">
        <v>0</v>
      </c>
      <c r="AY12" s="56">
        <v>0</v>
      </c>
      <c r="AZ12" s="54">
        <v>38.588892339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1.176268241</v>
      </c>
      <c r="BG12" s="53">
        <v>0.281992642</v>
      </c>
      <c r="BH12" s="45">
        <v>3.05553205</v>
      </c>
      <c r="BI12" s="45">
        <v>0</v>
      </c>
      <c r="BJ12" s="45">
        <v>2.041915828</v>
      </c>
      <c r="BK12" s="91">
        <f>SUM(C12:BJ12)</f>
        <v>440.793710985</v>
      </c>
    </row>
    <row r="13" spans="1:63" ht="12.75">
      <c r="A13" s="11"/>
      <c r="B13" s="47" t="s">
        <v>130</v>
      </c>
      <c r="C13" s="45">
        <v>0</v>
      </c>
      <c r="D13" s="53">
        <v>86.218611575</v>
      </c>
      <c r="E13" s="45">
        <v>0</v>
      </c>
      <c r="F13" s="45">
        <v>0</v>
      </c>
      <c r="G13" s="54">
        <v>0</v>
      </c>
      <c r="H13" s="55">
        <v>2.4790081770000003</v>
      </c>
      <c r="I13" s="45">
        <v>0.021691098000000002</v>
      </c>
      <c r="J13" s="45">
        <v>0</v>
      </c>
      <c r="K13" s="56">
        <v>0</v>
      </c>
      <c r="L13" s="54">
        <v>26.681852695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0.8479962890000001</v>
      </c>
      <c r="S13" s="45">
        <v>0</v>
      </c>
      <c r="T13" s="45">
        <v>0</v>
      </c>
      <c r="U13" s="45">
        <v>0</v>
      </c>
      <c r="V13" s="54">
        <v>0.11024363799999999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1.385849504</v>
      </c>
      <c r="AW13" s="45">
        <v>6.080071884</v>
      </c>
      <c r="AX13" s="45">
        <v>0</v>
      </c>
      <c r="AY13" s="56">
        <v>0</v>
      </c>
      <c r="AZ13" s="54">
        <v>18.529713815999997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0.10830910699999999</v>
      </c>
      <c r="BG13" s="53">
        <v>0.007755735000000001</v>
      </c>
      <c r="BH13" s="45">
        <v>0</v>
      </c>
      <c r="BI13" s="45">
        <v>0</v>
      </c>
      <c r="BJ13" s="45">
        <v>0.0053172029999999995</v>
      </c>
      <c r="BK13" s="91">
        <f>SUM(C13:BJ13)</f>
        <v>142.47642072099998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362.346461612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4.6978628659999995</v>
      </c>
      <c r="I14" s="93">
        <f t="shared" si="1"/>
        <v>0.9180629050000001</v>
      </c>
      <c r="J14" s="93">
        <f t="shared" si="1"/>
        <v>0</v>
      </c>
      <c r="K14" s="93">
        <f t="shared" si="1"/>
        <v>0</v>
      </c>
      <c r="L14" s="93">
        <f t="shared" si="1"/>
        <v>121.17942702500001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2.0066960510000005</v>
      </c>
      <c r="S14" s="93">
        <f t="shared" si="1"/>
        <v>4.1176006549999995</v>
      </c>
      <c r="T14" s="93">
        <f t="shared" si="1"/>
        <v>0</v>
      </c>
      <c r="U14" s="93">
        <f t="shared" si="1"/>
        <v>0</v>
      </c>
      <c r="V14" s="93">
        <f t="shared" si="1"/>
        <v>0.41572837599999996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5.235837104000001</v>
      </c>
      <c r="AW14" s="93">
        <f t="shared" si="2"/>
        <v>18.556758151</v>
      </c>
      <c r="AX14" s="93">
        <f t="shared" si="2"/>
        <v>0</v>
      </c>
      <c r="AY14" s="93">
        <f t="shared" si="2"/>
        <v>0</v>
      </c>
      <c r="AZ14" s="93">
        <f t="shared" si="2"/>
        <v>57.118606154999995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1.284577348</v>
      </c>
      <c r="BG14" s="93">
        <f t="shared" si="2"/>
        <v>0.289748377</v>
      </c>
      <c r="BH14" s="93">
        <f t="shared" si="2"/>
        <v>3.05553205</v>
      </c>
      <c r="BI14" s="93">
        <f t="shared" si="2"/>
        <v>0</v>
      </c>
      <c r="BJ14" s="93">
        <f t="shared" si="2"/>
        <v>2.047233031</v>
      </c>
      <c r="BK14" s="93">
        <f t="shared" si="2"/>
        <v>583.270131706</v>
      </c>
    </row>
    <row r="15" spans="1:63" ht="12.75">
      <c r="A15" s="11" t="s">
        <v>74</v>
      </c>
      <c r="B15" s="18" t="s">
        <v>10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34"/>
    </row>
    <row r="16" spans="1:65" ht="12.75">
      <c r="A16" s="96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0.166202726</v>
      </c>
      <c r="I16" s="45">
        <v>0</v>
      </c>
      <c r="J16" s="45">
        <v>0</v>
      </c>
      <c r="K16" s="45">
        <v>0</v>
      </c>
      <c r="L16" s="54">
        <v>0.555129458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0.03980081</v>
      </c>
      <c r="S16" s="45">
        <v>0</v>
      </c>
      <c r="T16" s="45">
        <v>0</v>
      </c>
      <c r="U16" s="45">
        <v>0</v>
      </c>
      <c r="V16" s="54">
        <v>0.061232016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17.865557195999997</v>
      </c>
      <c r="AW16" s="45">
        <v>15.1476666</v>
      </c>
      <c r="AX16" s="45">
        <v>0</v>
      </c>
      <c r="AY16" s="45">
        <v>0</v>
      </c>
      <c r="AZ16" s="54">
        <v>67.03286015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6.454286358</v>
      </c>
      <c r="BG16" s="53">
        <v>1.388214338</v>
      </c>
      <c r="BH16" s="45">
        <v>0</v>
      </c>
      <c r="BI16" s="45">
        <v>0</v>
      </c>
      <c r="BJ16" s="56">
        <v>9.605498864</v>
      </c>
      <c r="BK16" s="61">
        <f aca="true" t="shared" si="3" ref="BK16:BK33">SUM(C16:BJ16)</f>
        <v>118.31644851600001</v>
      </c>
      <c r="BM16" s="111"/>
    </row>
    <row r="17" spans="1:65" ht="12.75">
      <c r="A17" s="96"/>
      <c r="B17" s="3" t="s">
        <v>137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0.12184239599999999</v>
      </c>
      <c r="I17" s="45">
        <v>0</v>
      </c>
      <c r="J17" s="45">
        <v>0</v>
      </c>
      <c r="K17" s="45">
        <v>0</v>
      </c>
      <c r="L17" s="54">
        <v>0.780438254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0.040429439000000005</v>
      </c>
      <c r="S17" s="45">
        <v>0</v>
      </c>
      <c r="T17" s="45">
        <v>2.19070387</v>
      </c>
      <c r="U17" s="45">
        <v>0</v>
      </c>
      <c r="V17" s="54">
        <v>0.021907039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12.962465906</v>
      </c>
      <c r="AW17" s="45">
        <v>9.545367563000001</v>
      </c>
      <c r="AX17" s="45">
        <v>0</v>
      </c>
      <c r="AY17" s="45">
        <v>0</v>
      </c>
      <c r="AZ17" s="54">
        <v>44.761113694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3.1353989159999998</v>
      </c>
      <c r="BG17" s="53">
        <v>1.754198702</v>
      </c>
      <c r="BH17" s="45">
        <v>0.757096742</v>
      </c>
      <c r="BI17" s="45">
        <v>0</v>
      </c>
      <c r="BJ17" s="56">
        <v>11.792275982000001</v>
      </c>
      <c r="BK17" s="61">
        <f t="shared" si="3"/>
        <v>87.863238503</v>
      </c>
      <c r="BM17" s="111"/>
    </row>
    <row r="18" spans="1:65" ht="12.75">
      <c r="A18" s="96"/>
      <c r="B18" s="3" t="s">
        <v>138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0.134149317</v>
      </c>
      <c r="I18" s="45">
        <v>0.16240891899999998</v>
      </c>
      <c r="J18" s="45">
        <v>0</v>
      </c>
      <c r="K18" s="45">
        <v>0</v>
      </c>
      <c r="L18" s="54">
        <v>0.347904356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0.073029877</v>
      </c>
      <c r="S18" s="45">
        <v>0</v>
      </c>
      <c r="T18" s="45">
        <v>2.1654522579999997</v>
      </c>
      <c r="U18" s="45">
        <v>0</v>
      </c>
      <c r="V18" s="54">
        <v>0.010827261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17.572117195</v>
      </c>
      <c r="AW18" s="45">
        <v>15.814990855</v>
      </c>
      <c r="AX18" s="45">
        <v>0</v>
      </c>
      <c r="AY18" s="45">
        <v>0</v>
      </c>
      <c r="AZ18" s="54">
        <v>94.453114172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6.784004141</v>
      </c>
      <c r="BG18" s="53">
        <v>0.3315216</v>
      </c>
      <c r="BH18" s="45">
        <v>0</v>
      </c>
      <c r="BI18" s="45">
        <v>0</v>
      </c>
      <c r="BJ18" s="56">
        <v>8.832874246</v>
      </c>
      <c r="BK18" s="61">
        <f t="shared" si="3"/>
        <v>146.68239419699998</v>
      </c>
      <c r="BM18" s="111"/>
    </row>
    <row r="19" spans="1:65" ht="12.75">
      <c r="A19" s="96"/>
      <c r="B19" s="3" t="s">
        <v>139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0.136362497</v>
      </c>
      <c r="I19" s="45">
        <v>0</v>
      </c>
      <c r="J19" s="45">
        <v>0</v>
      </c>
      <c r="K19" s="45">
        <v>0</v>
      </c>
      <c r="L19" s="54">
        <v>0.340258135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0.10696836300000001</v>
      </c>
      <c r="S19" s="45">
        <v>3.2864719350000002</v>
      </c>
      <c r="T19" s="45">
        <v>2.19098129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16.256458007</v>
      </c>
      <c r="AW19" s="45">
        <v>7.99934808</v>
      </c>
      <c r="AX19" s="45">
        <v>0</v>
      </c>
      <c r="AY19" s="45">
        <v>0</v>
      </c>
      <c r="AZ19" s="54">
        <v>54.595439087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5.7806041299999995</v>
      </c>
      <c r="BG19" s="53">
        <v>2.006941404</v>
      </c>
      <c r="BH19" s="45">
        <v>0</v>
      </c>
      <c r="BI19" s="45">
        <v>0</v>
      </c>
      <c r="BJ19" s="56">
        <v>12.538231282</v>
      </c>
      <c r="BK19" s="61">
        <f t="shared" si="3"/>
        <v>105.23806421</v>
      </c>
      <c r="BM19" s="111"/>
    </row>
    <row r="20" spans="1:65" ht="12.75">
      <c r="A20" s="96"/>
      <c r="B20" s="3" t="s">
        <v>142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0.11210041100000001</v>
      </c>
      <c r="I20" s="45">
        <v>0</v>
      </c>
      <c r="J20" s="45">
        <v>0</v>
      </c>
      <c r="K20" s="45">
        <v>0</v>
      </c>
      <c r="L20" s="54">
        <v>0.349198141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0.120682394</v>
      </c>
      <c r="S20" s="45">
        <v>0</v>
      </c>
      <c r="T20" s="45">
        <v>2.4165961300000003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5.328112379</v>
      </c>
      <c r="AW20" s="45">
        <v>1.629971867</v>
      </c>
      <c r="AX20" s="45">
        <v>0</v>
      </c>
      <c r="AY20" s="45">
        <v>0</v>
      </c>
      <c r="AZ20" s="54">
        <v>16.201369763000002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1.902829994</v>
      </c>
      <c r="BG20" s="53">
        <v>0.023939535</v>
      </c>
      <c r="BH20" s="45">
        <v>0</v>
      </c>
      <c r="BI20" s="45">
        <v>0</v>
      </c>
      <c r="BJ20" s="56">
        <v>0.532475118</v>
      </c>
      <c r="BK20" s="61">
        <f t="shared" si="3"/>
        <v>28.617275732000007</v>
      </c>
      <c r="BM20" s="111"/>
    </row>
    <row r="21" spans="1:65" ht="12.75">
      <c r="A21" s="96"/>
      <c r="B21" s="3" t="s">
        <v>146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0.288374161</v>
      </c>
      <c r="I21" s="45">
        <v>0.296109436</v>
      </c>
      <c r="J21" s="45">
        <v>0</v>
      </c>
      <c r="K21" s="45">
        <v>0</v>
      </c>
      <c r="L21" s="54">
        <v>0.444164153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0.025465412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7.736897197</v>
      </c>
      <c r="AW21" s="45">
        <v>3.084032003</v>
      </c>
      <c r="AX21" s="45">
        <v>0</v>
      </c>
      <c r="AY21" s="45">
        <v>0</v>
      </c>
      <c r="AZ21" s="54">
        <v>35.014629436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2.444870745</v>
      </c>
      <c r="BG21" s="53">
        <v>0.5877525809999999</v>
      </c>
      <c r="BH21" s="45">
        <v>0</v>
      </c>
      <c r="BI21" s="45">
        <v>0</v>
      </c>
      <c r="BJ21" s="56">
        <v>5.249268438</v>
      </c>
      <c r="BK21" s="61">
        <f t="shared" si="3"/>
        <v>55.171563561999996</v>
      </c>
      <c r="BM21" s="111"/>
    </row>
    <row r="22" spans="1:65" ht="12.75">
      <c r="A22" s="96"/>
      <c r="B22" s="3" t="s">
        <v>147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0.276533957</v>
      </c>
      <c r="I22" s="45">
        <v>0.29848371</v>
      </c>
      <c r="J22" s="45">
        <v>0</v>
      </c>
      <c r="K22" s="45">
        <v>0</v>
      </c>
      <c r="L22" s="54">
        <v>0.35818045200000004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0.061296614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9.051414793</v>
      </c>
      <c r="AW22" s="45">
        <v>2.2102552909999997</v>
      </c>
      <c r="AX22" s="45">
        <v>0</v>
      </c>
      <c r="AY22" s="45">
        <v>0</v>
      </c>
      <c r="AZ22" s="54">
        <v>38.236410234999994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2.6934990990000003</v>
      </c>
      <c r="BG22" s="53">
        <v>0.194218958</v>
      </c>
      <c r="BH22" s="45">
        <v>0</v>
      </c>
      <c r="BI22" s="45">
        <v>0</v>
      </c>
      <c r="BJ22" s="56">
        <v>6.718487828000001</v>
      </c>
      <c r="BK22" s="61">
        <f t="shared" si="3"/>
        <v>60.098780936999994</v>
      </c>
      <c r="BM22" s="111"/>
    </row>
    <row r="23" spans="1:65" ht="12.75">
      <c r="A23" s="96"/>
      <c r="B23" s="3" t="s">
        <v>150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0.089010996</v>
      </c>
      <c r="I23" s="45">
        <v>0.538001774</v>
      </c>
      <c r="J23" s="45">
        <v>0</v>
      </c>
      <c r="K23" s="45">
        <v>0</v>
      </c>
      <c r="L23" s="54">
        <v>0.24748081600000002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0.059726912</v>
      </c>
      <c r="S23" s="45">
        <v>0</v>
      </c>
      <c r="T23" s="45">
        <v>0</v>
      </c>
      <c r="U23" s="45">
        <v>0</v>
      </c>
      <c r="V23" s="54">
        <v>0.053800177000000005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7.121470415</v>
      </c>
      <c r="AW23" s="45">
        <v>4.210543607</v>
      </c>
      <c r="AX23" s="45">
        <v>0</v>
      </c>
      <c r="AY23" s="45">
        <v>0</v>
      </c>
      <c r="AZ23" s="54">
        <v>31.226251791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1.327906028</v>
      </c>
      <c r="BG23" s="53">
        <v>0</v>
      </c>
      <c r="BH23" s="45">
        <v>0</v>
      </c>
      <c r="BI23" s="45">
        <v>0</v>
      </c>
      <c r="BJ23" s="56">
        <v>2.112074761</v>
      </c>
      <c r="BK23" s="61">
        <f t="shared" si="3"/>
        <v>46.986267277</v>
      </c>
      <c r="BM23" s="111"/>
    </row>
    <row r="24" spans="1:65" ht="12.75">
      <c r="A24" s="96"/>
      <c r="B24" s="3" t="s">
        <v>132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0.110274556</v>
      </c>
      <c r="I24" s="45">
        <v>2.202899484</v>
      </c>
      <c r="J24" s="45">
        <v>0</v>
      </c>
      <c r="K24" s="45">
        <v>0</v>
      </c>
      <c r="L24" s="54">
        <v>3.7578873560000003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0.084228509</v>
      </c>
      <c r="S24" s="45">
        <v>12.958232259999999</v>
      </c>
      <c r="T24" s="45">
        <v>0</v>
      </c>
      <c r="U24" s="45">
        <v>0</v>
      </c>
      <c r="V24" s="54">
        <v>0.181415252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2.0488461750000004</v>
      </c>
      <c r="AW24" s="45">
        <v>10.241228891</v>
      </c>
      <c r="AX24" s="45">
        <v>0</v>
      </c>
      <c r="AY24" s="45">
        <v>0</v>
      </c>
      <c r="AZ24" s="54">
        <v>30.319868331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0.204596473</v>
      </c>
      <c r="BG24" s="53">
        <v>0.025506941</v>
      </c>
      <c r="BH24" s="45">
        <v>0</v>
      </c>
      <c r="BI24" s="45">
        <v>0</v>
      </c>
      <c r="BJ24" s="56">
        <v>0.704965693</v>
      </c>
      <c r="BK24" s="61">
        <f t="shared" si="3"/>
        <v>62.839949921</v>
      </c>
      <c r="BM24" s="111"/>
    </row>
    <row r="25" spans="1:65" ht="12.75">
      <c r="A25" s="96"/>
      <c r="B25" s="3" t="s">
        <v>149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0.405709252</v>
      </c>
      <c r="I25" s="45">
        <v>0.565734775</v>
      </c>
      <c r="J25" s="45">
        <v>0</v>
      </c>
      <c r="K25" s="45">
        <v>0</v>
      </c>
      <c r="L25" s="54">
        <v>0.033278515999999994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0.123383315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6.891556928</v>
      </c>
      <c r="AW25" s="45">
        <v>2.6740683929999998</v>
      </c>
      <c r="AX25" s="45">
        <v>0</v>
      </c>
      <c r="AY25" s="45">
        <v>0</v>
      </c>
      <c r="AZ25" s="54">
        <v>34.805424485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2.0183941799999996</v>
      </c>
      <c r="BG25" s="53">
        <v>0.024979874</v>
      </c>
      <c r="BH25" s="45">
        <v>0</v>
      </c>
      <c r="BI25" s="45">
        <v>0</v>
      </c>
      <c r="BJ25" s="56">
        <v>2.515494586</v>
      </c>
      <c r="BK25" s="61">
        <f t="shared" si="3"/>
        <v>50.05802430400001</v>
      </c>
      <c r="BM25" s="111"/>
    </row>
    <row r="26" spans="1:65" ht="12.75">
      <c r="A26" s="96"/>
      <c r="B26" s="3" t="s">
        <v>143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0.33586361600000003</v>
      </c>
      <c r="I26" s="45">
        <v>5.52387203</v>
      </c>
      <c r="J26" s="45">
        <v>0</v>
      </c>
      <c r="K26" s="45">
        <v>0</v>
      </c>
      <c r="L26" s="54">
        <v>6.2885271320000005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0.116811129</v>
      </c>
      <c r="S26" s="45">
        <v>0.116811129</v>
      </c>
      <c r="T26" s="45">
        <v>0.233622258</v>
      </c>
      <c r="U26" s="45">
        <v>0</v>
      </c>
      <c r="V26" s="54">
        <v>0.7826345650000001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3.902864694</v>
      </c>
      <c r="AW26" s="45">
        <v>24.675274333</v>
      </c>
      <c r="AX26" s="45">
        <v>0</v>
      </c>
      <c r="AY26" s="45">
        <v>0</v>
      </c>
      <c r="AZ26" s="54">
        <v>43.340080788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0.8383960520000001</v>
      </c>
      <c r="BG26" s="53">
        <v>0.708994145</v>
      </c>
      <c r="BH26" s="45">
        <v>0</v>
      </c>
      <c r="BI26" s="45">
        <v>0</v>
      </c>
      <c r="BJ26" s="56">
        <v>5.815295045999999</v>
      </c>
      <c r="BK26" s="61">
        <f t="shared" si="3"/>
        <v>92.67904691700001</v>
      </c>
      <c r="BM26" s="111"/>
    </row>
    <row r="27" spans="1:65" ht="12.75">
      <c r="A27" s="96"/>
      <c r="B27" s="3" t="s">
        <v>144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0.080540824</v>
      </c>
      <c r="I27" s="45">
        <v>1.2346516</v>
      </c>
      <c r="J27" s="45">
        <v>0</v>
      </c>
      <c r="K27" s="45">
        <v>0</v>
      </c>
      <c r="L27" s="54">
        <v>5.425987239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0.07604069200000001</v>
      </c>
      <c r="S27" s="45">
        <v>0</v>
      </c>
      <c r="T27" s="45">
        <v>0</v>
      </c>
      <c r="U27" s="45">
        <v>0</v>
      </c>
      <c r="V27" s="54">
        <v>0.0115388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1.8151097790000001</v>
      </c>
      <c r="AW27" s="45">
        <v>9.076442515</v>
      </c>
      <c r="AX27" s="45">
        <v>0</v>
      </c>
      <c r="AY27" s="45">
        <v>0</v>
      </c>
      <c r="AZ27" s="54">
        <v>31.394074115000002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0.34914431799999995</v>
      </c>
      <c r="BG27" s="53">
        <v>0.620415058</v>
      </c>
      <c r="BH27" s="45">
        <v>0</v>
      </c>
      <c r="BI27" s="45">
        <v>0</v>
      </c>
      <c r="BJ27" s="56">
        <v>2.6856336030000003</v>
      </c>
      <c r="BK27" s="61">
        <f t="shared" si="3"/>
        <v>52.769578543</v>
      </c>
      <c r="BM27" s="111"/>
    </row>
    <row r="28" spans="1:65" ht="12.75">
      <c r="A28" s="96"/>
      <c r="B28" s="3" t="s">
        <v>148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0.139927983</v>
      </c>
      <c r="I28" s="45">
        <v>29.282018273000002</v>
      </c>
      <c r="J28" s="45">
        <v>0</v>
      </c>
      <c r="K28" s="45">
        <v>0</v>
      </c>
      <c r="L28" s="54">
        <v>18.867013675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0.011253658</v>
      </c>
      <c r="S28" s="45">
        <v>7.314877739</v>
      </c>
      <c r="T28" s="45">
        <v>0</v>
      </c>
      <c r="U28" s="45">
        <v>0</v>
      </c>
      <c r="V28" s="54">
        <v>1.688048709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0.379688882</v>
      </c>
      <c r="AW28" s="45">
        <v>75.24197228099999</v>
      </c>
      <c r="AX28" s="45">
        <v>0</v>
      </c>
      <c r="AY28" s="45">
        <v>0</v>
      </c>
      <c r="AZ28" s="54">
        <v>133.15451889300002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0.001119366</v>
      </c>
      <c r="BG28" s="53">
        <v>0</v>
      </c>
      <c r="BH28" s="45">
        <v>0</v>
      </c>
      <c r="BI28" s="45">
        <v>0</v>
      </c>
      <c r="BJ28" s="56">
        <v>2.468190409</v>
      </c>
      <c r="BK28" s="61">
        <f t="shared" si="3"/>
        <v>268.548629868</v>
      </c>
      <c r="BM28" s="111"/>
    </row>
    <row r="29" spans="1:65" ht="12.75">
      <c r="A29" s="96"/>
      <c r="B29" s="3" t="s">
        <v>151</v>
      </c>
      <c r="C29" s="55">
        <v>0</v>
      </c>
      <c r="D29" s="53">
        <v>57.250919329999995</v>
      </c>
      <c r="E29" s="45">
        <v>0</v>
      </c>
      <c r="F29" s="45">
        <v>0</v>
      </c>
      <c r="G29" s="54">
        <v>0</v>
      </c>
      <c r="H29" s="73">
        <v>0.163321259</v>
      </c>
      <c r="I29" s="45">
        <v>74.946658032</v>
      </c>
      <c r="J29" s="45">
        <v>0</v>
      </c>
      <c r="K29" s="45">
        <v>0</v>
      </c>
      <c r="L29" s="54">
        <v>3.901665674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0.027296197</v>
      </c>
      <c r="S29" s="45">
        <v>1.040925806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0.171469668</v>
      </c>
      <c r="AW29" s="45">
        <v>16.64754064</v>
      </c>
      <c r="AX29" s="45">
        <v>0</v>
      </c>
      <c r="AY29" s="45">
        <v>0</v>
      </c>
      <c r="AZ29" s="54">
        <v>0.43803706200000003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0.07491393199999999</v>
      </c>
      <c r="BG29" s="53">
        <v>0</v>
      </c>
      <c r="BH29" s="45">
        <v>0</v>
      </c>
      <c r="BI29" s="45">
        <v>0</v>
      </c>
      <c r="BJ29" s="56">
        <v>0</v>
      </c>
      <c r="BK29" s="61">
        <f t="shared" si="3"/>
        <v>154.66274759999996</v>
      </c>
      <c r="BM29" s="111"/>
    </row>
    <row r="30" spans="1:65" ht="12.75">
      <c r="A30" s="96"/>
      <c r="B30" s="3" t="s">
        <v>152</v>
      </c>
      <c r="C30" s="55">
        <v>0</v>
      </c>
      <c r="D30" s="53">
        <v>43.67832</v>
      </c>
      <c r="E30" s="45">
        <v>0</v>
      </c>
      <c r="F30" s="45">
        <v>0</v>
      </c>
      <c r="G30" s="54">
        <v>0</v>
      </c>
      <c r="H30" s="73">
        <v>0.003743856</v>
      </c>
      <c r="I30" s="45">
        <v>39.51848</v>
      </c>
      <c r="J30" s="45">
        <v>0</v>
      </c>
      <c r="K30" s="45">
        <v>0</v>
      </c>
      <c r="L30" s="54">
        <v>3.38038998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0.0051998</v>
      </c>
      <c r="S30" s="45">
        <v>5.1998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0.133283667</v>
      </c>
      <c r="AW30" s="45">
        <v>3.532334064</v>
      </c>
      <c r="AX30" s="45">
        <v>0</v>
      </c>
      <c r="AY30" s="45">
        <v>0</v>
      </c>
      <c r="AZ30" s="54">
        <v>10.186128195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0.020259034</v>
      </c>
      <c r="BG30" s="53">
        <v>0.051946242</v>
      </c>
      <c r="BH30" s="45">
        <v>0</v>
      </c>
      <c r="BI30" s="45">
        <v>0</v>
      </c>
      <c r="BJ30" s="56">
        <v>0.051946242</v>
      </c>
      <c r="BK30" s="61">
        <f t="shared" si="3"/>
        <v>105.76183108</v>
      </c>
      <c r="BM30" s="111"/>
    </row>
    <row r="31" spans="1:65" ht="12.75">
      <c r="A31" s="96"/>
      <c r="B31" s="3" t="s">
        <v>153</v>
      </c>
      <c r="C31" s="55">
        <v>0</v>
      </c>
      <c r="D31" s="53">
        <v>15.53133387</v>
      </c>
      <c r="E31" s="45">
        <v>0</v>
      </c>
      <c r="F31" s="45">
        <v>0</v>
      </c>
      <c r="G31" s="54">
        <v>0</v>
      </c>
      <c r="H31" s="73">
        <v>0.285362272</v>
      </c>
      <c r="I31" s="45">
        <v>16.877382805</v>
      </c>
      <c r="J31" s="45">
        <v>0</v>
      </c>
      <c r="K31" s="45">
        <v>0</v>
      </c>
      <c r="L31" s="54">
        <v>12.636705325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0.063581139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0.44563702899999996</v>
      </c>
      <c r="AW31" s="45">
        <v>10.034074256999999</v>
      </c>
      <c r="AX31" s="45">
        <v>0</v>
      </c>
      <c r="AY31" s="45">
        <v>0</v>
      </c>
      <c r="AZ31" s="54">
        <v>15.90969712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0.06284227</v>
      </c>
      <c r="BG31" s="53">
        <v>0</v>
      </c>
      <c r="BH31" s="45">
        <v>0</v>
      </c>
      <c r="BI31" s="45">
        <v>0</v>
      </c>
      <c r="BJ31" s="56">
        <v>2.2033585739999997</v>
      </c>
      <c r="BK31" s="61">
        <f t="shared" si="3"/>
        <v>74.04997466100001</v>
      </c>
      <c r="BM31" s="111"/>
    </row>
    <row r="32" spans="1:65" ht="12.75">
      <c r="A32" s="96"/>
      <c r="B32" s="3" t="s">
        <v>154</v>
      </c>
      <c r="C32" s="55">
        <v>0</v>
      </c>
      <c r="D32" s="53">
        <v>10.31854516</v>
      </c>
      <c r="E32" s="45">
        <v>0</v>
      </c>
      <c r="F32" s="45">
        <v>0</v>
      </c>
      <c r="G32" s="54">
        <v>0</v>
      </c>
      <c r="H32" s="73">
        <v>0.233359924</v>
      </c>
      <c r="I32" s="45">
        <v>35.810173959</v>
      </c>
      <c r="J32" s="45">
        <v>0</v>
      </c>
      <c r="K32" s="45">
        <v>0</v>
      </c>
      <c r="L32" s="54">
        <v>0.63400195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0.049529017999999994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0.7016335080000001</v>
      </c>
      <c r="AW32" s="45">
        <v>2.113850887</v>
      </c>
      <c r="AX32" s="45">
        <v>0</v>
      </c>
      <c r="AY32" s="45">
        <v>0</v>
      </c>
      <c r="AZ32" s="54">
        <v>6.145624461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0.155647113</v>
      </c>
      <c r="BG32" s="53">
        <v>0</v>
      </c>
      <c r="BH32" s="45">
        <v>0</v>
      </c>
      <c r="BI32" s="45">
        <v>0</v>
      </c>
      <c r="BJ32" s="56">
        <v>0.206229355</v>
      </c>
      <c r="BK32" s="61">
        <f t="shared" si="3"/>
        <v>56.36859533499999</v>
      </c>
      <c r="BM32" s="111"/>
    </row>
    <row r="33" spans="1:65" ht="12.75">
      <c r="A33" s="96"/>
      <c r="B33" s="3" t="s">
        <v>155</v>
      </c>
      <c r="C33" s="55">
        <v>0</v>
      </c>
      <c r="D33" s="53">
        <v>10.30444194</v>
      </c>
      <c r="E33" s="45">
        <v>0</v>
      </c>
      <c r="F33" s="45">
        <v>0</v>
      </c>
      <c r="G33" s="54">
        <v>0</v>
      </c>
      <c r="H33" s="73">
        <v>0.337375994</v>
      </c>
      <c r="I33" s="45">
        <v>0</v>
      </c>
      <c r="J33" s="45">
        <v>0</v>
      </c>
      <c r="K33" s="45">
        <v>0</v>
      </c>
      <c r="L33" s="54">
        <v>6.983627781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0.035550325</v>
      </c>
      <c r="S33" s="45">
        <v>0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0.350740042</v>
      </c>
      <c r="AW33" s="45">
        <v>2.903770373</v>
      </c>
      <c r="AX33" s="45">
        <v>0</v>
      </c>
      <c r="AY33" s="45">
        <v>0</v>
      </c>
      <c r="AZ33" s="54">
        <v>5.20954378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0.014930735</v>
      </c>
      <c r="BG33" s="53">
        <v>0</v>
      </c>
      <c r="BH33" s="45">
        <v>0</v>
      </c>
      <c r="BI33" s="45">
        <v>0</v>
      </c>
      <c r="BJ33" s="56">
        <v>0</v>
      </c>
      <c r="BK33" s="61">
        <f t="shared" si="3"/>
        <v>26.13998097</v>
      </c>
      <c r="BM33" s="111"/>
    </row>
    <row r="34" spans="1:63" ht="12.75">
      <c r="A34" s="96"/>
      <c r="B34" s="3"/>
      <c r="C34" s="55"/>
      <c r="D34" s="53"/>
      <c r="E34" s="45"/>
      <c r="F34" s="45"/>
      <c r="G34" s="54"/>
      <c r="H34" s="73"/>
      <c r="I34" s="45"/>
      <c r="J34" s="45"/>
      <c r="K34" s="45"/>
      <c r="L34" s="54"/>
      <c r="M34" s="73"/>
      <c r="N34" s="53"/>
      <c r="O34" s="45"/>
      <c r="P34" s="45"/>
      <c r="Q34" s="54"/>
      <c r="R34" s="73"/>
      <c r="S34" s="45"/>
      <c r="T34" s="45"/>
      <c r="U34" s="45"/>
      <c r="V34" s="54"/>
      <c r="W34" s="73"/>
      <c r="X34" s="45"/>
      <c r="Y34" s="45"/>
      <c r="Z34" s="45"/>
      <c r="AA34" s="54"/>
      <c r="AB34" s="73"/>
      <c r="AC34" s="45"/>
      <c r="AD34" s="45"/>
      <c r="AE34" s="45"/>
      <c r="AF34" s="54"/>
      <c r="AG34" s="73"/>
      <c r="AH34" s="45"/>
      <c r="AI34" s="45"/>
      <c r="AJ34" s="45"/>
      <c r="AK34" s="54"/>
      <c r="AL34" s="73"/>
      <c r="AM34" s="45"/>
      <c r="AN34" s="45"/>
      <c r="AO34" s="45"/>
      <c r="AP34" s="54"/>
      <c r="AQ34" s="73"/>
      <c r="AR34" s="53"/>
      <c r="AS34" s="45"/>
      <c r="AT34" s="45"/>
      <c r="AU34" s="54"/>
      <c r="AV34" s="73"/>
      <c r="AW34" s="45"/>
      <c r="AX34" s="45"/>
      <c r="AY34" s="45"/>
      <c r="AZ34" s="54"/>
      <c r="BA34" s="73"/>
      <c r="BB34" s="53"/>
      <c r="BC34" s="45"/>
      <c r="BD34" s="45"/>
      <c r="BE34" s="54"/>
      <c r="BF34" s="73"/>
      <c r="BG34" s="53"/>
      <c r="BH34" s="45"/>
      <c r="BI34" s="45"/>
      <c r="BJ34" s="56"/>
      <c r="BK34" s="61"/>
    </row>
    <row r="35" spans="1:63" ht="12.75">
      <c r="A35" s="36"/>
      <c r="B35" s="37" t="s">
        <v>141</v>
      </c>
      <c r="C35" s="94">
        <f aca="true" t="shared" si="4" ref="C35:AH35">SUM(C16:C34)</f>
        <v>0</v>
      </c>
      <c r="D35" s="94">
        <f t="shared" si="4"/>
        <v>137.0835603</v>
      </c>
      <c r="E35" s="94">
        <f t="shared" si="4"/>
        <v>0</v>
      </c>
      <c r="F35" s="94">
        <f t="shared" si="4"/>
        <v>0</v>
      </c>
      <c r="G35" s="94">
        <f t="shared" si="4"/>
        <v>0</v>
      </c>
      <c r="H35" s="94">
        <f t="shared" si="4"/>
        <v>3.420055997</v>
      </c>
      <c r="I35" s="94">
        <f t="shared" si="4"/>
        <v>207.256874797</v>
      </c>
      <c r="J35" s="94">
        <f t="shared" si="4"/>
        <v>0</v>
      </c>
      <c r="K35" s="94">
        <f t="shared" si="4"/>
        <v>0</v>
      </c>
      <c r="L35" s="94">
        <f t="shared" si="4"/>
        <v>65.331838393</v>
      </c>
      <c r="M35" s="94">
        <f t="shared" si="4"/>
        <v>0</v>
      </c>
      <c r="N35" s="94">
        <f t="shared" si="4"/>
        <v>0</v>
      </c>
      <c r="O35" s="94">
        <f t="shared" si="4"/>
        <v>0</v>
      </c>
      <c r="P35" s="94">
        <f t="shared" si="4"/>
        <v>0</v>
      </c>
      <c r="Q35" s="94">
        <f t="shared" si="4"/>
        <v>0</v>
      </c>
      <c r="R35" s="94">
        <f t="shared" si="4"/>
        <v>1.120273603</v>
      </c>
      <c r="S35" s="94">
        <f t="shared" si="4"/>
        <v>29.917118869</v>
      </c>
      <c r="T35" s="94">
        <f t="shared" si="4"/>
        <v>9.197355806000001</v>
      </c>
      <c r="U35" s="94">
        <f t="shared" si="4"/>
        <v>0</v>
      </c>
      <c r="V35" s="94">
        <f t="shared" si="4"/>
        <v>2.811403819</v>
      </c>
      <c r="W35" s="94">
        <f t="shared" si="4"/>
        <v>0</v>
      </c>
      <c r="X35" s="94">
        <f t="shared" si="4"/>
        <v>0</v>
      </c>
      <c r="Y35" s="94">
        <f t="shared" si="4"/>
        <v>0</v>
      </c>
      <c r="Z35" s="94">
        <f t="shared" si="4"/>
        <v>0</v>
      </c>
      <c r="AA35" s="94">
        <f t="shared" si="4"/>
        <v>0</v>
      </c>
      <c r="AB35" s="94">
        <f t="shared" si="4"/>
        <v>0</v>
      </c>
      <c r="AC35" s="94">
        <f t="shared" si="4"/>
        <v>0</v>
      </c>
      <c r="AD35" s="94">
        <f t="shared" si="4"/>
        <v>0</v>
      </c>
      <c r="AE35" s="94">
        <f t="shared" si="4"/>
        <v>0</v>
      </c>
      <c r="AF35" s="94">
        <f t="shared" si="4"/>
        <v>0</v>
      </c>
      <c r="AG35" s="94">
        <f t="shared" si="4"/>
        <v>0</v>
      </c>
      <c r="AH35" s="94">
        <f t="shared" si="4"/>
        <v>0</v>
      </c>
      <c r="AI35" s="94">
        <f aca="true" t="shared" si="5" ref="AI35:BK35">SUM(AI16:AI34)</f>
        <v>0</v>
      </c>
      <c r="AJ35" s="94">
        <f t="shared" si="5"/>
        <v>0</v>
      </c>
      <c r="AK35" s="94">
        <f t="shared" si="5"/>
        <v>0</v>
      </c>
      <c r="AL35" s="94">
        <f t="shared" si="5"/>
        <v>0</v>
      </c>
      <c r="AM35" s="94">
        <f t="shared" si="5"/>
        <v>0</v>
      </c>
      <c r="AN35" s="94">
        <f t="shared" si="5"/>
        <v>0</v>
      </c>
      <c r="AO35" s="94">
        <f t="shared" si="5"/>
        <v>0</v>
      </c>
      <c r="AP35" s="94">
        <f t="shared" si="5"/>
        <v>0</v>
      </c>
      <c r="AQ35" s="94">
        <f t="shared" si="5"/>
        <v>0</v>
      </c>
      <c r="AR35" s="94">
        <f t="shared" si="5"/>
        <v>0</v>
      </c>
      <c r="AS35" s="94">
        <f t="shared" si="5"/>
        <v>0</v>
      </c>
      <c r="AT35" s="94">
        <f t="shared" si="5"/>
        <v>0</v>
      </c>
      <c r="AU35" s="94">
        <f t="shared" si="5"/>
        <v>0</v>
      </c>
      <c r="AV35" s="94">
        <f t="shared" si="5"/>
        <v>110.73532346</v>
      </c>
      <c r="AW35" s="94">
        <f t="shared" si="5"/>
        <v>216.78273249999995</v>
      </c>
      <c r="AX35" s="94">
        <f t="shared" si="5"/>
        <v>0</v>
      </c>
      <c r="AY35" s="94">
        <f t="shared" si="5"/>
        <v>0</v>
      </c>
      <c r="AZ35" s="94">
        <f t="shared" si="5"/>
        <v>692.4241855580002</v>
      </c>
      <c r="BA35" s="94">
        <f t="shared" si="5"/>
        <v>0</v>
      </c>
      <c r="BB35" s="94">
        <f t="shared" si="5"/>
        <v>0</v>
      </c>
      <c r="BC35" s="94">
        <f t="shared" si="5"/>
        <v>0</v>
      </c>
      <c r="BD35" s="94">
        <f t="shared" si="5"/>
        <v>0</v>
      </c>
      <c r="BE35" s="94">
        <f t="shared" si="5"/>
        <v>0</v>
      </c>
      <c r="BF35" s="94">
        <f t="shared" si="5"/>
        <v>34.263642884</v>
      </c>
      <c r="BG35" s="94">
        <f t="shared" si="5"/>
        <v>7.718629378</v>
      </c>
      <c r="BH35" s="94">
        <f t="shared" si="5"/>
        <v>0.757096742</v>
      </c>
      <c r="BI35" s="94">
        <f t="shared" si="5"/>
        <v>0</v>
      </c>
      <c r="BJ35" s="94">
        <f t="shared" si="5"/>
        <v>74.03230002700002</v>
      </c>
      <c r="BK35" s="107">
        <f t="shared" si="5"/>
        <v>1592.852392133</v>
      </c>
    </row>
    <row r="36" spans="1:63" ht="12.75">
      <c r="A36" s="11" t="s">
        <v>75</v>
      </c>
      <c r="B36" s="18" t="s">
        <v>15</v>
      </c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35"/>
    </row>
    <row r="37" spans="1:63" ht="12.75">
      <c r="A37" s="11"/>
      <c r="B37" s="19" t="s">
        <v>33</v>
      </c>
      <c r="C37" s="57"/>
      <c r="D37" s="58"/>
      <c r="E37" s="59"/>
      <c r="F37" s="59"/>
      <c r="G37" s="60"/>
      <c r="H37" s="57"/>
      <c r="I37" s="59"/>
      <c r="J37" s="59"/>
      <c r="K37" s="59"/>
      <c r="L37" s="60"/>
      <c r="M37" s="57"/>
      <c r="N37" s="58"/>
      <c r="O37" s="59"/>
      <c r="P37" s="59"/>
      <c r="Q37" s="60"/>
      <c r="R37" s="57"/>
      <c r="S37" s="59"/>
      <c r="T37" s="59"/>
      <c r="U37" s="59"/>
      <c r="V37" s="60"/>
      <c r="W37" s="57"/>
      <c r="X37" s="59"/>
      <c r="Y37" s="59"/>
      <c r="Z37" s="59"/>
      <c r="AA37" s="60"/>
      <c r="AB37" s="57"/>
      <c r="AC37" s="59"/>
      <c r="AD37" s="59"/>
      <c r="AE37" s="59"/>
      <c r="AF37" s="60"/>
      <c r="AG37" s="57"/>
      <c r="AH37" s="59"/>
      <c r="AI37" s="59"/>
      <c r="AJ37" s="59"/>
      <c r="AK37" s="60"/>
      <c r="AL37" s="57"/>
      <c r="AM37" s="59"/>
      <c r="AN37" s="59"/>
      <c r="AO37" s="59"/>
      <c r="AP37" s="60"/>
      <c r="AQ37" s="57"/>
      <c r="AR37" s="58"/>
      <c r="AS37" s="59"/>
      <c r="AT37" s="59"/>
      <c r="AU37" s="60"/>
      <c r="AV37" s="57"/>
      <c r="AW37" s="59"/>
      <c r="AX37" s="59"/>
      <c r="AY37" s="59"/>
      <c r="AZ37" s="60"/>
      <c r="BA37" s="57"/>
      <c r="BB37" s="58"/>
      <c r="BC37" s="59"/>
      <c r="BD37" s="59"/>
      <c r="BE37" s="60"/>
      <c r="BF37" s="57"/>
      <c r="BG37" s="58"/>
      <c r="BH37" s="59"/>
      <c r="BI37" s="59"/>
      <c r="BJ37" s="60"/>
      <c r="BK37" s="61"/>
    </row>
    <row r="38" spans="1:63" ht="12.75">
      <c r="A38" s="36"/>
      <c r="B38" s="37" t="s">
        <v>88</v>
      </c>
      <c r="C38" s="62"/>
      <c r="D38" s="63"/>
      <c r="E38" s="63"/>
      <c r="F38" s="63"/>
      <c r="G38" s="64"/>
      <c r="H38" s="62"/>
      <c r="I38" s="63"/>
      <c r="J38" s="63"/>
      <c r="K38" s="63"/>
      <c r="L38" s="64"/>
      <c r="M38" s="62"/>
      <c r="N38" s="63"/>
      <c r="O38" s="63"/>
      <c r="P38" s="63"/>
      <c r="Q38" s="64"/>
      <c r="R38" s="62"/>
      <c r="S38" s="63"/>
      <c r="T38" s="63"/>
      <c r="U38" s="63"/>
      <c r="V38" s="64"/>
      <c r="W38" s="62"/>
      <c r="X38" s="63"/>
      <c r="Y38" s="63"/>
      <c r="Z38" s="63"/>
      <c r="AA38" s="64"/>
      <c r="AB38" s="62"/>
      <c r="AC38" s="63"/>
      <c r="AD38" s="63"/>
      <c r="AE38" s="63"/>
      <c r="AF38" s="64"/>
      <c r="AG38" s="62"/>
      <c r="AH38" s="63"/>
      <c r="AI38" s="63"/>
      <c r="AJ38" s="63"/>
      <c r="AK38" s="64"/>
      <c r="AL38" s="62"/>
      <c r="AM38" s="63"/>
      <c r="AN38" s="63"/>
      <c r="AO38" s="63"/>
      <c r="AP38" s="64"/>
      <c r="AQ38" s="62"/>
      <c r="AR38" s="63"/>
      <c r="AS38" s="63"/>
      <c r="AT38" s="63"/>
      <c r="AU38" s="64"/>
      <c r="AV38" s="62"/>
      <c r="AW38" s="63"/>
      <c r="AX38" s="63"/>
      <c r="AY38" s="63"/>
      <c r="AZ38" s="64"/>
      <c r="BA38" s="62"/>
      <c r="BB38" s="63"/>
      <c r="BC38" s="63"/>
      <c r="BD38" s="63"/>
      <c r="BE38" s="64"/>
      <c r="BF38" s="62"/>
      <c r="BG38" s="63"/>
      <c r="BH38" s="63"/>
      <c r="BI38" s="63"/>
      <c r="BJ38" s="64"/>
      <c r="BK38" s="65"/>
    </row>
    <row r="39" spans="1:63" ht="12.75">
      <c r="A39" s="11" t="s">
        <v>77</v>
      </c>
      <c r="B39" s="24" t="s">
        <v>92</v>
      </c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4"/>
    </row>
    <row r="40" spans="1:63" ht="12.75">
      <c r="A40" s="11"/>
      <c r="B40" s="19" t="s">
        <v>33</v>
      </c>
      <c r="C40" s="57"/>
      <c r="D40" s="58"/>
      <c r="E40" s="59"/>
      <c r="F40" s="59"/>
      <c r="G40" s="60"/>
      <c r="H40" s="57"/>
      <c r="I40" s="59"/>
      <c r="J40" s="59"/>
      <c r="K40" s="59"/>
      <c r="L40" s="60"/>
      <c r="M40" s="57"/>
      <c r="N40" s="58"/>
      <c r="O40" s="59"/>
      <c r="P40" s="59"/>
      <c r="Q40" s="60"/>
      <c r="R40" s="57"/>
      <c r="S40" s="59"/>
      <c r="T40" s="59"/>
      <c r="U40" s="59"/>
      <c r="V40" s="60"/>
      <c r="W40" s="57"/>
      <c r="X40" s="59"/>
      <c r="Y40" s="59"/>
      <c r="Z40" s="59"/>
      <c r="AA40" s="60"/>
      <c r="AB40" s="57"/>
      <c r="AC40" s="59"/>
      <c r="AD40" s="59"/>
      <c r="AE40" s="59"/>
      <c r="AF40" s="60"/>
      <c r="AG40" s="57"/>
      <c r="AH40" s="59"/>
      <c r="AI40" s="59"/>
      <c r="AJ40" s="59"/>
      <c r="AK40" s="60"/>
      <c r="AL40" s="57"/>
      <c r="AM40" s="59"/>
      <c r="AN40" s="59"/>
      <c r="AO40" s="59"/>
      <c r="AP40" s="60"/>
      <c r="AQ40" s="57"/>
      <c r="AR40" s="58"/>
      <c r="AS40" s="59"/>
      <c r="AT40" s="59"/>
      <c r="AU40" s="60"/>
      <c r="AV40" s="57"/>
      <c r="AW40" s="59"/>
      <c r="AX40" s="59"/>
      <c r="AY40" s="59"/>
      <c r="AZ40" s="60"/>
      <c r="BA40" s="57"/>
      <c r="BB40" s="58"/>
      <c r="BC40" s="59"/>
      <c r="BD40" s="59"/>
      <c r="BE40" s="60"/>
      <c r="BF40" s="57"/>
      <c r="BG40" s="58"/>
      <c r="BH40" s="59"/>
      <c r="BI40" s="59"/>
      <c r="BJ40" s="60"/>
      <c r="BK40" s="61"/>
    </row>
    <row r="41" spans="1:63" ht="12.75">
      <c r="A41" s="36"/>
      <c r="B41" s="37" t="s">
        <v>87</v>
      </c>
      <c r="C41" s="62"/>
      <c r="D41" s="63"/>
      <c r="E41" s="63"/>
      <c r="F41" s="63"/>
      <c r="G41" s="64"/>
      <c r="H41" s="62"/>
      <c r="I41" s="63"/>
      <c r="J41" s="63"/>
      <c r="K41" s="63"/>
      <c r="L41" s="64"/>
      <c r="M41" s="62"/>
      <c r="N41" s="63"/>
      <c r="O41" s="63"/>
      <c r="P41" s="63"/>
      <c r="Q41" s="64"/>
      <c r="R41" s="62"/>
      <c r="S41" s="63"/>
      <c r="T41" s="63"/>
      <c r="U41" s="63"/>
      <c r="V41" s="64"/>
      <c r="W41" s="62"/>
      <c r="X41" s="63"/>
      <c r="Y41" s="63"/>
      <c r="Z41" s="63"/>
      <c r="AA41" s="64"/>
      <c r="AB41" s="62"/>
      <c r="AC41" s="63"/>
      <c r="AD41" s="63"/>
      <c r="AE41" s="63"/>
      <c r="AF41" s="64"/>
      <c r="AG41" s="62"/>
      <c r="AH41" s="63"/>
      <c r="AI41" s="63"/>
      <c r="AJ41" s="63"/>
      <c r="AK41" s="64"/>
      <c r="AL41" s="62"/>
      <c r="AM41" s="63"/>
      <c r="AN41" s="63"/>
      <c r="AO41" s="63"/>
      <c r="AP41" s="64"/>
      <c r="AQ41" s="62"/>
      <c r="AR41" s="63"/>
      <c r="AS41" s="63"/>
      <c r="AT41" s="63"/>
      <c r="AU41" s="64"/>
      <c r="AV41" s="62"/>
      <c r="AW41" s="63"/>
      <c r="AX41" s="63"/>
      <c r="AY41" s="63"/>
      <c r="AZ41" s="64"/>
      <c r="BA41" s="62"/>
      <c r="BB41" s="63"/>
      <c r="BC41" s="63"/>
      <c r="BD41" s="63"/>
      <c r="BE41" s="64"/>
      <c r="BF41" s="62"/>
      <c r="BG41" s="63"/>
      <c r="BH41" s="63"/>
      <c r="BI41" s="63"/>
      <c r="BJ41" s="64"/>
      <c r="BK41" s="65"/>
    </row>
    <row r="42" spans="1:63" ht="12.75">
      <c r="A42" s="11" t="s">
        <v>78</v>
      </c>
      <c r="B42" s="18" t="s">
        <v>16</v>
      </c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4"/>
    </row>
    <row r="43" spans="1:65" ht="12.75">
      <c r="A43" s="11"/>
      <c r="B43" s="24" t="s">
        <v>97</v>
      </c>
      <c r="C43" s="73">
        <v>0</v>
      </c>
      <c r="D43" s="53">
        <v>368.86498139699995</v>
      </c>
      <c r="E43" s="45">
        <v>0</v>
      </c>
      <c r="F43" s="45">
        <v>0</v>
      </c>
      <c r="G43" s="54">
        <v>0</v>
      </c>
      <c r="H43" s="73">
        <v>4.716667512000001</v>
      </c>
      <c r="I43" s="45">
        <v>706.8037089669999</v>
      </c>
      <c r="J43" s="45">
        <v>101.226034099</v>
      </c>
      <c r="K43" s="45">
        <v>0</v>
      </c>
      <c r="L43" s="54">
        <v>175.01675892800003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2.6197148370000005</v>
      </c>
      <c r="S43" s="45">
        <v>0.369580083</v>
      </c>
      <c r="T43" s="45">
        <v>0</v>
      </c>
      <c r="U43" s="45">
        <v>0</v>
      </c>
      <c r="V43" s="54">
        <v>15.981335889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10.3791956</v>
      </c>
      <c r="AW43" s="45">
        <v>288.257966188</v>
      </c>
      <c r="AX43" s="45">
        <v>0</v>
      </c>
      <c r="AY43" s="45">
        <v>0</v>
      </c>
      <c r="AZ43" s="54">
        <v>228.959280105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4.047907814</v>
      </c>
      <c r="BG43" s="53">
        <v>2.245629553</v>
      </c>
      <c r="BH43" s="45">
        <v>0</v>
      </c>
      <c r="BI43" s="45">
        <v>0</v>
      </c>
      <c r="BJ43" s="54">
        <v>11.154969876</v>
      </c>
      <c r="BK43" s="49">
        <f aca="true" t="shared" si="6" ref="BK43:BK50">SUM(C43:BJ43)</f>
        <v>1920.6437308480001</v>
      </c>
      <c r="BM43" s="111"/>
    </row>
    <row r="44" spans="1:65" ht="12.75">
      <c r="A44" s="11"/>
      <c r="B44" s="24" t="s">
        <v>98</v>
      </c>
      <c r="C44" s="73">
        <v>0</v>
      </c>
      <c r="D44" s="53">
        <v>30.94298202</v>
      </c>
      <c r="E44" s="45">
        <v>0</v>
      </c>
      <c r="F44" s="45">
        <v>0</v>
      </c>
      <c r="G44" s="54">
        <v>0</v>
      </c>
      <c r="H44" s="73">
        <v>1.8629167690000001</v>
      </c>
      <c r="I44" s="45">
        <v>37.44237147</v>
      </c>
      <c r="J44" s="45">
        <v>2.008185868</v>
      </c>
      <c r="K44" s="45">
        <v>0</v>
      </c>
      <c r="L44" s="54">
        <v>27.282869615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0.398010821</v>
      </c>
      <c r="S44" s="45">
        <v>0.51092443</v>
      </c>
      <c r="T44" s="45">
        <v>0.008064516</v>
      </c>
      <c r="U44" s="45">
        <v>0</v>
      </c>
      <c r="V44" s="54">
        <v>1.7026857359999998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16.081009382</v>
      </c>
      <c r="AW44" s="45">
        <v>134.700242007</v>
      </c>
      <c r="AX44" s="45">
        <v>0</v>
      </c>
      <c r="AY44" s="45">
        <v>0</v>
      </c>
      <c r="AZ44" s="54">
        <v>95.703822719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5.6177077330000005</v>
      </c>
      <c r="BG44" s="53">
        <v>14.436974067</v>
      </c>
      <c r="BH44" s="45">
        <v>0</v>
      </c>
      <c r="BI44" s="45">
        <v>0</v>
      </c>
      <c r="BJ44" s="54">
        <v>16.324090814999998</v>
      </c>
      <c r="BK44" s="49">
        <f t="shared" si="6"/>
        <v>385.022857968</v>
      </c>
      <c r="BM44" s="111"/>
    </row>
    <row r="45" spans="1:65" ht="12.75">
      <c r="A45" s="11"/>
      <c r="B45" s="24" t="s">
        <v>103</v>
      </c>
      <c r="C45" s="73">
        <v>0</v>
      </c>
      <c r="D45" s="53">
        <v>3.085327157</v>
      </c>
      <c r="E45" s="45">
        <v>0</v>
      </c>
      <c r="F45" s="45">
        <v>0</v>
      </c>
      <c r="G45" s="54">
        <v>0</v>
      </c>
      <c r="H45" s="73">
        <v>21.409685420000002</v>
      </c>
      <c r="I45" s="45">
        <v>406.16331585600005</v>
      </c>
      <c r="J45" s="45">
        <v>0</v>
      </c>
      <c r="K45" s="45">
        <v>0</v>
      </c>
      <c r="L45" s="54">
        <v>358.241476654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7.053958463999999</v>
      </c>
      <c r="S45" s="45">
        <v>19.685433007</v>
      </c>
      <c r="T45" s="45">
        <v>6.547886244</v>
      </c>
      <c r="U45" s="45">
        <v>0</v>
      </c>
      <c r="V45" s="54">
        <v>30.202518505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0.012569182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0.051221194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285.589855164</v>
      </c>
      <c r="AW45" s="45">
        <v>1771.9381978229999</v>
      </c>
      <c r="AX45" s="45">
        <v>18.156250327000002</v>
      </c>
      <c r="AY45" s="45">
        <v>0</v>
      </c>
      <c r="AZ45" s="54">
        <v>3268.8870849850005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153.30075288900002</v>
      </c>
      <c r="BG45" s="53">
        <v>270.49422184499997</v>
      </c>
      <c r="BH45" s="45">
        <v>41.602390833</v>
      </c>
      <c r="BI45" s="45">
        <v>0</v>
      </c>
      <c r="BJ45" s="54">
        <v>634.150499178</v>
      </c>
      <c r="BK45" s="49">
        <f t="shared" si="6"/>
        <v>7296.572644727001</v>
      </c>
      <c r="BM45" s="111"/>
    </row>
    <row r="46" spans="1:65" ht="12.75">
      <c r="A46" s="11"/>
      <c r="B46" s="24" t="s">
        <v>102</v>
      </c>
      <c r="C46" s="73">
        <v>0</v>
      </c>
      <c r="D46" s="53">
        <v>0.654992509</v>
      </c>
      <c r="E46" s="45">
        <v>0</v>
      </c>
      <c r="F46" s="45">
        <v>0</v>
      </c>
      <c r="G46" s="54">
        <v>0</v>
      </c>
      <c r="H46" s="73">
        <v>2.464423327</v>
      </c>
      <c r="I46" s="45">
        <v>1.1798342899999998</v>
      </c>
      <c r="J46" s="45">
        <v>0</v>
      </c>
      <c r="K46" s="45">
        <v>0</v>
      </c>
      <c r="L46" s="54">
        <v>1.9880252489999999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1.223982954</v>
      </c>
      <c r="S46" s="45">
        <v>0</v>
      </c>
      <c r="T46" s="45">
        <v>0</v>
      </c>
      <c r="U46" s="45">
        <v>0</v>
      </c>
      <c r="V46" s="54">
        <v>0.27161249600000004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0.013292382999999998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72.80644808899999</v>
      </c>
      <c r="AW46" s="45">
        <v>47.938374532</v>
      </c>
      <c r="AX46" s="45">
        <v>0</v>
      </c>
      <c r="AY46" s="45">
        <v>0</v>
      </c>
      <c r="AZ46" s="54">
        <v>213.228221643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27.205002945000004</v>
      </c>
      <c r="BG46" s="53">
        <v>8.910816249</v>
      </c>
      <c r="BH46" s="45">
        <v>0</v>
      </c>
      <c r="BI46" s="45">
        <v>0</v>
      </c>
      <c r="BJ46" s="54">
        <v>67.03986726599999</v>
      </c>
      <c r="BK46" s="49">
        <f t="shared" si="6"/>
        <v>444.9248939319999</v>
      </c>
      <c r="BM46" s="111"/>
    </row>
    <row r="47" spans="1:65" ht="12.75">
      <c r="A47" s="11"/>
      <c r="B47" s="24" t="s">
        <v>101</v>
      </c>
      <c r="C47" s="73">
        <v>0</v>
      </c>
      <c r="D47" s="53">
        <v>20.786602147</v>
      </c>
      <c r="E47" s="45">
        <v>0</v>
      </c>
      <c r="F47" s="45">
        <v>0</v>
      </c>
      <c r="G47" s="54">
        <v>0</v>
      </c>
      <c r="H47" s="73">
        <v>21.829347145999996</v>
      </c>
      <c r="I47" s="45">
        <v>1188.565975688</v>
      </c>
      <c r="J47" s="45">
        <v>57.289768615999996</v>
      </c>
      <c r="K47" s="45">
        <v>5.939247168</v>
      </c>
      <c r="L47" s="54">
        <v>118.49167927799999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13.652754450000002</v>
      </c>
      <c r="S47" s="45">
        <v>4.887442523</v>
      </c>
      <c r="T47" s="45">
        <v>3.652435492</v>
      </c>
      <c r="U47" s="45">
        <v>0</v>
      </c>
      <c r="V47" s="54">
        <v>26.510361546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0.042130800999999996</v>
      </c>
      <c r="AC47" s="45">
        <v>0.0018905439999999999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0.044929583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300.434377504</v>
      </c>
      <c r="AW47" s="45">
        <v>869.5374337459999</v>
      </c>
      <c r="AX47" s="45">
        <v>7.676602867000001</v>
      </c>
      <c r="AY47" s="45">
        <v>0</v>
      </c>
      <c r="AZ47" s="54">
        <v>1010.7864385900001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163.833394929</v>
      </c>
      <c r="BG47" s="53">
        <v>53.30439887499999</v>
      </c>
      <c r="BH47" s="45">
        <v>12.832558987</v>
      </c>
      <c r="BI47" s="45">
        <v>0</v>
      </c>
      <c r="BJ47" s="54">
        <v>195.745069595</v>
      </c>
      <c r="BK47" s="49">
        <f t="shared" si="6"/>
        <v>4075.8448400750003</v>
      </c>
      <c r="BM47" s="111"/>
    </row>
    <row r="48" spans="1:65" ht="12.75">
      <c r="A48" s="11"/>
      <c r="B48" s="24" t="s">
        <v>99</v>
      </c>
      <c r="C48" s="73">
        <v>0</v>
      </c>
      <c r="D48" s="53">
        <v>233.393325839</v>
      </c>
      <c r="E48" s="45">
        <v>0</v>
      </c>
      <c r="F48" s="45">
        <v>0</v>
      </c>
      <c r="G48" s="54">
        <v>0</v>
      </c>
      <c r="H48" s="73">
        <v>7.128810563</v>
      </c>
      <c r="I48" s="45">
        <v>1451.433461442</v>
      </c>
      <c r="J48" s="45">
        <v>711.444183428</v>
      </c>
      <c r="K48" s="45">
        <v>0</v>
      </c>
      <c r="L48" s="54">
        <v>382.780640656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2.809249085</v>
      </c>
      <c r="S48" s="45">
        <v>17.815618847</v>
      </c>
      <c r="T48" s="45">
        <v>0.008064516</v>
      </c>
      <c r="U48" s="45">
        <v>0</v>
      </c>
      <c r="V48" s="54">
        <v>11.806406854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0.000630161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0.000994301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39.730207942999996</v>
      </c>
      <c r="AW48" s="45">
        <v>411.077544866</v>
      </c>
      <c r="AX48" s="45">
        <v>5.07429913</v>
      </c>
      <c r="AY48" s="45">
        <v>0</v>
      </c>
      <c r="AZ48" s="54">
        <v>442.26286608099997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16.199018861</v>
      </c>
      <c r="BG48" s="53">
        <v>31.353891175</v>
      </c>
      <c r="BH48" s="45">
        <v>17.026861222</v>
      </c>
      <c r="BI48" s="45">
        <v>0</v>
      </c>
      <c r="BJ48" s="54">
        <v>66.89106763299999</v>
      </c>
      <c r="BK48" s="49">
        <f t="shared" si="6"/>
        <v>3848.237142603001</v>
      </c>
      <c r="BM48" s="111"/>
    </row>
    <row r="49" spans="1:65" ht="12.75">
      <c r="A49" s="11"/>
      <c r="B49" s="24" t="s">
        <v>100</v>
      </c>
      <c r="C49" s="73">
        <v>0</v>
      </c>
      <c r="D49" s="53">
        <v>347.6619557</v>
      </c>
      <c r="E49" s="45">
        <v>0</v>
      </c>
      <c r="F49" s="45">
        <v>0</v>
      </c>
      <c r="G49" s="54">
        <v>0</v>
      </c>
      <c r="H49" s="73">
        <v>6.948540261999999</v>
      </c>
      <c r="I49" s="45">
        <v>681.483945762</v>
      </c>
      <c r="J49" s="45">
        <v>0</v>
      </c>
      <c r="K49" s="45">
        <v>0</v>
      </c>
      <c r="L49" s="54">
        <v>177.121430438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2.593103617</v>
      </c>
      <c r="S49" s="45">
        <v>1.480751308</v>
      </c>
      <c r="T49" s="45">
        <v>0</v>
      </c>
      <c r="U49" s="45">
        <v>0</v>
      </c>
      <c r="V49" s="54">
        <v>49.710217004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0.082944683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2.909725639</v>
      </c>
      <c r="AS49" s="45">
        <v>0</v>
      </c>
      <c r="AT49" s="45">
        <v>0</v>
      </c>
      <c r="AU49" s="54">
        <v>0</v>
      </c>
      <c r="AV49" s="73">
        <v>15.815282320000001</v>
      </c>
      <c r="AW49" s="45">
        <v>289.02292915300006</v>
      </c>
      <c r="AX49" s="45">
        <v>0.193582699</v>
      </c>
      <c r="AY49" s="45">
        <v>0</v>
      </c>
      <c r="AZ49" s="54">
        <v>484.11853578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4.696117235999999</v>
      </c>
      <c r="BG49" s="53">
        <v>20.35219763</v>
      </c>
      <c r="BH49" s="45">
        <v>3.260226675</v>
      </c>
      <c r="BI49" s="45">
        <v>0</v>
      </c>
      <c r="BJ49" s="54">
        <v>43.612232857</v>
      </c>
      <c r="BK49" s="49">
        <f t="shared" si="6"/>
        <v>2131.0637187630005</v>
      </c>
      <c r="BM49" s="111"/>
    </row>
    <row r="50" spans="1:65" ht="12.75">
      <c r="A50" s="11"/>
      <c r="B50" s="24" t="s">
        <v>140</v>
      </c>
      <c r="C50" s="73">
        <v>0</v>
      </c>
      <c r="D50" s="53">
        <v>450.71850630200004</v>
      </c>
      <c r="E50" s="45">
        <v>0</v>
      </c>
      <c r="F50" s="45">
        <v>0</v>
      </c>
      <c r="G50" s="54">
        <v>0</v>
      </c>
      <c r="H50" s="73">
        <v>13.788568498</v>
      </c>
      <c r="I50" s="45">
        <v>1762.3363275620002</v>
      </c>
      <c r="J50" s="45">
        <v>293.821686478</v>
      </c>
      <c r="K50" s="45">
        <v>0</v>
      </c>
      <c r="L50" s="54">
        <v>484.805008857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6.033283414999999</v>
      </c>
      <c r="S50" s="45">
        <v>95.03565361599999</v>
      </c>
      <c r="T50" s="45">
        <v>11.036866031</v>
      </c>
      <c r="U50" s="45">
        <v>0</v>
      </c>
      <c r="V50" s="54">
        <v>14.536853403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8.075E-05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0.046995995</v>
      </c>
      <c r="AM50" s="45">
        <v>0</v>
      </c>
      <c r="AN50" s="45">
        <v>0</v>
      </c>
      <c r="AO50" s="45">
        <v>0</v>
      </c>
      <c r="AP50" s="54">
        <v>0.11855398799999999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26.350748824999997</v>
      </c>
      <c r="AW50" s="45">
        <v>885.618156085</v>
      </c>
      <c r="AX50" s="45">
        <v>9.499684381</v>
      </c>
      <c r="AY50" s="45">
        <v>0</v>
      </c>
      <c r="AZ50" s="54">
        <v>592.63705764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13.555750338</v>
      </c>
      <c r="BG50" s="53">
        <v>123.044135653</v>
      </c>
      <c r="BH50" s="45">
        <v>0</v>
      </c>
      <c r="BI50" s="45">
        <v>0</v>
      </c>
      <c r="BJ50" s="54">
        <v>100.30693433600001</v>
      </c>
      <c r="BK50" s="49">
        <f t="shared" si="6"/>
        <v>4883.290852153</v>
      </c>
      <c r="BM50" s="111"/>
    </row>
    <row r="51" spans="1:65" ht="12.75">
      <c r="A51" s="36"/>
      <c r="B51" s="37" t="s">
        <v>86</v>
      </c>
      <c r="C51" s="82">
        <f>SUM(C43:C50)</f>
        <v>0</v>
      </c>
      <c r="D51" s="82">
        <f>SUM(D43:D50)</f>
        <v>1456.1086730709999</v>
      </c>
      <c r="E51" s="82">
        <f aca="true" t="shared" si="7" ref="E51:BJ51">SUM(E43:E50)</f>
        <v>0</v>
      </c>
      <c r="F51" s="82">
        <f t="shared" si="7"/>
        <v>0</v>
      </c>
      <c r="G51" s="82">
        <f t="shared" si="7"/>
        <v>0</v>
      </c>
      <c r="H51" s="82">
        <f t="shared" si="7"/>
        <v>80.148959497</v>
      </c>
      <c r="I51" s="82">
        <f t="shared" si="7"/>
        <v>6235.408941037</v>
      </c>
      <c r="J51" s="82">
        <f t="shared" si="7"/>
        <v>1165.789858489</v>
      </c>
      <c r="K51" s="82">
        <f t="shared" si="7"/>
        <v>5.939247168</v>
      </c>
      <c r="L51" s="82">
        <f t="shared" si="7"/>
        <v>1725.7278896750001</v>
      </c>
      <c r="M51" s="82">
        <f t="shared" si="7"/>
        <v>0</v>
      </c>
      <c r="N51" s="82">
        <f t="shared" si="7"/>
        <v>0</v>
      </c>
      <c r="O51" s="82">
        <f t="shared" si="7"/>
        <v>0</v>
      </c>
      <c r="P51" s="82">
        <f t="shared" si="7"/>
        <v>0</v>
      </c>
      <c r="Q51" s="82">
        <f t="shared" si="7"/>
        <v>0</v>
      </c>
      <c r="R51" s="82">
        <f t="shared" si="7"/>
        <v>36.384057643000006</v>
      </c>
      <c r="S51" s="82">
        <f t="shared" si="7"/>
        <v>139.785403814</v>
      </c>
      <c r="T51" s="82">
        <f t="shared" si="7"/>
        <v>21.253316799</v>
      </c>
      <c r="U51" s="82">
        <f t="shared" si="7"/>
        <v>0</v>
      </c>
      <c r="V51" s="82">
        <f t="shared" si="7"/>
        <v>150.72199143300003</v>
      </c>
      <c r="W51" s="82">
        <f t="shared" si="7"/>
        <v>0</v>
      </c>
      <c r="X51" s="82">
        <f t="shared" si="7"/>
        <v>0</v>
      </c>
      <c r="Y51" s="82">
        <f t="shared" si="7"/>
        <v>0</v>
      </c>
      <c r="Z51" s="82">
        <f t="shared" si="7"/>
        <v>0</v>
      </c>
      <c r="AA51" s="82">
        <f t="shared" si="7"/>
        <v>0</v>
      </c>
      <c r="AB51" s="82">
        <f t="shared" si="7"/>
        <v>0.13835557699999998</v>
      </c>
      <c r="AC51" s="82">
        <f t="shared" si="7"/>
        <v>0.0018905439999999999</v>
      </c>
      <c r="AD51" s="82">
        <f t="shared" si="7"/>
        <v>0</v>
      </c>
      <c r="AE51" s="82">
        <f t="shared" si="7"/>
        <v>0</v>
      </c>
      <c r="AF51" s="82">
        <f t="shared" si="7"/>
        <v>0</v>
      </c>
      <c r="AG51" s="82">
        <f t="shared" si="7"/>
        <v>0</v>
      </c>
      <c r="AH51" s="82">
        <f t="shared" si="7"/>
        <v>0</v>
      </c>
      <c r="AI51" s="82">
        <f t="shared" si="7"/>
        <v>0</v>
      </c>
      <c r="AJ51" s="82">
        <f t="shared" si="7"/>
        <v>0</v>
      </c>
      <c r="AK51" s="82">
        <f t="shared" si="7"/>
        <v>0</v>
      </c>
      <c r="AL51" s="82">
        <f t="shared" si="7"/>
        <v>0.15743345599999997</v>
      </c>
      <c r="AM51" s="82">
        <f t="shared" si="7"/>
        <v>0</v>
      </c>
      <c r="AN51" s="82">
        <f t="shared" si="7"/>
        <v>0</v>
      </c>
      <c r="AO51" s="82">
        <f t="shared" si="7"/>
        <v>0</v>
      </c>
      <c r="AP51" s="82">
        <f t="shared" si="7"/>
        <v>0.11855398799999999</v>
      </c>
      <c r="AQ51" s="82">
        <f t="shared" si="7"/>
        <v>0</v>
      </c>
      <c r="AR51" s="82">
        <f t="shared" si="7"/>
        <v>2.909725639</v>
      </c>
      <c r="AS51" s="82">
        <f t="shared" si="7"/>
        <v>0</v>
      </c>
      <c r="AT51" s="82">
        <f t="shared" si="7"/>
        <v>0</v>
      </c>
      <c r="AU51" s="82">
        <f t="shared" si="7"/>
        <v>0</v>
      </c>
      <c r="AV51" s="82">
        <f t="shared" si="7"/>
        <v>767.187124827</v>
      </c>
      <c r="AW51" s="82">
        <f t="shared" si="7"/>
        <v>4698.0908444</v>
      </c>
      <c r="AX51" s="82">
        <f t="shared" si="7"/>
        <v>40.600419404</v>
      </c>
      <c r="AY51" s="82">
        <f t="shared" si="7"/>
        <v>0</v>
      </c>
      <c r="AZ51" s="82">
        <f t="shared" si="7"/>
        <v>6336.583307543</v>
      </c>
      <c r="BA51" s="82">
        <f t="shared" si="7"/>
        <v>0</v>
      </c>
      <c r="BB51" s="82">
        <f t="shared" si="7"/>
        <v>0</v>
      </c>
      <c r="BC51" s="82">
        <f t="shared" si="7"/>
        <v>0</v>
      </c>
      <c r="BD51" s="82">
        <f t="shared" si="7"/>
        <v>0</v>
      </c>
      <c r="BE51" s="82">
        <f t="shared" si="7"/>
        <v>0</v>
      </c>
      <c r="BF51" s="82">
        <f t="shared" si="7"/>
        <v>388.45565274500007</v>
      </c>
      <c r="BG51" s="82">
        <f t="shared" si="7"/>
        <v>524.1422650469999</v>
      </c>
      <c r="BH51" s="82">
        <f t="shared" si="7"/>
        <v>74.72203771699999</v>
      </c>
      <c r="BI51" s="82">
        <f t="shared" si="7"/>
        <v>0</v>
      </c>
      <c r="BJ51" s="82">
        <f t="shared" si="7"/>
        <v>1135.224731556</v>
      </c>
      <c r="BK51" s="66">
        <f>SUM(BK43:BK50)</f>
        <v>24985.600681069005</v>
      </c>
      <c r="BM51" s="111"/>
    </row>
    <row r="52" spans="1:63" ht="12.75">
      <c r="A52" s="36"/>
      <c r="B52" s="38" t="s">
        <v>76</v>
      </c>
      <c r="C52" s="66">
        <f aca="true" t="shared" si="8" ref="C52:AH52">+C51+C35+C14+C10</f>
        <v>0</v>
      </c>
      <c r="D52" s="74">
        <f t="shared" si="8"/>
        <v>2666.594027135</v>
      </c>
      <c r="E52" s="74">
        <f t="shared" si="8"/>
        <v>0</v>
      </c>
      <c r="F52" s="74">
        <f t="shared" si="8"/>
        <v>0</v>
      </c>
      <c r="G52" s="75">
        <f t="shared" si="8"/>
        <v>0</v>
      </c>
      <c r="H52" s="66">
        <f t="shared" si="8"/>
        <v>1294.862015961</v>
      </c>
      <c r="I52" s="74">
        <f t="shared" si="8"/>
        <v>13493.42833656651</v>
      </c>
      <c r="J52" s="74">
        <f t="shared" si="8"/>
        <v>3388.955014794</v>
      </c>
      <c r="K52" s="74">
        <f t="shared" si="8"/>
        <v>5.939247168</v>
      </c>
      <c r="L52" s="75">
        <f t="shared" si="8"/>
        <v>2390.395246643</v>
      </c>
      <c r="M52" s="66">
        <f t="shared" si="8"/>
        <v>0</v>
      </c>
      <c r="N52" s="74">
        <f t="shared" si="8"/>
        <v>0</v>
      </c>
      <c r="O52" s="74">
        <f t="shared" si="8"/>
        <v>0</v>
      </c>
      <c r="P52" s="74">
        <f t="shared" si="8"/>
        <v>0</v>
      </c>
      <c r="Q52" s="75">
        <f t="shared" si="8"/>
        <v>0</v>
      </c>
      <c r="R52" s="66">
        <f t="shared" si="8"/>
        <v>55.068322262</v>
      </c>
      <c r="S52" s="74">
        <f t="shared" si="8"/>
        <v>259.979557618</v>
      </c>
      <c r="T52" s="74">
        <f t="shared" si="8"/>
        <v>123.780036895</v>
      </c>
      <c r="U52" s="74">
        <f t="shared" si="8"/>
        <v>0</v>
      </c>
      <c r="V52" s="75">
        <f t="shared" si="8"/>
        <v>163.33196473900003</v>
      </c>
      <c r="W52" s="66">
        <f t="shared" si="8"/>
        <v>0</v>
      </c>
      <c r="X52" s="66">
        <f t="shared" si="8"/>
        <v>0</v>
      </c>
      <c r="Y52" s="66">
        <f t="shared" si="8"/>
        <v>0</v>
      </c>
      <c r="Z52" s="66">
        <f t="shared" si="8"/>
        <v>0</v>
      </c>
      <c r="AA52" s="66">
        <f t="shared" si="8"/>
        <v>0</v>
      </c>
      <c r="AB52" s="66">
        <f t="shared" si="8"/>
        <v>0.30037562399999995</v>
      </c>
      <c r="AC52" s="74">
        <f t="shared" si="8"/>
        <v>7.653977735</v>
      </c>
      <c r="AD52" s="74">
        <f t="shared" si="8"/>
        <v>0</v>
      </c>
      <c r="AE52" s="74">
        <f t="shared" si="8"/>
        <v>0</v>
      </c>
      <c r="AF52" s="75">
        <f t="shared" si="8"/>
        <v>0</v>
      </c>
      <c r="AG52" s="66">
        <f t="shared" si="8"/>
        <v>0</v>
      </c>
      <c r="AH52" s="74">
        <f t="shared" si="8"/>
        <v>0</v>
      </c>
      <c r="AI52" s="74">
        <f aca="true" t="shared" si="9" ref="AI52:BK52">+AI51+AI35+AI14+AI10</f>
        <v>0</v>
      </c>
      <c r="AJ52" s="74">
        <f t="shared" si="9"/>
        <v>0</v>
      </c>
      <c r="AK52" s="75">
        <f t="shared" si="9"/>
        <v>0</v>
      </c>
      <c r="AL52" s="66">
        <f t="shared" si="9"/>
        <v>0.20261852599999997</v>
      </c>
      <c r="AM52" s="74">
        <f t="shared" si="9"/>
        <v>0</v>
      </c>
      <c r="AN52" s="74">
        <f t="shared" si="9"/>
        <v>0</v>
      </c>
      <c r="AO52" s="74">
        <f t="shared" si="9"/>
        <v>0</v>
      </c>
      <c r="AP52" s="75">
        <f t="shared" si="9"/>
        <v>0.523235903</v>
      </c>
      <c r="AQ52" s="66">
        <f t="shared" si="9"/>
        <v>0</v>
      </c>
      <c r="AR52" s="74">
        <f t="shared" si="9"/>
        <v>2.909725639</v>
      </c>
      <c r="AS52" s="74">
        <f t="shared" si="9"/>
        <v>0</v>
      </c>
      <c r="AT52" s="74">
        <f t="shared" si="9"/>
        <v>0</v>
      </c>
      <c r="AU52" s="75">
        <f t="shared" si="9"/>
        <v>0</v>
      </c>
      <c r="AV52" s="66">
        <f t="shared" si="9"/>
        <v>936.946657071</v>
      </c>
      <c r="AW52" s="74">
        <f t="shared" si="9"/>
        <v>8557.840173745</v>
      </c>
      <c r="AX52" s="74">
        <f t="shared" si="9"/>
        <v>120.13670983899999</v>
      </c>
      <c r="AY52" s="74">
        <f t="shared" si="9"/>
        <v>0</v>
      </c>
      <c r="AZ52" s="75">
        <f t="shared" si="9"/>
        <v>7424.187934535</v>
      </c>
      <c r="BA52" s="66">
        <f t="shared" si="9"/>
        <v>0</v>
      </c>
      <c r="BB52" s="74">
        <f t="shared" si="9"/>
        <v>0</v>
      </c>
      <c r="BC52" s="74">
        <f t="shared" si="9"/>
        <v>0</v>
      </c>
      <c r="BD52" s="74">
        <f t="shared" si="9"/>
        <v>0</v>
      </c>
      <c r="BE52" s="75">
        <f t="shared" si="9"/>
        <v>0</v>
      </c>
      <c r="BF52" s="66">
        <f t="shared" si="9"/>
        <v>444.0783866560001</v>
      </c>
      <c r="BG52" s="74">
        <f t="shared" si="9"/>
        <v>605.7922650179999</v>
      </c>
      <c r="BH52" s="74">
        <f t="shared" si="9"/>
        <v>81.47801000999999</v>
      </c>
      <c r="BI52" s="74">
        <f t="shared" si="9"/>
        <v>0</v>
      </c>
      <c r="BJ52" s="75">
        <f t="shared" si="9"/>
        <v>1257.273682212</v>
      </c>
      <c r="BK52" s="66">
        <f t="shared" si="9"/>
        <v>43281.65752229452</v>
      </c>
    </row>
    <row r="53" spans="1:63" ht="3.75" customHeight="1">
      <c r="A53" s="11"/>
      <c r="B53" s="20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4"/>
    </row>
    <row r="54" spans="1:63" ht="3.75" customHeight="1">
      <c r="A54" s="11"/>
      <c r="B54" s="20"/>
      <c r="C54" s="25"/>
      <c r="D54" s="33"/>
      <c r="E54" s="26"/>
      <c r="F54" s="26"/>
      <c r="G54" s="26"/>
      <c r="H54" s="26"/>
      <c r="I54" s="26"/>
      <c r="J54" s="26"/>
      <c r="K54" s="26"/>
      <c r="L54" s="26"/>
      <c r="M54" s="26"/>
      <c r="N54" s="3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33"/>
      <c r="AS54" s="26"/>
      <c r="AT54" s="26"/>
      <c r="AU54" s="26"/>
      <c r="AV54" s="26"/>
      <c r="AW54" s="26"/>
      <c r="AX54" s="26"/>
      <c r="AY54" s="26"/>
      <c r="AZ54" s="26"/>
      <c r="BA54" s="26"/>
      <c r="BB54" s="33"/>
      <c r="BC54" s="26"/>
      <c r="BD54" s="26"/>
      <c r="BE54" s="26"/>
      <c r="BF54" s="26"/>
      <c r="BG54" s="33"/>
      <c r="BH54" s="26"/>
      <c r="BI54" s="26"/>
      <c r="BJ54" s="26"/>
      <c r="BK54" s="29"/>
    </row>
    <row r="55" spans="1:63" ht="12.75">
      <c r="A55" s="11" t="s">
        <v>1</v>
      </c>
      <c r="B55" s="17" t="s">
        <v>7</v>
      </c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4"/>
    </row>
    <row r="56" spans="1:256" s="4" customFormat="1" ht="12.75">
      <c r="A56" s="11" t="s">
        <v>72</v>
      </c>
      <c r="B56" s="24" t="s">
        <v>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1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" customFormat="1" ht="12.75">
      <c r="A57" s="11"/>
      <c r="B57" s="24" t="s">
        <v>104</v>
      </c>
      <c r="C57" s="77">
        <v>0</v>
      </c>
      <c r="D57" s="53">
        <v>0.760918027</v>
      </c>
      <c r="E57" s="78">
        <v>0</v>
      </c>
      <c r="F57" s="78">
        <v>0</v>
      </c>
      <c r="G57" s="79">
        <v>0</v>
      </c>
      <c r="H57" s="77">
        <v>153.796229546</v>
      </c>
      <c r="I57" s="78">
        <v>0.018649401</v>
      </c>
      <c r="J57" s="78">
        <v>0</v>
      </c>
      <c r="K57" s="78">
        <v>0</v>
      </c>
      <c r="L57" s="79">
        <v>9.131113339</v>
      </c>
      <c r="M57" s="67">
        <v>0</v>
      </c>
      <c r="N57" s="68">
        <v>0</v>
      </c>
      <c r="O57" s="67">
        <v>0</v>
      </c>
      <c r="P57" s="67">
        <v>0</v>
      </c>
      <c r="Q57" s="67">
        <v>0</v>
      </c>
      <c r="R57" s="77">
        <v>97.42217529</v>
      </c>
      <c r="S57" s="78">
        <v>0.001908259</v>
      </c>
      <c r="T57" s="78">
        <v>0</v>
      </c>
      <c r="U57" s="78">
        <v>0</v>
      </c>
      <c r="V57" s="79">
        <v>2.260091068</v>
      </c>
      <c r="W57" s="77">
        <v>0</v>
      </c>
      <c r="X57" s="78">
        <v>0</v>
      </c>
      <c r="Y57" s="78">
        <v>0</v>
      </c>
      <c r="Z57" s="78">
        <v>0</v>
      </c>
      <c r="AA57" s="79">
        <v>0</v>
      </c>
      <c r="AB57" s="77">
        <v>1.1970607960000001</v>
      </c>
      <c r="AC57" s="78">
        <v>0</v>
      </c>
      <c r="AD57" s="78">
        <v>0</v>
      </c>
      <c r="AE57" s="78">
        <v>0</v>
      </c>
      <c r="AF57" s="79">
        <v>0.011260906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77">
        <v>0.729192461</v>
      </c>
      <c r="AM57" s="78">
        <v>0</v>
      </c>
      <c r="AN57" s="78">
        <v>0</v>
      </c>
      <c r="AO57" s="78">
        <v>0</v>
      </c>
      <c r="AP57" s="79">
        <v>0</v>
      </c>
      <c r="AQ57" s="77">
        <v>0</v>
      </c>
      <c r="AR57" s="80">
        <v>0</v>
      </c>
      <c r="AS57" s="78">
        <v>0</v>
      </c>
      <c r="AT57" s="78">
        <v>0</v>
      </c>
      <c r="AU57" s="79">
        <v>0</v>
      </c>
      <c r="AV57" s="77">
        <v>1508.3067623670001</v>
      </c>
      <c r="AW57" s="78">
        <v>9.884742618</v>
      </c>
      <c r="AX57" s="78">
        <v>0</v>
      </c>
      <c r="AY57" s="78">
        <v>0</v>
      </c>
      <c r="AZ57" s="79">
        <v>255.111644938</v>
      </c>
      <c r="BA57" s="77">
        <v>0</v>
      </c>
      <c r="BB57" s="80">
        <v>0</v>
      </c>
      <c r="BC57" s="78">
        <v>0</v>
      </c>
      <c r="BD57" s="78">
        <v>0</v>
      </c>
      <c r="BE57" s="79">
        <v>0</v>
      </c>
      <c r="BF57" s="77">
        <v>918.520489951</v>
      </c>
      <c r="BG57" s="80">
        <v>17.569633514</v>
      </c>
      <c r="BH57" s="78">
        <v>1.155043286</v>
      </c>
      <c r="BI57" s="78">
        <v>0</v>
      </c>
      <c r="BJ57" s="79">
        <v>91.117991945</v>
      </c>
      <c r="BK57" s="98">
        <f>SUM(C57:BJ57)</f>
        <v>3066.994907712</v>
      </c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4" customFormat="1" ht="12.75">
      <c r="A58" s="36"/>
      <c r="B58" s="37" t="s">
        <v>81</v>
      </c>
      <c r="C58" s="50">
        <f>SUM(C57)</f>
        <v>0</v>
      </c>
      <c r="D58" s="71">
        <f>SUM(D57)</f>
        <v>0.760918027</v>
      </c>
      <c r="E58" s="71">
        <f aca="true" t="shared" si="10" ref="E58:BJ58">SUM(E57)</f>
        <v>0</v>
      </c>
      <c r="F58" s="71">
        <f t="shared" si="10"/>
        <v>0</v>
      </c>
      <c r="G58" s="69">
        <f t="shared" si="10"/>
        <v>0</v>
      </c>
      <c r="H58" s="50">
        <f t="shared" si="10"/>
        <v>153.796229546</v>
      </c>
      <c r="I58" s="71">
        <f t="shared" si="10"/>
        <v>0.018649401</v>
      </c>
      <c r="J58" s="71">
        <f t="shared" si="10"/>
        <v>0</v>
      </c>
      <c r="K58" s="71">
        <f t="shared" si="10"/>
        <v>0</v>
      </c>
      <c r="L58" s="69">
        <f t="shared" si="10"/>
        <v>9.131113339</v>
      </c>
      <c r="M58" s="51">
        <f t="shared" si="10"/>
        <v>0</v>
      </c>
      <c r="N58" s="51">
        <f t="shared" si="10"/>
        <v>0</v>
      </c>
      <c r="O58" s="51">
        <f t="shared" si="10"/>
        <v>0</v>
      </c>
      <c r="P58" s="51">
        <f t="shared" si="10"/>
        <v>0</v>
      </c>
      <c r="Q58" s="76">
        <f t="shared" si="10"/>
        <v>0</v>
      </c>
      <c r="R58" s="50">
        <f t="shared" si="10"/>
        <v>97.42217529</v>
      </c>
      <c r="S58" s="71">
        <f t="shared" si="10"/>
        <v>0.001908259</v>
      </c>
      <c r="T58" s="71">
        <f t="shared" si="10"/>
        <v>0</v>
      </c>
      <c r="U58" s="71">
        <f t="shared" si="10"/>
        <v>0</v>
      </c>
      <c r="V58" s="69">
        <f t="shared" si="10"/>
        <v>2.260091068</v>
      </c>
      <c r="W58" s="50">
        <f t="shared" si="10"/>
        <v>0</v>
      </c>
      <c r="X58" s="71">
        <f t="shared" si="10"/>
        <v>0</v>
      </c>
      <c r="Y58" s="71">
        <f t="shared" si="10"/>
        <v>0</v>
      </c>
      <c r="Z58" s="71">
        <f t="shared" si="10"/>
        <v>0</v>
      </c>
      <c r="AA58" s="69">
        <f t="shared" si="10"/>
        <v>0</v>
      </c>
      <c r="AB58" s="50">
        <f t="shared" si="10"/>
        <v>1.1970607960000001</v>
      </c>
      <c r="AC58" s="71">
        <f t="shared" si="10"/>
        <v>0</v>
      </c>
      <c r="AD58" s="71">
        <f t="shared" si="10"/>
        <v>0</v>
      </c>
      <c r="AE58" s="71">
        <f t="shared" si="10"/>
        <v>0</v>
      </c>
      <c r="AF58" s="69">
        <f t="shared" si="10"/>
        <v>0.011260906</v>
      </c>
      <c r="AG58" s="51">
        <f t="shared" si="10"/>
        <v>0</v>
      </c>
      <c r="AH58" s="51">
        <f t="shared" si="10"/>
        <v>0</v>
      </c>
      <c r="AI58" s="51">
        <f t="shared" si="10"/>
        <v>0</v>
      </c>
      <c r="AJ58" s="51">
        <f t="shared" si="10"/>
        <v>0</v>
      </c>
      <c r="AK58" s="76">
        <f t="shared" si="10"/>
        <v>0</v>
      </c>
      <c r="AL58" s="50">
        <f t="shared" si="10"/>
        <v>0.729192461</v>
      </c>
      <c r="AM58" s="71">
        <f t="shared" si="10"/>
        <v>0</v>
      </c>
      <c r="AN58" s="71">
        <f t="shared" si="10"/>
        <v>0</v>
      </c>
      <c r="AO58" s="71">
        <f t="shared" si="10"/>
        <v>0</v>
      </c>
      <c r="AP58" s="69">
        <f t="shared" si="10"/>
        <v>0</v>
      </c>
      <c r="AQ58" s="50">
        <f t="shared" si="10"/>
        <v>0</v>
      </c>
      <c r="AR58" s="71">
        <f t="shared" si="10"/>
        <v>0</v>
      </c>
      <c r="AS58" s="71">
        <f t="shared" si="10"/>
        <v>0</v>
      </c>
      <c r="AT58" s="71">
        <f t="shared" si="10"/>
        <v>0</v>
      </c>
      <c r="AU58" s="69">
        <f t="shared" si="10"/>
        <v>0</v>
      </c>
      <c r="AV58" s="50">
        <f t="shared" si="10"/>
        <v>1508.3067623670001</v>
      </c>
      <c r="AW58" s="71">
        <f t="shared" si="10"/>
        <v>9.884742618</v>
      </c>
      <c r="AX58" s="71">
        <f t="shared" si="10"/>
        <v>0</v>
      </c>
      <c r="AY58" s="71">
        <f t="shared" si="10"/>
        <v>0</v>
      </c>
      <c r="AZ58" s="69">
        <f t="shared" si="10"/>
        <v>255.111644938</v>
      </c>
      <c r="BA58" s="50">
        <f t="shared" si="10"/>
        <v>0</v>
      </c>
      <c r="BB58" s="71">
        <f t="shared" si="10"/>
        <v>0</v>
      </c>
      <c r="BC58" s="71">
        <f t="shared" si="10"/>
        <v>0</v>
      </c>
      <c r="BD58" s="71">
        <f t="shared" si="10"/>
        <v>0</v>
      </c>
      <c r="BE58" s="69">
        <f t="shared" si="10"/>
        <v>0</v>
      </c>
      <c r="BF58" s="50">
        <f t="shared" si="10"/>
        <v>918.520489951</v>
      </c>
      <c r="BG58" s="71">
        <f t="shared" si="10"/>
        <v>17.569633514</v>
      </c>
      <c r="BH58" s="71">
        <f t="shared" si="10"/>
        <v>1.155043286</v>
      </c>
      <c r="BI58" s="71">
        <f t="shared" si="10"/>
        <v>0</v>
      </c>
      <c r="BJ58" s="69">
        <f t="shared" si="10"/>
        <v>91.117991945</v>
      </c>
      <c r="BK58" s="52">
        <f>SUM(BK57:BK57)</f>
        <v>3066.994907712</v>
      </c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63" ht="12.75">
      <c r="A59" s="11" t="s">
        <v>73</v>
      </c>
      <c r="B59" s="18" t="s">
        <v>17</v>
      </c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4"/>
    </row>
    <row r="60" spans="1:63" ht="12.75">
      <c r="A60" s="11"/>
      <c r="B60" s="24" t="s">
        <v>105</v>
      </c>
      <c r="C60" s="73">
        <v>0</v>
      </c>
      <c r="D60" s="53">
        <v>28.822219261</v>
      </c>
      <c r="E60" s="45">
        <v>0</v>
      </c>
      <c r="F60" s="45">
        <v>0</v>
      </c>
      <c r="G60" s="54">
        <v>0</v>
      </c>
      <c r="H60" s="73">
        <v>51.45737266</v>
      </c>
      <c r="I60" s="45">
        <v>209.766386589</v>
      </c>
      <c r="J60" s="45">
        <v>0</v>
      </c>
      <c r="K60" s="45">
        <v>0</v>
      </c>
      <c r="L60" s="54">
        <v>54.592663513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16.210405364</v>
      </c>
      <c r="S60" s="45">
        <v>14.245386809</v>
      </c>
      <c r="T60" s="45">
        <v>0</v>
      </c>
      <c r="U60" s="45">
        <v>0</v>
      </c>
      <c r="V60" s="54">
        <v>4.287148081000001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0.23318970800000002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0.162839667</v>
      </c>
      <c r="AM60" s="45">
        <v>0</v>
      </c>
      <c r="AN60" s="45">
        <v>0</v>
      </c>
      <c r="AO60" s="45">
        <v>0</v>
      </c>
      <c r="AP60" s="54">
        <v>0.077783413</v>
      </c>
      <c r="AQ60" s="73">
        <v>0</v>
      </c>
      <c r="AR60" s="53">
        <v>0.300313871</v>
      </c>
      <c r="AS60" s="45">
        <v>0</v>
      </c>
      <c r="AT60" s="45">
        <v>0</v>
      </c>
      <c r="AU60" s="54">
        <v>0</v>
      </c>
      <c r="AV60" s="73">
        <v>1035.882733241</v>
      </c>
      <c r="AW60" s="45">
        <v>88.455161195</v>
      </c>
      <c r="AX60" s="45">
        <v>0</v>
      </c>
      <c r="AY60" s="45">
        <v>0</v>
      </c>
      <c r="AZ60" s="54">
        <v>478.8092734989999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328.57216844000004</v>
      </c>
      <c r="BG60" s="53">
        <v>25.36907084</v>
      </c>
      <c r="BH60" s="45">
        <v>0</v>
      </c>
      <c r="BI60" s="45">
        <v>0</v>
      </c>
      <c r="BJ60" s="54">
        <v>73.71332054300001</v>
      </c>
      <c r="BK60" s="49">
        <f aca="true" t="shared" si="11" ref="BK60:BK70">SUM(C60:BJ60)</f>
        <v>2410.957436694</v>
      </c>
    </row>
    <row r="61" spans="1:63" ht="12.75">
      <c r="A61" s="11"/>
      <c r="B61" s="104" t="s">
        <v>145</v>
      </c>
      <c r="C61" s="73">
        <v>0</v>
      </c>
      <c r="D61" s="53">
        <v>264.150576576</v>
      </c>
      <c r="E61" s="45">
        <v>0</v>
      </c>
      <c r="F61" s="45">
        <v>0</v>
      </c>
      <c r="G61" s="54">
        <v>0</v>
      </c>
      <c r="H61" s="73">
        <v>2.7834404480000003</v>
      </c>
      <c r="I61" s="45">
        <v>23.717073961</v>
      </c>
      <c r="J61" s="45">
        <v>0</v>
      </c>
      <c r="K61" s="45">
        <v>0</v>
      </c>
      <c r="L61" s="54">
        <v>173.77422996800001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1.9198974249999998</v>
      </c>
      <c r="S61" s="45">
        <v>3.4828240619999997</v>
      </c>
      <c r="T61" s="45">
        <v>0</v>
      </c>
      <c r="U61" s="45">
        <v>0</v>
      </c>
      <c r="V61" s="54">
        <v>6.3373513589999995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0.013378135999999999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68.38651769</v>
      </c>
      <c r="AW61" s="45">
        <v>73.962215161</v>
      </c>
      <c r="AX61" s="45">
        <v>0</v>
      </c>
      <c r="AY61" s="45">
        <v>0</v>
      </c>
      <c r="AZ61" s="54">
        <v>291.97712074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47.658093463</v>
      </c>
      <c r="BG61" s="53">
        <v>22.308210327999994</v>
      </c>
      <c r="BH61" s="45">
        <v>0.260199695</v>
      </c>
      <c r="BI61" s="45">
        <v>0</v>
      </c>
      <c r="BJ61" s="54">
        <v>87.25071089</v>
      </c>
      <c r="BK61" s="49">
        <f t="shared" si="11"/>
        <v>1067.9818399019998</v>
      </c>
    </row>
    <row r="62" spans="1:63" ht="12.75">
      <c r="A62" s="11"/>
      <c r="B62" s="24" t="s">
        <v>106</v>
      </c>
      <c r="C62" s="73">
        <v>0</v>
      </c>
      <c r="D62" s="53">
        <v>163.072924924</v>
      </c>
      <c r="E62" s="45">
        <v>0</v>
      </c>
      <c r="F62" s="45">
        <v>0</v>
      </c>
      <c r="G62" s="54">
        <v>0</v>
      </c>
      <c r="H62" s="73">
        <v>31.204122366</v>
      </c>
      <c r="I62" s="45">
        <v>384.22885555799996</v>
      </c>
      <c r="J62" s="45">
        <v>7.3328067180000005</v>
      </c>
      <c r="K62" s="45">
        <v>0</v>
      </c>
      <c r="L62" s="54">
        <v>220.791422817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12.489040715</v>
      </c>
      <c r="S62" s="45">
        <v>9.145296913</v>
      </c>
      <c r="T62" s="45">
        <v>0</v>
      </c>
      <c r="U62" s="45">
        <v>0</v>
      </c>
      <c r="V62" s="54">
        <v>48.377480215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0.042787355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0.09017328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23.271202953</v>
      </c>
      <c r="AS62" s="45">
        <v>0</v>
      </c>
      <c r="AT62" s="45">
        <v>0</v>
      </c>
      <c r="AU62" s="54">
        <v>0</v>
      </c>
      <c r="AV62" s="73">
        <v>441.96168565199997</v>
      </c>
      <c r="AW62" s="45">
        <v>267.169308224</v>
      </c>
      <c r="AX62" s="45">
        <v>0</v>
      </c>
      <c r="AY62" s="45">
        <v>0</v>
      </c>
      <c r="AZ62" s="54">
        <v>945.282722453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143.58375004399997</v>
      </c>
      <c r="BG62" s="53">
        <v>24.363048636000002</v>
      </c>
      <c r="BH62" s="45">
        <v>0</v>
      </c>
      <c r="BI62" s="45">
        <v>0</v>
      </c>
      <c r="BJ62" s="54">
        <v>96.63692352700001</v>
      </c>
      <c r="BK62" s="49">
        <f t="shared" si="11"/>
        <v>2819.0435523499996</v>
      </c>
    </row>
    <row r="63" spans="1:63" ht="12.75">
      <c r="A63" s="11"/>
      <c r="B63" s="24" t="s">
        <v>107</v>
      </c>
      <c r="C63" s="73">
        <v>0</v>
      </c>
      <c r="D63" s="53">
        <v>0.790891107</v>
      </c>
      <c r="E63" s="45">
        <v>0</v>
      </c>
      <c r="F63" s="45">
        <v>0</v>
      </c>
      <c r="G63" s="54">
        <v>0</v>
      </c>
      <c r="H63" s="73">
        <v>471.385653782</v>
      </c>
      <c r="I63" s="45">
        <v>13.315321385999999</v>
      </c>
      <c r="J63" s="45">
        <v>0</v>
      </c>
      <c r="K63" s="45">
        <v>0</v>
      </c>
      <c r="L63" s="54">
        <v>138.228644941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196.627759127</v>
      </c>
      <c r="S63" s="45">
        <v>8.932855548000001</v>
      </c>
      <c r="T63" s="45">
        <v>0</v>
      </c>
      <c r="U63" s="45">
        <v>0</v>
      </c>
      <c r="V63" s="54">
        <v>26.755781911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1.379622779</v>
      </c>
      <c r="AC63" s="45">
        <v>0</v>
      </c>
      <c r="AD63" s="45">
        <v>0</v>
      </c>
      <c r="AE63" s="45">
        <v>0</v>
      </c>
      <c r="AF63" s="54">
        <v>7.695E-05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1.7171276260000001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5.881177419</v>
      </c>
      <c r="AS63" s="45">
        <v>0</v>
      </c>
      <c r="AT63" s="45">
        <v>0</v>
      </c>
      <c r="AU63" s="54">
        <v>0</v>
      </c>
      <c r="AV63" s="73">
        <v>2506.589412528</v>
      </c>
      <c r="AW63" s="45">
        <v>158.957370068</v>
      </c>
      <c r="AX63" s="45">
        <v>0</v>
      </c>
      <c r="AY63" s="45">
        <v>0</v>
      </c>
      <c r="AZ63" s="54">
        <v>920.5097644989999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1137.196447513</v>
      </c>
      <c r="BG63" s="53">
        <v>28.109507409999996</v>
      </c>
      <c r="BH63" s="45">
        <v>0</v>
      </c>
      <c r="BI63" s="45">
        <v>0</v>
      </c>
      <c r="BJ63" s="54">
        <v>116.19724947</v>
      </c>
      <c r="BK63" s="49">
        <f t="shared" si="11"/>
        <v>5732.574664064</v>
      </c>
    </row>
    <row r="64" spans="1:63" ht="25.5">
      <c r="A64" s="11"/>
      <c r="B64" s="24" t="s">
        <v>108</v>
      </c>
      <c r="C64" s="73">
        <v>0</v>
      </c>
      <c r="D64" s="53">
        <v>0.9018525970000001</v>
      </c>
      <c r="E64" s="45">
        <v>0</v>
      </c>
      <c r="F64" s="45">
        <v>0</v>
      </c>
      <c r="G64" s="54">
        <v>0</v>
      </c>
      <c r="H64" s="73">
        <v>29.757984201000003</v>
      </c>
      <c r="I64" s="45">
        <v>4.11729279</v>
      </c>
      <c r="J64" s="45">
        <v>0</v>
      </c>
      <c r="K64" s="45">
        <v>0</v>
      </c>
      <c r="L64" s="54">
        <v>22.143069498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16.740862602</v>
      </c>
      <c r="S64" s="45">
        <v>0.710741738</v>
      </c>
      <c r="T64" s="45">
        <v>0</v>
      </c>
      <c r="U64" s="45">
        <v>0</v>
      </c>
      <c r="V64" s="54">
        <v>4.977902747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0.101852701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0.076536438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89.012016047</v>
      </c>
      <c r="AW64" s="45">
        <v>5.268906349</v>
      </c>
      <c r="AX64" s="45">
        <v>0</v>
      </c>
      <c r="AY64" s="45">
        <v>0</v>
      </c>
      <c r="AZ64" s="54">
        <v>38.676656092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48.774183578999995</v>
      </c>
      <c r="BG64" s="53">
        <v>0.563725705</v>
      </c>
      <c r="BH64" s="45">
        <v>0</v>
      </c>
      <c r="BI64" s="45">
        <v>0</v>
      </c>
      <c r="BJ64" s="54">
        <v>7.193219714</v>
      </c>
      <c r="BK64" s="49">
        <f t="shared" si="11"/>
        <v>269.016802798</v>
      </c>
    </row>
    <row r="65" spans="1:63" ht="12.75">
      <c r="A65" s="11"/>
      <c r="B65" s="24" t="s">
        <v>109</v>
      </c>
      <c r="C65" s="73">
        <v>0</v>
      </c>
      <c r="D65" s="53">
        <v>103.809575869</v>
      </c>
      <c r="E65" s="45">
        <v>0</v>
      </c>
      <c r="F65" s="45">
        <v>0</v>
      </c>
      <c r="G65" s="54">
        <v>0</v>
      </c>
      <c r="H65" s="73">
        <v>43.667981979</v>
      </c>
      <c r="I65" s="45">
        <v>77.80945875600001</v>
      </c>
      <c r="J65" s="45">
        <v>0</v>
      </c>
      <c r="K65" s="45">
        <v>0</v>
      </c>
      <c r="L65" s="54">
        <v>137.61996532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16.001257437</v>
      </c>
      <c r="S65" s="45">
        <v>3.551101621</v>
      </c>
      <c r="T65" s="45">
        <v>0</v>
      </c>
      <c r="U65" s="45">
        <v>0</v>
      </c>
      <c r="V65" s="54">
        <v>13.407326900000001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0.08036612800000001</v>
      </c>
      <c r="AC65" s="45">
        <v>0</v>
      </c>
      <c r="AD65" s="45">
        <v>0</v>
      </c>
      <c r="AE65" s="45">
        <v>0</v>
      </c>
      <c r="AF65" s="54">
        <v>0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0.110333312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0</v>
      </c>
      <c r="AS65" s="45">
        <v>0</v>
      </c>
      <c r="AT65" s="45">
        <v>0</v>
      </c>
      <c r="AU65" s="54">
        <v>0</v>
      </c>
      <c r="AV65" s="73">
        <v>770.3502458600001</v>
      </c>
      <c r="AW65" s="45">
        <v>261.397881892</v>
      </c>
      <c r="AX65" s="45">
        <v>0</v>
      </c>
      <c r="AY65" s="45">
        <v>0</v>
      </c>
      <c r="AZ65" s="54">
        <v>1249.9722979489998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306.85105881400006</v>
      </c>
      <c r="BG65" s="53">
        <v>46.884000773000004</v>
      </c>
      <c r="BH65" s="45">
        <v>0</v>
      </c>
      <c r="BI65" s="45">
        <v>0</v>
      </c>
      <c r="BJ65" s="54">
        <v>199.49784892699998</v>
      </c>
      <c r="BK65" s="49">
        <f t="shared" si="11"/>
        <v>3231.0107015370004</v>
      </c>
    </row>
    <row r="66" spans="1:63" ht="12.75">
      <c r="A66" s="11"/>
      <c r="B66" s="24" t="s">
        <v>110</v>
      </c>
      <c r="C66" s="73">
        <v>0</v>
      </c>
      <c r="D66" s="53">
        <v>27.674067851</v>
      </c>
      <c r="E66" s="45">
        <v>0</v>
      </c>
      <c r="F66" s="45">
        <v>0</v>
      </c>
      <c r="G66" s="54">
        <v>0</v>
      </c>
      <c r="H66" s="73">
        <v>112.82454844700001</v>
      </c>
      <c r="I66" s="45">
        <v>36.575080325</v>
      </c>
      <c r="J66" s="45">
        <v>0</v>
      </c>
      <c r="K66" s="45">
        <v>0</v>
      </c>
      <c r="L66" s="54">
        <v>194.525921542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54.061290526</v>
      </c>
      <c r="S66" s="45">
        <v>9.987175181</v>
      </c>
      <c r="T66" s="45">
        <v>0</v>
      </c>
      <c r="U66" s="45">
        <v>0</v>
      </c>
      <c r="V66" s="54">
        <v>28.403920666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0.626090985</v>
      </c>
      <c r="AC66" s="45">
        <v>0</v>
      </c>
      <c r="AD66" s="45">
        <v>0</v>
      </c>
      <c r="AE66" s="45">
        <v>0</v>
      </c>
      <c r="AF66" s="54">
        <v>0.09030719499999999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0.546481467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1479.3313851829998</v>
      </c>
      <c r="AW66" s="45">
        <v>265.484906757</v>
      </c>
      <c r="AX66" s="45">
        <v>0</v>
      </c>
      <c r="AY66" s="45">
        <v>0</v>
      </c>
      <c r="AZ66" s="54">
        <v>1154.5277862419998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705.003736051</v>
      </c>
      <c r="BG66" s="53">
        <v>51.99705130500001</v>
      </c>
      <c r="BH66" s="45">
        <v>0</v>
      </c>
      <c r="BI66" s="45">
        <v>0</v>
      </c>
      <c r="BJ66" s="54">
        <v>213.151750934</v>
      </c>
      <c r="BK66" s="49">
        <f t="shared" si="11"/>
        <v>4334.811500657</v>
      </c>
    </row>
    <row r="67" spans="1:63" ht="12.75">
      <c r="A67" s="11"/>
      <c r="B67" s="24" t="s">
        <v>111</v>
      </c>
      <c r="C67" s="73">
        <v>0</v>
      </c>
      <c r="D67" s="53">
        <v>66.59846836</v>
      </c>
      <c r="E67" s="45">
        <v>0</v>
      </c>
      <c r="F67" s="45">
        <v>0</v>
      </c>
      <c r="G67" s="54">
        <v>0</v>
      </c>
      <c r="H67" s="73">
        <v>22.619056335</v>
      </c>
      <c r="I67" s="45">
        <v>63.61282726099999</v>
      </c>
      <c r="J67" s="45">
        <v>0</v>
      </c>
      <c r="K67" s="45">
        <v>0</v>
      </c>
      <c r="L67" s="54">
        <v>79.972157999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6.7056978560000005</v>
      </c>
      <c r="S67" s="45">
        <v>0.076920487</v>
      </c>
      <c r="T67" s="45">
        <v>0</v>
      </c>
      <c r="U67" s="45">
        <v>0</v>
      </c>
      <c r="V67" s="54">
        <v>2.145882265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0.8379020590000001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0.435512695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692.8404485110001</v>
      </c>
      <c r="AW67" s="45">
        <v>119.573835938</v>
      </c>
      <c r="AX67" s="45">
        <v>0.025867871</v>
      </c>
      <c r="AY67" s="45">
        <v>0</v>
      </c>
      <c r="AZ67" s="54">
        <v>286.283951596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219.855084032</v>
      </c>
      <c r="BG67" s="53">
        <v>15.370803235</v>
      </c>
      <c r="BH67" s="45">
        <v>0</v>
      </c>
      <c r="BI67" s="45">
        <v>0</v>
      </c>
      <c r="BJ67" s="54">
        <v>36.07292797</v>
      </c>
      <c r="BK67" s="49">
        <f t="shared" si="11"/>
        <v>1613.02734447</v>
      </c>
    </row>
    <row r="68" spans="1:63" ht="12.75">
      <c r="A68" s="11"/>
      <c r="B68" s="24" t="s">
        <v>112</v>
      </c>
      <c r="C68" s="73">
        <v>0</v>
      </c>
      <c r="D68" s="53">
        <v>199.835794633</v>
      </c>
      <c r="E68" s="45">
        <v>0</v>
      </c>
      <c r="F68" s="45">
        <v>0</v>
      </c>
      <c r="G68" s="54">
        <v>0</v>
      </c>
      <c r="H68" s="73">
        <v>77.956746633</v>
      </c>
      <c r="I68" s="45">
        <v>276.1177645</v>
      </c>
      <c r="J68" s="45">
        <v>0</v>
      </c>
      <c r="K68" s="45">
        <v>0</v>
      </c>
      <c r="L68" s="54">
        <v>236.918410578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31.433626185</v>
      </c>
      <c r="S68" s="45">
        <v>0.045350433</v>
      </c>
      <c r="T68" s="45">
        <v>0</v>
      </c>
      <c r="U68" s="45">
        <v>0</v>
      </c>
      <c r="V68" s="54">
        <v>10.488283103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0.6232601870000001</v>
      </c>
      <c r="AC68" s="45">
        <v>0</v>
      </c>
      <c r="AD68" s="45">
        <v>0</v>
      </c>
      <c r="AE68" s="45">
        <v>0</v>
      </c>
      <c r="AF68" s="54">
        <v>0.006779962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0.375868217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62.319943316999996</v>
      </c>
      <c r="AS68" s="45">
        <v>0</v>
      </c>
      <c r="AT68" s="45">
        <v>0</v>
      </c>
      <c r="AU68" s="54">
        <v>0</v>
      </c>
      <c r="AV68" s="73">
        <v>1417.244512417</v>
      </c>
      <c r="AW68" s="45">
        <v>90.969778343</v>
      </c>
      <c r="AX68" s="45">
        <v>0.116882897</v>
      </c>
      <c r="AY68" s="45">
        <v>0</v>
      </c>
      <c r="AZ68" s="54">
        <v>500.820900717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474.71608724400005</v>
      </c>
      <c r="BG68" s="53">
        <v>17.113424989</v>
      </c>
      <c r="BH68" s="45">
        <v>0</v>
      </c>
      <c r="BI68" s="45">
        <v>0</v>
      </c>
      <c r="BJ68" s="54">
        <v>57.824894232</v>
      </c>
      <c r="BK68" s="49">
        <f t="shared" si="11"/>
        <v>3454.9283085869997</v>
      </c>
    </row>
    <row r="69" spans="1:63" ht="12.75">
      <c r="A69" s="11"/>
      <c r="B69" s="24" t="s">
        <v>133</v>
      </c>
      <c r="C69" s="73">
        <v>0</v>
      </c>
      <c r="D69" s="53">
        <v>0</v>
      </c>
      <c r="E69" s="45">
        <v>0</v>
      </c>
      <c r="F69" s="45">
        <v>0</v>
      </c>
      <c r="G69" s="54">
        <v>0</v>
      </c>
      <c r="H69" s="73">
        <v>3.232597799</v>
      </c>
      <c r="I69" s="45">
        <v>0.24250126299999997</v>
      </c>
      <c r="J69" s="45">
        <v>0</v>
      </c>
      <c r="K69" s="45">
        <v>0</v>
      </c>
      <c r="L69" s="54">
        <v>6.739571839000001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0.752964802</v>
      </c>
      <c r="S69" s="45">
        <v>0</v>
      </c>
      <c r="T69" s="45">
        <v>0</v>
      </c>
      <c r="U69" s="45">
        <v>0</v>
      </c>
      <c r="V69" s="54">
        <v>0.798578686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195.506873605</v>
      </c>
      <c r="AW69" s="45">
        <v>95.89880132100001</v>
      </c>
      <c r="AX69" s="45">
        <v>0</v>
      </c>
      <c r="AY69" s="45">
        <v>0</v>
      </c>
      <c r="AZ69" s="54">
        <v>505.7914969799999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75.636075645</v>
      </c>
      <c r="BG69" s="53">
        <v>18.933875716</v>
      </c>
      <c r="BH69" s="45">
        <v>0</v>
      </c>
      <c r="BI69" s="45">
        <v>0</v>
      </c>
      <c r="BJ69" s="54">
        <v>55.497694722000006</v>
      </c>
      <c r="BK69" s="49">
        <f t="shared" si="11"/>
        <v>959.031032378</v>
      </c>
    </row>
    <row r="70" spans="1:63" ht="12.75">
      <c r="A70" s="36"/>
      <c r="B70" s="37" t="s">
        <v>82</v>
      </c>
      <c r="C70" s="81">
        <f aca="true" t="shared" si="12" ref="C70:AH70">SUM(C60:C69)</f>
        <v>0</v>
      </c>
      <c r="D70" s="81">
        <f t="shared" si="12"/>
        <v>855.656371178</v>
      </c>
      <c r="E70" s="81">
        <f t="shared" si="12"/>
        <v>0</v>
      </c>
      <c r="F70" s="81">
        <f t="shared" si="12"/>
        <v>0</v>
      </c>
      <c r="G70" s="81">
        <f t="shared" si="12"/>
        <v>0</v>
      </c>
      <c r="H70" s="81">
        <f t="shared" si="12"/>
        <v>846.88950465</v>
      </c>
      <c r="I70" s="81">
        <f t="shared" si="12"/>
        <v>1089.5025623889999</v>
      </c>
      <c r="J70" s="81">
        <f t="shared" si="12"/>
        <v>7.3328067180000005</v>
      </c>
      <c r="K70" s="81">
        <f t="shared" si="12"/>
        <v>0</v>
      </c>
      <c r="L70" s="81">
        <f t="shared" si="12"/>
        <v>1265.3060580150002</v>
      </c>
      <c r="M70" s="81">
        <f t="shared" si="12"/>
        <v>0</v>
      </c>
      <c r="N70" s="81">
        <f t="shared" si="12"/>
        <v>0</v>
      </c>
      <c r="O70" s="81">
        <f t="shared" si="12"/>
        <v>0</v>
      </c>
      <c r="P70" s="81">
        <f t="shared" si="12"/>
        <v>0</v>
      </c>
      <c r="Q70" s="81">
        <f t="shared" si="12"/>
        <v>0</v>
      </c>
      <c r="R70" s="81">
        <f t="shared" si="12"/>
        <v>352.942802039</v>
      </c>
      <c r="S70" s="81">
        <f t="shared" si="12"/>
        <v>50.177652792</v>
      </c>
      <c r="T70" s="81">
        <f t="shared" si="12"/>
        <v>0</v>
      </c>
      <c r="U70" s="81">
        <f t="shared" si="12"/>
        <v>0</v>
      </c>
      <c r="V70" s="81">
        <f t="shared" si="12"/>
        <v>145.97965593300003</v>
      </c>
      <c r="W70" s="81">
        <f t="shared" si="12"/>
        <v>0</v>
      </c>
      <c r="X70" s="81">
        <f t="shared" si="12"/>
        <v>0</v>
      </c>
      <c r="Y70" s="81">
        <f t="shared" si="12"/>
        <v>0</v>
      </c>
      <c r="Z70" s="81">
        <f t="shared" si="12"/>
        <v>0</v>
      </c>
      <c r="AA70" s="81">
        <f t="shared" si="12"/>
        <v>0</v>
      </c>
      <c r="AB70" s="81">
        <f t="shared" si="12"/>
        <v>3.9384500380000005</v>
      </c>
      <c r="AC70" s="81">
        <f t="shared" si="12"/>
        <v>0</v>
      </c>
      <c r="AD70" s="81">
        <f t="shared" si="12"/>
        <v>0</v>
      </c>
      <c r="AE70" s="81">
        <f t="shared" si="12"/>
        <v>0</v>
      </c>
      <c r="AF70" s="81">
        <f t="shared" si="12"/>
        <v>0.097164107</v>
      </c>
      <c r="AG70" s="81">
        <f t="shared" si="12"/>
        <v>0</v>
      </c>
      <c r="AH70" s="81">
        <f t="shared" si="12"/>
        <v>0</v>
      </c>
      <c r="AI70" s="81">
        <f aca="true" t="shared" si="13" ref="AI70:BJ70">SUM(AI60:AI69)</f>
        <v>0</v>
      </c>
      <c r="AJ70" s="81">
        <f t="shared" si="13"/>
        <v>0</v>
      </c>
      <c r="AK70" s="81">
        <f t="shared" si="13"/>
        <v>0</v>
      </c>
      <c r="AL70" s="81">
        <f t="shared" si="13"/>
        <v>3.514872702</v>
      </c>
      <c r="AM70" s="81">
        <f t="shared" si="13"/>
        <v>0</v>
      </c>
      <c r="AN70" s="81">
        <f t="shared" si="13"/>
        <v>0</v>
      </c>
      <c r="AO70" s="81">
        <f t="shared" si="13"/>
        <v>0</v>
      </c>
      <c r="AP70" s="81">
        <f t="shared" si="13"/>
        <v>0.077783413</v>
      </c>
      <c r="AQ70" s="81">
        <f t="shared" si="13"/>
        <v>0</v>
      </c>
      <c r="AR70" s="81">
        <f t="shared" si="13"/>
        <v>91.77263755999999</v>
      </c>
      <c r="AS70" s="81">
        <f t="shared" si="13"/>
        <v>0</v>
      </c>
      <c r="AT70" s="81">
        <f t="shared" si="13"/>
        <v>0</v>
      </c>
      <c r="AU70" s="81">
        <f t="shared" si="13"/>
        <v>0</v>
      </c>
      <c r="AV70" s="81">
        <f t="shared" si="13"/>
        <v>8697.105830733999</v>
      </c>
      <c r="AW70" s="81">
        <f t="shared" si="13"/>
        <v>1427.138165248</v>
      </c>
      <c r="AX70" s="81">
        <f t="shared" si="13"/>
        <v>0.142750768</v>
      </c>
      <c r="AY70" s="81">
        <f t="shared" si="13"/>
        <v>0</v>
      </c>
      <c r="AZ70" s="81">
        <f t="shared" si="13"/>
        <v>6372.6519707669995</v>
      </c>
      <c r="BA70" s="81">
        <f t="shared" si="13"/>
        <v>0</v>
      </c>
      <c r="BB70" s="81">
        <f t="shared" si="13"/>
        <v>0</v>
      </c>
      <c r="BC70" s="81">
        <f t="shared" si="13"/>
        <v>0</v>
      </c>
      <c r="BD70" s="81">
        <f t="shared" si="13"/>
        <v>0</v>
      </c>
      <c r="BE70" s="81">
        <f t="shared" si="13"/>
        <v>0</v>
      </c>
      <c r="BF70" s="81">
        <f t="shared" si="13"/>
        <v>3487.846684825</v>
      </c>
      <c r="BG70" s="81">
        <f t="shared" si="13"/>
        <v>251.01271893700002</v>
      </c>
      <c r="BH70" s="81">
        <f t="shared" si="13"/>
        <v>0.260199695</v>
      </c>
      <c r="BI70" s="81">
        <f t="shared" si="13"/>
        <v>0</v>
      </c>
      <c r="BJ70" s="81">
        <f t="shared" si="13"/>
        <v>943.0365409290001</v>
      </c>
      <c r="BK70" s="105">
        <f t="shared" si="11"/>
        <v>25892.383183436992</v>
      </c>
    </row>
    <row r="71" spans="1:63" ht="12.75">
      <c r="A71" s="36"/>
      <c r="B71" s="38" t="s">
        <v>80</v>
      </c>
      <c r="C71" s="50">
        <f aca="true" t="shared" si="14" ref="C71:AH71">+C70+C58</f>
        <v>0</v>
      </c>
      <c r="D71" s="71">
        <f t="shared" si="14"/>
        <v>856.417289205</v>
      </c>
      <c r="E71" s="71">
        <f t="shared" si="14"/>
        <v>0</v>
      </c>
      <c r="F71" s="71">
        <f t="shared" si="14"/>
        <v>0</v>
      </c>
      <c r="G71" s="69">
        <f t="shared" si="14"/>
        <v>0</v>
      </c>
      <c r="H71" s="50">
        <f t="shared" si="14"/>
        <v>1000.6857341960001</v>
      </c>
      <c r="I71" s="71">
        <f t="shared" si="14"/>
        <v>1089.5212117899998</v>
      </c>
      <c r="J71" s="71">
        <f t="shared" si="14"/>
        <v>7.3328067180000005</v>
      </c>
      <c r="K71" s="71">
        <f t="shared" si="14"/>
        <v>0</v>
      </c>
      <c r="L71" s="69">
        <f t="shared" si="14"/>
        <v>1274.4371713540002</v>
      </c>
      <c r="M71" s="50">
        <f t="shared" si="14"/>
        <v>0</v>
      </c>
      <c r="N71" s="71">
        <f t="shared" si="14"/>
        <v>0</v>
      </c>
      <c r="O71" s="71">
        <f t="shared" si="14"/>
        <v>0</v>
      </c>
      <c r="P71" s="71">
        <f t="shared" si="14"/>
        <v>0</v>
      </c>
      <c r="Q71" s="69">
        <f t="shared" si="14"/>
        <v>0</v>
      </c>
      <c r="R71" s="50">
        <f t="shared" si="14"/>
        <v>450.364977329</v>
      </c>
      <c r="S71" s="71">
        <f t="shared" si="14"/>
        <v>50.179561051</v>
      </c>
      <c r="T71" s="71">
        <f t="shared" si="14"/>
        <v>0</v>
      </c>
      <c r="U71" s="71">
        <f t="shared" si="14"/>
        <v>0</v>
      </c>
      <c r="V71" s="69">
        <f t="shared" si="14"/>
        <v>148.23974700100004</v>
      </c>
      <c r="W71" s="50">
        <f t="shared" si="14"/>
        <v>0</v>
      </c>
      <c r="X71" s="71">
        <f t="shared" si="14"/>
        <v>0</v>
      </c>
      <c r="Y71" s="71">
        <f t="shared" si="14"/>
        <v>0</v>
      </c>
      <c r="Z71" s="71">
        <f t="shared" si="14"/>
        <v>0</v>
      </c>
      <c r="AA71" s="69">
        <f t="shared" si="14"/>
        <v>0</v>
      </c>
      <c r="AB71" s="50">
        <f t="shared" si="14"/>
        <v>5.135510834000001</v>
      </c>
      <c r="AC71" s="71">
        <f t="shared" si="14"/>
        <v>0</v>
      </c>
      <c r="AD71" s="71">
        <f t="shared" si="14"/>
        <v>0</v>
      </c>
      <c r="AE71" s="71">
        <f t="shared" si="14"/>
        <v>0</v>
      </c>
      <c r="AF71" s="69">
        <f t="shared" si="14"/>
        <v>0.108425013</v>
      </c>
      <c r="AG71" s="50">
        <f t="shared" si="14"/>
        <v>0</v>
      </c>
      <c r="AH71" s="71">
        <f t="shared" si="14"/>
        <v>0</v>
      </c>
      <c r="AI71" s="71">
        <f aca="true" t="shared" si="15" ref="AI71:BK71">+AI70+AI58</f>
        <v>0</v>
      </c>
      <c r="AJ71" s="71">
        <f t="shared" si="15"/>
        <v>0</v>
      </c>
      <c r="AK71" s="69">
        <f t="shared" si="15"/>
        <v>0</v>
      </c>
      <c r="AL71" s="50">
        <f t="shared" si="15"/>
        <v>4.244065163</v>
      </c>
      <c r="AM71" s="71">
        <f t="shared" si="15"/>
        <v>0</v>
      </c>
      <c r="AN71" s="71">
        <f t="shared" si="15"/>
        <v>0</v>
      </c>
      <c r="AO71" s="71">
        <f t="shared" si="15"/>
        <v>0</v>
      </c>
      <c r="AP71" s="69">
        <f t="shared" si="15"/>
        <v>0.077783413</v>
      </c>
      <c r="AQ71" s="50">
        <f t="shared" si="15"/>
        <v>0</v>
      </c>
      <c r="AR71" s="71">
        <f t="shared" si="15"/>
        <v>91.77263755999999</v>
      </c>
      <c r="AS71" s="71">
        <f t="shared" si="15"/>
        <v>0</v>
      </c>
      <c r="AT71" s="71">
        <f t="shared" si="15"/>
        <v>0</v>
      </c>
      <c r="AU71" s="69">
        <f t="shared" si="15"/>
        <v>0</v>
      </c>
      <c r="AV71" s="50">
        <f t="shared" si="15"/>
        <v>10205.412593100998</v>
      </c>
      <c r="AW71" s="71">
        <f t="shared" si="15"/>
        <v>1437.022907866</v>
      </c>
      <c r="AX71" s="71">
        <f t="shared" si="15"/>
        <v>0.142750768</v>
      </c>
      <c r="AY71" s="71">
        <f t="shared" si="15"/>
        <v>0</v>
      </c>
      <c r="AZ71" s="69">
        <f t="shared" si="15"/>
        <v>6627.763615704999</v>
      </c>
      <c r="BA71" s="50">
        <f t="shared" si="15"/>
        <v>0</v>
      </c>
      <c r="BB71" s="71">
        <f t="shared" si="15"/>
        <v>0</v>
      </c>
      <c r="BC71" s="71">
        <f t="shared" si="15"/>
        <v>0</v>
      </c>
      <c r="BD71" s="71">
        <f t="shared" si="15"/>
        <v>0</v>
      </c>
      <c r="BE71" s="69">
        <f t="shared" si="15"/>
        <v>0</v>
      </c>
      <c r="BF71" s="50">
        <f t="shared" si="15"/>
        <v>4406.367174776</v>
      </c>
      <c r="BG71" s="71">
        <f t="shared" si="15"/>
        <v>268.582352451</v>
      </c>
      <c r="BH71" s="71">
        <f t="shared" si="15"/>
        <v>1.415242981</v>
      </c>
      <c r="BI71" s="71">
        <f t="shared" si="15"/>
        <v>0</v>
      </c>
      <c r="BJ71" s="69">
        <f t="shared" si="15"/>
        <v>1034.154532874</v>
      </c>
      <c r="BK71" s="52">
        <f t="shared" si="15"/>
        <v>28959.378091148992</v>
      </c>
    </row>
    <row r="72" spans="1:63" ht="3" customHeight="1">
      <c r="A72" s="11"/>
      <c r="B72" s="18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4"/>
    </row>
    <row r="73" spans="1:63" ht="12.75">
      <c r="A73" s="11" t="s">
        <v>18</v>
      </c>
      <c r="B73" s="17" t="s">
        <v>8</v>
      </c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4"/>
    </row>
    <row r="74" spans="1:63" ht="12.75">
      <c r="A74" s="11" t="s">
        <v>72</v>
      </c>
      <c r="B74" s="18" t="s">
        <v>19</v>
      </c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4"/>
    </row>
    <row r="75" spans="1:63" ht="12.75">
      <c r="A75" s="11"/>
      <c r="B75" s="24" t="s">
        <v>113</v>
      </c>
      <c r="C75" s="73">
        <v>0</v>
      </c>
      <c r="D75" s="53">
        <v>180.143060054</v>
      </c>
      <c r="E75" s="45">
        <v>0</v>
      </c>
      <c r="F75" s="45">
        <v>0</v>
      </c>
      <c r="G75" s="54">
        <v>0</v>
      </c>
      <c r="H75" s="73">
        <v>37.743164309</v>
      </c>
      <c r="I75" s="45">
        <v>26.532717572000003</v>
      </c>
      <c r="J75" s="45">
        <v>0</v>
      </c>
      <c r="K75" s="45">
        <v>0</v>
      </c>
      <c r="L75" s="54">
        <v>204.43696465800002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16.181787870999997</v>
      </c>
      <c r="S75" s="45">
        <v>13.867516283999999</v>
      </c>
      <c r="T75" s="45">
        <v>0</v>
      </c>
      <c r="U75" s="45">
        <v>0</v>
      </c>
      <c r="V75" s="54">
        <v>21.557480368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0.13587156</v>
      </c>
      <c r="AC75" s="45">
        <v>0</v>
      </c>
      <c r="AD75" s="45">
        <v>0</v>
      </c>
      <c r="AE75" s="45">
        <v>0</v>
      </c>
      <c r="AF75" s="54">
        <v>0.389271059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0.058635495</v>
      </c>
      <c r="AM75" s="45">
        <v>0</v>
      </c>
      <c r="AN75" s="45">
        <v>0</v>
      </c>
      <c r="AO75" s="45">
        <v>0</v>
      </c>
      <c r="AP75" s="54">
        <v>0.42549707800000003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858.1771299659998</v>
      </c>
      <c r="AW75" s="45">
        <v>431.96357875499996</v>
      </c>
      <c r="AX75" s="45">
        <v>0</v>
      </c>
      <c r="AY75" s="45">
        <v>0</v>
      </c>
      <c r="AZ75" s="54">
        <v>2533.69548868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466.72669676099997</v>
      </c>
      <c r="BG75" s="53">
        <v>94.42690481199999</v>
      </c>
      <c r="BH75" s="45">
        <v>1.1906935859999999</v>
      </c>
      <c r="BI75" s="45">
        <v>0</v>
      </c>
      <c r="BJ75" s="54">
        <v>597.5845851839999</v>
      </c>
      <c r="BK75" s="61">
        <f>SUM(C75:BJ75)</f>
        <v>5485.237044052001</v>
      </c>
    </row>
    <row r="76" spans="1:63" ht="12.75">
      <c r="A76" s="36"/>
      <c r="B76" s="38" t="s">
        <v>79</v>
      </c>
      <c r="C76" s="50">
        <f aca="true" t="shared" si="16" ref="C76:AH76">SUM(C75:C75)</f>
        <v>0</v>
      </c>
      <c r="D76" s="71">
        <f t="shared" si="16"/>
        <v>180.143060054</v>
      </c>
      <c r="E76" s="71">
        <f t="shared" si="16"/>
        <v>0</v>
      </c>
      <c r="F76" s="71">
        <f t="shared" si="16"/>
        <v>0</v>
      </c>
      <c r="G76" s="69">
        <f t="shared" si="16"/>
        <v>0</v>
      </c>
      <c r="H76" s="50">
        <f t="shared" si="16"/>
        <v>37.743164309</v>
      </c>
      <c r="I76" s="71">
        <f t="shared" si="16"/>
        <v>26.532717572000003</v>
      </c>
      <c r="J76" s="71">
        <f t="shared" si="16"/>
        <v>0</v>
      </c>
      <c r="K76" s="71">
        <f t="shared" si="16"/>
        <v>0</v>
      </c>
      <c r="L76" s="69">
        <f t="shared" si="16"/>
        <v>204.43696465800002</v>
      </c>
      <c r="M76" s="50">
        <f t="shared" si="16"/>
        <v>0</v>
      </c>
      <c r="N76" s="71">
        <f t="shared" si="16"/>
        <v>0</v>
      </c>
      <c r="O76" s="71">
        <f t="shared" si="16"/>
        <v>0</v>
      </c>
      <c r="P76" s="71">
        <f t="shared" si="16"/>
        <v>0</v>
      </c>
      <c r="Q76" s="69">
        <f t="shared" si="16"/>
        <v>0</v>
      </c>
      <c r="R76" s="50">
        <f t="shared" si="16"/>
        <v>16.181787870999997</v>
      </c>
      <c r="S76" s="71">
        <f t="shared" si="16"/>
        <v>13.867516283999999</v>
      </c>
      <c r="T76" s="71">
        <f t="shared" si="16"/>
        <v>0</v>
      </c>
      <c r="U76" s="71">
        <f t="shared" si="16"/>
        <v>0</v>
      </c>
      <c r="V76" s="69">
        <f t="shared" si="16"/>
        <v>21.557480368</v>
      </c>
      <c r="W76" s="50">
        <f t="shared" si="16"/>
        <v>0</v>
      </c>
      <c r="X76" s="71">
        <f t="shared" si="16"/>
        <v>0</v>
      </c>
      <c r="Y76" s="71">
        <f t="shared" si="16"/>
        <v>0</v>
      </c>
      <c r="Z76" s="71">
        <f t="shared" si="16"/>
        <v>0</v>
      </c>
      <c r="AA76" s="69">
        <f t="shared" si="16"/>
        <v>0</v>
      </c>
      <c r="AB76" s="50">
        <f t="shared" si="16"/>
        <v>0.13587156</v>
      </c>
      <c r="AC76" s="71">
        <f t="shared" si="16"/>
        <v>0</v>
      </c>
      <c r="AD76" s="71">
        <f t="shared" si="16"/>
        <v>0</v>
      </c>
      <c r="AE76" s="71">
        <f t="shared" si="16"/>
        <v>0</v>
      </c>
      <c r="AF76" s="69">
        <f t="shared" si="16"/>
        <v>0.389271059</v>
      </c>
      <c r="AG76" s="50">
        <f t="shared" si="16"/>
        <v>0</v>
      </c>
      <c r="AH76" s="71">
        <f t="shared" si="16"/>
        <v>0</v>
      </c>
      <c r="AI76" s="71">
        <f aca="true" t="shared" si="17" ref="AI76:BJ76">SUM(AI75:AI75)</f>
        <v>0</v>
      </c>
      <c r="AJ76" s="71">
        <f t="shared" si="17"/>
        <v>0</v>
      </c>
      <c r="AK76" s="69">
        <f t="shared" si="17"/>
        <v>0</v>
      </c>
      <c r="AL76" s="50">
        <f t="shared" si="17"/>
        <v>0.058635495</v>
      </c>
      <c r="AM76" s="71">
        <f t="shared" si="17"/>
        <v>0</v>
      </c>
      <c r="AN76" s="71">
        <f t="shared" si="17"/>
        <v>0</v>
      </c>
      <c r="AO76" s="71">
        <f t="shared" si="17"/>
        <v>0</v>
      </c>
      <c r="AP76" s="69">
        <f t="shared" si="17"/>
        <v>0.42549707800000003</v>
      </c>
      <c r="AQ76" s="50">
        <f t="shared" si="17"/>
        <v>0</v>
      </c>
      <c r="AR76" s="71">
        <f>SUM(AR75:AR75)</f>
        <v>0</v>
      </c>
      <c r="AS76" s="71">
        <f t="shared" si="17"/>
        <v>0</v>
      </c>
      <c r="AT76" s="71">
        <f t="shared" si="17"/>
        <v>0</v>
      </c>
      <c r="AU76" s="69">
        <f t="shared" si="17"/>
        <v>0</v>
      </c>
      <c r="AV76" s="50">
        <f t="shared" si="17"/>
        <v>858.1771299659998</v>
      </c>
      <c r="AW76" s="71">
        <f t="shared" si="17"/>
        <v>431.96357875499996</v>
      </c>
      <c r="AX76" s="71">
        <f t="shared" si="17"/>
        <v>0</v>
      </c>
      <c r="AY76" s="71">
        <f t="shared" si="17"/>
        <v>0</v>
      </c>
      <c r="AZ76" s="69">
        <f t="shared" si="17"/>
        <v>2533.69548868</v>
      </c>
      <c r="BA76" s="50">
        <f t="shared" si="17"/>
        <v>0</v>
      </c>
      <c r="BB76" s="71">
        <f t="shared" si="17"/>
        <v>0</v>
      </c>
      <c r="BC76" s="71">
        <f t="shared" si="17"/>
        <v>0</v>
      </c>
      <c r="BD76" s="71">
        <f t="shared" si="17"/>
        <v>0</v>
      </c>
      <c r="BE76" s="69">
        <f t="shared" si="17"/>
        <v>0</v>
      </c>
      <c r="BF76" s="50">
        <f t="shared" si="17"/>
        <v>466.72669676099997</v>
      </c>
      <c r="BG76" s="71">
        <f t="shared" si="17"/>
        <v>94.42690481199999</v>
      </c>
      <c r="BH76" s="71">
        <f t="shared" si="17"/>
        <v>1.1906935859999999</v>
      </c>
      <c r="BI76" s="71">
        <f t="shared" si="17"/>
        <v>0</v>
      </c>
      <c r="BJ76" s="69">
        <f t="shared" si="17"/>
        <v>597.5845851839999</v>
      </c>
      <c r="BK76" s="102">
        <f>SUM(BK75:BK75)</f>
        <v>5485.237044052001</v>
      </c>
    </row>
    <row r="77" spans="1:63" ht="2.25" customHeight="1">
      <c r="A77" s="11"/>
      <c r="B77" s="18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4"/>
    </row>
    <row r="78" spans="1:63" ht="12.75">
      <c r="A78" s="11" t="s">
        <v>4</v>
      </c>
      <c r="B78" s="17" t="s">
        <v>9</v>
      </c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4"/>
    </row>
    <row r="79" spans="1:63" ht="12.75">
      <c r="A79" s="11" t="s">
        <v>72</v>
      </c>
      <c r="B79" s="18" t="s">
        <v>20</v>
      </c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4"/>
    </row>
    <row r="80" spans="1:63" ht="12.75">
      <c r="A80" s="11"/>
      <c r="B80" s="19" t="s">
        <v>33</v>
      </c>
      <c r="C80" s="57"/>
      <c r="D80" s="58"/>
      <c r="E80" s="59"/>
      <c r="F80" s="59"/>
      <c r="G80" s="60"/>
      <c r="H80" s="57"/>
      <c r="I80" s="59"/>
      <c r="J80" s="59"/>
      <c r="K80" s="59"/>
      <c r="L80" s="60"/>
      <c r="M80" s="57"/>
      <c r="N80" s="58"/>
      <c r="O80" s="59"/>
      <c r="P80" s="59"/>
      <c r="Q80" s="60"/>
      <c r="R80" s="57"/>
      <c r="S80" s="59"/>
      <c r="T80" s="59"/>
      <c r="U80" s="59"/>
      <c r="V80" s="60"/>
      <c r="W80" s="57"/>
      <c r="X80" s="59"/>
      <c r="Y80" s="59"/>
      <c r="Z80" s="59"/>
      <c r="AA80" s="60"/>
      <c r="AB80" s="57"/>
      <c r="AC80" s="59"/>
      <c r="AD80" s="59"/>
      <c r="AE80" s="59"/>
      <c r="AF80" s="60"/>
      <c r="AG80" s="57"/>
      <c r="AH80" s="59"/>
      <c r="AI80" s="59"/>
      <c r="AJ80" s="59"/>
      <c r="AK80" s="60"/>
      <c r="AL80" s="57"/>
      <c r="AM80" s="59"/>
      <c r="AN80" s="59"/>
      <c r="AO80" s="59"/>
      <c r="AP80" s="60"/>
      <c r="AQ80" s="57"/>
      <c r="AR80" s="58"/>
      <c r="AS80" s="59"/>
      <c r="AT80" s="59"/>
      <c r="AU80" s="60"/>
      <c r="AV80" s="57"/>
      <c r="AW80" s="59"/>
      <c r="AX80" s="59"/>
      <c r="AY80" s="59"/>
      <c r="AZ80" s="60"/>
      <c r="BA80" s="57"/>
      <c r="BB80" s="58"/>
      <c r="BC80" s="59"/>
      <c r="BD80" s="59"/>
      <c r="BE80" s="60"/>
      <c r="BF80" s="57"/>
      <c r="BG80" s="58"/>
      <c r="BH80" s="59"/>
      <c r="BI80" s="59"/>
      <c r="BJ80" s="60"/>
      <c r="BK80" s="61"/>
    </row>
    <row r="81" spans="1:256" s="39" customFormat="1" ht="12.75">
      <c r="A81" s="36"/>
      <c r="B81" s="37" t="s">
        <v>81</v>
      </c>
      <c r="C81" s="62"/>
      <c r="D81" s="63"/>
      <c r="E81" s="63"/>
      <c r="F81" s="63"/>
      <c r="G81" s="64"/>
      <c r="H81" s="62"/>
      <c r="I81" s="63"/>
      <c r="J81" s="63"/>
      <c r="K81" s="63"/>
      <c r="L81" s="64"/>
      <c r="M81" s="62"/>
      <c r="N81" s="63"/>
      <c r="O81" s="63"/>
      <c r="P81" s="63"/>
      <c r="Q81" s="64"/>
      <c r="R81" s="62"/>
      <c r="S81" s="63"/>
      <c r="T81" s="63"/>
      <c r="U81" s="63"/>
      <c r="V81" s="64"/>
      <c r="W81" s="62"/>
      <c r="X81" s="63"/>
      <c r="Y81" s="63"/>
      <c r="Z81" s="63"/>
      <c r="AA81" s="64"/>
      <c r="AB81" s="62"/>
      <c r="AC81" s="63"/>
      <c r="AD81" s="63"/>
      <c r="AE81" s="63"/>
      <c r="AF81" s="64"/>
      <c r="AG81" s="62"/>
      <c r="AH81" s="63"/>
      <c r="AI81" s="63"/>
      <c r="AJ81" s="63"/>
      <c r="AK81" s="64"/>
      <c r="AL81" s="62"/>
      <c r="AM81" s="63"/>
      <c r="AN81" s="63"/>
      <c r="AO81" s="63"/>
      <c r="AP81" s="64"/>
      <c r="AQ81" s="62"/>
      <c r="AR81" s="63"/>
      <c r="AS81" s="63"/>
      <c r="AT81" s="63"/>
      <c r="AU81" s="64"/>
      <c r="AV81" s="62"/>
      <c r="AW81" s="63"/>
      <c r="AX81" s="63"/>
      <c r="AY81" s="63"/>
      <c r="AZ81" s="64"/>
      <c r="BA81" s="62"/>
      <c r="BB81" s="63"/>
      <c r="BC81" s="63"/>
      <c r="BD81" s="63"/>
      <c r="BE81" s="64"/>
      <c r="BF81" s="62"/>
      <c r="BG81" s="63"/>
      <c r="BH81" s="63"/>
      <c r="BI81" s="63"/>
      <c r="BJ81" s="64"/>
      <c r="BK81" s="65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63" ht="12.75">
      <c r="A82" s="11" t="s">
        <v>73</v>
      </c>
      <c r="B82" s="18" t="s">
        <v>21</v>
      </c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4"/>
    </row>
    <row r="83" spans="1:63" ht="12.75">
      <c r="A83" s="11"/>
      <c r="B83" s="19" t="s">
        <v>33</v>
      </c>
      <c r="C83" s="57"/>
      <c r="D83" s="58"/>
      <c r="E83" s="59"/>
      <c r="F83" s="59"/>
      <c r="G83" s="60"/>
      <c r="H83" s="57"/>
      <c r="I83" s="59"/>
      <c r="J83" s="59"/>
      <c r="K83" s="59"/>
      <c r="L83" s="60"/>
      <c r="M83" s="57"/>
      <c r="N83" s="58"/>
      <c r="O83" s="59"/>
      <c r="P83" s="59"/>
      <c r="Q83" s="60"/>
      <c r="R83" s="57"/>
      <c r="S83" s="59"/>
      <c r="T83" s="59"/>
      <c r="U83" s="59"/>
      <c r="V83" s="60"/>
      <c r="W83" s="57"/>
      <c r="X83" s="59"/>
      <c r="Y83" s="59"/>
      <c r="Z83" s="59"/>
      <c r="AA83" s="60"/>
      <c r="AB83" s="57"/>
      <c r="AC83" s="59"/>
      <c r="AD83" s="59"/>
      <c r="AE83" s="59"/>
      <c r="AF83" s="60"/>
      <c r="AG83" s="57"/>
      <c r="AH83" s="59"/>
      <c r="AI83" s="59"/>
      <c r="AJ83" s="59"/>
      <c r="AK83" s="60"/>
      <c r="AL83" s="57"/>
      <c r="AM83" s="59"/>
      <c r="AN83" s="59"/>
      <c r="AO83" s="59"/>
      <c r="AP83" s="60"/>
      <c r="AQ83" s="57"/>
      <c r="AR83" s="58"/>
      <c r="AS83" s="59"/>
      <c r="AT83" s="59"/>
      <c r="AU83" s="60"/>
      <c r="AV83" s="57"/>
      <c r="AW83" s="59"/>
      <c r="AX83" s="59"/>
      <c r="AY83" s="59"/>
      <c r="AZ83" s="60"/>
      <c r="BA83" s="57"/>
      <c r="BB83" s="58"/>
      <c r="BC83" s="59"/>
      <c r="BD83" s="59"/>
      <c r="BE83" s="60"/>
      <c r="BF83" s="57"/>
      <c r="BG83" s="58"/>
      <c r="BH83" s="59"/>
      <c r="BI83" s="59"/>
      <c r="BJ83" s="60"/>
      <c r="BK83" s="61"/>
    </row>
    <row r="84" spans="1:256" s="39" customFormat="1" ht="12.75">
      <c r="A84" s="36"/>
      <c r="B84" s="38" t="s">
        <v>82</v>
      </c>
      <c r="C84" s="62"/>
      <c r="D84" s="63"/>
      <c r="E84" s="63"/>
      <c r="F84" s="63"/>
      <c r="G84" s="64"/>
      <c r="H84" s="62"/>
      <c r="I84" s="63"/>
      <c r="J84" s="63"/>
      <c r="K84" s="63"/>
      <c r="L84" s="64"/>
      <c r="M84" s="62"/>
      <c r="N84" s="63"/>
      <c r="O84" s="63"/>
      <c r="P84" s="63"/>
      <c r="Q84" s="64"/>
      <c r="R84" s="62"/>
      <c r="S84" s="63"/>
      <c r="T84" s="63"/>
      <c r="U84" s="63"/>
      <c r="V84" s="64"/>
      <c r="W84" s="62"/>
      <c r="X84" s="63"/>
      <c r="Y84" s="63"/>
      <c r="Z84" s="63"/>
      <c r="AA84" s="64"/>
      <c r="AB84" s="62"/>
      <c r="AC84" s="63"/>
      <c r="AD84" s="63"/>
      <c r="AE84" s="63"/>
      <c r="AF84" s="64"/>
      <c r="AG84" s="62"/>
      <c r="AH84" s="63"/>
      <c r="AI84" s="63"/>
      <c r="AJ84" s="63"/>
      <c r="AK84" s="64"/>
      <c r="AL84" s="62"/>
      <c r="AM84" s="63"/>
      <c r="AN84" s="63"/>
      <c r="AO84" s="63"/>
      <c r="AP84" s="64"/>
      <c r="AQ84" s="62"/>
      <c r="AR84" s="63"/>
      <c r="AS84" s="63"/>
      <c r="AT84" s="63"/>
      <c r="AU84" s="64"/>
      <c r="AV84" s="62"/>
      <c r="AW84" s="63"/>
      <c r="AX84" s="63"/>
      <c r="AY84" s="63"/>
      <c r="AZ84" s="64"/>
      <c r="BA84" s="62"/>
      <c r="BB84" s="63"/>
      <c r="BC84" s="63"/>
      <c r="BD84" s="63"/>
      <c r="BE84" s="64"/>
      <c r="BF84" s="62"/>
      <c r="BG84" s="63"/>
      <c r="BH84" s="63"/>
      <c r="BI84" s="63"/>
      <c r="BJ84" s="64"/>
      <c r="BK84" s="65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39" customFormat="1" ht="12.75">
      <c r="A85" s="36"/>
      <c r="B85" s="38" t="s">
        <v>80</v>
      </c>
      <c r="C85" s="62"/>
      <c r="D85" s="63"/>
      <c r="E85" s="63"/>
      <c r="F85" s="63"/>
      <c r="G85" s="64"/>
      <c r="H85" s="62"/>
      <c r="I85" s="63"/>
      <c r="J85" s="63"/>
      <c r="K85" s="63"/>
      <c r="L85" s="64"/>
      <c r="M85" s="62"/>
      <c r="N85" s="63"/>
      <c r="O85" s="63"/>
      <c r="P85" s="63"/>
      <c r="Q85" s="64"/>
      <c r="R85" s="62"/>
      <c r="S85" s="63"/>
      <c r="T85" s="63"/>
      <c r="U85" s="63"/>
      <c r="V85" s="64"/>
      <c r="W85" s="62"/>
      <c r="X85" s="63"/>
      <c r="Y85" s="63"/>
      <c r="Z85" s="63"/>
      <c r="AA85" s="64"/>
      <c r="AB85" s="62"/>
      <c r="AC85" s="63"/>
      <c r="AD85" s="63"/>
      <c r="AE85" s="63"/>
      <c r="AF85" s="64"/>
      <c r="AG85" s="62"/>
      <c r="AH85" s="63"/>
      <c r="AI85" s="63"/>
      <c r="AJ85" s="63"/>
      <c r="AK85" s="64"/>
      <c r="AL85" s="62"/>
      <c r="AM85" s="63"/>
      <c r="AN85" s="63"/>
      <c r="AO85" s="63"/>
      <c r="AP85" s="64"/>
      <c r="AQ85" s="62"/>
      <c r="AR85" s="63"/>
      <c r="AS85" s="63"/>
      <c r="AT85" s="63"/>
      <c r="AU85" s="64"/>
      <c r="AV85" s="62"/>
      <c r="AW85" s="63"/>
      <c r="AX85" s="63"/>
      <c r="AY85" s="63"/>
      <c r="AZ85" s="64"/>
      <c r="BA85" s="62"/>
      <c r="BB85" s="63"/>
      <c r="BC85" s="63"/>
      <c r="BD85" s="63"/>
      <c r="BE85" s="64"/>
      <c r="BF85" s="62"/>
      <c r="BG85" s="63"/>
      <c r="BH85" s="63"/>
      <c r="BI85" s="63"/>
      <c r="BJ85" s="64"/>
      <c r="BK85" s="65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63" ht="4.5" customHeight="1">
      <c r="A86" s="11"/>
      <c r="B86" s="18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4"/>
    </row>
    <row r="87" spans="1:63" ht="12.75">
      <c r="A87" s="11" t="s">
        <v>22</v>
      </c>
      <c r="B87" s="17" t="s">
        <v>23</v>
      </c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4"/>
    </row>
    <row r="88" spans="1:63" ht="12.75">
      <c r="A88" s="11" t="s">
        <v>72</v>
      </c>
      <c r="B88" s="18" t="s">
        <v>24</v>
      </c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4"/>
    </row>
    <row r="89" spans="1:63" ht="12.75">
      <c r="A89" s="11"/>
      <c r="B89" s="24" t="s">
        <v>114</v>
      </c>
      <c r="C89" s="73">
        <v>0</v>
      </c>
      <c r="D89" s="53">
        <v>65.374553224</v>
      </c>
      <c r="E89" s="45">
        <v>0</v>
      </c>
      <c r="F89" s="45">
        <v>0</v>
      </c>
      <c r="G89" s="54">
        <v>0</v>
      </c>
      <c r="H89" s="73">
        <v>2.1401370039999996</v>
      </c>
      <c r="I89" s="45">
        <v>1.27770041</v>
      </c>
      <c r="J89" s="45">
        <v>0</v>
      </c>
      <c r="K89" s="45">
        <v>0</v>
      </c>
      <c r="L89" s="54">
        <v>13.639236</v>
      </c>
      <c r="M89" s="73">
        <v>0</v>
      </c>
      <c r="N89" s="53">
        <v>0</v>
      </c>
      <c r="O89" s="45">
        <v>0</v>
      </c>
      <c r="P89" s="45">
        <v>0</v>
      </c>
      <c r="Q89" s="54">
        <v>0</v>
      </c>
      <c r="R89" s="73">
        <v>0.700777845</v>
      </c>
      <c r="S89" s="45">
        <v>0</v>
      </c>
      <c r="T89" s="45">
        <v>0</v>
      </c>
      <c r="U89" s="45">
        <v>0</v>
      </c>
      <c r="V89" s="54">
        <v>8.159852679</v>
      </c>
      <c r="W89" s="73">
        <v>0</v>
      </c>
      <c r="X89" s="45">
        <v>0</v>
      </c>
      <c r="Y89" s="45">
        <v>0</v>
      </c>
      <c r="Z89" s="45">
        <v>0</v>
      </c>
      <c r="AA89" s="54">
        <v>0</v>
      </c>
      <c r="AB89" s="73">
        <v>0</v>
      </c>
      <c r="AC89" s="45">
        <v>0</v>
      </c>
      <c r="AD89" s="45">
        <v>0</v>
      </c>
      <c r="AE89" s="45">
        <v>0</v>
      </c>
      <c r="AF89" s="54">
        <v>0</v>
      </c>
      <c r="AG89" s="73">
        <v>0</v>
      </c>
      <c r="AH89" s="45">
        <v>0</v>
      </c>
      <c r="AI89" s="45">
        <v>0</v>
      </c>
      <c r="AJ89" s="45">
        <v>0</v>
      </c>
      <c r="AK89" s="54">
        <v>0</v>
      </c>
      <c r="AL89" s="73">
        <v>2.8882999999999998E-05</v>
      </c>
      <c r="AM89" s="45">
        <v>0</v>
      </c>
      <c r="AN89" s="45">
        <v>0</v>
      </c>
      <c r="AO89" s="45">
        <v>0</v>
      </c>
      <c r="AP89" s="54">
        <v>0</v>
      </c>
      <c r="AQ89" s="73">
        <v>0</v>
      </c>
      <c r="AR89" s="53">
        <v>0</v>
      </c>
      <c r="AS89" s="45">
        <v>0</v>
      </c>
      <c r="AT89" s="45">
        <v>0</v>
      </c>
      <c r="AU89" s="54">
        <v>0</v>
      </c>
      <c r="AV89" s="73">
        <v>7.64997869</v>
      </c>
      <c r="AW89" s="45">
        <v>38.81901915</v>
      </c>
      <c r="AX89" s="45">
        <v>0</v>
      </c>
      <c r="AY89" s="45">
        <v>0</v>
      </c>
      <c r="AZ89" s="54">
        <v>30.209164695000002</v>
      </c>
      <c r="BA89" s="73">
        <v>0</v>
      </c>
      <c r="BB89" s="53">
        <v>0</v>
      </c>
      <c r="BC89" s="45">
        <v>0</v>
      </c>
      <c r="BD89" s="45">
        <v>0</v>
      </c>
      <c r="BE89" s="54">
        <v>0</v>
      </c>
      <c r="BF89" s="73">
        <v>1.555130833</v>
      </c>
      <c r="BG89" s="53">
        <v>1.4139674599999998</v>
      </c>
      <c r="BH89" s="45">
        <v>0</v>
      </c>
      <c r="BI89" s="45">
        <v>0</v>
      </c>
      <c r="BJ89" s="54">
        <v>1.875716761</v>
      </c>
      <c r="BK89" s="61">
        <f aca="true" t="shared" si="18" ref="BK89:BK94">SUM(C89:BJ89)</f>
        <v>172.815263634</v>
      </c>
    </row>
    <row r="90" spans="1:63" ht="12.75">
      <c r="A90" s="11"/>
      <c r="B90" s="24" t="s">
        <v>115</v>
      </c>
      <c r="C90" s="73">
        <v>0</v>
      </c>
      <c r="D90" s="53">
        <v>0.381728254</v>
      </c>
      <c r="E90" s="45">
        <v>0</v>
      </c>
      <c r="F90" s="45">
        <v>0</v>
      </c>
      <c r="G90" s="54">
        <v>0</v>
      </c>
      <c r="H90" s="73">
        <v>0.539208065</v>
      </c>
      <c r="I90" s="45">
        <v>0</v>
      </c>
      <c r="J90" s="45">
        <v>0</v>
      </c>
      <c r="K90" s="45">
        <v>0</v>
      </c>
      <c r="L90" s="54">
        <v>1.122711614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0.14200906200000002</v>
      </c>
      <c r="S90" s="45">
        <v>0</v>
      </c>
      <c r="T90" s="45">
        <v>0</v>
      </c>
      <c r="U90" s="45">
        <v>0</v>
      </c>
      <c r="V90" s="54">
        <v>0.076200956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11.042020163</v>
      </c>
      <c r="AS90" s="45">
        <v>0</v>
      </c>
      <c r="AT90" s="45">
        <v>0</v>
      </c>
      <c r="AU90" s="54">
        <v>0</v>
      </c>
      <c r="AV90" s="73">
        <v>2.860058893</v>
      </c>
      <c r="AW90" s="45">
        <v>0.3410919620000001</v>
      </c>
      <c r="AX90" s="45">
        <v>0</v>
      </c>
      <c r="AY90" s="45">
        <v>0</v>
      </c>
      <c r="AZ90" s="54">
        <v>8.430089566000001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0.9750686470000001</v>
      </c>
      <c r="BG90" s="53">
        <v>0.010576314</v>
      </c>
      <c r="BH90" s="45">
        <v>0</v>
      </c>
      <c r="BI90" s="45">
        <v>0</v>
      </c>
      <c r="BJ90" s="54">
        <v>0.358673703</v>
      </c>
      <c r="BK90" s="61">
        <f t="shared" si="18"/>
        <v>26.279437199000004</v>
      </c>
    </row>
    <row r="91" spans="1:63" ht="12.75">
      <c r="A91" s="11"/>
      <c r="B91" s="24" t="s">
        <v>116</v>
      </c>
      <c r="C91" s="73">
        <v>0</v>
      </c>
      <c r="D91" s="53">
        <v>0.42881765199999994</v>
      </c>
      <c r="E91" s="45">
        <v>0</v>
      </c>
      <c r="F91" s="45">
        <v>0</v>
      </c>
      <c r="G91" s="54">
        <v>0</v>
      </c>
      <c r="H91" s="73">
        <v>0.786083851</v>
      </c>
      <c r="I91" s="45">
        <v>0</v>
      </c>
      <c r="J91" s="45">
        <v>0</v>
      </c>
      <c r="K91" s="45">
        <v>0</v>
      </c>
      <c r="L91" s="54">
        <v>1.198541463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0.295463196</v>
      </c>
      <c r="S91" s="45">
        <v>0.093996416</v>
      </c>
      <c r="T91" s="45">
        <v>0</v>
      </c>
      <c r="U91" s="45">
        <v>0</v>
      </c>
      <c r="V91" s="54">
        <v>0.39150812200000007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0.000565117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0</v>
      </c>
      <c r="AS91" s="45">
        <v>0</v>
      </c>
      <c r="AT91" s="45">
        <v>0</v>
      </c>
      <c r="AU91" s="54">
        <v>0</v>
      </c>
      <c r="AV91" s="73">
        <v>7.066078687000001</v>
      </c>
      <c r="AW91" s="45">
        <v>0.610317525</v>
      </c>
      <c r="AX91" s="45">
        <v>0</v>
      </c>
      <c r="AY91" s="45">
        <v>0</v>
      </c>
      <c r="AZ91" s="54">
        <v>4.667647811999999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2.0635042820000002</v>
      </c>
      <c r="BG91" s="53">
        <v>0.021521916000000002</v>
      </c>
      <c r="BH91" s="45">
        <v>0</v>
      </c>
      <c r="BI91" s="45">
        <v>0</v>
      </c>
      <c r="BJ91" s="54">
        <v>0.29448198999999997</v>
      </c>
      <c r="BK91" s="61">
        <f t="shared" si="18"/>
        <v>17.918528029</v>
      </c>
    </row>
    <row r="92" spans="1:63" ht="12.75">
      <c r="A92" s="11"/>
      <c r="B92" s="24" t="s">
        <v>117</v>
      </c>
      <c r="C92" s="73">
        <v>0</v>
      </c>
      <c r="D92" s="53">
        <v>0.663694279</v>
      </c>
      <c r="E92" s="45">
        <v>0</v>
      </c>
      <c r="F92" s="45">
        <v>0</v>
      </c>
      <c r="G92" s="54">
        <v>0</v>
      </c>
      <c r="H92" s="73">
        <v>6.191472641</v>
      </c>
      <c r="I92" s="45">
        <v>5.410004515000001</v>
      </c>
      <c r="J92" s="45">
        <v>0</v>
      </c>
      <c r="K92" s="45">
        <v>0</v>
      </c>
      <c r="L92" s="54">
        <v>27.968442833999998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2.044742326</v>
      </c>
      <c r="S92" s="45">
        <v>0</v>
      </c>
      <c r="T92" s="45">
        <v>0</v>
      </c>
      <c r="U92" s="45">
        <v>0</v>
      </c>
      <c r="V92" s="54">
        <v>0.694329474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0.0589509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0.048137763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16.669784619999998</v>
      </c>
      <c r="AS92" s="45">
        <v>0</v>
      </c>
      <c r="AT92" s="45">
        <v>0</v>
      </c>
      <c r="AU92" s="54">
        <v>0</v>
      </c>
      <c r="AV92" s="73">
        <v>68.63282033000002</v>
      </c>
      <c r="AW92" s="45">
        <v>11.409464626</v>
      </c>
      <c r="AX92" s="45">
        <v>0</v>
      </c>
      <c r="AY92" s="45">
        <v>0</v>
      </c>
      <c r="AZ92" s="54">
        <v>115.098456232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21.455956776999997</v>
      </c>
      <c r="BG92" s="53">
        <v>1.1057319929999998</v>
      </c>
      <c r="BH92" s="45">
        <v>0</v>
      </c>
      <c r="BI92" s="45">
        <v>0</v>
      </c>
      <c r="BJ92" s="54">
        <v>9.895554753999999</v>
      </c>
      <c r="BK92" s="61">
        <f t="shared" si="18"/>
        <v>287.347544064</v>
      </c>
    </row>
    <row r="93" spans="1:63" ht="12.75">
      <c r="A93" s="11"/>
      <c r="B93" s="24" t="s">
        <v>118</v>
      </c>
      <c r="C93" s="73">
        <v>0</v>
      </c>
      <c r="D93" s="53">
        <v>7.4143402620000005</v>
      </c>
      <c r="E93" s="45">
        <v>0</v>
      </c>
      <c r="F93" s="45">
        <v>0</v>
      </c>
      <c r="G93" s="54">
        <v>0</v>
      </c>
      <c r="H93" s="73">
        <v>1.020259551</v>
      </c>
      <c r="I93" s="45">
        <v>0.000591861</v>
      </c>
      <c r="J93" s="45">
        <v>0</v>
      </c>
      <c r="K93" s="45">
        <v>0</v>
      </c>
      <c r="L93" s="54">
        <v>6.125658576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0.607462884</v>
      </c>
      <c r="S93" s="45">
        <v>0</v>
      </c>
      <c r="T93" s="45">
        <v>0</v>
      </c>
      <c r="U93" s="45">
        <v>0</v>
      </c>
      <c r="V93" s="54">
        <v>0.311156502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5.158073729</v>
      </c>
      <c r="AW93" s="45">
        <v>0.022048196000000003</v>
      </c>
      <c r="AX93" s="45">
        <v>0</v>
      </c>
      <c r="AY93" s="45">
        <v>0</v>
      </c>
      <c r="AZ93" s="54">
        <v>7.028301512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2.051847955</v>
      </c>
      <c r="BG93" s="53">
        <v>0.05036264</v>
      </c>
      <c r="BH93" s="45">
        <v>0</v>
      </c>
      <c r="BI93" s="45">
        <v>0</v>
      </c>
      <c r="BJ93" s="54">
        <v>0.18092387799999998</v>
      </c>
      <c r="BK93" s="61">
        <f t="shared" si="18"/>
        <v>29.971027546</v>
      </c>
    </row>
    <row r="94" spans="1:63" ht="12.75">
      <c r="A94" s="11"/>
      <c r="B94" s="24" t="s">
        <v>129</v>
      </c>
      <c r="C94" s="73">
        <v>0</v>
      </c>
      <c r="D94" s="53">
        <v>6.204620967</v>
      </c>
      <c r="E94" s="45">
        <v>0</v>
      </c>
      <c r="F94" s="45">
        <v>0</v>
      </c>
      <c r="G94" s="54">
        <v>0</v>
      </c>
      <c r="H94" s="73">
        <v>0.514066863</v>
      </c>
      <c r="I94" s="45">
        <v>0.993580313</v>
      </c>
      <c r="J94" s="45">
        <v>0</v>
      </c>
      <c r="K94" s="45">
        <v>0</v>
      </c>
      <c r="L94" s="54">
        <v>0.376598911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0.081709773</v>
      </c>
      <c r="S94" s="45">
        <v>0</v>
      </c>
      <c r="T94" s="45">
        <v>0</v>
      </c>
      <c r="U94" s="45">
        <v>0</v>
      </c>
      <c r="V94" s="54">
        <v>0.11980678700000001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4.798442709000001</v>
      </c>
      <c r="AW94" s="45">
        <v>1.9819635070000001</v>
      </c>
      <c r="AX94" s="45">
        <v>0</v>
      </c>
      <c r="AY94" s="45">
        <v>0</v>
      </c>
      <c r="AZ94" s="54">
        <v>23.337430504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0.6351264050000001</v>
      </c>
      <c r="BG94" s="53">
        <v>0</v>
      </c>
      <c r="BH94" s="45">
        <v>0</v>
      </c>
      <c r="BI94" s="45">
        <v>0</v>
      </c>
      <c r="BJ94" s="54">
        <v>0.403178608</v>
      </c>
      <c r="BK94" s="61">
        <f t="shared" si="18"/>
        <v>39.446525347</v>
      </c>
    </row>
    <row r="95" spans="1:63" ht="12.75">
      <c r="A95" s="36"/>
      <c r="B95" s="38" t="s">
        <v>79</v>
      </c>
      <c r="C95" s="81">
        <f>SUM(C89:C94)</f>
        <v>0</v>
      </c>
      <c r="D95" s="81">
        <f>SUM(D89:D94)</f>
        <v>80.46775463799999</v>
      </c>
      <c r="E95" s="81">
        <f aca="true" t="shared" si="19" ref="E95:BI95">SUM(E89:E94)</f>
        <v>0</v>
      </c>
      <c r="F95" s="81">
        <f t="shared" si="19"/>
        <v>0</v>
      </c>
      <c r="G95" s="81">
        <f t="shared" si="19"/>
        <v>0</v>
      </c>
      <c r="H95" s="81">
        <f t="shared" si="19"/>
        <v>11.191227975</v>
      </c>
      <c r="I95" s="81">
        <f t="shared" si="19"/>
        <v>7.681877099</v>
      </c>
      <c r="J95" s="81">
        <f t="shared" si="19"/>
        <v>0</v>
      </c>
      <c r="K95" s="81">
        <f t="shared" si="19"/>
        <v>0</v>
      </c>
      <c r="L95" s="81">
        <f t="shared" si="19"/>
        <v>50.431189398</v>
      </c>
      <c r="M95" s="81">
        <f t="shared" si="19"/>
        <v>0</v>
      </c>
      <c r="N95" s="81">
        <f t="shared" si="19"/>
        <v>0</v>
      </c>
      <c r="O95" s="81">
        <f t="shared" si="19"/>
        <v>0</v>
      </c>
      <c r="P95" s="81">
        <f t="shared" si="19"/>
        <v>0</v>
      </c>
      <c r="Q95" s="81">
        <f t="shared" si="19"/>
        <v>0</v>
      </c>
      <c r="R95" s="81">
        <f t="shared" si="19"/>
        <v>3.8721650860000008</v>
      </c>
      <c r="S95" s="81">
        <f t="shared" si="19"/>
        <v>0.093996416</v>
      </c>
      <c r="T95" s="81">
        <f t="shared" si="19"/>
        <v>0</v>
      </c>
      <c r="U95" s="81">
        <f t="shared" si="19"/>
        <v>0</v>
      </c>
      <c r="V95" s="81">
        <f t="shared" si="19"/>
        <v>9.752854519999998</v>
      </c>
      <c r="W95" s="81">
        <f t="shared" si="19"/>
        <v>0</v>
      </c>
      <c r="X95" s="81">
        <f t="shared" si="19"/>
        <v>0</v>
      </c>
      <c r="Y95" s="81">
        <f t="shared" si="19"/>
        <v>0</v>
      </c>
      <c r="Z95" s="81">
        <f t="shared" si="19"/>
        <v>0</v>
      </c>
      <c r="AA95" s="81">
        <f t="shared" si="19"/>
        <v>0</v>
      </c>
      <c r="AB95" s="81">
        <f t="shared" si="19"/>
        <v>0.0589509</v>
      </c>
      <c r="AC95" s="81">
        <f t="shared" si="19"/>
        <v>0</v>
      </c>
      <c r="AD95" s="81">
        <f t="shared" si="19"/>
        <v>0</v>
      </c>
      <c r="AE95" s="81">
        <f t="shared" si="19"/>
        <v>0</v>
      </c>
      <c r="AF95" s="81">
        <f t="shared" si="19"/>
        <v>0</v>
      </c>
      <c r="AG95" s="81">
        <f t="shared" si="19"/>
        <v>0</v>
      </c>
      <c r="AH95" s="81">
        <f t="shared" si="19"/>
        <v>0</v>
      </c>
      <c r="AI95" s="81">
        <f t="shared" si="19"/>
        <v>0</v>
      </c>
      <c r="AJ95" s="81">
        <f t="shared" si="19"/>
        <v>0</v>
      </c>
      <c r="AK95" s="81">
        <f t="shared" si="19"/>
        <v>0</v>
      </c>
      <c r="AL95" s="81">
        <f t="shared" si="19"/>
        <v>0.048731763</v>
      </c>
      <c r="AM95" s="81">
        <f t="shared" si="19"/>
        <v>0</v>
      </c>
      <c r="AN95" s="81">
        <f t="shared" si="19"/>
        <v>0</v>
      </c>
      <c r="AO95" s="81">
        <f t="shared" si="19"/>
        <v>0</v>
      </c>
      <c r="AP95" s="81">
        <f t="shared" si="19"/>
        <v>0</v>
      </c>
      <c r="AQ95" s="81">
        <f t="shared" si="19"/>
        <v>0</v>
      </c>
      <c r="AR95" s="81">
        <f t="shared" si="19"/>
        <v>27.711804782999998</v>
      </c>
      <c r="AS95" s="81">
        <f t="shared" si="19"/>
        <v>0</v>
      </c>
      <c r="AT95" s="81">
        <f t="shared" si="19"/>
        <v>0</v>
      </c>
      <c r="AU95" s="81">
        <f t="shared" si="19"/>
        <v>0</v>
      </c>
      <c r="AV95" s="81">
        <f t="shared" si="19"/>
        <v>96.16545303800001</v>
      </c>
      <c r="AW95" s="81">
        <f t="shared" si="19"/>
        <v>53.18390496600001</v>
      </c>
      <c r="AX95" s="81">
        <f t="shared" si="19"/>
        <v>0</v>
      </c>
      <c r="AY95" s="81">
        <f t="shared" si="19"/>
        <v>0</v>
      </c>
      <c r="AZ95" s="81">
        <f t="shared" si="19"/>
        <v>188.771090321</v>
      </c>
      <c r="BA95" s="81">
        <f t="shared" si="19"/>
        <v>0</v>
      </c>
      <c r="BB95" s="81">
        <f t="shared" si="19"/>
        <v>0</v>
      </c>
      <c r="BC95" s="81">
        <f t="shared" si="19"/>
        <v>0</v>
      </c>
      <c r="BD95" s="81">
        <f t="shared" si="19"/>
        <v>0</v>
      </c>
      <c r="BE95" s="81">
        <f t="shared" si="19"/>
        <v>0</v>
      </c>
      <c r="BF95" s="81">
        <f t="shared" si="19"/>
        <v>28.736634899</v>
      </c>
      <c r="BG95" s="81">
        <f t="shared" si="19"/>
        <v>2.602160322999999</v>
      </c>
      <c r="BH95" s="81">
        <f t="shared" si="19"/>
        <v>0</v>
      </c>
      <c r="BI95" s="81">
        <f t="shared" si="19"/>
        <v>0</v>
      </c>
      <c r="BJ95" s="81">
        <f>SUM(BJ89:BJ94)</f>
        <v>13.008529693999998</v>
      </c>
      <c r="BK95" s="99">
        <f>SUM(BK89:BK94)</f>
        <v>573.778325819</v>
      </c>
    </row>
    <row r="96" spans="1:63" ht="4.5" customHeight="1">
      <c r="A96" s="11"/>
      <c r="B96" s="21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4"/>
    </row>
    <row r="97" spans="1:65" ht="12.75">
      <c r="A97" s="36"/>
      <c r="B97" s="83" t="s">
        <v>93</v>
      </c>
      <c r="C97" s="84">
        <f aca="true" t="shared" si="20" ref="C97:AH97">+C95++C76+C71+C52</f>
        <v>0</v>
      </c>
      <c r="D97" s="70">
        <f t="shared" si="20"/>
        <v>3783.6221310319997</v>
      </c>
      <c r="E97" s="70">
        <f t="shared" si="20"/>
        <v>0</v>
      </c>
      <c r="F97" s="70">
        <f t="shared" si="20"/>
        <v>0</v>
      </c>
      <c r="G97" s="85">
        <f t="shared" si="20"/>
        <v>0</v>
      </c>
      <c r="H97" s="84">
        <f t="shared" si="20"/>
        <v>2344.482142441</v>
      </c>
      <c r="I97" s="70">
        <f t="shared" si="20"/>
        <v>14617.16414302751</v>
      </c>
      <c r="J97" s="70">
        <f t="shared" si="20"/>
        <v>3396.287821512</v>
      </c>
      <c r="K97" s="70">
        <f t="shared" si="20"/>
        <v>5.939247168</v>
      </c>
      <c r="L97" s="85">
        <f t="shared" si="20"/>
        <v>3919.7005720530005</v>
      </c>
      <c r="M97" s="84">
        <f t="shared" si="20"/>
        <v>0</v>
      </c>
      <c r="N97" s="70">
        <f t="shared" si="20"/>
        <v>0</v>
      </c>
      <c r="O97" s="70">
        <f t="shared" si="20"/>
        <v>0</v>
      </c>
      <c r="P97" s="70">
        <f t="shared" si="20"/>
        <v>0</v>
      </c>
      <c r="Q97" s="85">
        <f t="shared" si="20"/>
        <v>0</v>
      </c>
      <c r="R97" s="84">
        <f t="shared" si="20"/>
        <v>525.487252548</v>
      </c>
      <c r="S97" s="70">
        <f t="shared" si="20"/>
        <v>324.12063136899997</v>
      </c>
      <c r="T97" s="70">
        <f t="shared" si="20"/>
        <v>123.780036895</v>
      </c>
      <c r="U97" s="70">
        <f t="shared" si="20"/>
        <v>0</v>
      </c>
      <c r="V97" s="85">
        <f t="shared" si="20"/>
        <v>342.88204662800007</v>
      </c>
      <c r="W97" s="84">
        <f t="shared" si="20"/>
        <v>0</v>
      </c>
      <c r="X97" s="70">
        <f t="shared" si="20"/>
        <v>0</v>
      </c>
      <c r="Y97" s="70">
        <f t="shared" si="20"/>
        <v>0</v>
      </c>
      <c r="Z97" s="70">
        <f t="shared" si="20"/>
        <v>0</v>
      </c>
      <c r="AA97" s="85">
        <f t="shared" si="20"/>
        <v>0</v>
      </c>
      <c r="AB97" s="84">
        <f t="shared" si="20"/>
        <v>5.630708918000001</v>
      </c>
      <c r="AC97" s="70">
        <f t="shared" si="20"/>
        <v>7.653977735</v>
      </c>
      <c r="AD97" s="70">
        <f t="shared" si="20"/>
        <v>0</v>
      </c>
      <c r="AE97" s="70">
        <f t="shared" si="20"/>
        <v>0</v>
      </c>
      <c r="AF97" s="85">
        <f t="shared" si="20"/>
        <v>0.497696072</v>
      </c>
      <c r="AG97" s="84">
        <f t="shared" si="20"/>
        <v>0</v>
      </c>
      <c r="AH97" s="70">
        <f t="shared" si="20"/>
        <v>0</v>
      </c>
      <c r="AI97" s="70">
        <f aca="true" t="shared" si="21" ref="AI97:BJ97">+AI95++AI76+AI71+AI52</f>
        <v>0</v>
      </c>
      <c r="AJ97" s="70">
        <f t="shared" si="21"/>
        <v>0</v>
      </c>
      <c r="AK97" s="85">
        <f t="shared" si="21"/>
        <v>0</v>
      </c>
      <c r="AL97" s="84">
        <f t="shared" si="21"/>
        <v>4.554050947</v>
      </c>
      <c r="AM97" s="70">
        <f t="shared" si="21"/>
        <v>0</v>
      </c>
      <c r="AN97" s="70">
        <f t="shared" si="21"/>
        <v>0</v>
      </c>
      <c r="AO97" s="70">
        <f t="shared" si="21"/>
        <v>0</v>
      </c>
      <c r="AP97" s="85">
        <f t="shared" si="21"/>
        <v>1.0265163940000002</v>
      </c>
      <c r="AQ97" s="84">
        <f t="shared" si="21"/>
        <v>0</v>
      </c>
      <c r="AR97" s="70">
        <f t="shared" si="21"/>
        <v>122.39416798199998</v>
      </c>
      <c r="AS97" s="70">
        <f t="shared" si="21"/>
        <v>0</v>
      </c>
      <c r="AT97" s="70">
        <f t="shared" si="21"/>
        <v>0</v>
      </c>
      <c r="AU97" s="85">
        <f t="shared" si="21"/>
        <v>0</v>
      </c>
      <c r="AV97" s="52">
        <f t="shared" si="21"/>
        <v>12096.701833175997</v>
      </c>
      <c r="AW97" s="70">
        <f t="shared" si="21"/>
        <v>10480.010565332</v>
      </c>
      <c r="AX97" s="70">
        <f t="shared" si="21"/>
        <v>120.27946060699999</v>
      </c>
      <c r="AY97" s="70">
        <f t="shared" si="21"/>
        <v>0</v>
      </c>
      <c r="AZ97" s="87">
        <f t="shared" si="21"/>
        <v>16774.418129241</v>
      </c>
      <c r="BA97" s="84">
        <f t="shared" si="21"/>
        <v>0</v>
      </c>
      <c r="BB97" s="70">
        <f t="shared" si="21"/>
        <v>0</v>
      </c>
      <c r="BC97" s="70">
        <f t="shared" si="21"/>
        <v>0</v>
      </c>
      <c r="BD97" s="70">
        <f t="shared" si="21"/>
        <v>0</v>
      </c>
      <c r="BE97" s="85">
        <f t="shared" si="21"/>
        <v>0</v>
      </c>
      <c r="BF97" s="84">
        <f t="shared" si="21"/>
        <v>5345.908893092001</v>
      </c>
      <c r="BG97" s="70">
        <f t="shared" si="21"/>
        <v>971.4036826039999</v>
      </c>
      <c r="BH97" s="70">
        <f t="shared" si="21"/>
        <v>84.08394657699999</v>
      </c>
      <c r="BI97" s="70">
        <f t="shared" si="21"/>
        <v>0</v>
      </c>
      <c r="BJ97" s="85">
        <f t="shared" si="21"/>
        <v>2902.021329964</v>
      </c>
      <c r="BK97" s="97">
        <f>+BK95+BK76+BK71+BK52</f>
        <v>78300.05098331452</v>
      </c>
      <c r="BM97" s="106"/>
    </row>
    <row r="98" spans="1:63" ht="4.5" customHeight="1">
      <c r="A98" s="11"/>
      <c r="B98" s="22"/>
      <c r="C98" s="117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8"/>
    </row>
    <row r="99" spans="1:63" ht="14.25" customHeight="1">
      <c r="A99" s="11" t="s">
        <v>5</v>
      </c>
      <c r="B99" s="23" t="s">
        <v>26</v>
      </c>
      <c r="C99" s="117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8"/>
    </row>
    <row r="100" spans="1:63" ht="14.25" customHeight="1">
      <c r="A100" s="32"/>
      <c r="B100" s="28" t="s">
        <v>119</v>
      </c>
      <c r="C100" s="73">
        <v>0</v>
      </c>
      <c r="D100" s="53">
        <v>10.037922714</v>
      </c>
      <c r="E100" s="45">
        <v>0</v>
      </c>
      <c r="F100" s="45">
        <v>0</v>
      </c>
      <c r="G100" s="54">
        <v>0</v>
      </c>
      <c r="H100" s="73">
        <v>3.784137317</v>
      </c>
      <c r="I100" s="45">
        <v>5.268856235</v>
      </c>
      <c r="J100" s="45">
        <v>0</v>
      </c>
      <c r="K100" s="45">
        <v>0</v>
      </c>
      <c r="L100" s="54">
        <v>17.330451707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2.1090441749999997</v>
      </c>
      <c r="S100" s="45">
        <v>1.587354943</v>
      </c>
      <c r="T100" s="45">
        <v>0</v>
      </c>
      <c r="U100" s="45">
        <v>0</v>
      </c>
      <c r="V100" s="54">
        <v>3.958286576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0.001059757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0.005025391000000001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154.394723029</v>
      </c>
      <c r="AW100" s="45">
        <v>139.816853699</v>
      </c>
      <c r="AX100" s="45">
        <v>0</v>
      </c>
      <c r="AY100" s="45">
        <v>0</v>
      </c>
      <c r="AZ100" s="54">
        <v>416.318412642</v>
      </c>
      <c r="BA100" s="43">
        <v>0</v>
      </c>
      <c r="BB100" s="44">
        <v>0</v>
      </c>
      <c r="BC100" s="43">
        <v>0</v>
      </c>
      <c r="BD100" s="43">
        <v>0</v>
      </c>
      <c r="BE100" s="48">
        <v>0</v>
      </c>
      <c r="BF100" s="43">
        <v>64.663234303</v>
      </c>
      <c r="BG100" s="44">
        <v>34.104451254</v>
      </c>
      <c r="BH100" s="43">
        <v>0</v>
      </c>
      <c r="BI100" s="43">
        <v>0</v>
      </c>
      <c r="BJ100" s="48">
        <v>95.98090320099999</v>
      </c>
      <c r="BK100" s="100">
        <f>SUM(C100:BJ100)</f>
        <v>949.3607169429999</v>
      </c>
    </row>
    <row r="101" spans="1:63" ht="13.5" thickBot="1">
      <c r="A101" s="40"/>
      <c r="B101" s="86" t="s">
        <v>79</v>
      </c>
      <c r="C101" s="50">
        <f>SUM(C100)</f>
        <v>0</v>
      </c>
      <c r="D101" s="71">
        <f aca="true" t="shared" si="22" ref="D101:BK101">SUM(D100)</f>
        <v>10.037922714</v>
      </c>
      <c r="E101" s="71">
        <f t="shared" si="22"/>
        <v>0</v>
      </c>
      <c r="F101" s="71">
        <f t="shared" si="22"/>
        <v>0</v>
      </c>
      <c r="G101" s="69">
        <f t="shared" si="22"/>
        <v>0</v>
      </c>
      <c r="H101" s="50">
        <f t="shared" si="22"/>
        <v>3.784137317</v>
      </c>
      <c r="I101" s="71">
        <f t="shared" si="22"/>
        <v>5.268856235</v>
      </c>
      <c r="J101" s="71">
        <f t="shared" si="22"/>
        <v>0</v>
      </c>
      <c r="K101" s="71">
        <f t="shared" si="22"/>
        <v>0</v>
      </c>
      <c r="L101" s="69">
        <f t="shared" si="22"/>
        <v>17.330451707</v>
      </c>
      <c r="M101" s="50">
        <f t="shared" si="22"/>
        <v>0</v>
      </c>
      <c r="N101" s="71">
        <f t="shared" si="22"/>
        <v>0</v>
      </c>
      <c r="O101" s="71">
        <f t="shared" si="22"/>
        <v>0</v>
      </c>
      <c r="P101" s="71">
        <f t="shared" si="22"/>
        <v>0</v>
      </c>
      <c r="Q101" s="69">
        <f t="shared" si="22"/>
        <v>0</v>
      </c>
      <c r="R101" s="50">
        <f t="shared" si="22"/>
        <v>2.1090441749999997</v>
      </c>
      <c r="S101" s="71">
        <f t="shared" si="22"/>
        <v>1.587354943</v>
      </c>
      <c r="T101" s="71">
        <f t="shared" si="22"/>
        <v>0</v>
      </c>
      <c r="U101" s="71">
        <f t="shared" si="22"/>
        <v>0</v>
      </c>
      <c r="V101" s="69">
        <f t="shared" si="22"/>
        <v>3.958286576</v>
      </c>
      <c r="W101" s="50">
        <f t="shared" si="22"/>
        <v>0</v>
      </c>
      <c r="X101" s="71">
        <f t="shared" si="22"/>
        <v>0</v>
      </c>
      <c r="Y101" s="71">
        <f t="shared" si="22"/>
        <v>0</v>
      </c>
      <c r="Z101" s="71">
        <f t="shared" si="22"/>
        <v>0</v>
      </c>
      <c r="AA101" s="69">
        <f t="shared" si="22"/>
        <v>0</v>
      </c>
      <c r="AB101" s="50">
        <f t="shared" si="22"/>
        <v>0.001059757</v>
      </c>
      <c r="AC101" s="71">
        <f t="shared" si="22"/>
        <v>0</v>
      </c>
      <c r="AD101" s="71">
        <f t="shared" si="22"/>
        <v>0</v>
      </c>
      <c r="AE101" s="71">
        <f t="shared" si="22"/>
        <v>0</v>
      </c>
      <c r="AF101" s="69">
        <f t="shared" si="22"/>
        <v>0</v>
      </c>
      <c r="AG101" s="50">
        <f t="shared" si="22"/>
        <v>0</v>
      </c>
      <c r="AH101" s="71">
        <f t="shared" si="22"/>
        <v>0</v>
      </c>
      <c r="AI101" s="71">
        <f t="shared" si="22"/>
        <v>0</v>
      </c>
      <c r="AJ101" s="71">
        <f t="shared" si="22"/>
        <v>0</v>
      </c>
      <c r="AK101" s="69">
        <f t="shared" si="22"/>
        <v>0</v>
      </c>
      <c r="AL101" s="50">
        <f t="shared" si="22"/>
        <v>0.005025391000000001</v>
      </c>
      <c r="AM101" s="71">
        <f t="shared" si="22"/>
        <v>0</v>
      </c>
      <c r="AN101" s="71">
        <f t="shared" si="22"/>
        <v>0</v>
      </c>
      <c r="AO101" s="71">
        <f t="shared" si="22"/>
        <v>0</v>
      </c>
      <c r="AP101" s="69">
        <f t="shared" si="22"/>
        <v>0</v>
      </c>
      <c r="AQ101" s="50">
        <f t="shared" si="22"/>
        <v>0</v>
      </c>
      <c r="AR101" s="71">
        <f t="shared" si="22"/>
        <v>0</v>
      </c>
      <c r="AS101" s="71">
        <f t="shared" si="22"/>
        <v>0</v>
      </c>
      <c r="AT101" s="71">
        <f t="shared" si="22"/>
        <v>0</v>
      </c>
      <c r="AU101" s="69">
        <f t="shared" si="22"/>
        <v>0</v>
      </c>
      <c r="AV101" s="50">
        <f t="shared" si="22"/>
        <v>154.394723029</v>
      </c>
      <c r="AW101" s="71">
        <f t="shared" si="22"/>
        <v>139.816853699</v>
      </c>
      <c r="AX101" s="71">
        <f t="shared" si="22"/>
        <v>0</v>
      </c>
      <c r="AY101" s="71">
        <f t="shared" si="22"/>
        <v>0</v>
      </c>
      <c r="AZ101" s="69">
        <f t="shared" si="22"/>
        <v>416.318412642</v>
      </c>
      <c r="BA101" s="51">
        <f t="shared" si="22"/>
        <v>0</v>
      </c>
      <c r="BB101" s="71">
        <f t="shared" si="22"/>
        <v>0</v>
      </c>
      <c r="BC101" s="71">
        <f t="shared" si="22"/>
        <v>0</v>
      </c>
      <c r="BD101" s="71">
        <f t="shared" si="22"/>
        <v>0</v>
      </c>
      <c r="BE101" s="88">
        <f t="shared" si="22"/>
        <v>0</v>
      </c>
      <c r="BF101" s="50">
        <f t="shared" si="22"/>
        <v>64.663234303</v>
      </c>
      <c r="BG101" s="71">
        <f t="shared" si="22"/>
        <v>34.104451254</v>
      </c>
      <c r="BH101" s="71">
        <f t="shared" si="22"/>
        <v>0</v>
      </c>
      <c r="BI101" s="71">
        <f t="shared" si="22"/>
        <v>0</v>
      </c>
      <c r="BJ101" s="69">
        <f t="shared" si="22"/>
        <v>95.98090320099999</v>
      </c>
      <c r="BK101" s="101">
        <f t="shared" si="22"/>
        <v>949.3607169429999</v>
      </c>
    </row>
    <row r="102" spans="1:63" ht="6" customHeight="1">
      <c r="A102" s="4"/>
      <c r="B102" s="16"/>
      <c r="C102" s="27"/>
      <c r="D102" s="34"/>
      <c r="E102" s="27"/>
      <c r="F102" s="27"/>
      <c r="G102" s="27"/>
      <c r="H102" s="27"/>
      <c r="I102" s="27"/>
      <c r="J102" s="27"/>
      <c r="K102" s="27"/>
      <c r="L102" s="27"/>
      <c r="M102" s="27"/>
      <c r="N102" s="34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34"/>
      <c r="AS102" s="27"/>
      <c r="AT102" s="27"/>
      <c r="AU102" s="27"/>
      <c r="AV102" s="27"/>
      <c r="AW102" s="27"/>
      <c r="AX102" s="27"/>
      <c r="AY102" s="27"/>
      <c r="AZ102" s="27"/>
      <c r="BA102" s="27"/>
      <c r="BB102" s="34"/>
      <c r="BC102" s="27"/>
      <c r="BD102" s="27"/>
      <c r="BE102" s="27"/>
      <c r="BF102" s="27"/>
      <c r="BG102" s="34"/>
      <c r="BH102" s="27"/>
      <c r="BI102" s="27"/>
      <c r="BJ102" s="27"/>
      <c r="BK102" s="30"/>
    </row>
    <row r="103" spans="1:63" ht="12.75">
      <c r="A103" s="4"/>
      <c r="B103" s="4" t="s">
        <v>120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41" t="s">
        <v>121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30"/>
    </row>
    <row r="104" spans="1:63" ht="12.75">
      <c r="A104" s="4"/>
      <c r="B104" s="4" t="s">
        <v>122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42" t="s">
        <v>123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30"/>
    </row>
    <row r="105" spans="3:63" ht="12.75">
      <c r="C105" s="27"/>
      <c r="D105" s="27"/>
      <c r="E105" s="27"/>
      <c r="F105" s="27"/>
      <c r="G105" s="27"/>
      <c r="H105" s="27"/>
      <c r="I105" s="27"/>
      <c r="J105" s="27"/>
      <c r="K105" s="27"/>
      <c r="L105" s="42" t="s">
        <v>124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30"/>
    </row>
    <row r="106" spans="2:63" ht="12.75">
      <c r="B106" s="4" t="s">
        <v>135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42" t="s">
        <v>125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30"/>
    </row>
    <row r="107" spans="2:63" ht="12.75">
      <c r="B107" s="4" t="s">
        <v>136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42" t="s">
        <v>126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30"/>
    </row>
    <row r="108" spans="2:63" ht="12.75">
      <c r="B108" s="4"/>
      <c r="C108" s="27"/>
      <c r="D108" s="27"/>
      <c r="E108" s="27"/>
      <c r="F108" s="27"/>
      <c r="G108" s="27"/>
      <c r="H108" s="27"/>
      <c r="I108" s="27"/>
      <c r="J108" s="27"/>
      <c r="K108" s="27"/>
      <c r="L108" s="42" t="s">
        <v>127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39:BK39"/>
    <mergeCell ref="C42:BK4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5:BK55"/>
    <mergeCell ref="M3:V3"/>
    <mergeCell ref="C11:BK11"/>
    <mergeCell ref="C15:BK15"/>
    <mergeCell ref="C36:BK36"/>
    <mergeCell ref="C88:BK88"/>
    <mergeCell ref="C56:BK56"/>
    <mergeCell ref="C53:BK53"/>
    <mergeCell ref="C59:BK59"/>
    <mergeCell ref="C72:BK72"/>
    <mergeCell ref="C73:BK73"/>
    <mergeCell ref="C77:BK77"/>
    <mergeCell ref="C96:BK96"/>
    <mergeCell ref="A1:A5"/>
    <mergeCell ref="C74:BK74"/>
    <mergeCell ref="C98:BK98"/>
    <mergeCell ref="C99:BK99"/>
    <mergeCell ref="C78:BK78"/>
    <mergeCell ref="C79:BK79"/>
    <mergeCell ref="C82:BK82"/>
    <mergeCell ref="C86:BK86"/>
    <mergeCell ref="C87:BK87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157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128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8">
        <v>0.042947709</v>
      </c>
      <c r="E5" s="108">
        <v>0.7130742200000001</v>
      </c>
      <c r="F5" s="108">
        <v>1.298744833</v>
      </c>
      <c r="G5" s="108">
        <v>0.210667946</v>
      </c>
      <c r="H5" s="108">
        <v>0.007590216</v>
      </c>
      <c r="I5" s="72"/>
      <c r="J5" s="89"/>
      <c r="K5" s="95">
        <f>SUM(D5:J5)</f>
        <v>2.273024924</v>
      </c>
      <c r="L5" s="108">
        <v>0</v>
      </c>
    </row>
    <row r="6" spans="2:12" ht="12.75">
      <c r="B6" s="12">
        <v>2</v>
      </c>
      <c r="C6" s="14" t="s">
        <v>36</v>
      </c>
      <c r="D6" s="108">
        <v>88.801180391</v>
      </c>
      <c r="E6" s="108">
        <v>176.94648449200002</v>
      </c>
      <c r="F6" s="108">
        <v>702.426847382</v>
      </c>
      <c r="G6" s="108">
        <v>94.08871592999999</v>
      </c>
      <c r="H6" s="108">
        <v>5.384165733</v>
      </c>
      <c r="I6" s="72"/>
      <c r="J6" s="89"/>
      <c r="K6" s="95">
        <f aca="true" t="shared" si="0" ref="K6:K41">SUM(D6:J6)</f>
        <v>1067.647393928</v>
      </c>
      <c r="L6" s="108">
        <v>6.202043136</v>
      </c>
    </row>
    <row r="7" spans="2:12" ht="12.75">
      <c r="B7" s="12">
        <v>3</v>
      </c>
      <c r="C7" s="13" t="s">
        <v>37</v>
      </c>
      <c r="D7" s="108">
        <v>0.013582098999999999</v>
      </c>
      <c r="E7" s="108">
        <v>0.12090297</v>
      </c>
      <c r="F7" s="108">
        <v>2.5769410089999996</v>
      </c>
      <c r="G7" s="108">
        <v>0.041952684000000004</v>
      </c>
      <c r="H7" s="108">
        <v>0.005032801999999999</v>
      </c>
      <c r="I7" s="72"/>
      <c r="J7" s="89"/>
      <c r="K7" s="95">
        <f t="shared" si="0"/>
        <v>2.7584115639999998</v>
      </c>
      <c r="L7" s="108">
        <v>0</v>
      </c>
    </row>
    <row r="8" spans="2:12" ht="12.75">
      <c r="B8" s="12">
        <v>4</v>
      </c>
      <c r="C8" s="14" t="s">
        <v>38</v>
      </c>
      <c r="D8" s="108">
        <v>2.5544281399999997</v>
      </c>
      <c r="E8" s="108">
        <v>89.638203554</v>
      </c>
      <c r="F8" s="108">
        <v>135.290143495</v>
      </c>
      <c r="G8" s="108">
        <v>28.049133644</v>
      </c>
      <c r="H8" s="108">
        <v>0.667605214</v>
      </c>
      <c r="I8" s="72"/>
      <c r="J8" s="89"/>
      <c r="K8" s="95">
        <f t="shared" si="0"/>
        <v>256.199514047</v>
      </c>
      <c r="L8" s="108">
        <v>22.651132473</v>
      </c>
    </row>
    <row r="9" spans="2:12" ht="12.75">
      <c r="B9" s="12">
        <v>5</v>
      </c>
      <c r="C9" s="14" t="s">
        <v>39</v>
      </c>
      <c r="D9" s="108">
        <v>1.089977737</v>
      </c>
      <c r="E9" s="108">
        <v>58.408239613</v>
      </c>
      <c r="F9" s="108">
        <v>221.485013674</v>
      </c>
      <c r="G9" s="108">
        <v>43.375622514</v>
      </c>
      <c r="H9" s="108">
        <v>0.972723719</v>
      </c>
      <c r="I9" s="72"/>
      <c r="J9" s="89"/>
      <c r="K9" s="95">
        <f t="shared" si="0"/>
        <v>325.33157725699994</v>
      </c>
      <c r="L9" s="108">
        <v>3.7040678689999997</v>
      </c>
    </row>
    <row r="10" spans="2:12" ht="12.75">
      <c r="B10" s="12">
        <v>6</v>
      </c>
      <c r="C10" s="14" t="s">
        <v>40</v>
      </c>
      <c r="D10" s="108">
        <v>1.0349791</v>
      </c>
      <c r="E10" s="108">
        <v>77.70299037599999</v>
      </c>
      <c r="F10" s="108">
        <v>143.358409731</v>
      </c>
      <c r="G10" s="108">
        <v>26.393034508000003</v>
      </c>
      <c r="H10" s="108">
        <v>1.651284119</v>
      </c>
      <c r="I10" s="72"/>
      <c r="J10" s="89"/>
      <c r="K10" s="95">
        <f t="shared" si="0"/>
        <v>250.14069783399998</v>
      </c>
      <c r="L10" s="108">
        <v>3.812498567</v>
      </c>
    </row>
    <row r="11" spans="2:12" ht="12.75">
      <c r="B11" s="12">
        <v>7</v>
      </c>
      <c r="C11" s="14" t="s">
        <v>41</v>
      </c>
      <c r="D11" s="108">
        <v>1.746529691</v>
      </c>
      <c r="E11" s="108">
        <v>102.81723591699999</v>
      </c>
      <c r="F11" s="108">
        <v>122.542203492</v>
      </c>
      <c r="G11" s="108">
        <v>19.473136875999998</v>
      </c>
      <c r="H11" s="108">
        <v>2.0354158239999998</v>
      </c>
      <c r="I11" s="72"/>
      <c r="J11" s="89"/>
      <c r="K11" s="95">
        <f t="shared" si="0"/>
        <v>248.6145218</v>
      </c>
      <c r="L11" s="108">
        <v>27.164346167</v>
      </c>
    </row>
    <row r="12" spans="2:12" ht="12.75">
      <c r="B12" s="12">
        <v>8</v>
      </c>
      <c r="C12" s="13" t="s">
        <v>42</v>
      </c>
      <c r="D12" s="108">
        <v>0.00632068</v>
      </c>
      <c r="E12" s="108">
        <v>0.29369532200000004</v>
      </c>
      <c r="F12" s="108">
        <v>7.469841825000001</v>
      </c>
      <c r="G12" s="108">
        <v>0.533933522</v>
      </c>
      <c r="H12" s="108">
        <v>0.004172535</v>
      </c>
      <c r="I12" s="72"/>
      <c r="J12" s="89"/>
      <c r="K12" s="95">
        <f t="shared" si="0"/>
        <v>8.307963884000003</v>
      </c>
      <c r="L12" s="108">
        <v>0.057156238</v>
      </c>
    </row>
    <row r="13" spans="2:12" ht="12.75">
      <c r="B13" s="12">
        <v>9</v>
      </c>
      <c r="C13" s="13" t="s">
        <v>43</v>
      </c>
      <c r="D13" s="108">
        <v>0.151048939</v>
      </c>
      <c r="E13" s="108">
        <v>0.645324978</v>
      </c>
      <c r="F13" s="108">
        <v>5.356019309000001</v>
      </c>
      <c r="G13" s="108">
        <v>0.290593639</v>
      </c>
      <c r="H13" s="108">
        <v>0.012702439</v>
      </c>
      <c r="I13" s="72"/>
      <c r="J13" s="89"/>
      <c r="K13" s="95">
        <f t="shared" si="0"/>
        <v>6.455689304000001</v>
      </c>
      <c r="L13" s="108">
        <v>0</v>
      </c>
    </row>
    <row r="14" spans="2:12" ht="12.75">
      <c r="B14" s="12">
        <v>10</v>
      </c>
      <c r="C14" s="14" t="s">
        <v>44</v>
      </c>
      <c r="D14" s="108">
        <v>71.357183027</v>
      </c>
      <c r="E14" s="108">
        <v>218.242648838</v>
      </c>
      <c r="F14" s="108">
        <v>276.401671444</v>
      </c>
      <c r="G14" s="108">
        <v>64.353589391</v>
      </c>
      <c r="H14" s="108">
        <v>2.267487012</v>
      </c>
      <c r="I14" s="72"/>
      <c r="J14" s="89"/>
      <c r="K14" s="95">
        <f t="shared" si="0"/>
        <v>632.622579712</v>
      </c>
      <c r="L14" s="108">
        <v>3.620861458</v>
      </c>
    </row>
    <row r="15" spans="2:12" ht="12.75">
      <c r="B15" s="12">
        <v>11</v>
      </c>
      <c r="C15" s="14" t="s">
        <v>45</v>
      </c>
      <c r="D15" s="108">
        <v>396.223659957</v>
      </c>
      <c r="E15" s="108">
        <v>1188.199803878</v>
      </c>
      <c r="F15" s="108">
        <v>2469.969095475</v>
      </c>
      <c r="G15" s="108">
        <v>472.078989658</v>
      </c>
      <c r="H15" s="108">
        <v>19.268334827</v>
      </c>
      <c r="I15" s="72"/>
      <c r="J15" s="89"/>
      <c r="K15" s="95">
        <f t="shared" si="0"/>
        <v>4545.739883795</v>
      </c>
      <c r="L15" s="108">
        <v>77.632190016</v>
      </c>
    </row>
    <row r="16" spans="2:12" ht="12.75">
      <c r="B16" s="12">
        <v>12</v>
      </c>
      <c r="C16" s="14" t="s">
        <v>46</v>
      </c>
      <c r="D16" s="108">
        <v>492.525159925</v>
      </c>
      <c r="E16" s="108">
        <v>1451.2127026629998</v>
      </c>
      <c r="F16" s="108">
        <v>797.8365921110001</v>
      </c>
      <c r="G16" s="108">
        <v>112.485110107</v>
      </c>
      <c r="H16" s="108">
        <v>6.88415317</v>
      </c>
      <c r="I16" s="72"/>
      <c r="J16" s="89"/>
      <c r="K16" s="95">
        <f t="shared" si="0"/>
        <v>2860.943717976</v>
      </c>
      <c r="L16" s="108">
        <v>15.638951172</v>
      </c>
    </row>
    <row r="17" spans="2:12" ht="12.75">
      <c r="B17" s="12">
        <v>13</v>
      </c>
      <c r="C17" s="14" t="s">
        <v>47</v>
      </c>
      <c r="D17" s="108">
        <v>0.789246408</v>
      </c>
      <c r="E17" s="108">
        <v>8.622623936999998</v>
      </c>
      <c r="F17" s="108">
        <v>33.04738761</v>
      </c>
      <c r="G17" s="108">
        <v>4.101093863</v>
      </c>
      <c r="H17" s="108">
        <v>0.191255737</v>
      </c>
      <c r="I17" s="72"/>
      <c r="J17" s="89"/>
      <c r="K17" s="95">
        <f t="shared" si="0"/>
        <v>46.751607555</v>
      </c>
      <c r="L17" s="108">
        <v>0.611661765</v>
      </c>
    </row>
    <row r="18" spans="2:12" ht="12.75">
      <c r="B18" s="12">
        <v>14</v>
      </c>
      <c r="C18" s="14" t="s">
        <v>48</v>
      </c>
      <c r="D18" s="108">
        <v>0.293686915</v>
      </c>
      <c r="E18" s="108">
        <v>2.737430045</v>
      </c>
      <c r="F18" s="108">
        <v>19.517669999</v>
      </c>
      <c r="G18" s="108">
        <v>0.5691193410000001</v>
      </c>
      <c r="H18" s="108">
        <v>0.254921884</v>
      </c>
      <c r="I18" s="72"/>
      <c r="J18" s="89"/>
      <c r="K18" s="95">
        <f t="shared" si="0"/>
        <v>23.372828184</v>
      </c>
      <c r="L18" s="108">
        <v>0.367651365</v>
      </c>
    </row>
    <row r="19" spans="2:12" ht="12.75">
      <c r="B19" s="12">
        <v>15</v>
      </c>
      <c r="C19" s="14" t="s">
        <v>49</v>
      </c>
      <c r="D19" s="108">
        <v>10.813685667</v>
      </c>
      <c r="E19" s="108">
        <v>75.946590297</v>
      </c>
      <c r="F19" s="108">
        <v>253.247470913</v>
      </c>
      <c r="G19" s="108">
        <v>86.898158083</v>
      </c>
      <c r="H19" s="108">
        <v>0.833900056</v>
      </c>
      <c r="I19" s="72"/>
      <c r="J19" s="89"/>
      <c r="K19" s="95">
        <f t="shared" si="0"/>
        <v>427.739805016</v>
      </c>
      <c r="L19" s="108">
        <v>7.748482477</v>
      </c>
    </row>
    <row r="20" spans="2:12" ht="12.75">
      <c r="B20" s="12">
        <v>16</v>
      </c>
      <c r="C20" s="14" t="s">
        <v>50</v>
      </c>
      <c r="D20" s="108">
        <v>1167.691947136</v>
      </c>
      <c r="E20" s="108">
        <v>2450.92904954</v>
      </c>
      <c r="F20" s="108">
        <v>1967.6677882719998</v>
      </c>
      <c r="G20" s="108">
        <v>280.71273520799997</v>
      </c>
      <c r="H20" s="108">
        <v>27.299622697000004</v>
      </c>
      <c r="I20" s="72"/>
      <c r="J20" s="89"/>
      <c r="K20" s="95">
        <f t="shared" si="0"/>
        <v>5894.301142852999</v>
      </c>
      <c r="L20" s="108">
        <v>79.456420553</v>
      </c>
    </row>
    <row r="21" spans="2:12" ht="12.75">
      <c r="B21" s="12">
        <v>17</v>
      </c>
      <c r="C21" s="14" t="s">
        <v>51</v>
      </c>
      <c r="D21" s="108">
        <v>75.832855671</v>
      </c>
      <c r="E21" s="108">
        <v>137.594907227</v>
      </c>
      <c r="F21" s="108">
        <v>435.52587655800005</v>
      </c>
      <c r="G21" s="108">
        <v>74.218265907</v>
      </c>
      <c r="H21" s="108">
        <v>5.490693106</v>
      </c>
      <c r="I21" s="72"/>
      <c r="J21" s="89"/>
      <c r="K21" s="95">
        <f t="shared" si="0"/>
        <v>728.662598469</v>
      </c>
      <c r="L21" s="108">
        <v>13.118670969</v>
      </c>
    </row>
    <row r="22" spans="2:12" ht="12.75">
      <c r="B22" s="12">
        <v>18</v>
      </c>
      <c r="C22" s="13" t="s">
        <v>52</v>
      </c>
      <c r="D22" s="108">
        <v>3.1678E-05</v>
      </c>
      <c r="E22" s="108">
        <v>0.065883333</v>
      </c>
      <c r="F22" s="108">
        <v>0.14379468399999998</v>
      </c>
      <c r="G22" s="108">
        <v>0.115080449</v>
      </c>
      <c r="H22" s="108">
        <v>0</v>
      </c>
      <c r="I22" s="72"/>
      <c r="J22" s="89"/>
      <c r="K22" s="95">
        <f t="shared" si="0"/>
        <v>0.32479014399999995</v>
      </c>
      <c r="L22" s="108">
        <v>0.015174085</v>
      </c>
    </row>
    <row r="23" spans="2:12" ht="12.75">
      <c r="B23" s="12">
        <v>19</v>
      </c>
      <c r="C23" s="14" t="s">
        <v>53</v>
      </c>
      <c r="D23" s="108">
        <v>7.7702515299999995</v>
      </c>
      <c r="E23" s="108">
        <v>128.83072892399997</v>
      </c>
      <c r="F23" s="108">
        <v>479.56770650600004</v>
      </c>
      <c r="G23" s="108">
        <v>77.262938404</v>
      </c>
      <c r="H23" s="108">
        <v>2.9687853559999997</v>
      </c>
      <c r="I23" s="72"/>
      <c r="J23" s="89"/>
      <c r="K23" s="95">
        <f t="shared" si="0"/>
        <v>696.4004107200001</v>
      </c>
      <c r="L23" s="108">
        <v>10.029596712</v>
      </c>
    </row>
    <row r="24" spans="2:12" ht="12.75">
      <c r="B24" s="12">
        <v>20</v>
      </c>
      <c r="C24" s="14" t="s">
        <v>54</v>
      </c>
      <c r="D24" s="108">
        <v>10009.116149913307</v>
      </c>
      <c r="E24" s="108">
        <v>11763.945239413</v>
      </c>
      <c r="F24" s="108">
        <v>10883.907874202</v>
      </c>
      <c r="G24" s="108">
        <v>2232.250290951</v>
      </c>
      <c r="H24" s="108">
        <v>383.339079575</v>
      </c>
      <c r="I24" s="72"/>
      <c r="J24" s="89"/>
      <c r="K24" s="95">
        <f t="shared" si="0"/>
        <v>35272.55863405431</v>
      </c>
      <c r="L24" s="108">
        <v>369.012721924</v>
      </c>
    </row>
    <row r="25" spans="2:12" ht="12.75">
      <c r="B25" s="12">
        <v>21</v>
      </c>
      <c r="C25" s="13" t="s">
        <v>55</v>
      </c>
      <c r="D25" s="108">
        <v>0.070728758</v>
      </c>
      <c r="E25" s="108">
        <v>1.506114038</v>
      </c>
      <c r="F25" s="108">
        <v>2.831428207</v>
      </c>
      <c r="G25" s="108">
        <v>0.343564732</v>
      </c>
      <c r="H25" s="108">
        <v>0.04818468</v>
      </c>
      <c r="I25" s="72"/>
      <c r="J25" s="89"/>
      <c r="K25" s="95">
        <f t="shared" si="0"/>
        <v>4.8000204150000005</v>
      </c>
      <c r="L25" s="108">
        <v>0.012199605</v>
      </c>
    </row>
    <row r="26" spans="2:12" ht="12.75">
      <c r="B26" s="12">
        <v>22</v>
      </c>
      <c r="C26" s="14" t="s">
        <v>56</v>
      </c>
      <c r="D26" s="108">
        <v>0.07801828499999999</v>
      </c>
      <c r="E26" s="108">
        <v>7.5856820879999995</v>
      </c>
      <c r="F26" s="108">
        <v>21.892352864000003</v>
      </c>
      <c r="G26" s="108">
        <v>0.496134729</v>
      </c>
      <c r="H26" s="108">
        <v>0.15674301699999998</v>
      </c>
      <c r="I26" s="72"/>
      <c r="J26" s="89"/>
      <c r="K26" s="95">
        <f t="shared" si="0"/>
        <v>30.208930983000002</v>
      </c>
      <c r="L26" s="108">
        <v>0.673534896</v>
      </c>
    </row>
    <row r="27" spans="2:12" ht="12.75">
      <c r="B27" s="12">
        <v>23</v>
      </c>
      <c r="C27" s="13" t="s">
        <v>57</v>
      </c>
      <c r="D27" s="108">
        <v>0.013832520999999999</v>
      </c>
      <c r="E27" s="108">
        <v>0.024669931</v>
      </c>
      <c r="F27" s="108">
        <v>1.083804111</v>
      </c>
      <c r="G27" s="108">
        <v>0.117551795</v>
      </c>
      <c r="H27" s="108">
        <v>0.010172894</v>
      </c>
      <c r="I27" s="72"/>
      <c r="J27" s="89"/>
      <c r="K27" s="95">
        <f t="shared" si="0"/>
        <v>1.250031252</v>
      </c>
      <c r="L27" s="108">
        <v>0.013182410999999998</v>
      </c>
    </row>
    <row r="28" spans="2:12" ht="12.75">
      <c r="B28" s="12">
        <v>24</v>
      </c>
      <c r="C28" s="13" t="s">
        <v>58</v>
      </c>
      <c r="D28" s="108">
        <v>0.036066964</v>
      </c>
      <c r="E28" s="108">
        <v>0.297432297</v>
      </c>
      <c r="F28" s="108">
        <v>2.8254185899999995</v>
      </c>
      <c r="G28" s="108">
        <v>0.063170324</v>
      </c>
      <c r="H28" s="108">
        <v>0.040090917</v>
      </c>
      <c r="I28" s="72"/>
      <c r="J28" s="89"/>
      <c r="K28" s="95">
        <f t="shared" si="0"/>
        <v>3.262179092</v>
      </c>
      <c r="L28" s="108">
        <v>0.15930646299999998</v>
      </c>
    </row>
    <row r="29" spans="2:12" ht="12.75">
      <c r="B29" s="12">
        <v>25</v>
      </c>
      <c r="C29" s="14" t="s">
        <v>59</v>
      </c>
      <c r="D29" s="108">
        <v>2604.440677534</v>
      </c>
      <c r="E29" s="108">
        <v>3404.2177994520002</v>
      </c>
      <c r="F29" s="108">
        <v>2636.67281114</v>
      </c>
      <c r="G29" s="108">
        <v>407.049425699</v>
      </c>
      <c r="H29" s="108">
        <v>42.909963807</v>
      </c>
      <c r="I29" s="72"/>
      <c r="J29" s="89"/>
      <c r="K29" s="95">
        <f t="shared" si="0"/>
        <v>9095.290677632</v>
      </c>
      <c r="L29" s="108">
        <v>50.804089069</v>
      </c>
    </row>
    <row r="30" spans="2:12" ht="12.75">
      <c r="B30" s="12">
        <v>26</v>
      </c>
      <c r="C30" s="14" t="s">
        <v>60</v>
      </c>
      <c r="D30" s="108">
        <v>32.622801398</v>
      </c>
      <c r="E30" s="108">
        <v>57.5861795</v>
      </c>
      <c r="F30" s="108">
        <v>197.298389876</v>
      </c>
      <c r="G30" s="108">
        <v>51.747732514999996</v>
      </c>
      <c r="H30" s="108">
        <v>1.762421293</v>
      </c>
      <c r="I30" s="72"/>
      <c r="J30" s="89"/>
      <c r="K30" s="95">
        <f t="shared" si="0"/>
        <v>341.01752458199996</v>
      </c>
      <c r="L30" s="108">
        <v>2.915857354</v>
      </c>
    </row>
    <row r="31" spans="2:12" ht="12.75">
      <c r="B31" s="12">
        <v>27</v>
      </c>
      <c r="C31" s="14" t="s">
        <v>17</v>
      </c>
      <c r="D31" s="108">
        <v>330.574044053</v>
      </c>
      <c r="E31" s="108">
        <v>881.09812985</v>
      </c>
      <c r="F31" s="108">
        <v>1632.875984364</v>
      </c>
      <c r="G31" s="108">
        <v>236.08332347399997</v>
      </c>
      <c r="H31" s="108">
        <v>17.135058881</v>
      </c>
      <c r="I31" s="72"/>
      <c r="J31" s="89"/>
      <c r="K31" s="95">
        <f t="shared" si="0"/>
        <v>3097.766540622</v>
      </c>
      <c r="L31" s="108">
        <v>26.915310941</v>
      </c>
    </row>
    <row r="32" spans="2:12" ht="12.75">
      <c r="B32" s="12">
        <v>28</v>
      </c>
      <c r="C32" s="14" t="s">
        <v>61</v>
      </c>
      <c r="D32" s="108">
        <v>0.387837694</v>
      </c>
      <c r="E32" s="108">
        <v>2.504398635</v>
      </c>
      <c r="F32" s="108">
        <v>17.615065454</v>
      </c>
      <c r="G32" s="108">
        <v>1.365690514</v>
      </c>
      <c r="H32" s="108">
        <v>0.253280976</v>
      </c>
      <c r="I32" s="72"/>
      <c r="J32" s="89"/>
      <c r="K32" s="95">
        <f t="shared" si="0"/>
        <v>22.126273273</v>
      </c>
      <c r="L32" s="108">
        <v>1.7007209239999999</v>
      </c>
    </row>
    <row r="33" spans="2:12" ht="12.75">
      <c r="B33" s="12">
        <v>29</v>
      </c>
      <c r="C33" s="14" t="s">
        <v>62</v>
      </c>
      <c r="D33" s="108">
        <v>51.383006366000004</v>
      </c>
      <c r="E33" s="108">
        <v>370.81656918799996</v>
      </c>
      <c r="F33" s="108">
        <v>494.254854391</v>
      </c>
      <c r="G33" s="108">
        <v>55.515280725</v>
      </c>
      <c r="H33" s="108">
        <v>2.8566939309999997</v>
      </c>
      <c r="I33" s="72"/>
      <c r="J33" s="89"/>
      <c r="K33" s="95">
        <f t="shared" si="0"/>
        <v>974.8264046009999</v>
      </c>
      <c r="L33" s="108">
        <v>16.986751182</v>
      </c>
    </row>
    <row r="34" spans="2:12" ht="12.75">
      <c r="B34" s="12">
        <v>30</v>
      </c>
      <c r="C34" s="14" t="s">
        <v>63</v>
      </c>
      <c r="D34" s="108">
        <v>11.792224842</v>
      </c>
      <c r="E34" s="108">
        <v>257.22436103900003</v>
      </c>
      <c r="F34" s="108">
        <v>629.383959528</v>
      </c>
      <c r="G34" s="108">
        <v>88.747098608</v>
      </c>
      <c r="H34" s="108">
        <v>3.5906975840000004</v>
      </c>
      <c r="I34" s="72"/>
      <c r="J34" s="89"/>
      <c r="K34" s="95">
        <f t="shared" si="0"/>
        <v>990.738341601</v>
      </c>
      <c r="L34" s="108">
        <v>16.577319358</v>
      </c>
    </row>
    <row r="35" spans="2:12" ht="12.75">
      <c r="B35" s="12">
        <v>31</v>
      </c>
      <c r="C35" s="13" t="s">
        <v>64</v>
      </c>
      <c r="D35" s="108">
        <v>0.019799674</v>
      </c>
      <c r="E35" s="108">
        <v>0.826517522</v>
      </c>
      <c r="F35" s="108">
        <v>14.976298135</v>
      </c>
      <c r="G35" s="108">
        <v>1.774871881</v>
      </c>
      <c r="H35" s="108">
        <v>0.017639637</v>
      </c>
      <c r="I35" s="72"/>
      <c r="J35" s="89"/>
      <c r="K35" s="95">
        <f t="shared" si="0"/>
        <v>17.615126849</v>
      </c>
      <c r="L35" s="108">
        <v>0</v>
      </c>
    </row>
    <row r="36" spans="2:12" ht="12.75">
      <c r="B36" s="12">
        <v>32</v>
      </c>
      <c r="C36" s="14" t="s">
        <v>65</v>
      </c>
      <c r="D36" s="108">
        <v>415.335632437</v>
      </c>
      <c r="E36" s="108">
        <v>1136.881053072</v>
      </c>
      <c r="F36" s="108">
        <v>1279.7662475030002</v>
      </c>
      <c r="G36" s="108">
        <v>334.45197027399996</v>
      </c>
      <c r="H36" s="108">
        <v>15.86057544</v>
      </c>
      <c r="I36" s="72"/>
      <c r="J36" s="89"/>
      <c r="K36" s="95">
        <f t="shared" si="0"/>
        <v>3182.295478726</v>
      </c>
      <c r="L36" s="108">
        <v>41.376826679000004</v>
      </c>
    </row>
    <row r="37" spans="2:12" ht="12.75">
      <c r="B37" s="12">
        <v>33</v>
      </c>
      <c r="C37" s="14" t="s">
        <v>134</v>
      </c>
      <c r="D37" s="108">
        <v>0.6566419969999999</v>
      </c>
      <c r="E37" s="108">
        <v>6.334606272</v>
      </c>
      <c r="F37" s="108">
        <v>41.36374061600001</v>
      </c>
      <c r="G37" s="109">
        <v>7.2426298849999995</v>
      </c>
      <c r="H37" s="109">
        <v>0.150761587</v>
      </c>
      <c r="I37" s="72"/>
      <c r="J37" s="89"/>
      <c r="K37" s="95">
        <f t="shared" si="0"/>
        <v>55.74838035700001</v>
      </c>
      <c r="L37" s="110">
        <v>0.271814041</v>
      </c>
    </row>
    <row r="38" spans="2:12" ht="12.75">
      <c r="B38" s="12">
        <v>34</v>
      </c>
      <c r="C38" s="14" t="s">
        <v>66</v>
      </c>
      <c r="D38" s="108">
        <v>0.05384790799999999</v>
      </c>
      <c r="E38" s="108">
        <v>0.21558973199999998</v>
      </c>
      <c r="F38" s="108">
        <v>2.801460469</v>
      </c>
      <c r="G38" s="108">
        <v>0.21114969500000003</v>
      </c>
      <c r="H38" s="108">
        <v>0.011905569999999999</v>
      </c>
      <c r="I38" s="72"/>
      <c r="J38" s="89"/>
      <c r="K38" s="95">
        <f t="shared" si="0"/>
        <v>3.293953374</v>
      </c>
      <c r="L38" s="108">
        <v>0</v>
      </c>
    </row>
    <row r="39" spans="2:12" ht="12.75">
      <c r="B39" s="12">
        <v>35</v>
      </c>
      <c r="C39" s="14" t="s">
        <v>67</v>
      </c>
      <c r="D39" s="108">
        <v>81.74449183</v>
      </c>
      <c r="E39" s="108">
        <v>762.0891991560001</v>
      </c>
      <c r="F39" s="108">
        <v>1323.8896308429998</v>
      </c>
      <c r="G39" s="108">
        <v>275.510955885</v>
      </c>
      <c r="H39" s="108">
        <v>8.611454468000002</v>
      </c>
      <c r="I39" s="72"/>
      <c r="J39" s="89"/>
      <c r="K39" s="95">
        <f t="shared" si="0"/>
        <v>2451.8457321819997</v>
      </c>
      <c r="L39" s="108">
        <v>52.978841228</v>
      </c>
    </row>
    <row r="40" spans="2:12" ht="12.75">
      <c r="B40" s="12">
        <v>36</v>
      </c>
      <c r="C40" s="14" t="s">
        <v>68</v>
      </c>
      <c r="D40" s="108">
        <v>1.03432072</v>
      </c>
      <c r="E40" s="108">
        <v>77.309992256</v>
      </c>
      <c r="F40" s="108">
        <v>129.206639605</v>
      </c>
      <c r="G40" s="108">
        <v>29.093922982</v>
      </c>
      <c r="H40" s="108">
        <v>0.579819631</v>
      </c>
      <c r="I40" s="72"/>
      <c r="J40" s="89"/>
      <c r="K40" s="95">
        <f t="shared" si="0"/>
        <v>237.224695194</v>
      </c>
      <c r="L40" s="108">
        <v>16.313107763999998</v>
      </c>
    </row>
    <row r="41" spans="2:12" ht="12.75">
      <c r="B41" s="12">
        <v>37</v>
      </c>
      <c r="C41" s="14" t="s">
        <v>69</v>
      </c>
      <c r="D41" s="108">
        <v>261.835939838</v>
      </c>
      <c r="E41" s="108">
        <v>2261.591151343</v>
      </c>
      <c r="F41" s="108">
        <v>1572.0029129289999</v>
      </c>
      <c r="G41" s="108">
        <v>377.92040771</v>
      </c>
      <c r="H41" s="108">
        <v>20.243935484999998</v>
      </c>
      <c r="I41" s="72"/>
      <c r="J41" s="89"/>
      <c r="K41" s="95">
        <f t="shared" si="0"/>
        <v>4493.594347305</v>
      </c>
      <c r="L41" s="108">
        <v>80.818228082</v>
      </c>
    </row>
    <row r="42" spans="2:12" ht="15">
      <c r="B42" s="15" t="s">
        <v>11</v>
      </c>
      <c r="C42" s="90"/>
      <c r="D42" s="89">
        <f>SUM(D5:D41)</f>
        <v>16119.934765132308</v>
      </c>
      <c r="E42" s="89">
        <f aca="true" t="shared" si="1" ref="E42:L42">SUM(E5:E41)</f>
        <v>27161.723204907998</v>
      </c>
      <c r="F42" s="89">
        <f t="shared" si="1"/>
        <v>28959.378091149003</v>
      </c>
      <c r="G42" s="89">
        <f t="shared" si="1"/>
        <v>5485.237044051998</v>
      </c>
      <c r="H42" s="89">
        <f t="shared" si="1"/>
        <v>573.7783258190001</v>
      </c>
      <c r="I42" s="89">
        <f t="shared" si="1"/>
        <v>0</v>
      </c>
      <c r="J42" s="89">
        <f t="shared" si="1"/>
        <v>0</v>
      </c>
      <c r="K42" s="89">
        <f>SUM(K5:K41)</f>
        <v>78300.05143106032</v>
      </c>
      <c r="L42" s="89">
        <f t="shared" si="1"/>
        <v>949.3607169430002</v>
      </c>
    </row>
    <row r="43" spans="2:6" ht="12.75">
      <c r="B43" t="s">
        <v>85</v>
      </c>
      <c r="E43" s="2"/>
      <c r="F43" s="10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2017-09-08T06:13:04Z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