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<sst xmlns="http://schemas.openxmlformats.org/spreadsheetml/2006/main" count="200" uniqueCount="165">
  <si>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</si>
  <si>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</si>
  <si>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</si>
  <si>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</si>
  <si>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</si>
  <si>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</si>
  <si>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</si>
  <si>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</si>
  <si>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</si>
  <si>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</si>
  <si>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</si>
  <si>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</si>
  <si>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</si>
  <si>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</si>
  <si>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</si>
  <si>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</si>
  <si>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</si>
  <si>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</si>
  <si>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</si>
  <si>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</si>
  <si>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</si>
  <si>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</si>
  <si>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</si>
  <si>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</si>
  <si>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</si>
  <si>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</si>
  <si>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</si>
  <si>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</si>
  <si>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</si>
  <si>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</si>
  <si>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</si>
  <si>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</si>
  <si>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</si>
  <si>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</si>
  <si>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</si>
  <si>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</si>
  <si>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</si>
  <si>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</si>
  <si>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</si>
  <si>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</si>
  <si>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</si>
  <si>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</si>
  <si>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</si>
  <si>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</si>
  <si>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</si>
  <si>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</si>
  <si>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</si>
  <si>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</si>
  <si>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</si>
  <si>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</si>
  <si>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</si>
  <si>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</si>
  <si>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</si>
  <si>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</si>
  <si>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</si>
  <si>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</si>
  <si>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</si>
  <si>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</si>
  <si>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</si>
  <si>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</si>
  <si>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</si>
  <si>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</si>
  <si>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</si>
  <si>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</si>
  <si>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</si>
  <si>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</si>
  <si>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</si>
  <si>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</si>
  <si>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</si>
  <si>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</si>
  <si>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</si>
  <si>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</si>
  <si>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</si>
  <si>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</si>
  <si>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</si>
  <si>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</si>
  <si>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</si>
  <si>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</si>
  <si>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</si>
  <si>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</si>
  <si>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</si>
  <si>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</si>
  <si>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</si>
  <si>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</si>
  <si>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</si>
  <si>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</si>
  <si>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</si>
  <si>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</si>
  <si>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</si>
  <si>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</si>
  <si>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</si>
  <si>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</si>
  <si>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</si>
  <si>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</si>
  <si>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</si>
  <si>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</si>
  <si>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</si>
  <si>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</si>
  <si>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</si>
  <si>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</si>
  <si>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</si>
  <si>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</si>
  <si>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</si>
  <si>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</si>
  <si>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</si>
  <si>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</si>
  <si>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</si>
  <si>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</si>
  <si>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</si>
  <si>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</si>
  <si>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</si>
  <si>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</si>
  <si>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</si>
  <si>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</si>
  <si>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</si>
  <si>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</si>
  <si>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</si>
  <si>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</si>
  <si>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</si>
  <si>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</si>
  <si>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</si>
  <si>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</si>
  <si>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</si>
  <si>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</si>
  <si>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</si>
  <si>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</si>
  <si>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</si>
  <si>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</si>
  <si>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</si>
  <si>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FMP - S146 - 12M</t>
  </si>
  <si>
    <t>DSPBR FMP - S148 - 12M</t>
  </si>
  <si>
    <t>DSPBR FMP - S149 - 12M</t>
  </si>
  <si>
    <t>DSPBR FMP - S151 - 12M</t>
  </si>
  <si>
    <t>DSPBR FMP - S153 - 12M</t>
  </si>
  <si>
    <t>DSP BlackRock Mutual Fund (All figures in Rs. Crore)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</si>
  <si>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</si>
  <si>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</si>
  <si>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</si>
  <si>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</si>
  <si>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</si>
  <si>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</si>
  <si>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</si>
  <si>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</si>
  <si>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</si>
  <si>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</si>
  <si>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</si>
  <si>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</si>
  <si>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</si>
  <si>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</si>
  <si>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</si>
  <si>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</si>
  <si>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</si>
  <si>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</si>
  <si>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</si>
  <si>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</si>
  <si>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</si>
  <si>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DSPBR DAF - S49 - 42M</t>
  </si>
  <si>
    <t>FMP - Series 204 - 37M</t>
  </si>
  <si>
    <t>FMP - Series 205 - 37M</t>
  </si>
  <si>
    <t>FMP - Series 209 - 37M</t>
  </si>
  <si>
    <t>FMP - Series 210 - 36M</t>
  </si>
  <si>
    <t>FMP - Series 211 - 38M</t>
  </si>
  <si>
    <t xml:space="preserve"> </t>
  </si>
  <si>
    <t>DSP BlackRock Mutual Fund: Average Assets Under Management (AAUM) as on 30.06.2017 (All figures in Rs. Crore)</t>
  </si>
  <si>
    <t>Table showing State wise /Union Territory wise contribution to AAUM of category of schemes as on 30.06.2017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</si>
</sst>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43" fontId="1" fillId="33" borderId="14" xfId="42" applyFont="1" applyFill="1" applyBorder="1" applyAlignment="1">
      <alignment/>
    </xf>
    <xf numFmtId="43" fontId="0" fillId="0" borderId="0" xfId="0" applyNumberFormat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9" fillId="0" borderId="10" xfId="55" applyNumberFormat="1" applyFont="1" applyBorder="1" applyProtection="1">
      <alignment/>
      <protection locked="0"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6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3" fontId="0" fillId="0" borderId="36" xfId="42" applyFont="1" applyBorder="1" applyAlignment="1">
      <alignment horizontal="center"/>
    </xf>
    <xf numFmtId="43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3" fillId="0" borderId="38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1" sqref="C1:BK1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10.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9.57421875" style="2" bestFit="1" customWidth="1"/>
    <col min="51" max="51" width="8.00390625" style="2" bestFit="1" customWidth="1"/>
    <col min="52" max="52" width="10.851562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64" width="9.140625" style="2" customWidth="1"/>
    <col min="65" max="65" width="10.57421875" style="2" bestFit="1" customWidth="1"/>
    <col min="66" max="16384" width="9.140625" style="2" customWidth="1"/>
  </cols>
  <sheetData>
    <row r="1" spans="1:256" s="1" customFormat="1" ht="19.5" thickBot="1">
      <c r="A1" s="145" t="s">
        <v>71</v>
      </c>
      <c r="B1" s="126" t="s">
        <v>30</v>
      </c>
      <c r="C1" s="131" t="s">
        <v>163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46"/>
      <c r="B2" s="127"/>
      <c r="C2" s="117" t="s">
        <v>29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17" t="s">
        <v>27</v>
      </c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9"/>
      <c r="AQ2" s="117" t="s">
        <v>28</v>
      </c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9"/>
      <c r="BK2" s="134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46"/>
      <c r="B3" s="127"/>
      <c r="C3" s="120" t="s">
        <v>12</v>
      </c>
      <c r="D3" s="121"/>
      <c r="E3" s="121"/>
      <c r="F3" s="121"/>
      <c r="G3" s="121"/>
      <c r="H3" s="121"/>
      <c r="I3" s="121"/>
      <c r="J3" s="121"/>
      <c r="K3" s="121"/>
      <c r="L3" s="122"/>
      <c r="M3" s="120" t="s">
        <v>13</v>
      </c>
      <c r="N3" s="121"/>
      <c r="O3" s="121"/>
      <c r="P3" s="121"/>
      <c r="Q3" s="121"/>
      <c r="R3" s="121"/>
      <c r="S3" s="121"/>
      <c r="T3" s="121"/>
      <c r="U3" s="121"/>
      <c r="V3" s="122"/>
      <c r="W3" s="120" t="s">
        <v>12</v>
      </c>
      <c r="X3" s="121"/>
      <c r="Y3" s="121"/>
      <c r="Z3" s="121"/>
      <c r="AA3" s="121"/>
      <c r="AB3" s="121"/>
      <c r="AC3" s="121"/>
      <c r="AD3" s="121"/>
      <c r="AE3" s="121"/>
      <c r="AF3" s="122"/>
      <c r="AG3" s="120" t="s">
        <v>13</v>
      </c>
      <c r="AH3" s="121"/>
      <c r="AI3" s="121"/>
      <c r="AJ3" s="121"/>
      <c r="AK3" s="121"/>
      <c r="AL3" s="121"/>
      <c r="AM3" s="121"/>
      <c r="AN3" s="121"/>
      <c r="AO3" s="121"/>
      <c r="AP3" s="122"/>
      <c r="AQ3" s="120" t="s">
        <v>12</v>
      </c>
      <c r="AR3" s="121"/>
      <c r="AS3" s="121"/>
      <c r="AT3" s="121"/>
      <c r="AU3" s="121"/>
      <c r="AV3" s="121"/>
      <c r="AW3" s="121"/>
      <c r="AX3" s="121"/>
      <c r="AY3" s="121"/>
      <c r="AZ3" s="122"/>
      <c r="BA3" s="120" t="s">
        <v>13</v>
      </c>
      <c r="BB3" s="121"/>
      <c r="BC3" s="121"/>
      <c r="BD3" s="121"/>
      <c r="BE3" s="121"/>
      <c r="BF3" s="121"/>
      <c r="BG3" s="121"/>
      <c r="BH3" s="121"/>
      <c r="BI3" s="121"/>
      <c r="BJ3" s="122"/>
      <c r="BK3" s="135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46"/>
      <c r="B4" s="127"/>
      <c r="C4" s="111" t="s">
        <v>31</v>
      </c>
      <c r="D4" s="112"/>
      <c r="E4" s="112"/>
      <c r="F4" s="112"/>
      <c r="G4" s="113"/>
      <c r="H4" s="114" t="s">
        <v>32</v>
      </c>
      <c r="I4" s="115"/>
      <c r="J4" s="115"/>
      <c r="K4" s="115"/>
      <c r="L4" s="116"/>
      <c r="M4" s="111" t="s">
        <v>31</v>
      </c>
      <c r="N4" s="112"/>
      <c r="O4" s="112"/>
      <c r="P4" s="112"/>
      <c r="Q4" s="113"/>
      <c r="R4" s="114" t="s">
        <v>32</v>
      </c>
      <c r="S4" s="115"/>
      <c r="T4" s="115"/>
      <c r="U4" s="115"/>
      <c r="V4" s="116"/>
      <c r="W4" s="111" t="s">
        <v>31</v>
      </c>
      <c r="X4" s="112"/>
      <c r="Y4" s="112"/>
      <c r="Z4" s="112"/>
      <c r="AA4" s="113"/>
      <c r="AB4" s="114" t="s">
        <v>32</v>
      </c>
      <c r="AC4" s="115"/>
      <c r="AD4" s="115"/>
      <c r="AE4" s="115"/>
      <c r="AF4" s="116"/>
      <c r="AG4" s="111" t="s">
        <v>31</v>
      </c>
      <c r="AH4" s="112"/>
      <c r="AI4" s="112"/>
      <c r="AJ4" s="112"/>
      <c r="AK4" s="113"/>
      <c r="AL4" s="114" t="s">
        <v>32</v>
      </c>
      <c r="AM4" s="115"/>
      <c r="AN4" s="115"/>
      <c r="AO4" s="115"/>
      <c r="AP4" s="116"/>
      <c r="AQ4" s="111" t="s">
        <v>31</v>
      </c>
      <c r="AR4" s="112"/>
      <c r="AS4" s="112"/>
      <c r="AT4" s="112"/>
      <c r="AU4" s="113"/>
      <c r="AV4" s="114" t="s">
        <v>32</v>
      </c>
      <c r="AW4" s="115"/>
      <c r="AX4" s="115"/>
      <c r="AY4" s="115"/>
      <c r="AZ4" s="116"/>
      <c r="BA4" s="111" t="s">
        <v>31</v>
      </c>
      <c r="BB4" s="112"/>
      <c r="BC4" s="112"/>
      <c r="BD4" s="112"/>
      <c r="BE4" s="113"/>
      <c r="BF4" s="114" t="s">
        <v>32</v>
      </c>
      <c r="BG4" s="115"/>
      <c r="BH4" s="115"/>
      <c r="BI4" s="115"/>
      <c r="BJ4" s="116"/>
      <c r="BK4" s="135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46"/>
      <c r="B5" s="127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6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28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30"/>
    </row>
    <row r="7" spans="1:63" ht="12.75">
      <c r="A7" s="11" t="s">
        <v>72</v>
      </c>
      <c r="B7" s="18" t="s">
        <v>14</v>
      </c>
      <c r="C7" s="128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30"/>
    </row>
    <row r="8" spans="1:63" ht="12.75">
      <c r="A8" s="11"/>
      <c r="B8" s="47" t="s">
        <v>94</v>
      </c>
      <c r="C8" s="45">
        <v>0</v>
      </c>
      <c r="D8" s="53">
        <v>930.0421137459999</v>
      </c>
      <c r="E8" s="45">
        <v>0</v>
      </c>
      <c r="F8" s="45">
        <v>0</v>
      </c>
      <c r="G8" s="45">
        <v>0</v>
      </c>
      <c r="H8" s="45">
        <v>25.525987933</v>
      </c>
      <c r="I8" s="45">
        <v>5366.093524763101</v>
      </c>
      <c r="J8" s="45">
        <v>1945.9660829210002</v>
      </c>
      <c r="K8" s="45">
        <v>0</v>
      </c>
      <c r="L8" s="45">
        <v>529.1921926900001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9.822908253</v>
      </c>
      <c r="S8" s="45">
        <v>120.402068456</v>
      </c>
      <c r="T8" s="45">
        <v>106.90067832999999</v>
      </c>
      <c r="U8" s="45">
        <v>0</v>
      </c>
      <c r="V8" s="45">
        <v>9.690529912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0.17985408399999997</v>
      </c>
      <c r="AC8" s="45">
        <v>29.381575194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0.034398313</v>
      </c>
      <c r="AM8" s="45">
        <v>0</v>
      </c>
      <c r="AN8" s="45">
        <v>0</v>
      </c>
      <c r="AO8" s="45">
        <v>0</v>
      </c>
      <c r="AP8" s="45">
        <v>0.26710961499999997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49.647996765</v>
      </c>
      <c r="AW8" s="45">
        <v>3915.5773182880007</v>
      </c>
      <c r="AX8" s="45">
        <v>116.586195374</v>
      </c>
      <c r="AY8" s="45">
        <v>0</v>
      </c>
      <c r="AZ8" s="45">
        <v>317.95616056399996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17.910352120000002</v>
      </c>
      <c r="BG8" s="53">
        <v>78.73008915300001</v>
      </c>
      <c r="BH8" s="45">
        <v>8.11386154</v>
      </c>
      <c r="BI8" s="45">
        <v>0</v>
      </c>
      <c r="BJ8" s="45">
        <v>48.593900850000004</v>
      </c>
      <c r="BK8" s="91">
        <f>SUM(C8:BJ8)</f>
        <v>13626.614898864102</v>
      </c>
    </row>
    <row r="9" spans="1:63" ht="12.75">
      <c r="A9" s="11"/>
      <c r="B9" s="47" t="s">
        <v>96</v>
      </c>
      <c r="C9" s="45">
        <v>0</v>
      </c>
      <c r="D9" s="53">
        <v>2.771544149</v>
      </c>
      <c r="E9" s="45">
        <v>0</v>
      </c>
      <c r="F9" s="45">
        <v>0</v>
      </c>
      <c r="G9" s="54">
        <v>0</v>
      </c>
      <c r="H9" s="55">
        <v>10.269106667</v>
      </c>
      <c r="I9" s="45">
        <v>0.18046184</v>
      </c>
      <c r="J9" s="45">
        <v>0.032809873</v>
      </c>
      <c r="K9" s="56">
        <v>0</v>
      </c>
      <c r="L9" s="54">
        <v>3.9796631060000003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3.3841077769999997</v>
      </c>
      <c r="S9" s="45">
        <v>0.043355891</v>
      </c>
      <c r="T9" s="45">
        <v>0</v>
      </c>
      <c r="U9" s="45">
        <v>0</v>
      </c>
      <c r="V9" s="54">
        <v>1.207429106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2.2878711449999996</v>
      </c>
      <c r="AW9" s="45">
        <v>2.83313863</v>
      </c>
      <c r="AX9" s="45">
        <v>0</v>
      </c>
      <c r="AY9" s="56">
        <v>0</v>
      </c>
      <c r="AZ9" s="54">
        <v>9.934176355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0.36829932300000007</v>
      </c>
      <c r="BG9" s="53">
        <v>0.331952964</v>
      </c>
      <c r="BH9" s="45">
        <v>0</v>
      </c>
      <c r="BI9" s="45">
        <v>0</v>
      </c>
      <c r="BJ9" s="45">
        <v>0.33657926299999996</v>
      </c>
      <c r="BK9" s="91">
        <f>SUM(C9:BJ9)</f>
        <v>37.960496089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J10">SUM(D8:D9)</f>
        <v>932.8136578949999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35.7950946</v>
      </c>
      <c r="I10" s="92">
        <f t="shared" si="0"/>
        <v>5366.273986603102</v>
      </c>
      <c r="J10" s="92">
        <f t="shared" si="0"/>
        <v>1945.998892794</v>
      </c>
      <c r="K10" s="92">
        <f t="shared" si="0"/>
        <v>0</v>
      </c>
      <c r="L10" s="92">
        <f t="shared" si="0"/>
        <v>533.171855796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13.207016029999998</v>
      </c>
      <c r="S10" s="92">
        <f t="shared" si="0"/>
        <v>120.445424347</v>
      </c>
      <c r="T10" s="92">
        <f t="shared" si="0"/>
        <v>106.90067832999999</v>
      </c>
      <c r="U10" s="92">
        <f t="shared" si="0"/>
        <v>0</v>
      </c>
      <c r="V10" s="92">
        <f t="shared" si="0"/>
        <v>10.897959018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0.17985408399999997</v>
      </c>
      <c r="AC10" s="92">
        <f t="shared" si="0"/>
        <v>29.381575194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0.034398313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0.26710961499999997</v>
      </c>
      <c r="AQ10" s="92">
        <f t="shared" si="0"/>
        <v>0</v>
      </c>
      <c r="AR10" s="92">
        <f t="shared" si="0"/>
        <v>0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51.93586791</v>
      </c>
      <c r="AW10" s="92">
        <f t="shared" si="0"/>
        <v>3918.410456918001</v>
      </c>
      <c r="AX10" s="92">
        <f t="shared" si="0"/>
        <v>116.586195374</v>
      </c>
      <c r="AY10" s="92">
        <f t="shared" si="0"/>
        <v>0</v>
      </c>
      <c r="AZ10" s="92">
        <f t="shared" si="0"/>
        <v>327.89033691899994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18.278651443</v>
      </c>
      <c r="BG10" s="92">
        <f t="shared" si="0"/>
        <v>79.062042117</v>
      </c>
      <c r="BH10" s="92">
        <f t="shared" si="0"/>
        <v>8.11386154</v>
      </c>
      <c r="BI10" s="92">
        <f t="shared" si="0"/>
        <v>0</v>
      </c>
      <c r="BJ10" s="92">
        <f t="shared" si="0"/>
        <v>48.930480113</v>
      </c>
      <c r="BK10" s="92">
        <f>SUM(BK8:BK9)</f>
        <v>13664.5753949531</v>
      </c>
    </row>
    <row r="11" spans="1:63" ht="12.75">
      <c r="A11" s="11" t="s">
        <v>73</v>
      </c>
      <c r="B11" s="18" t="s">
        <v>3</v>
      </c>
      <c r="C11" s="123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5"/>
    </row>
    <row r="12" spans="1:63" ht="12.75">
      <c r="A12" s="11"/>
      <c r="B12" s="46" t="s">
        <v>95</v>
      </c>
      <c r="C12" s="45">
        <v>0</v>
      </c>
      <c r="D12" s="53">
        <v>243.575003733</v>
      </c>
      <c r="E12" s="45">
        <v>0</v>
      </c>
      <c r="F12" s="45">
        <v>0</v>
      </c>
      <c r="G12" s="54">
        <v>0</v>
      </c>
      <c r="H12" s="55">
        <v>1.8177269439999997</v>
      </c>
      <c r="I12" s="45">
        <v>48.54211419</v>
      </c>
      <c r="J12" s="45">
        <v>0</v>
      </c>
      <c r="K12" s="56">
        <v>0</v>
      </c>
      <c r="L12" s="54">
        <v>73.76928460799999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0.8536732640000001</v>
      </c>
      <c r="S12" s="45">
        <v>4.077862067</v>
      </c>
      <c r="T12" s="45">
        <v>0</v>
      </c>
      <c r="U12" s="45">
        <v>0</v>
      </c>
      <c r="V12" s="54">
        <v>0.112583196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3.6897372159999997</v>
      </c>
      <c r="AW12" s="45">
        <v>12.486415828</v>
      </c>
      <c r="AX12" s="45">
        <v>0</v>
      </c>
      <c r="AY12" s="56">
        <v>0</v>
      </c>
      <c r="AZ12" s="54">
        <v>38.23432295800001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1.250417897</v>
      </c>
      <c r="BG12" s="53">
        <v>0.28275964500000006</v>
      </c>
      <c r="BH12" s="45">
        <v>3.03042421</v>
      </c>
      <c r="BI12" s="45">
        <v>0</v>
      </c>
      <c r="BJ12" s="45">
        <v>2.01472908</v>
      </c>
      <c r="BK12" s="91">
        <f>SUM(C12:BJ12)</f>
        <v>433.73705483599997</v>
      </c>
    </row>
    <row r="13" spans="1:63" ht="12.75">
      <c r="A13" s="11"/>
      <c r="B13" s="47" t="s">
        <v>136</v>
      </c>
      <c r="C13" s="45">
        <v>0</v>
      </c>
      <c r="D13" s="53">
        <v>10.742475295999999</v>
      </c>
      <c r="E13" s="45">
        <v>0</v>
      </c>
      <c r="F13" s="45">
        <v>0</v>
      </c>
      <c r="G13" s="54">
        <v>0</v>
      </c>
      <c r="H13" s="55">
        <v>1.7482346309999999</v>
      </c>
      <c r="I13" s="45">
        <v>0</v>
      </c>
      <c r="J13" s="45">
        <v>0</v>
      </c>
      <c r="K13" s="56">
        <v>0</v>
      </c>
      <c r="L13" s="54">
        <v>0.910474926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0.36526553900000003</v>
      </c>
      <c r="S13" s="45">
        <v>0</v>
      </c>
      <c r="T13" s="45">
        <v>0</v>
      </c>
      <c r="U13" s="45">
        <v>0</v>
      </c>
      <c r="V13" s="54">
        <v>1.4003E-05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1.1695956840000001</v>
      </c>
      <c r="AW13" s="45">
        <v>5.052345099999999</v>
      </c>
      <c r="AX13" s="45">
        <v>0</v>
      </c>
      <c r="AY13" s="56">
        <v>0</v>
      </c>
      <c r="AZ13" s="54">
        <v>13.403550606000001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0.098424241</v>
      </c>
      <c r="BG13" s="53">
        <v>0.009696744</v>
      </c>
      <c r="BH13" s="45">
        <v>0</v>
      </c>
      <c r="BI13" s="45">
        <v>0</v>
      </c>
      <c r="BJ13" s="45">
        <v>0.005259721</v>
      </c>
      <c r="BK13" s="91">
        <f>SUM(C13:BJ13)</f>
        <v>33.505336491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254.317479029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3.5659615749999993</v>
      </c>
      <c r="I14" s="93">
        <f t="shared" si="1"/>
        <v>48.54211419</v>
      </c>
      <c r="J14" s="93">
        <f t="shared" si="1"/>
        <v>0</v>
      </c>
      <c r="K14" s="93">
        <f t="shared" si="1"/>
        <v>0</v>
      </c>
      <c r="L14" s="93">
        <f t="shared" si="1"/>
        <v>74.679759534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1.2189388030000001</v>
      </c>
      <c r="S14" s="93">
        <f t="shared" si="1"/>
        <v>4.077862067</v>
      </c>
      <c r="T14" s="93">
        <f t="shared" si="1"/>
        <v>0</v>
      </c>
      <c r="U14" s="93">
        <f t="shared" si="1"/>
        <v>0</v>
      </c>
      <c r="V14" s="93">
        <f t="shared" si="1"/>
        <v>0.112597199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0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4.8593329</v>
      </c>
      <c r="AW14" s="93">
        <f t="shared" si="2"/>
        <v>17.538760928</v>
      </c>
      <c r="AX14" s="93">
        <f t="shared" si="2"/>
        <v>0</v>
      </c>
      <c r="AY14" s="93">
        <f t="shared" si="2"/>
        <v>0</v>
      </c>
      <c r="AZ14" s="93">
        <f t="shared" si="2"/>
        <v>51.63787356400001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1.348842138</v>
      </c>
      <c r="BG14" s="93">
        <f t="shared" si="2"/>
        <v>0.29245638900000004</v>
      </c>
      <c r="BH14" s="93">
        <f t="shared" si="2"/>
        <v>3.03042421</v>
      </c>
      <c r="BI14" s="93">
        <f t="shared" si="2"/>
        <v>0</v>
      </c>
      <c r="BJ14" s="93">
        <f t="shared" si="2"/>
        <v>2.019988801</v>
      </c>
      <c r="BK14" s="93">
        <f t="shared" si="2"/>
        <v>467.24239132699995</v>
      </c>
    </row>
    <row r="15" spans="1:63" ht="12.75">
      <c r="A15" s="11" t="s">
        <v>74</v>
      </c>
      <c r="B15" s="18" t="s">
        <v>10</v>
      </c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40"/>
    </row>
    <row r="16" spans="1:63" ht="12.75">
      <c r="A16" s="96"/>
      <c r="B16" s="3" t="s">
        <v>137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0.161454855</v>
      </c>
      <c r="I16" s="45">
        <v>0</v>
      </c>
      <c r="J16" s="45">
        <v>0</v>
      </c>
      <c r="K16" s="45">
        <v>0</v>
      </c>
      <c r="L16" s="54">
        <v>0.539271216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0.038663831</v>
      </c>
      <c r="S16" s="45">
        <v>0</v>
      </c>
      <c r="T16" s="45">
        <v>0</v>
      </c>
      <c r="U16" s="45">
        <v>0</v>
      </c>
      <c r="V16" s="54">
        <v>0.05948281700000001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17.390385731</v>
      </c>
      <c r="AW16" s="45">
        <v>14.727368788</v>
      </c>
      <c r="AX16" s="45">
        <v>0</v>
      </c>
      <c r="AY16" s="45">
        <v>0</v>
      </c>
      <c r="AZ16" s="54">
        <v>65.152380416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6.275788012</v>
      </c>
      <c r="BG16" s="53">
        <v>1.349695967</v>
      </c>
      <c r="BH16" s="45">
        <v>0</v>
      </c>
      <c r="BI16" s="45">
        <v>0</v>
      </c>
      <c r="BJ16" s="56">
        <v>9.338391114999999</v>
      </c>
      <c r="BK16" s="61">
        <f aca="true" t="shared" si="3" ref="BK16:BK38">SUM(C16:BJ16)</f>
        <v>115.03288274799998</v>
      </c>
    </row>
    <row r="17" spans="1:63" ht="12.75">
      <c r="A17" s="96"/>
      <c r="B17" s="3" t="s">
        <v>143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0.119044045</v>
      </c>
      <c r="I17" s="45">
        <v>0</v>
      </c>
      <c r="J17" s="45">
        <v>0</v>
      </c>
      <c r="K17" s="45">
        <v>0</v>
      </c>
      <c r="L17" s="54">
        <v>0.762513938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0.039500898</v>
      </c>
      <c r="S17" s="45">
        <v>0</v>
      </c>
      <c r="T17" s="45">
        <v>2.14039</v>
      </c>
      <c r="U17" s="45">
        <v>0</v>
      </c>
      <c r="V17" s="54">
        <v>0.0214039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12.675446319999999</v>
      </c>
      <c r="AW17" s="45">
        <v>9.334010597999999</v>
      </c>
      <c r="AX17" s="45">
        <v>0</v>
      </c>
      <c r="AY17" s="45">
        <v>0</v>
      </c>
      <c r="AZ17" s="54">
        <v>43.76999699500001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3.06597378</v>
      </c>
      <c r="BG17" s="53">
        <v>1.715356602</v>
      </c>
      <c r="BH17" s="45">
        <v>0.740332833</v>
      </c>
      <c r="BI17" s="45">
        <v>0</v>
      </c>
      <c r="BJ17" s="56">
        <v>11.531167160999999</v>
      </c>
      <c r="BK17" s="61">
        <f t="shared" si="3"/>
        <v>85.91513707000001</v>
      </c>
    </row>
    <row r="18" spans="1:63" ht="12.75">
      <c r="A18" s="96"/>
      <c r="B18" s="3" t="s">
        <v>144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0.131219201</v>
      </c>
      <c r="I18" s="45">
        <v>0.15886155</v>
      </c>
      <c r="J18" s="45">
        <v>0</v>
      </c>
      <c r="K18" s="45">
        <v>0</v>
      </c>
      <c r="L18" s="54">
        <v>0.34030535700000003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0.071434744</v>
      </c>
      <c r="S18" s="45">
        <v>0</v>
      </c>
      <c r="T18" s="45">
        <v>2.118154</v>
      </c>
      <c r="U18" s="45">
        <v>0</v>
      </c>
      <c r="V18" s="54">
        <v>0.01059077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17.234145162</v>
      </c>
      <c r="AW18" s="45">
        <v>15.482546739</v>
      </c>
      <c r="AX18" s="45">
        <v>0</v>
      </c>
      <c r="AY18" s="45">
        <v>0</v>
      </c>
      <c r="AZ18" s="54">
        <v>92.380735643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6.651868232</v>
      </c>
      <c r="BG18" s="53">
        <v>0.32455274300000003</v>
      </c>
      <c r="BH18" s="45">
        <v>0</v>
      </c>
      <c r="BI18" s="45">
        <v>0</v>
      </c>
      <c r="BJ18" s="56">
        <v>8.692218571000002</v>
      </c>
      <c r="BK18" s="61">
        <f t="shared" si="3"/>
        <v>143.596632712</v>
      </c>
    </row>
    <row r="19" spans="1:63" ht="12.75">
      <c r="A19" s="96"/>
      <c r="B19" s="3" t="s">
        <v>145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0.133316859</v>
      </c>
      <c r="I19" s="45">
        <v>0</v>
      </c>
      <c r="J19" s="45">
        <v>0</v>
      </c>
      <c r="K19" s="45">
        <v>0</v>
      </c>
      <c r="L19" s="54">
        <v>0.332658513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0.104579238</v>
      </c>
      <c r="S19" s="45">
        <v>3.213069</v>
      </c>
      <c r="T19" s="45">
        <v>2.142046</v>
      </c>
      <c r="U19" s="45">
        <v>0</v>
      </c>
      <c r="V19" s="54">
        <v>0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15.904851977999998</v>
      </c>
      <c r="AW19" s="45">
        <v>7.827279245</v>
      </c>
      <c r="AX19" s="45">
        <v>0</v>
      </c>
      <c r="AY19" s="45">
        <v>0</v>
      </c>
      <c r="AZ19" s="54">
        <v>53.421071702000006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5.658185084</v>
      </c>
      <c r="BG19" s="53">
        <v>1.963771377</v>
      </c>
      <c r="BH19" s="45">
        <v>0</v>
      </c>
      <c r="BI19" s="45">
        <v>0</v>
      </c>
      <c r="BJ19" s="56">
        <v>12.268529452</v>
      </c>
      <c r="BK19" s="61">
        <f t="shared" si="3"/>
        <v>102.969358448</v>
      </c>
    </row>
    <row r="20" spans="1:63" ht="12.75">
      <c r="A20" s="96"/>
      <c r="B20" s="3" t="s">
        <v>148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0.10877326000000001</v>
      </c>
      <c r="I20" s="45">
        <v>0</v>
      </c>
      <c r="J20" s="45">
        <v>0</v>
      </c>
      <c r="K20" s="45">
        <v>0</v>
      </c>
      <c r="L20" s="54">
        <v>0.338833908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0.11710053</v>
      </c>
      <c r="S20" s="45">
        <v>0</v>
      </c>
      <c r="T20" s="45">
        <v>2.344871334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5.209215906000001</v>
      </c>
      <c r="AW20" s="45">
        <v>1.582930847</v>
      </c>
      <c r="AX20" s="45">
        <v>0</v>
      </c>
      <c r="AY20" s="45">
        <v>0</v>
      </c>
      <c r="AZ20" s="54">
        <v>15.698924943000002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1.84791428</v>
      </c>
      <c r="BG20" s="53">
        <v>0.02324864</v>
      </c>
      <c r="BH20" s="45">
        <v>0</v>
      </c>
      <c r="BI20" s="45">
        <v>0</v>
      </c>
      <c r="BJ20" s="56">
        <v>0.517107875</v>
      </c>
      <c r="BK20" s="61">
        <f t="shared" si="3"/>
        <v>27.788921523000003</v>
      </c>
    </row>
    <row r="21" spans="1:63" ht="12.75">
      <c r="A21" s="96"/>
      <c r="B21" s="3" t="s">
        <v>152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0.281810373</v>
      </c>
      <c r="I21" s="45">
        <v>0.289369583</v>
      </c>
      <c r="J21" s="45">
        <v>0</v>
      </c>
      <c r="K21" s="45">
        <v>0</v>
      </c>
      <c r="L21" s="54">
        <v>0.43405437599999996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0.024885784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7.5671546439999995</v>
      </c>
      <c r="AW21" s="45">
        <v>3.016370322</v>
      </c>
      <c r="AX21" s="45">
        <v>0</v>
      </c>
      <c r="AY21" s="45">
        <v>0</v>
      </c>
      <c r="AZ21" s="54">
        <v>34.246430965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2.391231854</v>
      </c>
      <c r="BG21" s="53">
        <v>0.574857667</v>
      </c>
      <c r="BH21" s="45">
        <v>0</v>
      </c>
      <c r="BI21" s="45">
        <v>0</v>
      </c>
      <c r="BJ21" s="56">
        <v>5.134102864</v>
      </c>
      <c r="BK21" s="61">
        <f t="shared" si="3"/>
        <v>53.960268432</v>
      </c>
    </row>
    <row r="22" spans="1:63" ht="12.75">
      <c r="A22" s="96"/>
      <c r="B22" s="3" t="s">
        <v>153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0.27022625399999994</v>
      </c>
      <c r="I22" s="45">
        <v>0.291675333</v>
      </c>
      <c r="J22" s="45">
        <v>0</v>
      </c>
      <c r="K22" s="45">
        <v>0</v>
      </c>
      <c r="L22" s="54">
        <v>0.3500104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0.05989844700000001</v>
      </c>
      <c r="S22" s="45">
        <v>0</v>
      </c>
      <c r="T22" s="45">
        <v>0</v>
      </c>
      <c r="U22" s="45">
        <v>0</v>
      </c>
      <c r="V22" s="54">
        <v>0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8.852407755</v>
      </c>
      <c r="AW22" s="45">
        <v>2.161659977</v>
      </c>
      <c r="AX22" s="45">
        <v>0</v>
      </c>
      <c r="AY22" s="45">
        <v>0</v>
      </c>
      <c r="AZ22" s="54">
        <v>37.39573339299999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2.6354395009999996</v>
      </c>
      <c r="BG22" s="53">
        <v>0.189948804</v>
      </c>
      <c r="BH22" s="45">
        <v>0</v>
      </c>
      <c r="BI22" s="45">
        <v>0</v>
      </c>
      <c r="BJ22" s="56">
        <v>6.569612746</v>
      </c>
      <c r="BK22" s="61">
        <f t="shared" si="3"/>
        <v>58.77661260999999</v>
      </c>
    </row>
    <row r="23" spans="1:63" ht="12.75">
      <c r="A23" s="96"/>
      <c r="B23" s="3" t="s">
        <v>156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0.08742615799999999</v>
      </c>
      <c r="I23" s="45">
        <v>0.528422667</v>
      </c>
      <c r="J23" s="45">
        <v>0</v>
      </c>
      <c r="K23" s="45">
        <v>0</v>
      </c>
      <c r="L23" s="54">
        <v>0.24307442599999998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0.058663476</v>
      </c>
      <c r="S23" s="45">
        <v>0</v>
      </c>
      <c r="T23" s="45">
        <v>0</v>
      </c>
      <c r="U23" s="45">
        <v>0</v>
      </c>
      <c r="V23" s="54">
        <v>0.052842267000000005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7.000551833</v>
      </c>
      <c r="AW23" s="45">
        <v>4.139050936</v>
      </c>
      <c r="AX23" s="45">
        <v>0</v>
      </c>
      <c r="AY23" s="45">
        <v>0</v>
      </c>
      <c r="AZ23" s="54">
        <v>30.696047528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1.305358927</v>
      </c>
      <c r="BG23" s="53">
        <v>0</v>
      </c>
      <c r="BH23" s="45">
        <v>0</v>
      </c>
      <c r="BI23" s="45">
        <v>0</v>
      </c>
      <c r="BJ23" s="56">
        <v>2.076212914</v>
      </c>
      <c r="BK23" s="61">
        <f t="shared" si="3"/>
        <v>46.187651132000006</v>
      </c>
    </row>
    <row r="24" spans="1:63" ht="12.75">
      <c r="A24" s="96"/>
      <c r="B24" s="3" t="s">
        <v>129</v>
      </c>
      <c r="C24" s="55">
        <v>0</v>
      </c>
      <c r="D24" s="53">
        <v>7.9293250969999995</v>
      </c>
      <c r="E24" s="45">
        <v>0</v>
      </c>
      <c r="F24" s="45">
        <v>0</v>
      </c>
      <c r="G24" s="54">
        <v>0</v>
      </c>
      <c r="H24" s="73">
        <v>0.009679509</v>
      </c>
      <c r="I24" s="45">
        <v>13.980192885</v>
      </c>
      <c r="J24" s="45">
        <v>0</v>
      </c>
      <c r="K24" s="45">
        <v>0</v>
      </c>
      <c r="L24" s="54">
        <v>2.988417314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0.002904221</v>
      </c>
      <c r="S24" s="45">
        <v>0</v>
      </c>
      <c r="T24" s="45">
        <v>0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2.1906566670000003</v>
      </c>
      <c r="AS24" s="45">
        <v>0</v>
      </c>
      <c r="AT24" s="45">
        <v>0</v>
      </c>
      <c r="AU24" s="54">
        <v>0</v>
      </c>
      <c r="AV24" s="73">
        <v>0.058312798</v>
      </c>
      <c r="AW24" s="45">
        <v>2.0898864600000002</v>
      </c>
      <c r="AX24" s="45">
        <v>0</v>
      </c>
      <c r="AY24" s="45">
        <v>0</v>
      </c>
      <c r="AZ24" s="54">
        <v>8.781756997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0.004376932</v>
      </c>
      <c r="BG24" s="53">
        <v>0</v>
      </c>
      <c r="BH24" s="45">
        <v>0</v>
      </c>
      <c r="BI24" s="45">
        <v>0</v>
      </c>
      <c r="BJ24" s="56">
        <v>0.037241163</v>
      </c>
      <c r="BK24" s="61">
        <f t="shared" si="3"/>
        <v>38.07275004299999</v>
      </c>
    </row>
    <row r="25" spans="1:63" ht="12.75">
      <c r="A25" s="96"/>
      <c r="B25" s="3" t="s">
        <v>130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0.000680216</v>
      </c>
      <c r="I25" s="45">
        <v>0</v>
      </c>
      <c r="J25" s="45">
        <v>0</v>
      </c>
      <c r="K25" s="45">
        <v>0</v>
      </c>
      <c r="L25" s="54">
        <v>0.09483783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</v>
      </c>
      <c r="S25" s="45">
        <v>0</v>
      </c>
      <c r="T25" s="45">
        <v>0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0.003914819999999999</v>
      </c>
      <c r="AW25" s="45">
        <v>0.369945959</v>
      </c>
      <c r="AX25" s="45">
        <v>0</v>
      </c>
      <c r="AY25" s="45">
        <v>0</v>
      </c>
      <c r="AZ25" s="54">
        <v>0.30825741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0</v>
      </c>
      <c r="BG25" s="53">
        <v>0</v>
      </c>
      <c r="BH25" s="45">
        <v>0</v>
      </c>
      <c r="BI25" s="45">
        <v>0</v>
      </c>
      <c r="BJ25" s="56">
        <v>0.0978705</v>
      </c>
      <c r="BK25" s="61">
        <f t="shared" si="3"/>
        <v>0.875506735</v>
      </c>
    </row>
    <row r="26" spans="1:63" ht="12.75">
      <c r="A26" s="96"/>
      <c r="B26" s="3" t="s">
        <v>131</v>
      </c>
      <c r="C26" s="55">
        <v>0</v>
      </c>
      <c r="D26" s="53">
        <v>39.50786665</v>
      </c>
      <c r="E26" s="45">
        <v>0</v>
      </c>
      <c r="F26" s="45">
        <v>0</v>
      </c>
      <c r="G26" s="54">
        <v>0</v>
      </c>
      <c r="H26" s="73">
        <v>0.066912676</v>
      </c>
      <c r="I26" s="45">
        <v>43.074820767</v>
      </c>
      <c r="J26" s="45">
        <v>0</v>
      </c>
      <c r="K26" s="45">
        <v>0</v>
      </c>
      <c r="L26" s="54">
        <v>39.550535145999994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0.0059261800000000005</v>
      </c>
      <c r="S26" s="45">
        <v>3.950786665</v>
      </c>
      <c r="T26" s="45">
        <v>0</v>
      </c>
      <c r="U26" s="45">
        <v>0</v>
      </c>
      <c r="V26" s="54">
        <v>0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0.023665910000000002</v>
      </c>
      <c r="AW26" s="45">
        <v>1.02157845</v>
      </c>
      <c r="AX26" s="45">
        <v>0</v>
      </c>
      <c r="AY26" s="45">
        <v>0</v>
      </c>
      <c r="AZ26" s="54">
        <v>12.836776132999999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0.013016251</v>
      </c>
      <c r="BG26" s="53">
        <v>0</v>
      </c>
      <c r="BH26" s="45">
        <v>0</v>
      </c>
      <c r="BI26" s="45">
        <v>0</v>
      </c>
      <c r="BJ26" s="56">
        <v>0</v>
      </c>
      <c r="BK26" s="61">
        <f t="shared" si="3"/>
        <v>140.051884828</v>
      </c>
    </row>
    <row r="27" spans="1:63" ht="12.75">
      <c r="A27" s="96"/>
      <c r="B27" s="3" t="s">
        <v>132</v>
      </c>
      <c r="C27" s="55">
        <v>0</v>
      </c>
      <c r="D27" s="53">
        <v>107.1157384</v>
      </c>
      <c r="E27" s="45">
        <v>0</v>
      </c>
      <c r="F27" s="45">
        <v>0</v>
      </c>
      <c r="G27" s="54">
        <v>0</v>
      </c>
      <c r="H27" s="73">
        <v>0.07258674799999999</v>
      </c>
      <c r="I27" s="45">
        <v>79.434530813</v>
      </c>
      <c r="J27" s="45">
        <v>0</v>
      </c>
      <c r="K27" s="45">
        <v>0</v>
      </c>
      <c r="L27" s="54">
        <v>41.872084002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</v>
      </c>
      <c r="S27" s="45">
        <v>0</v>
      </c>
      <c r="T27" s="45">
        <v>0</v>
      </c>
      <c r="U27" s="45">
        <v>0</v>
      </c>
      <c r="V27" s="54">
        <v>0.257973429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0.030539267999999998</v>
      </c>
      <c r="AW27" s="45">
        <v>9.312069445</v>
      </c>
      <c r="AX27" s="45">
        <v>0</v>
      </c>
      <c r="AY27" s="45">
        <v>0</v>
      </c>
      <c r="AZ27" s="54">
        <v>53.124907897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0.010364695</v>
      </c>
      <c r="BG27" s="53">
        <v>0</v>
      </c>
      <c r="BH27" s="45">
        <v>0</v>
      </c>
      <c r="BI27" s="45">
        <v>0</v>
      </c>
      <c r="BJ27" s="56">
        <v>0</v>
      </c>
      <c r="BK27" s="61">
        <f t="shared" si="3"/>
        <v>291.230794697</v>
      </c>
    </row>
    <row r="28" spans="1:63" ht="12.75">
      <c r="A28" s="96"/>
      <c r="B28" s="3" t="s">
        <v>133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3">
        <v>0.00484772</v>
      </c>
      <c r="I28" s="45">
        <v>0.020848293</v>
      </c>
      <c r="J28" s="45">
        <v>0</v>
      </c>
      <c r="K28" s="45">
        <v>0</v>
      </c>
      <c r="L28" s="54">
        <v>4.860692673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</v>
      </c>
      <c r="S28" s="45">
        <v>0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0.063491603</v>
      </c>
      <c r="AW28" s="45">
        <v>0.622008255</v>
      </c>
      <c r="AX28" s="45">
        <v>0</v>
      </c>
      <c r="AY28" s="45">
        <v>0</v>
      </c>
      <c r="AZ28" s="54">
        <v>3.426022937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0.011251236999999999</v>
      </c>
      <c r="BG28" s="53">
        <v>4.628995583</v>
      </c>
      <c r="BH28" s="45">
        <v>0</v>
      </c>
      <c r="BI28" s="45">
        <v>0</v>
      </c>
      <c r="BJ28" s="56">
        <v>0</v>
      </c>
      <c r="BK28" s="61">
        <f t="shared" si="3"/>
        <v>13.638158300999999</v>
      </c>
    </row>
    <row r="29" spans="1:63" ht="12.75">
      <c r="A29" s="96"/>
      <c r="B29" s="3" t="s">
        <v>138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3">
        <v>0.109050232</v>
      </c>
      <c r="I29" s="45">
        <v>2.1784417670000003</v>
      </c>
      <c r="J29" s="45">
        <v>0</v>
      </c>
      <c r="K29" s="45">
        <v>0</v>
      </c>
      <c r="L29" s="54">
        <v>3.716165366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0.083293361</v>
      </c>
      <c r="S29" s="45">
        <v>12.814363329999999</v>
      </c>
      <c r="T29" s="45">
        <v>0</v>
      </c>
      <c r="U29" s="45">
        <v>0</v>
      </c>
      <c r="V29" s="54">
        <v>0.17940108600000002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2.026132782</v>
      </c>
      <c r="AW29" s="45">
        <v>10.127695201</v>
      </c>
      <c r="AX29" s="45">
        <v>0</v>
      </c>
      <c r="AY29" s="45">
        <v>0</v>
      </c>
      <c r="AZ29" s="54">
        <v>29.983743973000003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0.202328328</v>
      </c>
      <c r="BG29" s="53">
        <v>0.025224172</v>
      </c>
      <c r="BH29" s="45">
        <v>0</v>
      </c>
      <c r="BI29" s="45">
        <v>0</v>
      </c>
      <c r="BJ29" s="56">
        <v>0.697150484</v>
      </c>
      <c r="BK29" s="61">
        <f t="shared" si="3"/>
        <v>62.142990082000004</v>
      </c>
    </row>
    <row r="30" spans="1:63" ht="12.75">
      <c r="A30" s="96"/>
      <c r="B30" s="3" t="s">
        <v>155</v>
      </c>
      <c r="C30" s="55">
        <v>0</v>
      </c>
      <c r="D30" s="53">
        <v>0</v>
      </c>
      <c r="E30" s="45">
        <v>0</v>
      </c>
      <c r="F30" s="45">
        <v>0</v>
      </c>
      <c r="G30" s="54">
        <v>0</v>
      </c>
      <c r="H30" s="73">
        <v>0.395946974</v>
      </c>
      <c r="I30" s="45">
        <v>0.55212192</v>
      </c>
      <c r="J30" s="45">
        <v>0</v>
      </c>
      <c r="K30" s="45">
        <v>0</v>
      </c>
      <c r="L30" s="54">
        <v>0.032477759999999994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0.12041443400000001</v>
      </c>
      <c r="S30" s="45">
        <v>0</v>
      </c>
      <c r="T30" s="45">
        <v>0</v>
      </c>
      <c r="U30" s="45">
        <v>0</v>
      </c>
      <c r="V30" s="54">
        <v>0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6.746930181</v>
      </c>
      <c r="AW30" s="45">
        <v>2.6119204480000002</v>
      </c>
      <c r="AX30" s="45">
        <v>0</v>
      </c>
      <c r="AY30" s="45">
        <v>0</v>
      </c>
      <c r="AZ30" s="54">
        <v>33.980972917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1.971484734</v>
      </c>
      <c r="BG30" s="53">
        <v>0.024399317</v>
      </c>
      <c r="BH30" s="45">
        <v>0</v>
      </c>
      <c r="BI30" s="45">
        <v>0</v>
      </c>
      <c r="BJ30" s="56">
        <v>2.45703205</v>
      </c>
      <c r="BK30" s="61">
        <f t="shared" si="3"/>
        <v>48.893700735</v>
      </c>
    </row>
    <row r="31" spans="1:63" ht="12.75">
      <c r="A31" s="96"/>
      <c r="B31" s="3" t="s">
        <v>149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3">
        <v>0.331366898</v>
      </c>
      <c r="I31" s="45">
        <v>5.449915518</v>
      </c>
      <c r="J31" s="45">
        <v>0</v>
      </c>
      <c r="K31" s="45">
        <v>0</v>
      </c>
      <c r="L31" s="54">
        <v>6.204333011999999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0.1152472</v>
      </c>
      <c r="S31" s="45">
        <v>0.1152472</v>
      </c>
      <c r="T31" s="45">
        <v>0.2304944</v>
      </c>
      <c r="U31" s="45">
        <v>0</v>
      </c>
      <c r="V31" s="54">
        <v>0.77215624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3.909577783</v>
      </c>
      <c r="AW31" s="45">
        <v>24.355137491999997</v>
      </c>
      <c r="AX31" s="45">
        <v>0</v>
      </c>
      <c r="AY31" s="45">
        <v>0</v>
      </c>
      <c r="AZ31" s="54">
        <v>42.720438046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0.827518707</v>
      </c>
      <c r="BG31" s="53">
        <v>0.6997956599999999</v>
      </c>
      <c r="BH31" s="45">
        <v>0</v>
      </c>
      <c r="BI31" s="45">
        <v>0</v>
      </c>
      <c r="BJ31" s="56">
        <v>5.739847447</v>
      </c>
      <c r="BK31" s="61">
        <f t="shared" si="3"/>
        <v>91.471075603</v>
      </c>
    </row>
    <row r="32" spans="1:63" ht="12.75">
      <c r="A32" s="96"/>
      <c r="B32" s="3" t="s">
        <v>150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3">
        <v>0.079358764</v>
      </c>
      <c r="I32" s="45">
        <v>1.21653115</v>
      </c>
      <c r="J32" s="45">
        <v>0</v>
      </c>
      <c r="K32" s="45">
        <v>0</v>
      </c>
      <c r="L32" s="54">
        <v>5.346352361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0.074924676</v>
      </c>
      <c r="S32" s="45">
        <v>0</v>
      </c>
      <c r="T32" s="45">
        <v>0</v>
      </c>
      <c r="U32" s="45">
        <v>0</v>
      </c>
      <c r="V32" s="54">
        <v>0.01136945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1.7884997649999999</v>
      </c>
      <c r="AW32" s="45">
        <v>8.943379331000001</v>
      </c>
      <c r="AX32" s="45">
        <v>0</v>
      </c>
      <c r="AY32" s="45">
        <v>0</v>
      </c>
      <c r="AZ32" s="54">
        <v>30.933828214000002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0.34402576399999996</v>
      </c>
      <c r="BG32" s="53">
        <v>0.6113196</v>
      </c>
      <c r="BH32" s="45">
        <v>0</v>
      </c>
      <c r="BI32" s="45">
        <v>0</v>
      </c>
      <c r="BJ32" s="56">
        <v>2.646261464</v>
      </c>
      <c r="BK32" s="61">
        <f t="shared" si="3"/>
        <v>51.995850539</v>
      </c>
    </row>
    <row r="33" spans="1:63" ht="12.75">
      <c r="A33" s="96"/>
      <c r="B33" s="3" t="s">
        <v>154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0.13795813</v>
      </c>
      <c r="I33" s="45">
        <v>28.869797125999998</v>
      </c>
      <c r="J33" s="45">
        <v>0</v>
      </c>
      <c r="K33" s="45">
        <v>0</v>
      </c>
      <c r="L33" s="54">
        <v>18.601411013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0.011095233</v>
      </c>
      <c r="S33" s="45">
        <v>7.211901665000001</v>
      </c>
      <c r="T33" s="45">
        <v>0</v>
      </c>
      <c r="U33" s="45">
        <v>0</v>
      </c>
      <c r="V33" s="54">
        <v>1.664285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0.374709832</v>
      </c>
      <c r="AW33" s="45">
        <v>74.255286508</v>
      </c>
      <c r="AX33" s="45">
        <v>0</v>
      </c>
      <c r="AY33" s="45">
        <v>0</v>
      </c>
      <c r="AZ33" s="54">
        <v>131.40839681300002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0.001104687</v>
      </c>
      <c r="BG33" s="53">
        <v>0</v>
      </c>
      <c r="BH33" s="45">
        <v>0</v>
      </c>
      <c r="BI33" s="45">
        <v>0</v>
      </c>
      <c r="BJ33" s="56">
        <v>2.435823788</v>
      </c>
      <c r="BK33" s="61">
        <f t="shared" si="3"/>
        <v>264.97176979500006</v>
      </c>
    </row>
    <row r="34" spans="1:63" ht="12.75">
      <c r="A34" s="96"/>
      <c r="B34" s="3" t="s">
        <v>157</v>
      </c>
      <c r="C34" s="55">
        <v>0</v>
      </c>
      <c r="D34" s="53">
        <v>56.326233314999996</v>
      </c>
      <c r="E34" s="45">
        <v>0</v>
      </c>
      <c r="F34" s="45">
        <v>0</v>
      </c>
      <c r="G34" s="54">
        <v>0</v>
      </c>
      <c r="H34" s="73">
        <v>0.176045084</v>
      </c>
      <c r="I34" s="45">
        <v>73.736159976</v>
      </c>
      <c r="J34" s="45">
        <v>0</v>
      </c>
      <c r="K34" s="45">
        <v>0</v>
      </c>
      <c r="L34" s="54">
        <v>3.8232863700000004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0.026855322999999997</v>
      </c>
      <c r="S34" s="45">
        <v>1.024113333</v>
      </c>
      <c r="T34" s="45">
        <v>0</v>
      </c>
      <c r="U34" s="45">
        <v>0</v>
      </c>
      <c r="V34" s="54">
        <v>0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0.168728724</v>
      </c>
      <c r="AW34" s="45">
        <v>16.381429328</v>
      </c>
      <c r="AX34" s="45">
        <v>0</v>
      </c>
      <c r="AY34" s="45">
        <v>0</v>
      </c>
      <c r="AZ34" s="54">
        <v>0.43103502800000004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0.073716431</v>
      </c>
      <c r="BG34" s="53">
        <v>0</v>
      </c>
      <c r="BH34" s="45">
        <v>0</v>
      </c>
      <c r="BI34" s="45">
        <v>0</v>
      </c>
      <c r="BJ34" s="56">
        <v>0</v>
      </c>
      <c r="BK34" s="61">
        <f t="shared" si="3"/>
        <v>152.167602912</v>
      </c>
    </row>
    <row r="35" spans="1:63" ht="12.75">
      <c r="A35" s="96"/>
      <c r="B35" s="3" t="s">
        <v>158</v>
      </c>
      <c r="C35" s="55">
        <v>0</v>
      </c>
      <c r="D35" s="53">
        <v>42.965650014</v>
      </c>
      <c r="E35" s="45">
        <v>0</v>
      </c>
      <c r="F35" s="45">
        <v>0</v>
      </c>
      <c r="G35" s="54">
        <v>0</v>
      </c>
      <c r="H35" s="73">
        <v>0.0036827699999999997</v>
      </c>
      <c r="I35" s="45">
        <v>38.873683346</v>
      </c>
      <c r="J35" s="45">
        <v>0</v>
      </c>
      <c r="K35" s="45">
        <v>0</v>
      </c>
      <c r="L35" s="54">
        <v>3.325234414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0.005114958</v>
      </c>
      <c r="S35" s="45">
        <v>5.114958335</v>
      </c>
      <c r="T35" s="45">
        <v>0</v>
      </c>
      <c r="U35" s="45">
        <v>0</v>
      </c>
      <c r="V35" s="54">
        <v>0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0.131163995</v>
      </c>
      <c r="AW35" s="45">
        <v>3.4761577079999997</v>
      </c>
      <c r="AX35" s="45">
        <v>0</v>
      </c>
      <c r="AY35" s="45">
        <v>0</v>
      </c>
      <c r="AZ35" s="54">
        <v>10.02413345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0.019936844999999998</v>
      </c>
      <c r="BG35" s="53">
        <v>0.051120117</v>
      </c>
      <c r="BH35" s="45">
        <v>0</v>
      </c>
      <c r="BI35" s="45">
        <v>0</v>
      </c>
      <c r="BJ35" s="56">
        <v>0.051120117</v>
      </c>
      <c r="BK35" s="61">
        <f t="shared" si="3"/>
        <v>104.04195606899997</v>
      </c>
    </row>
    <row r="36" spans="1:63" ht="12.75">
      <c r="A36" s="96"/>
      <c r="B36" s="3" t="s">
        <v>159</v>
      </c>
      <c r="C36" s="55">
        <v>0</v>
      </c>
      <c r="D36" s="53">
        <v>15.278985</v>
      </c>
      <c r="E36" s="45">
        <v>0</v>
      </c>
      <c r="F36" s="45">
        <v>0</v>
      </c>
      <c r="G36" s="54">
        <v>0</v>
      </c>
      <c r="H36" s="73">
        <v>0.28072578400000003</v>
      </c>
      <c r="I36" s="45">
        <v>16.6031637</v>
      </c>
      <c r="J36" s="45">
        <v>0</v>
      </c>
      <c r="K36" s="45">
        <v>0</v>
      </c>
      <c r="L36" s="54">
        <v>12.431387589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0.062548091</v>
      </c>
      <c r="S36" s="45">
        <v>0</v>
      </c>
      <c r="T36" s="45">
        <v>0</v>
      </c>
      <c r="U36" s="45">
        <v>0</v>
      </c>
      <c r="V36" s="54">
        <v>0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0.43858082099999995</v>
      </c>
      <c r="AW36" s="45">
        <v>9.87519493</v>
      </c>
      <c r="AX36" s="45">
        <v>0</v>
      </c>
      <c r="AY36" s="45">
        <v>0</v>
      </c>
      <c r="AZ36" s="54">
        <v>15.657783302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0.061847224000000006</v>
      </c>
      <c r="BG36" s="53">
        <v>0</v>
      </c>
      <c r="BH36" s="45">
        <v>0</v>
      </c>
      <c r="BI36" s="45">
        <v>0</v>
      </c>
      <c r="BJ36" s="56">
        <v>2.16847064</v>
      </c>
      <c r="BK36" s="61">
        <f t="shared" si="3"/>
        <v>72.858687081</v>
      </c>
    </row>
    <row r="37" spans="1:63" ht="12.75">
      <c r="A37" s="96"/>
      <c r="B37" s="3" t="s">
        <v>160</v>
      </c>
      <c r="C37" s="55">
        <v>0</v>
      </c>
      <c r="D37" s="53">
        <v>10.148286670000001</v>
      </c>
      <c r="E37" s="45">
        <v>0</v>
      </c>
      <c r="F37" s="45">
        <v>0</v>
      </c>
      <c r="G37" s="54">
        <v>0</v>
      </c>
      <c r="H37" s="73">
        <v>0.24980600000000003</v>
      </c>
      <c r="I37" s="45">
        <v>35.219297430000005</v>
      </c>
      <c r="J37" s="45">
        <v>0</v>
      </c>
      <c r="K37" s="45">
        <v>0</v>
      </c>
      <c r="L37" s="54">
        <v>0.6032441900000001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0.048711775</v>
      </c>
      <c r="S37" s="45">
        <v>0</v>
      </c>
      <c r="T37" s="45">
        <v>0</v>
      </c>
      <c r="U37" s="45">
        <v>0</v>
      </c>
      <c r="V37" s="54">
        <v>0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0.6903472060000001</v>
      </c>
      <c r="AW37" s="45">
        <v>2.079848</v>
      </c>
      <c r="AX37" s="45">
        <v>0</v>
      </c>
      <c r="AY37" s="45">
        <v>0</v>
      </c>
      <c r="AZ37" s="54">
        <v>6.046767454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0.153143413</v>
      </c>
      <c r="BG37" s="53">
        <v>0</v>
      </c>
      <c r="BH37" s="45">
        <v>0</v>
      </c>
      <c r="BI37" s="45">
        <v>0</v>
      </c>
      <c r="BJ37" s="56">
        <v>0.202912</v>
      </c>
      <c r="BK37" s="61">
        <f t="shared" si="3"/>
        <v>55.442364138</v>
      </c>
    </row>
    <row r="38" spans="1:63" ht="12.75">
      <c r="A38" s="96"/>
      <c r="B38" s="3" t="s">
        <v>161</v>
      </c>
      <c r="C38" s="55">
        <v>0</v>
      </c>
      <c r="D38" s="53">
        <v>10.13733</v>
      </c>
      <c r="E38" s="45">
        <v>0</v>
      </c>
      <c r="F38" s="45">
        <v>0</v>
      </c>
      <c r="G38" s="54">
        <v>0</v>
      </c>
      <c r="H38" s="73">
        <v>0.33190461</v>
      </c>
      <c r="I38" s="45">
        <v>0</v>
      </c>
      <c r="J38" s="45">
        <v>0</v>
      </c>
      <c r="K38" s="45">
        <v>0</v>
      </c>
      <c r="L38" s="54">
        <v>6.870371033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0.034973789</v>
      </c>
      <c r="S38" s="45">
        <v>0</v>
      </c>
      <c r="T38" s="45">
        <v>0</v>
      </c>
      <c r="U38" s="45">
        <v>0</v>
      </c>
      <c r="V38" s="54">
        <v>0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0.345197857</v>
      </c>
      <c r="AW38" s="45">
        <v>2.8578867</v>
      </c>
      <c r="AX38" s="45">
        <v>0</v>
      </c>
      <c r="AY38" s="45">
        <v>0</v>
      </c>
      <c r="AZ38" s="54">
        <v>5.127225632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0.014694809999999999</v>
      </c>
      <c r="BG38" s="53">
        <v>0</v>
      </c>
      <c r="BH38" s="45">
        <v>0</v>
      </c>
      <c r="BI38" s="45">
        <v>0</v>
      </c>
      <c r="BJ38" s="56">
        <v>0</v>
      </c>
      <c r="BK38" s="61">
        <f t="shared" si="3"/>
        <v>25.719584430999994</v>
      </c>
    </row>
    <row r="39" spans="1:63" ht="12.75">
      <c r="A39" s="96"/>
      <c r="B39" s="3"/>
      <c r="C39" s="55"/>
      <c r="D39" s="53"/>
      <c r="E39" s="45"/>
      <c r="F39" s="45"/>
      <c r="G39" s="54"/>
      <c r="H39" s="73"/>
      <c r="I39" s="45"/>
      <c r="J39" s="45"/>
      <c r="K39" s="45"/>
      <c r="L39" s="54"/>
      <c r="M39" s="73"/>
      <c r="N39" s="53"/>
      <c r="O39" s="45"/>
      <c r="P39" s="45"/>
      <c r="Q39" s="54"/>
      <c r="R39" s="73"/>
      <c r="S39" s="45"/>
      <c r="T39" s="45"/>
      <c r="U39" s="45"/>
      <c r="V39" s="54"/>
      <c r="W39" s="73"/>
      <c r="X39" s="45"/>
      <c r="Y39" s="45"/>
      <c r="Z39" s="45"/>
      <c r="AA39" s="54"/>
      <c r="AB39" s="73"/>
      <c r="AC39" s="45"/>
      <c r="AD39" s="45"/>
      <c r="AE39" s="45"/>
      <c r="AF39" s="54"/>
      <c r="AG39" s="73"/>
      <c r="AH39" s="45"/>
      <c r="AI39" s="45"/>
      <c r="AJ39" s="45"/>
      <c r="AK39" s="54"/>
      <c r="AL39" s="73"/>
      <c r="AM39" s="45"/>
      <c r="AN39" s="45"/>
      <c r="AO39" s="45"/>
      <c r="AP39" s="54"/>
      <c r="AQ39" s="73"/>
      <c r="AR39" s="53"/>
      <c r="AS39" s="45"/>
      <c r="AT39" s="45"/>
      <c r="AU39" s="54"/>
      <c r="AV39" s="73"/>
      <c r="AW39" s="45"/>
      <c r="AX39" s="45"/>
      <c r="AY39" s="45"/>
      <c r="AZ39" s="54"/>
      <c r="BA39" s="73"/>
      <c r="BB39" s="53"/>
      <c r="BC39" s="45"/>
      <c r="BD39" s="45"/>
      <c r="BE39" s="54"/>
      <c r="BF39" s="73"/>
      <c r="BG39" s="53"/>
      <c r="BH39" s="45"/>
      <c r="BI39" s="45"/>
      <c r="BJ39" s="56"/>
      <c r="BK39" s="61" t="s">
        <v>162</v>
      </c>
    </row>
    <row r="40" spans="1:63" ht="12.75">
      <c r="A40" s="96"/>
      <c r="B40" s="3"/>
      <c r="C40" s="55"/>
      <c r="D40" s="53"/>
      <c r="E40" s="45"/>
      <c r="F40" s="45"/>
      <c r="G40" s="54"/>
      <c r="H40" s="73"/>
      <c r="I40" s="45"/>
      <c r="J40" s="45"/>
      <c r="K40" s="45"/>
      <c r="L40" s="54"/>
      <c r="M40" s="73"/>
      <c r="N40" s="53"/>
      <c r="O40" s="45"/>
      <c r="P40" s="45"/>
      <c r="Q40" s="54"/>
      <c r="R40" s="73"/>
      <c r="S40" s="45"/>
      <c r="T40" s="45"/>
      <c r="U40" s="45"/>
      <c r="V40" s="54"/>
      <c r="W40" s="73"/>
      <c r="X40" s="45"/>
      <c r="Y40" s="45"/>
      <c r="Z40" s="45"/>
      <c r="AA40" s="54"/>
      <c r="AB40" s="73"/>
      <c r="AC40" s="45"/>
      <c r="AD40" s="45"/>
      <c r="AE40" s="45"/>
      <c r="AF40" s="54"/>
      <c r="AG40" s="73"/>
      <c r="AH40" s="45"/>
      <c r="AI40" s="45"/>
      <c r="AJ40" s="45"/>
      <c r="AK40" s="54"/>
      <c r="AL40" s="73"/>
      <c r="AM40" s="45"/>
      <c r="AN40" s="45"/>
      <c r="AO40" s="45"/>
      <c r="AP40" s="54"/>
      <c r="AQ40" s="73"/>
      <c r="AR40" s="53"/>
      <c r="AS40" s="45"/>
      <c r="AT40" s="45"/>
      <c r="AU40" s="54"/>
      <c r="AV40" s="73"/>
      <c r="AW40" s="45"/>
      <c r="AX40" s="45"/>
      <c r="AY40" s="45"/>
      <c r="AZ40" s="54"/>
      <c r="BA40" s="73"/>
      <c r="BB40" s="53"/>
      <c r="BC40" s="45"/>
      <c r="BD40" s="45"/>
      <c r="BE40" s="54"/>
      <c r="BF40" s="73"/>
      <c r="BG40" s="53"/>
      <c r="BH40" s="45"/>
      <c r="BI40" s="45"/>
      <c r="BJ40" s="56"/>
      <c r="BK40" s="61"/>
    </row>
    <row r="41" spans="1:63" ht="12.75">
      <c r="A41" s="36"/>
      <c r="B41" s="37" t="s">
        <v>147</v>
      </c>
      <c r="C41" s="94">
        <f aca="true" t="shared" si="4" ref="C41:AH41">SUM(C16:C40)</f>
        <v>0</v>
      </c>
      <c r="D41" s="94">
        <f t="shared" si="4"/>
        <v>289.409415146</v>
      </c>
      <c r="E41" s="94">
        <f t="shared" si="4"/>
        <v>0</v>
      </c>
      <c r="F41" s="94">
        <f t="shared" si="4"/>
        <v>0</v>
      </c>
      <c r="G41" s="94">
        <f t="shared" si="4"/>
        <v>0</v>
      </c>
      <c r="H41" s="94">
        <f t="shared" si="4"/>
        <v>3.5438231200000003</v>
      </c>
      <c r="I41" s="94">
        <f t="shared" si="4"/>
        <v>340.477833824</v>
      </c>
      <c r="J41" s="94">
        <f t="shared" si="4"/>
        <v>0</v>
      </c>
      <c r="K41" s="94">
        <f t="shared" si="4"/>
        <v>0</v>
      </c>
      <c r="L41" s="94">
        <f t="shared" si="4"/>
        <v>153.661552207</v>
      </c>
      <c r="M41" s="94">
        <f t="shared" si="4"/>
        <v>0</v>
      </c>
      <c r="N41" s="94">
        <f t="shared" si="4"/>
        <v>0</v>
      </c>
      <c r="O41" s="94">
        <f t="shared" si="4"/>
        <v>0</v>
      </c>
      <c r="P41" s="94">
        <f t="shared" si="4"/>
        <v>0</v>
      </c>
      <c r="Q41" s="94">
        <f t="shared" si="4"/>
        <v>0</v>
      </c>
      <c r="R41" s="94">
        <f t="shared" si="4"/>
        <v>1.1067361889999998</v>
      </c>
      <c r="S41" s="94">
        <f t="shared" si="4"/>
        <v>33.444439528</v>
      </c>
      <c r="T41" s="94">
        <f t="shared" si="4"/>
        <v>8.975955734000001</v>
      </c>
      <c r="U41" s="94">
        <f t="shared" si="4"/>
        <v>0</v>
      </c>
      <c r="V41" s="94">
        <f t="shared" si="4"/>
        <v>3.0295049589999996</v>
      </c>
      <c r="W41" s="94">
        <f t="shared" si="4"/>
        <v>0</v>
      </c>
      <c r="X41" s="94">
        <f t="shared" si="4"/>
        <v>0</v>
      </c>
      <c r="Y41" s="94">
        <f t="shared" si="4"/>
        <v>0</v>
      </c>
      <c r="Z41" s="94">
        <f t="shared" si="4"/>
        <v>0</v>
      </c>
      <c r="AA41" s="94">
        <f t="shared" si="4"/>
        <v>0</v>
      </c>
      <c r="AB41" s="94">
        <f t="shared" si="4"/>
        <v>0</v>
      </c>
      <c r="AC41" s="94">
        <f t="shared" si="4"/>
        <v>0</v>
      </c>
      <c r="AD41" s="94">
        <f t="shared" si="4"/>
        <v>0</v>
      </c>
      <c r="AE41" s="94">
        <f t="shared" si="4"/>
        <v>0</v>
      </c>
      <c r="AF41" s="94">
        <f t="shared" si="4"/>
        <v>0</v>
      </c>
      <c r="AG41" s="94">
        <f t="shared" si="4"/>
        <v>0</v>
      </c>
      <c r="AH41" s="94">
        <f t="shared" si="4"/>
        <v>0</v>
      </c>
      <c r="AI41" s="94">
        <f aca="true" t="shared" si="5" ref="AI41:BK41">SUM(AI16:AI40)</f>
        <v>0</v>
      </c>
      <c r="AJ41" s="94">
        <f t="shared" si="5"/>
        <v>0</v>
      </c>
      <c r="AK41" s="94">
        <f t="shared" si="5"/>
        <v>0</v>
      </c>
      <c r="AL41" s="94">
        <f t="shared" si="5"/>
        <v>0</v>
      </c>
      <c r="AM41" s="94">
        <f t="shared" si="5"/>
        <v>0</v>
      </c>
      <c r="AN41" s="94">
        <f t="shared" si="5"/>
        <v>0</v>
      </c>
      <c r="AO41" s="94">
        <f t="shared" si="5"/>
        <v>0</v>
      </c>
      <c r="AP41" s="94">
        <f t="shared" si="5"/>
        <v>0</v>
      </c>
      <c r="AQ41" s="94">
        <f t="shared" si="5"/>
        <v>0</v>
      </c>
      <c r="AR41" s="94">
        <f t="shared" si="5"/>
        <v>2.1906566670000003</v>
      </c>
      <c r="AS41" s="94">
        <f t="shared" si="5"/>
        <v>0</v>
      </c>
      <c r="AT41" s="94">
        <f t="shared" si="5"/>
        <v>0</v>
      </c>
      <c r="AU41" s="94">
        <f t="shared" si="5"/>
        <v>0</v>
      </c>
      <c r="AV41" s="94">
        <f t="shared" si="5"/>
        <v>108.63395267400001</v>
      </c>
      <c r="AW41" s="94">
        <f t="shared" si="5"/>
        <v>226.65064166699997</v>
      </c>
      <c r="AX41" s="94">
        <f t="shared" si="5"/>
        <v>0</v>
      </c>
      <c r="AY41" s="94">
        <f t="shared" si="5"/>
        <v>0</v>
      </c>
      <c r="AZ41" s="94">
        <f t="shared" si="5"/>
        <v>757.5533677880002</v>
      </c>
      <c r="BA41" s="94">
        <f t="shared" si="5"/>
        <v>0</v>
      </c>
      <c r="BB41" s="94">
        <f t="shared" si="5"/>
        <v>0</v>
      </c>
      <c r="BC41" s="94">
        <f t="shared" si="5"/>
        <v>0</v>
      </c>
      <c r="BD41" s="94">
        <f t="shared" si="5"/>
        <v>0</v>
      </c>
      <c r="BE41" s="94">
        <f t="shared" si="5"/>
        <v>0</v>
      </c>
      <c r="BF41" s="94">
        <f t="shared" si="5"/>
        <v>33.54056972800001</v>
      </c>
      <c r="BG41" s="94">
        <f t="shared" si="5"/>
        <v>12.182286248999999</v>
      </c>
      <c r="BH41" s="94">
        <f t="shared" si="5"/>
        <v>0.740332833</v>
      </c>
      <c r="BI41" s="94">
        <f t="shared" si="5"/>
        <v>0</v>
      </c>
      <c r="BJ41" s="94">
        <f t="shared" si="5"/>
        <v>72.66107235099999</v>
      </c>
      <c r="BK41" s="107">
        <f t="shared" si="5"/>
        <v>2047.8021406639998</v>
      </c>
    </row>
    <row r="42" spans="1:63" ht="12.75">
      <c r="A42" s="11" t="s">
        <v>75</v>
      </c>
      <c r="B42" s="18" t="s">
        <v>15</v>
      </c>
      <c r="C42" s="123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41"/>
    </row>
    <row r="43" spans="1:63" ht="12.75">
      <c r="A43" s="11"/>
      <c r="B43" s="19" t="s">
        <v>33</v>
      </c>
      <c r="C43" s="57"/>
      <c r="D43" s="58"/>
      <c r="E43" s="59"/>
      <c r="F43" s="59"/>
      <c r="G43" s="60"/>
      <c r="H43" s="57"/>
      <c r="I43" s="59"/>
      <c r="J43" s="59"/>
      <c r="K43" s="59"/>
      <c r="L43" s="60"/>
      <c r="M43" s="57"/>
      <c r="N43" s="58"/>
      <c r="O43" s="59"/>
      <c r="P43" s="59"/>
      <c r="Q43" s="60"/>
      <c r="R43" s="57"/>
      <c r="S43" s="59"/>
      <c r="T43" s="59"/>
      <c r="U43" s="59"/>
      <c r="V43" s="60"/>
      <c r="W43" s="57"/>
      <c r="X43" s="59"/>
      <c r="Y43" s="59"/>
      <c r="Z43" s="59"/>
      <c r="AA43" s="60"/>
      <c r="AB43" s="57"/>
      <c r="AC43" s="59"/>
      <c r="AD43" s="59"/>
      <c r="AE43" s="59"/>
      <c r="AF43" s="60"/>
      <c r="AG43" s="57"/>
      <c r="AH43" s="59"/>
      <c r="AI43" s="59"/>
      <c r="AJ43" s="59"/>
      <c r="AK43" s="60"/>
      <c r="AL43" s="57"/>
      <c r="AM43" s="59"/>
      <c r="AN43" s="59"/>
      <c r="AO43" s="59"/>
      <c r="AP43" s="60"/>
      <c r="AQ43" s="57"/>
      <c r="AR43" s="58"/>
      <c r="AS43" s="59"/>
      <c r="AT43" s="59"/>
      <c r="AU43" s="60"/>
      <c r="AV43" s="57"/>
      <c r="AW43" s="59"/>
      <c r="AX43" s="59"/>
      <c r="AY43" s="59"/>
      <c r="AZ43" s="60"/>
      <c r="BA43" s="57"/>
      <c r="BB43" s="58"/>
      <c r="BC43" s="59"/>
      <c r="BD43" s="59"/>
      <c r="BE43" s="60"/>
      <c r="BF43" s="57"/>
      <c r="BG43" s="58"/>
      <c r="BH43" s="59"/>
      <c r="BI43" s="59"/>
      <c r="BJ43" s="60"/>
      <c r="BK43" s="61"/>
    </row>
    <row r="44" spans="1:63" ht="12.75">
      <c r="A44" s="36"/>
      <c r="B44" s="37" t="s">
        <v>88</v>
      </c>
      <c r="C44" s="62"/>
      <c r="D44" s="63"/>
      <c r="E44" s="63"/>
      <c r="F44" s="63"/>
      <c r="G44" s="64"/>
      <c r="H44" s="62"/>
      <c r="I44" s="63"/>
      <c r="J44" s="63"/>
      <c r="K44" s="63"/>
      <c r="L44" s="64"/>
      <c r="M44" s="62"/>
      <c r="N44" s="63"/>
      <c r="O44" s="63"/>
      <c r="P44" s="63"/>
      <c r="Q44" s="64"/>
      <c r="R44" s="62"/>
      <c r="S44" s="63"/>
      <c r="T44" s="63"/>
      <c r="U44" s="63"/>
      <c r="V44" s="64"/>
      <c r="W44" s="62"/>
      <c r="X44" s="63"/>
      <c r="Y44" s="63"/>
      <c r="Z44" s="63"/>
      <c r="AA44" s="64"/>
      <c r="AB44" s="62"/>
      <c r="AC44" s="63"/>
      <c r="AD44" s="63"/>
      <c r="AE44" s="63"/>
      <c r="AF44" s="64"/>
      <c r="AG44" s="62"/>
      <c r="AH44" s="63"/>
      <c r="AI44" s="63"/>
      <c r="AJ44" s="63"/>
      <c r="AK44" s="64"/>
      <c r="AL44" s="62"/>
      <c r="AM44" s="63"/>
      <c r="AN44" s="63"/>
      <c r="AO44" s="63"/>
      <c r="AP44" s="64"/>
      <c r="AQ44" s="62"/>
      <c r="AR44" s="63"/>
      <c r="AS44" s="63"/>
      <c r="AT44" s="63"/>
      <c r="AU44" s="64"/>
      <c r="AV44" s="62"/>
      <c r="AW44" s="63"/>
      <c r="AX44" s="63"/>
      <c r="AY44" s="63"/>
      <c r="AZ44" s="64"/>
      <c r="BA44" s="62"/>
      <c r="BB44" s="63"/>
      <c r="BC44" s="63"/>
      <c r="BD44" s="63"/>
      <c r="BE44" s="64"/>
      <c r="BF44" s="62"/>
      <c r="BG44" s="63"/>
      <c r="BH44" s="63"/>
      <c r="BI44" s="63"/>
      <c r="BJ44" s="64"/>
      <c r="BK44" s="65"/>
    </row>
    <row r="45" spans="1:63" ht="12.75">
      <c r="A45" s="11" t="s">
        <v>77</v>
      </c>
      <c r="B45" s="24" t="s">
        <v>92</v>
      </c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5"/>
    </row>
    <row r="46" spans="1:63" ht="12.75">
      <c r="A46" s="11"/>
      <c r="B46" s="19" t="s">
        <v>33</v>
      </c>
      <c r="C46" s="57"/>
      <c r="D46" s="58"/>
      <c r="E46" s="59"/>
      <c r="F46" s="59"/>
      <c r="G46" s="60"/>
      <c r="H46" s="57"/>
      <c r="I46" s="59"/>
      <c r="J46" s="59"/>
      <c r="K46" s="59"/>
      <c r="L46" s="60"/>
      <c r="M46" s="57"/>
      <c r="N46" s="58"/>
      <c r="O46" s="59"/>
      <c r="P46" s="59"/>
      <c r="Q46" s="60"/>
      <c r="R46" s="57"/>
      <c r="S46" s="59"/>
      <c r="T46" s="59"/>
      <c r="U46" s="59"/>
      <c r="V46" s="60"/>
      <c r="W46" s="57"/>
      <c r="X46" s="59"/>
      <c r="Y46" s="59"/>
      <c r="Z46" s="59"/>
      <c r="AA46" s="60"/>
      <c r="AB46" s="57"/>
      <c r="AC46" s="59"/>
      <c r="AD46" s="59"/>
      <c r="AE46" s="59"/>
      <c r="AF46" s="60"/>
      <c r="AG46" s="57"/>
      <c r="AH46" s="59"/>
      <c r="AI46" s="59"/>
      <c r="AJ46" s="59"/>
      <c r="AK46" s="60"/>
      <c r="AL46" s="57"/>
      <c r="AM46" s="59"/>
      <c r="AN46" s="59"/>
      <c r="AO46" s="59"/>
      <c r="AP46" s="60"/>
      <c r="AQ46" s="57"/>
      <c r="AR46" s="58"/>
      <c r="AS46" s="59"/>
      <c r="AT46" s="59"/>
      <c r="AU46" s="60"/>
      <c r="AV46" s="57"/>
      <c r="AW46" s="59"/>
      <c r="AX46" s="59"/>
      <c r="AY46" s="59"/>
      <c r="AZ46" s="60"/>
      <c r="BA46" s="57"/>
      <c r="BB46" s="58"/>
      <c r="BC46" s="59"/>
      <c r="BD46" s="59"/>
      <c r="BE46" s="60"/>
      <c r="BF46" s="57"/>
      <c r="BG46" s="58"/>
      <c r="BH46" s="59"/>
      <c r="BI46" s="59"/>
      <c r="BJ46" s="60"/>
      <c r="BK46" s="61"/>
    </row>
    <row r="47" spans="1:63" ht="12.75">
      <c r="A47" s="36"/>
      <c r="B47" s="37" t="s">
        <v>87</v>
      </c>
      <c r="C47" s="62"/>
      <c r="D47" s="63"/>
      <c r="E47" s="63"/>
      <c r="F47" s="63"/>
      <c r="G47" s="64"/>
      <c r="H47" s="62"/>
      <c r="I47" s="63"/>
      <c r="J47" s="63"/>
      <c r="K47" s="63"/>
      <c r="L47" s="64"/>
      <c r="M47" s="62"/>
      <c r="N47" s="63"/>
      <c r="O47" s="63"/>
      <c r="P47" s="63"/>
      <c r="Q47" s="64"/>
      <c r="R47" s="62"/>
      <c r="S47" s="63"/>
      <c r="T47" s="63"/>
      <c r="U47" s="63"/>
      <c r="V47" s="64"/>
      <c r="W47" s="62"/>
      <c r="X47" s="63"/>
      <c r="Y47" s="63"/>
      <c r="Z47" s="63"/>
      <c r="AA47" s="64"/>
      <c r="AB47" s="62"/>
      <c r="AC47" s="63"/>
      <c r="AD47" s="63"/>
      <c r="AE47" s="63"/>
      <c r="AF47" s="64"/>
      <c r="AG47" s="62"/>
      <c r="AH47" s="63"/>
      <c r="AI47" s="63"/>
      <c r="AJ47" s="63"/>
      <c r="AK47" s="64"/>
      <c r="AL47" s="62"/>
      <c r="AM47" s="63"/>
      <c r="AN47" s="63"/>
      <c r="AO47" s="63"/>
      <c r="AP47" s="64"/>
      <c r="AQ47" s="62"/>
      <c r="AR47" s="63"/>
      <c r="AS47" s="63"/>
      <c r="AT47" s="63"/>
      <c r="AU47" s="64"/>
      <c r="AV47" s="62"/>
      <c r="AW47" s="63"/>
      <c r="AX47" s="63"/>
      <c r="AY47" s="63"/>
      <c r="AZ47" s="64"/>
      <c r="BA47" s="62"/>
      <c r="BB47" s="63"/>
      <c r="BC47" s="63"/>
      <c r="BD47" s="63"/>
      <c r="BE47" s="64"/>
      <c r="BF47" s="62"/>
      <c r="BG47" s="63"/>
      <c r="BH47" s="63"/>
      <c r="BI47" s="63"/>
      <c r="BJ47" s="64"/>
      <c r="BK47" s="65"/>
    </row>
    <row r="48" spans="1:63" ht="12.75">
      <c r="A48" s="11" t="s">
        <v>78</v>
      </c>
      <c r="B48" s="18" t="s">
        <v>16</v>
      </c>
      <c r="C48" s="12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5"/>
    </row>
    <row r="49" spans="1:63" ht="12.75">
      <c r="A49" s="11"/>
      <c r="B49" s="24" t="s">
        <v>97</v>
      </c>
      <c r="C49" s="73">
        <v>0</v>
      </c>
      <c r="D49" s="53">
        <v>290.845654795</v>
      </c>
      <c r="E49" s="45">
        <v>0</v>
      </c>
      <c r="F49" s="45">
        <v>0</v>
      </c>
      <c r="G49" s="54">
        <v>0</v>
      </c>
      <c r="H49" s="73">
        <v>4.0041399150000005</v>
      </c>
      <c r="I49" s="45">
        <v>820.8297686679999</v>
      </c>
      <c r="J49" s="45">
        <v>0.408777561</v>
      </c>
      <c r="K49" s="45">
        <v>0</v>
      </c>
      <c r="L49" s="54">
        <v>118.87766777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2.2494666220000004</v>
      </c>
      <c r="S49" s="45">
        <v>0.543617644</v>
      </c>
      <c r="T49" s="45">
        <v>0</v>
      </c>
      <c r="U49" s="45">
        <v>0</v>
      </c>
      <c r="V49" s="54">
        <v>13.726941969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9.609333554000003</v>
      </c>
      <c r="AW49" s="45">
        <v>356.057167216</v>
      </c>
      <c r="AX49" s="45">
        <v>0</v>
      </c>
      <c r="AY49" s="45">
        <v>0</v>
      </c>
      <c r="AZ49" s="54">
        <v>190.05418598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3.6933433150000003</v>
      </c>
      <c r="BG49" s="53">
        <v>2.378924746</v>
      </c>
      <c r="BH49" s="45">
        <v>0</v>
      </c>
      <c r="BI49" s="45">
        <v>0</v>
      </c>
      <c r="BJ49" s="54">
        <v>10.949004021</v>
      </c>
      <c r="BK49" s="49">
        <f aca="true" t="shared" si="6" ref="BK49:BK56">SUM(C49:BJ49)</f>
        <v>1824.227993776</v>
      </c>
    </row>
    <row r="50" spans="1:63" ht="12.75">
      <c r="A50" s="11"/>
      <c r="B50" s="24" t="s">
        <v>98</v>
      </c>
      <c r="C50" s="73">
        <v>0</v>
      </c>
      <c r="D50" s="53">
        <v>0.6446991599999999</v>
      </c>
      <c r="E50" s="45">
        <v>0</v>
      </c>
      <c r="F50" s="45">
        <v>0</v>
      </c>
      <c r="G50" s="54">
        <v>0</v>
      </c>
      <c r="H50" s="73">
        <v>1.152655802</v>
      </c>
      <c r="I50" s="45">
        <v>6.195948411</v>
      </c>
      <c r="J50" s="45">
        <v>0</v>
      </c>
      <c r="K50" s="45">
        <v>0</v>
      </c>
      <c r="L50" s="54">
        <v>1.402861292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0.268333282</v>
      </c>
      <c r="S50" s="45">
        <v>0</v>
      </c>
      <c r="T50" s="45">
        <v>0</v>
      </c>
      <c r="U50" s="45">
        <v>0</v>
      </c>
      <c r="V50" s="54">
        <v>0.17591297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15.620399799000001</v>
      </c>
      <c r="AW50" s="45">
        <v>110.125174409</v>
      </c>
      <c r="AX50" s="45">
        <v>0</v>
      </c>
      <c r="AY50" s="45">
        <v>0</v>
      </c>
      <c r="AZ50" s="54">
        <v>64.80744113799999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4.800469053</v>
      </c>
      <c r="BG50" s="53">
        <v>8.902685478</v>
      </c>
      <c r="BH50" s="45">
        <v>0</v>
      </c>
      <c r="BI50" s="45">
        <v>0</v>
      </c>
      <c r="BJ50" s="54">
        <v>13.124096733</v>
      </c>
      <c r="BK50" s="49">
        <f t="shared" si="6"/>
        <v>227.22067752699996</v>
      </c>
    </row>
    <row r="51" spans="1:63" ht="12.75">
      <c r="A51" s="11"/>
      <c r="B51" s="24" t="s">
        <v>103</v>
      </c>
      <c r="C51" s="73">
        <v>0</v>
      </c>
      <c r="D51" s="53">
        <v>3.179781766</v>
      </c>
      <c r="E51" s="45">
        <v>0</v>
      </c>
      <c r="F51" s="45">
        <v>0</v>
      </c>
      <c r="G51" s="54">
        <v>0</v>
      </c>
      <c r="H51" s="73">
        <v>19.808051771</v>
      </c>
      <c r="I51" s="45">
        <v>384.069559174</v>
      </c>
      <c r="J51" s="45">
        <v>0</v>
      </c>
      <c r="K51" s="45">
        <v>0</v>
      </c>
      <c r="L51" s="54">
        <v>315.74646724099995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6.352752048</v>
      </c>
      <c r="S51" s="45">
        <v>17.524198937999998</v>
      </c>
      <c r="T51" s="45">
        <v>1.465627752</v>
      </c>
      <c r="U51" s="45">
        <v>0</v>
      </c>
      <c r="V51" s="54">
        <v>29.225654327999997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0.012391674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0.05047787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271.500649934</v>
      </c>
      <c r="AW51" s="45">
        <v>1697.695315842</v>
      </c>
      <c r="AX51" s="45">
        <v>17.630009539</v>
      </c>
      <c r="AY51" s="45">
        <v>0</v>
      </c>
      <c r="AZ51" s="54">
        <v>3145.4079115659993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148.62165054599998</v>
      </c>
      <c r="BG51" s="53">
        <v>252.217791641</v>
      </c>
      <c r="BH51" s="45">
        <v>42.320429622000006</v>
      </c>
      <c r="BI51" s="45">
        <v>0</v>
      </c>
      <c r="BJ51" s="54">
        <v>623.401907294</v>
      </c>
      <c r="BK51" s="49">
        <f t="shared" si="6"/>
        <v>6976.230628546</v>
      </c>
    </row>
    <row r="52" spans="1:63" ht="12.75">
      <c r="A52" s="11"/>
      <c r="B52" s="24" t="s">
        <v>102</v>
      </c>
      <c r="C52" s="73">
        <v>0</v>
      </c>
      <c r="D52" s="53">
        <v>0.638500715</v>
      </c>
      <c r="E52" s="45">
        <v>0</v>
      </c>
      <c r="F52" s="45">
        <v>0</v>
      </c>
      <c r="G52" s="54">
        <v>0</v>
      </c>
      <c r="H52" s="73">
        <v>2.304002801</v>
      </c>
      <c r="I52" s="45">
        <v>1.0675561550000001</v>
      </c>
      <c r="J52" s="45">
        <v>0</v>
      </c>
      <c r="K52" s="45">
        <v>0</v>
      </c>
      <c r="L52" s="54">
        <v>1.928402239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1.1358062249999998</v>
      </c>
      <c r="S52" s="45">
        <v>0</v>
      </c>
      <c r="T52" s="45">
        <v>0</v>
      </c>
      <c r="U52" s="45">
        <v>0</v>
      </c>
      <c r="V52" s="54">
        <v>0.24916755000000002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0.012973512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71.10319905600001</v>
      </c>
      <c r="AW52" s="45">
        <v>45.190310223</v>
      </c>
      <c r="AX52" s="45">
        <v>0</v>
      </c>
      <c r="AY52" s="45">
        <v>0</v>
      </c>
      <c r="AZ52" s="54">
        <v>210.560464451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26.617747196</v>
      </c>
      <c r="BG52" s="53">
        <v>8.352186161999999</v>
      </c>
      <c r="BH52" s="45">
        <v>0</v>
      </c>
      <c r="BI52" s="45">
        <v>0</v>
      </c>
      <c r="BJ52" s="54">
        <v>66.326150654</v>
      </c>
      <c r="BK52" s="49">
        <f t="shared" si="6"/>
        <v>435.48646693899997</v>
      </c>
    </row>
    <row r="53" spans="1:63" ht="12.75">
      <c r="A53" s="11"/>
      <c r="B53" s="24" t="s">
        <v>101</v>
      </c>
      <c r="C53" s="73">
        <v>0</v>
      </c>
      <c r="D53" s="53">
        <v>22.674552686000002</v>
      </c>
      <c r="E53" s="45">
        <v>0</v>
      </c>
      <c r="F53" s="45">
        <v>0</v>
      </c>
      <c r="G53" s="54">
        <v>0</v>
      </c>
      <c r="H53" s="73">
        <v>22.436764698000005</v>
      </c>
      <c r="I53" s="45">
        <v>1211.0478352609998</v>
      </c>
      <c r="J53" s="45">
        <v>36.731719599</v>
      </c>
      <c r="K53" s="45">
        <v>5.868777857</v>
      </c>
      <c r="L53" s="54">
        <v>115.651760138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13.670781114999999</v>
      </c>
      <c r="S53" s="45">
        <v>5.825754095</v>
      </c>
      <c r="T53" s="45">
        <v>3.7819439819999996</v>
      </c>
      <c r="U53" s="45">
        <v>0</v>
      </c>
      <c r="V53" s="54">
        <v>27.162946402999996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0.052965169</v>
      </c>
      <c r="AC53" s="45">
        <v>0.0018704729999999999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0.032572506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288.61317417000004</v>
      </c>
      <c r="AW53" s="45">
        <v>779.787502322</v>
      </c>
      <c r="AX53" s="45">
        <v>5.641727611</v>
      </c>
      <c r="AY53" s="45">
        <v>0</v>
      </c>
      <c r="AZ53" s="54">
        <v>961.3794352029998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155.74918022999998</v>
      </c>
      <c r="BG53" s="53">
        <v>59.22777060800001</v>
      </c>
      <c r="BH53" s="45">
        <v>13.659104063</v>
      </c>
      <c r="BI53" s="45">
        <v>0</v>
      </c>
      <c r="BJ53" s="54">
        <v>197.538980008</v>
      </c>
      <c r="BK53" s="49">
        <f t="shared" si="6"/>
        <v>3926.537118197</v>
      </c>
    </row>
    <row r="54" spans="1:63" ht="12.75">
      <c r="A54" s="11"/>
      <c r="B54" s="24" t="s">
        <v>99</v>
      </c>
      <c r="C54" s="73">
        <v>0</v>
      </c>
      <c r="D54" s="53">
        <v>169.75990431300002</v>
      </c>
      <c r="E54" s="45">
        <v>0</v>
      </c>
      <c r="F54" s="45">
        <v>0</v>
      </c>
      <c r="G54" s="54">
        <v>0</v>
      </c>
      <c r="H54" s="73">
        <v>5.917753258999999</v>
      </c>
      <c r="I54" s="45">
        <v>1696.3010581570002</v>
      </c>
      <c r="J54" s="45">
        <v>339.26345153200003</v>
      </c>
      <c r="K54" s="45">
        <v>0</v>
      </c>
      <c r="L54" s="54">
        <v>175.97919909499998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2.193403149</v>
      </c>
      <c r="S54" s="45">
        <v>10.186679271</v>
      </c>
      <c r="T54" s="45">
        <v>0</v>
      </c>
      <c r="U54" s="45">
        <v>0</v>
      </c>
      <c r="V54" s="54">
        <v>12.706745042000001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0.00042110600000000003</v>
      </c>
      <c r="AC54" s="45">
        <v>0</v>
      </c>
      <c r="AD54" s="45">
        <v>0</v>
      </c>
      <c r="AE54" s="45">
        <v>0</v>
      </c>
      <c r="AF54" s="54">
        <v>0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0.000775246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</v>
      </c>
      <c r="AS54" s="45">
        <v>0</v>
      </c>
      <c r="AT54" s="45">
        <v>0</v>
      </c>
      <c r="AU54" s="54">
        <v>0</v>
      </c>
      <c r="AV54" s="73">
        <v>37.971516197999996</v>
      </c>
      <c r="AW54" s="45">
        <v>322.52818419999994</v>
      </c>
      <c r="AX54" s="45">
        <v>0.900248333</v>
      </c>
      <c r="AY54" s="45">
        <v>0</v>
      </c>
      <c r="AZ54" s="54">
        <v>440.04485875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14.690646747000002</v>
      </c>
      <c r="BG54" s="53">
        <v>36.576381925999996</v>
      </c>
      <c r="BH54" s="45">
        <v>4.129254968</v>
      </c>
      <c r="BI54" s="45">
        <v>0</v>
      </c>
      <c r="BJ54" s="54">
        <v>58.350689899</v>
      </c>
      <c r="BK54" s="49">
        <f t="shared" si="6"/>
        <v>3327.5011711909997</v>
      </c>
    </row>
    <row r="55" spans="1:63" ht="12.75">
      <c r="A55" s="11"/>
      <c r="B55" s="24" t="s">
        <v>100</v>
      </c>
      <c r="C55" s="73">
        <v>0</v>
      </c>
      <c r="D55" s="53">
        <v>343.816585814</v>
      </c>
      <c r="E55" s="45">
        <v>0</v>
      </c>
      <c r="F55" s="45">
        <v>0</v>
      </c>
      <c r="G55" s="54">
        <v>0</v>
      </c>
      <c r="H55" s="73">
        <v>6.869214683</v>
      </c>
      <c r="I55" s="45">
        <v>683.6370236710001</v>
      </c>
      <c r="J55" s="45">
        <v>0</v>
      </c>
      <c r="K55" s="45">
        <v>0</v>
      </c>
      <c r="L55" s="54">
        <v>175.388016421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2.6255571619999998</v>
      </c>
      <c r="S55" s="45">
        <v>1.9145733649999999</v>
      </c>
      <c r="T55" s="45">
        <v>0</v>
      </c>
      <c r="U55" s="45">
        <v>0</v>
      </c>
      <c r="V55" s="54">
        <v>50.216010677999996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0.103584439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3.186509603</v>
      </c>
      <c r="AS55" s="45">
        <v>0</v>
      </c>
      <c r="AT55" s="45">
        <v>0</v>
      </c>
      <c r="AU55" s="54">
        <v>0</v>
      </c>
      <c r="AV55" s="73">
        <v>15.726612815000001</v>
      </c>
      <c r="AW55" s="45">
        <v>367.25445792399995</v>
      </c>
      <c r="AX55" s="45">
        <v>0</v>
      </c>
      <c r="AY55" s="45">
        <v>0</v>
      </c>
      <c r="AZ55" s="54">
        <v>486.220854156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4.857508892000001</v>
      </c>
      <c r="BG55" s="53">
        <v>20.348746268999996</v>
      </c>
      <c r="BH55" s="45">
        <v>3.224491822</v>
      </c>
      <c r="BI55" s="45">
        <v>0</v>
      </c>
      <c r="BJ55" s="54">
        <v>53.413425208</v>
      </c>
      <c r="BK55" s="49">
        <f t="shared" si="6"/>
        <v>2218.803172922</v>
      </c>
    </row>
    <row r="56" spans="1:63" ht="12.75">
      <c r="A56" s="11"/>
      <c r="B56" s="24" t="s">
        <v>146</v>
      </c>
      <c r="C56" s="73">
        <v>0</v>
      </c>
      <c r="D56" s="53">
        <v>354.174811663</v>
      </c>
      <c r="E56" s="45">
        <v>0</v>
      </c>
      <c r="F56" s="45">
        <v>0</v>
      </c>
      <c r="G56" s="54">
        <v>0</v>
      </c>
      <c r="H56" s="73">
        <v>12.070326257000001</v>
      </c>
      <c r="I56" s="45">
        <v>1455.21526364</v>
      </c>
      <c r="J56" s="45">
        <v>177.852324067</v>
      </c>
      <c r="K56" s="45">
        <v>0</v>
      </c>
      <c r="L56" s="54">
        <v>454.766759694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5.191813282999999</v>
      </c>
      <c r="S56" s="45">
        <v>93.16473873000001</v>
      </c>
      <c r="T56" s="45">
        <v>0.36027766</v>
      </c>
      <c r="U56" s="45">
        <v>0</v>
      </c>
      <c r="V56" s="54">
        <v>12.476380222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0.04639832</v>
      </c>
      <c r="AM56" s="45">
        <v>0</v>
      </c>
      <c r="AN56" s="45">
        <v>0</v>
      </c>
      <c r="AO56" s="45">
        <v>0</v>
      </c>
      <c r="AP56" s="54">
        <v>0.117046269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23.461843381</v>
      </c>
      <c r="AW56" s="45">
        <v>863.1298962449999</v>
      </c>
      <c r="AX56" s="45">
        <v>12.441419075</v>
      </c>
      <c r="AY56" s="45">
        <v>0</v>
      </c>
      <c r="AZ56" s="54">
        <v>592.9436353570002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12.005408675000002</v>
      </c>
      <c r="BG56" s="53">
        <v>100.126422537</v>
      </c>
      <c r="BH56" s="45">
        <v>1.192420053</v>
      </c>
      <c r="BI56" s="45">
        <v>0</v>
      </c>
      <c r="BJ56" s="54">
        <v>29.553849432</v>
      </c>
      <c r="BK56" s="49">
        <f t="shared" si="6"/>
        <v>4200.291034560001</v>
      </c>
    </row>
    <row r="57" spans="1:63" ht="12.75">
      <c r="A57" s="36"/>
      <c r="B57" s="37" t="s">
        <v>86</v>
      </c>
      <c r="C57" s="82">
        <f>SUM(C49:C56)</f>
        <v>0</v>
      </c>
      <c r="D57" s="82">
        <f>SUM(D49:D56)</f>
        <v>1185.7344909120002</v>
      </c>
      <c r="E57" s="82">
        <f aca="true" t="shared" si="7" ref="E57:BJ57">SUM(E49:E56)</f>
        <v>0</v>
      </c>
      <c r="F57" s="82">
        <f t="shared" si="7"/>
        <v>0</v>
      </c>
      <c r="G57" s="82">
        <f t="shared" si="7"/>
        <v>0</v>
      </c>
      <c r="H57" s="82">
        <f t="shared" si="7"/>
        <v>74.56290918600001</v>
      </c>
      <c r="I57" s="82">
        <f t="shared" si="7"/>
        <v>6258.364013136999</v>
      </c>
      <c r="J57" s="82">
        <f t="shared" si="7"/>
        <v>554.256272759</v>
      </c>
      <c r="K57" s="82">
        <f t="shared" si="7"/>
        <v>5.868777857</v>
      </c>
      <c r="L57" s="82">
        <f t="shared" si="7"/>
        <v>1359.74113389</v>
      </c>
      <c r="M57" s="82">
        <f t="shared" si="7"/>
        <v>0</v>
      </c>
      <c r="N57" s="82">
        <f t="shared" si="7"/>
        <v>0</v>
      </c>
      <c r="O57" s="82">
        <f t="shared" si="7"/>
        <v>0</v>
      </c>
      <c r="P57" s="82">
        <f t="shared" si="7"/>
        <v>0</v>
      </c>
      <c r="Q57" s="82">
        <f t="shared" si="7"/>
        <v>0</v>
      </c>
      <c r="R57" s="82">
        <f t="shared" si="7"/>
        <v>33.687912886</v>
      </c>
      <c r="S57" s="82">
        <f t="shared" si="7"/>
        <v>129.15956204300002</v>
      </c>
      <c r="T57" s="82">
        <f t="shared" si="7"/>
        <v>5.607849394</v>
      </c>
      <c r="U57" s="82">
        <f t="shared" si="7"/>
        <v>0</v>
      </c>
      <c r="V57" s="82">
        <f t="shared" si="7"/>
        <v>145.939759162</v>
      </c>
      <c r="W57" s="82">
        <f t="shared" si="7"/>
        <v>0</v>
      </c>
      <c r="X57" s="82">
        <f t="shared" si="7"/>
        <v>0</v>
      </c>
      <c r="Y57" s="82">
        <f t="shared" si="7"/>
        <v>0</v>
      </c>
      <c r="Z57" s="82">
        <f t="shared" si="7"/>
        <v>0</v>
      </c>
      <c r="AA57" s="82">
        <f t="shared" si="7"/>
        <v>0</v>
      </c>
      <c r="AB57" s="82">
        <f t="shared" si="7"/>
        <v>0.169362388</v>
      </c>
      <c r="AC57" s="82">
        <f t="shared" si="7"/>
        <v>0.0018704729999999999</v>
      </c>
      <c r="AD57" s="82">
        <f t="shared" si="7"/>
        <v>0</v>
      </c>
      <c r="AE57" s="82">
        <f t="shared" si="7"/>
        <v>0</v>
      </c>
      <c r="AF57" s="82">
        <f t="shared" si="7"/>
        <v>0</v>
      </c>
      <c r="AG57" s="82">
        <f t="shared" si="7"/>
        <v>0</v>
      </c>
      <c r="AH57" s="82">
        <f t="shared" si="7"/>
        <v>0</v>
      </c>
      <c r="AI57" s="82">
        <f t="shared" si="7"/>
        <v>0</v>
      </c>
      <c r="AJ57" s="82">
        <f t="shared" si="7"/>
        <v>0</v>
      </c>
      <c r="AK57" s="82">
        <f t="shared" si="7"/>
        <v>0</v>
      </c>
      <c r="AL57" s="82">
        <f t="shared" si="7"/>
        <v>0.143197454</v>
      </c>
      <c r="AM57" s="82">
        <f t="shared" si="7"/>
        <v>0</v>
      </c>
      <c r="AN57" s="82">
        <f t="shared" si="7"/>
        <v>0</v>
      </c>
      <c r="AO57" s="82">
        <f t="shared" si="7"/>
        <v>0</v>
      </c>
      <c r="AP57" s="82">
        <f t="shared" si="7"/>
        <v>0.117046269</v>
      </c>
      <c r="AQ57" s="82">
        <f t="shared" si="7"/>
        <v>0</v>
      </c>
      <c r="AR57" s="82">
        <f t="shared" si="7"/>
        <v>3.186509603</v>
      </c>
      <c r="AS57" s="82">
        <f t="shared" si="7"/>
        <v>0</v>
      </c>
      <c r="AT57" s="82">
        <f t="shared" si="7"/>
        <v>0</v>
      </c>
      <c r="AU57" s="82">
        <f t="shared" si="7"/>
        <v>0</v>
      </c>
      <c r="AV57" s="82">
        <f t="shared" si="7"/>
        <v>733.606728907</v>
      </c>
      <c r="AW57" s="82">
        <f t="shared" si="7"/>
        <v>4541.768008380999</v>
      </c>
      <c r="AX57" s="82">
        <f t="shared" si="7"/>
        <v>36.613404558</v>
      </c>
      <c r="AY57" s="82">
        <f t="shared" si="7"/>
        <v>0</v>
      </c>
      <c r="AZ57" s="82">
        <f t="shared" si="7"/>
        <v>6091.418786600999</v>
      </c>
      <c r="BA57" s="82">
        <f t="shared" si="7"/>
        <v>0</v>
      </c>
      <c r="BB57" s="82">
        <f t="shared" si="7"/>
        <v>0</v>
      </c>
      <c r="BC57" s="82">
        <f t="shared" si="7"/>
        <v>0</v>
      </c>
      <c r="BD57" s="82">
        <f t="shared" si="7"/>
        <v>0</v>
      </c>
      <c r="BE57" s="82">
        <f t="shared" si="7"/>
        <v>0</v>
      </c>
      <c r="BF57" s="82">
        <f t="shared" si="7"/>
        <v>371.03595465399997</v>
      </c>
      <c r="BG57" s="82">
        <f t="shared" si="7"/>
        <v>488.130909367</v>
      </c>
      <c r="BH57" s="82">
        <f t="shared" si="7"/>
        <v>64.525700528</v>
      </c>
      <c r="BI57" s="82">
        <f t="shared" si="7"/>
        <v>0</v>
      </c>
      <c r="BJ57" s="82">
        <f t="shared" si="7"/>
        <v>1052.658103249</v>
      </c>
      <c r="BK57" s="66">
        <f>SUM(BK49:BK56)</f>
        <v>23136.298263658005</v>
      </c>
    </row>
    <row r="58" spans="1:63" ht="12.75">
      <c r="A58" s="36"/>
      <c r="B58" s="38" t="s">
        <v>76</v>
      </c>
      <c r="C58" s="66">
        <f aca="true" t="shared" si="8" ref="C58:AH58">+C57+C41+C14+C10</f>
        <v>0</v>
      </c>
      <c r="D58" s="74">
        <f t="shared" si="8"/>
        <v>2662.275042982</v>
      </c>
      <c r="E58" s="74">
        <f t="shared" si="8"/>
        <v>0</v>
      </c>
      <c r="F58" s="74">
        <f t="shared" si="8"/>
        <v>0</v>
      </c>
      <c r="G58" s="75">
        <f t="shared" si="8"/>
        <v>0</v>
      </c>
      <c r="H58" s="66">
        <f t="shared" si="8"/>
        <v>117.46778848100001</v>
      </c>
      <c r="I58" s="74">
        <f t="shared" si="8"/>
        <v>12013.657947754102</v>
      </c>
      <c r="J58" s="74">
        <f t="shared" si="8"/>
        <v>2500.255165553</v>
      </c>
      <c r="K58" s="74">
        <f t="shared" si="8"/>
        <v>5.868777857</v>
      </c>
      <c r="L58" s="75">
        <f t="shared" si="8"/>
        <v>2121.2543014269995</v>
      </c>
      <c r="M58" s="66">
        <f t="shared" si="8"/>
        <v>0</v>
      </c>
      <c r="N58" s="74">
        <f t="shared" si="8"/>
        <v>0</v>
      </c>
      <c r="O58" s="74">
        <f t="shared" si="8"/>
        <v>0</v>
      </c>
      <c r="P58" s="74">
        <f t="shared" si="8"/>
        <v>0</v>
      </c>
      <c r="Q58" s="75">
        <f t="shared" si="8"/>
        <v>0</v>
      </c>
      <c r="R58" s="66">
        <f t="shared" si="8"/>
        <v>49.220603908</v>
      </c>
      <c r="S58" s="74">
        <f t="shared" si="8"/>
        <v>287.12728798500007</v>
      </c>
      <c r="T58" s="74">
        <f t="shared" si="8"/>
        <v>121.484483458</v>
      </c>
      <c r="U58" s="74">
        <f t="shared" si="8"/>
        <v>0</v>
      </c>
      <c r="V58" s="75">
        <f t="shared" si="8"/>
        <v>159.979820338</v>
      </c>
      <c r="W58" s="66">
        <f t="shared" si="8"/>
        <v>0</v>
      </c>
      <c r="X58" s="66">
        <f t="shared" si="8"/>
        <v>0</v>
      </c>
      <c r="Y58" s="66">
        <f t="shared" si="8"/>
        <v>0</v>
      </c>
      <c r="Z58" s="66">
        <f t="shared" si="8"/>
        <v>0</v>
      </c>
      <c r="AA58" s="66">
        <f t="shared" si="8"/>
        <v>0</v>
      </c>
      <c r="AB58" s="66">
        <f t="shared" si="8"/>
        <v>0.34921647199999994</v>
      </c>
      <c r="AC58" s="74">
        <f t="shared" si="8"/>
        <v>29.383445667</v>
      </c>
      <c r="AD58" s="74">
        <f t="shared" si="8"/>
        <v>0</v>
      </c>
      <c r="AE58" s="74">
        <f t="shared" si="8"/>
        <v>0</v>
      </c>
      <c r="AF58" s="75">
        <f t="shared" si="8"/>
        <v>0</v>
      </c>
      <c r="AG58" s="66">
        <f t="shared" si="8"/>
        <v>0</v>
      </c>
      <c r="AH58" s="74">
        <f t="shared" si="8"/>
        <v>0</v>
      </c>
      <c r="AI58" s="74">
        <f aca="true" t="shared" si="9" ref="AI58:BK58">+AI57+AI41+AI14+AI10</f>
        <v>0</v>
      </c>
      <c r="AJ58" s="74">
        <f t="shared" si="9"/>
        <v>0</v>
      </c>
      <c r="AK58" s="75">
        <f t="shared" si="9"/>
        <v>0</v>
      </c>
      <c r="AL58" s="66">
        <f t="shared" si="9"/>
        <v>0.17759576700000002</v>
      </c>
      <c r="AM58" s="74">
        <f t="shared" si="9"/>
        <v>0</v>
      </c>
      <c r="AN58" s="74">
        <f t="shared" si="9"/>
        <v>0</v>
      </c>
      <c r="AO58" s="74">
        <f t="shared" si="9"/>
        <v>0</v>
      </c>
      <c r="AP58" s="75">
        <f t="shared" si="9"/>
        <v>0.38415588399999995</v>
      </c>
      <c r="AQ58" s="66">
        <f t="shared" si="9"/>
        <v>0</v>
      </c>
      <c r="AR58" s="74">
        <f t="shared" si="9"/>
        <v>5.37716627</v>
      </c>
      <c r="AS58" s="74">
        <f t="shared" si="9"/>
        <v>0</v>
      </c>
      <c r="AT58" s="74">
        <f t="shared" si="9"/>
        <v>0</v>
      </c>
      <c r="AU58" s="75">
        <f t="shared" si="9"/>
        <v>0</v>
      </c>
      <c r="AV58" s="66">
        <f t="shared" si="9"/>
        <v>899.0358823910001</v>
      </c>
      <c r="AW58" s="74">
        <f t="shared" si="9"/>
        <v>8704.367867894</v>
      </c>
      <c r="AX58" s="74">
        <f t="shared" si="9"/>
        <v>153.199599932</v>
      </c>
      <c r="AY58" s="74">
        <f t="shared" si="9"/>
        <v>0</v>
      </c>
      <c r="AZ58" s="75">
        <f t="shared" si="9"/>
        <v>7228.500364871999</v>
      </c>
      <c r="BA58" s="66">
        <f t="shared" si="9"/>
        <v>0</v>
      </c>
      <c r="BB58" s="74">
        <f t="shared" si="9"/>
        <v>0</v>
      </c>
      <c r="BC58" s="74">
        <f t="shared" si="9"/>
        <v>0</v>
      </c>
      <c r="BD58" s="74">
        <f t="shared" si="9"/>
        <v>0</v>
      </c>
      <c r="BE58" s="75">
        <f t="shared" si="9"/>
        <v>0</v>
      </c>
      <c r="BF58" s="66">
        <f t="shared" si="9"/>
        <v>424.204017963</v>
      </c>
      <c r="BG58" s="74">
        <f t="shared" si="9"/>
        <v>579.6676941220001</v>
      </c>
      <c r="BH58" s="74">
        <f t="shared" si="9"/>
        <v>76.410319111</v>
      </c>
      <c r="BI58" s="74">
        <f t="shared" si="9"/>
        <v>0</v>
      </c>
      <c r="BJ58" s="75">
        <f t="shared" si="9"/>
        <v>1176.269644514</v>
      </c>
      <c r="BK58" s="66">
        <f t="shared" si="9"/>
        <v>39315.918190602104</v>
      </c>
    </row>
    <row r="59" spans="1:63" ht="3.75" customHeight="1">
      <c r="A59" s="11"/>
      <c r="B59" s="20"/>
      <c r="C59" s="137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9"/>
    </row>
    <row r="60" spans="1:63" ht="3.75" customHeight="1">
      <c r="A60" s="11"/>
      <c r="B60" s="20"/>
      <c r="C60" s="25"/>
      <c r="D60" s="33"/>
      <c r="E60" s="26"/>
      <c r="F60" s="26"/>
      <c r="G60" s="26"/>
      <c r="H60" s="26"/>
      <c r="I60" s="26"/>
      <c r="J60" s="26"/>
      <c r="K60" s="26"/>
      <c r="L60" s="26"/>
      <c r="M60" s="26"/>
      <c r="N60" s="33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33"/>
      <c r="AS60" s="26"/>
      <c r="AT60" s="26"/>
      <c r="AU60" s="26"/>
      <c r="AV60" s="26"/>
      <c r="AW60" s="26"/>
      <c r="AX60" s="26"/>
      <c r="AY60" s="26"/>
      <c r="AZ60" s="26"/>
      <c r="BA60" s="26"/>
      <c r="BB60" s="33"/>
      <c r="BC60" s="26"/>
      <c r="BD60" s="26"/>
      <c r="BE60" s="26"/>
      <c r="BF60" s="26"/>
      <c r="BG60" s="33"/>
      <c r="BH60" s="26"/>
      <c r="BI60" s="26"/>
      <c r="BJ60" s="26"/>
      <c r="BK60" s="29"/>
    </row>
    <row r="61" spans="1:63" ht="12.75">
      <c r="A61" s="11" t="s">
        <v>1</v>
      </c>
      <c r="B61" s="17" t="s">
        <v>7</v>
      </c>
      <c r="C61" s="137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9"/>
    </row>
    <row r="62" spans="1:256" s="4" customFormat="1" ht="12.75">
      <c r="A62" s="11" t="s">
        <v>72</v>
      </c>
      <c r="B62" s="24" t="s">
        <v>2</v>
      </c>
      <c r="C62" s="142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4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4" customFormat="1" ht="12.75">
      <c r="A63" s="11"/>
      <c r="B63" s="24" t="s">
        <v>104</v>
      </c>
      <c r="C63" s="77">
        <v>0</v>
      </c>
      <c r="D63" s="53">
        <v>0.731443846</v>
      </c>
      <c r="E63" s="78">
        <v>0</v>
      </c>
      <c r="F63" s="78">
        <v>0</v>
      </c>
      <c r="G63" s="79">
        <v>0</v>
      </c>
      <c r="H63" s="77">
        <v>130.599470727</v>
      </c>
      <c r="I63" s="78">
        <v>0.018016035</v>
      </c>
      <c r="J63" s="78">
        <v>0</v>
      </c>
      <c r="K63" s="78">
        <v>0</v>
      </c>
      <c r="L63" s="79">
        <v>7.519072564</v>
      </c>
      <c r="M63" s="67">
        <v>0</v>
      </c>
      <c r="N63" s="68">
        <v>0</v>
      </c>
      <c r="O63" s="67">
        <v>0</v>
      </c>
      <c r="P63" s="67">
        <v>0</v>
      </c>
      <c r="Q63" s="67">
        <v>0</v>
      </c>
      <c r="R63" s="77">
        <v>81.177626352</v>
      </c>
      <c r="S63" s="78">
        <v>0.000813086</v>
      </c>
      <c r="T63" s="78">
        <v>0</v>
      </c>
      <c r="U63" s="78">
        <v>0</v>
      </c>
      <c r="V63" s="79">
        <v>1.9877710860000002</v>
      </c>
      <c r="W63" s="77">
        <v>0</v>
      </c>
      <c r="X63" s="78">
        <v>0</v>
      </c>
      <c r="Y63" s="78">
        <v>0</v>
      </c>
      <c r="Z63" s="78">
        <v>0</v>
      </c>
      <c r="AA63" s="79">
        <v>0</v>
      </c>
      <c r="AB63" s="77">
        <v>1.115641382</v>
      </c>
      <c r="AC63" s="78">
        <v>0</v>
      </c>
      <c r="AD63" s="78">
        <v>0</v>
      </c>
      <c r="AE63" s="78">
        <v>0</v>
      </c>
      <c r="AF63" s="79">
        <v>0.010847595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77">
        <v>0.685213561</v>
      </c>
      <c r="AM63" s="78">
        <v>0</v>
      </c>
      <c r="AN63" s="78">
        <v>0</v>
      </c>
      <c r="AO63" s="78">
        <v>0</v>
      </c>
      <c r="AP63" s="79">
        <v>0</v>
      </c>
      <c r="AQ63" s="77">
        <v>0</v>
      </c>
      <c r="AR63" s="80">
        <v>0</v>
      </c>
      <c r="AS63" s="78">
        <v>0</v>
      </c>
      <c r="AT63" s="78">
        <v>0</v>
      </c>
      <c r="AU63" s="79">
        <v>0</v>
      </c>
      <c r="AV63" s="77">
        <v>1376.9226821409998</v>
      </c>
      <c r="AW63" s="78">
        <v>9.405267624</v>
      </c>
      <c r="AX63" s="78">
        <v>0</v>
      </c>
      <c r="AY63" s="78">
        <v>0</v>
      </c>
      <c r="AZ63" s="79">
        <v>229.951732843</v>
      </c>
      <c r="BA63" s="77">
        <v>0</v>
      </c>
      <c r="BB63" s="80">
        <v>0</v>
      </c>
      <c r="BC63" s="78">
        <v>0</v>
      </c>
      <c r="BD63" s="78">
        <v>0</v>
      </c>
      <c r="BE63" s="79">
        <v>0</v>
      </c>
      <c r="BF63" s="77">
        <v>836.5734703710001</v>
      </c>
      <c r="BG63" s="80">
        <v>16.843836281</v>
      </c>
      <c r="BH63" s="78">
        <v>1.1289910289999998</v>
      </c>
      <c r="BI63" s="78">
        <v>0</v>
      </c>
      <c r="BJ63" s="79">
        <v>80.209779727</v>
      </c>
      <c r="BK63" s="98">
        <f>SUM(C63:BJ63)</f>
        <v>2774.88167625</v>
      </c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4" customFormat="1" ht="12.75">
      <c r="A64" s="36"/>
      <c r="B64" s="37" t="s">
        <v>81</v>
      </c>
      <c r="C64" s="50">
        <f>SUM(C63)</f>
        <v>0</v>
      </c>
      <c r="D64" s="71">
        <f>SUM(D63)</f>
        <v>0.731443846</v>
      </c>
      <c r="E64" s="71">
        <f aca="true" t="shared" si="10" ref="E64:BJ64">SUM(E63)</f>
        <v>0</v>
      </c>
      <c r="F64" s="71">
        <f t="shared" si="10"/>
        <v>0</v>
      </c>
      <c r="G64" s="69">
        <f t="shared" si="10"/>
        <v>0</v>
      </c>
      <c r="H64" s="50">
        <f t="shared" si="10"/>
        <v>130.599470727</v>
      </c>
      <c r="I64" s="71">
        <f t="shared" si="10"/>
        <v>0.018016035</v>
      </c>
      <c r="J64" s="71">
        <f t="shared" si="10"/>
        <v>0</v>
      </c>
      <c r="K64" s="71">
        <f t="shared" si="10"/>
        <v>0</v>
      </c>
      <c r="L64" s="69">
        <f t="shared" si="10"/>
        <v>7.519072564</v>
      </c>
      <c r="M64" s="51">
        <f t="shared" si="10"/>
        <v>0</v>
      </c>
      <c r="N64" s="51">
        <f t="shared" si="10"/>
        <v>0</v>
      </c>
      <c r="O64" s="51">
        <f t="shared" si="10"/>
        <v>0</v>
      </c>
      <c r="P64" s="51">
        <f t="shared" si="10"/>
        <v>0</v>
      </c>
      <c r="Q64" s="76">
        <f t="shared" si="10"/>
        <v>0</v>
      </c>
      <c r="R64" s="50">
        <f t="shared" si="10"/>
        <v>81.177626352</v>
      </c>
      <c r="S64" s="71">
        <f t="shared" si="10"/>
        <v>0.000813086</v>
      </c>
      <c r="T64" s="71">
        <f t="shared" si="10"/>
        <v>0</v>
      </c>
      <c r="U64" s="71">
        <f t="shared" si="10"/>
        <v>0</v>
      </c>
      <c r="V64" s="69">
        <f t="shared" si="10"/>
        <v>1.9877710860000002</v>
      </c>
      <c r="W64" s="50">
        <f t="shared" si="10"/>
        <v>0</v>
      </c>
      <c r="X64" s="71">
        <f t="shared" si="10"/>
        <v>0</v>
      </c>
      <c r="Y64" s="71">
        <f t="shared" si="10"/>
        <v>0</v>
      </c>
      <c r="Z64" s="71">
        <f t="shared" si="10"/>
        <v>0</v>
      </c>
      <c r="AA64" s="69">
        <f t="shared" si="10"/>
        <v>0</v>
      </c>
      <c r="AB64" s="50">
        <f t="shared" si="10"/>
        <v>1.115641382</v>
      </c>
      <c r="AC64" s="71">
        <f t="shared" si="10"/>
        <v>0</v>
      </c>
      <c r="AD64" s="71">
        <f t="shared" si="10"/>
        <v>0</v>
      </c>
      <c r="AE64" s="71">
        <f t="shared" si="10"/>
        <v>0</v>
      </c>
      <c r="AF64" s="69">
        <f t="shared" si="10"/>
        <v>0.010847595</v>
      </c>
      <c r="AG64" s="51">
        <f t="shared" si="10"/>
        <v>0</v>
      </c>
      <c r="AH64" s="51">
        <f t="shared" si="10"/>
        <v>0</v>
      </c>
      <c r="AI64" s="51">
        <f t="shared" si="10"/>
        <v>0</v>
      </c>
      <c r="AJ64" s="51">
        <f t="shared" si="10"/>
        <v>0</v>
      </c>
      <c r="AK64" s="76">
        <f t="shared" si="10"/>
        <v>0</v>
      </c>
      <c r="AL64" s="50">
        <f t="shared" si="10"/>
        <v>0.685213561</v>
      </c>
      <c r="AM64" s="71">
        <f t="shared" si="10"/>
        <v>0</v>
      </c>
      <c r="AN64" s="71">
        <f t="shared" si="10"/>
        <v>0</v>
      </c>
      <c r="AO64" s="71">
        <f t="shared" si="10"/>
        <v>0</v>
      </c>
      <c r="AP64" s="69">
        <f t="shared" si="10"/>
        <v>0</v>
      </c>
      <c r="AQ64" s="50">
        <f t="shared" si="10"/>
        <v>0</v>
      </c>
      <c r="AR64" s="71">
        <f t="shared" si="10"/>
        <v>0</v>
      </c>
      <c r="AS64" s="71">
        <f t="shared" si="10"/>
        <v>0</v>
      </c>
      <c r="AT64" s="71">
        <f t="shared" si="10"/>
        <v>0</v>
      </c>
      <c r="AU64" s="69">
        <f t="shared" si="10"/>
        <v>0</v>
      </c>
      <c r="AV64" s="50">
        <f t="shared" si="10"/>
        <v>1376.9226821409998</v>
      </c>
      <c r="AW64" s="71">
        <f t="shared" si="10"/>
        <v>9.405267624</v>
      </c>
      <c r="AX64" s="71">
        <f t="shared" si="10"/>
        <v>0</v>
      </c>
      <c r="AY64" s="71">
        <f t="shared" si="10"/>
        <v>0</v>
      </c>
      <c r="AZ64" s="69">
        <f t="shared" si="10"/>
        <v>229.951732843</v>
      </c>
      <c r="BA64" s="50">
        <f t="shared" si="10"/>
        <v>0</v>
      </c>
      <c r="BB64" s="71">
        <f t="shared" si="10"/>
        <v>0</v>
      </c>
      <c r="BC64" s="71">
        <f t="shared" si="10"/>
        <v>0</v>
      </c>
      <c r="BD64" s="71">
        <f t="shared" si="10"/>
        <v>0</v>
      </c>
      <c r="BE64" s="69">
        <f t="shared" si="10"/>
        <v>0</v>
      </c>
      <c r="BF64" s="50">
        <f t="shared" si="10"/>
        <v>836.5734703710001</v>
      </c>
      <c r="BG64" s="71">
        <f t="shared" si="10"/>
        <v>16.843836281</v>
      </c>
      <c r="BH64" s="71">
        <f t="shared" si="10"/>
        <v>1.1289910289999998</v>
      </c>
      <c r="BI64" s="71">
        <f t="shared" si="10"/>
        <v>0</v>
      </c>
      <c r="BJ64" s="69">
        <f t="shared" si="10"/>
        <v>80.209779727</v>
      </c>
      <c r="BK64" s="52">
        <f>SUM(BK63:BK63)</f>
        <v>2774.88167625</v>
      </c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63" ht="12.75">
      <c r="A65" s="11" t="s">
        <v>73</v>
      </c>
      <c r="B65" s="18" t="s">
        <v>17</v>
      </c>
      <c r="C65" s="123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5"/>
    </row>
    <row r="66" spans="1:63" ht="12.75">
      <c r="A66" s="11"/>
      <c r="B66" s="24" t="s">
        <v>105</v>
      </c>
      <c r="C66" s="73">
        <v>0</v>
      </c>
      <c r="D66" s="53">
        <v>32.890151022000005</v>
      </c>
      <c r="E66" s="45">
        <v>0</v>
      </c>
      <c r="F66" s="45">
        <v>0</v>
      </c>
      <c r="G66" s="54">
        <v>0</v>
      </c>
      <c r="H66" s="73">
        <v>49.230303535999994</v>
      </c>
      <c r="I66" s="45">
        <v>207.663348855</v>
      </c>
      <c r="J66" s="45">
        <v>0</v>
      </c>
      <c r="K66" s="45">
        <v>0</v>
      </c>
      <c r="L66" s="54">
        <v>66.133330328</v>
      </c>
      <c r="M66" s="73">
        <v>0</v>
      </c>
      <c r="N66" s="53">
        <v>0</v>
      </c>
      <c r="O66" s="45">
        <v>0</v>
      </c>
      <c r="P66" s="45">
        <v>0</v>
      </c>
      <c r="Q66" s="54">
        <v>0</v>
      </c>
      <c r="R66" s="73">
        <v>15.439679315</v>
      </c>
      <c r="S66" s="45">
        <v>13.750078645</v>
      </c>
      <c r="T66" s="45">
        <v>0</v>
      </c>
      <c r="U66" s="45">
        <v>0</v>
      </c>
      <c r="V66" s="54">
        <v>3.803609441</v>
      </c>
      <c r="W66" s="73">
        <v>0</v>
      </c>
      <c r="X66" s="45">
        <v>0</v>
      </c>
      <c r="Y66" s="45">
        <v>0</v>
      </c>
      <c r="Z66" s="45">
        <v>0</v>
      </c>
      <c r="AA66" s="54">
        <v>0</v>
      </c>
      <c r="AB66" s="73">
        <v>0.21810592099999998</v>
      </c>
      <c r="AC66" s="45">
        <v>0</v>
      </c>
      <c r="AD66" s="45">
        <v>0</v>
      </c>
      <c r="AE66" s="45">
        <v>0</v>
      </c>
      <c r="AF66" s="54">
        <v>0</v>
      </c>
      <c r="AG66" s="73">
        <v>0</v>
      </c>
      <c r="AH66" s="45">
        <v>0</v>
      </c>
      <c r="AI66" s="45">
        <v>0</v>
      </c>
      <c r="AJ66" s="45">
        <v>0</v>
      </c>
      <c r="AK66" s="54">
        <v>0</v>
      </c>
      <c r="AL66" s="73">
        <v>0.15580386799999998</v>
      </c>
      <c r="AM66" s="45">
        <v>0</v>
      </c>
      <c r="AN66" s="45">
        <v>0</v>
      </c>
      <c r="AO66" s="45">
        <v>0</v>
      </c>
      <c r="AP66" s="54">
        <v>0.07557834599999999</v>
      </c>
      <c r="AQ66" s="73">
        <v>0</v>
      </c>
      <c r="AR66" s="53">
        <v>0.291800333</v>
      </c>
      <c r="AS66" s="45">
        <v>0</v>
      </c>
      <c r="AT66" s="45">
        <v>0</v>
      </c>
      <c r="AU66" s="54">
        <v>0</v>
      </c>
      <c r="AV66" s="73">
        <v>1020.203325053</v>
      </c>
      <c r="AW66" s="45">
        <v>91.850709022</v>
      </c>
      <c r="AX66" s="45">
        <v>0</v>
      </c>
      <c r="AY66" s="45">
        <v>0</v>
      </c>
      <c r="AZ66" s="54">
        <v>468.05010790200004</v>
      </c>
      <c r="BA66" s="73">
        <v>0</v>
      </c>
      <c r="BB66" s="53">
        <v>0</v>
      </c>
      <c r="BC66" s="45">
        <v>0</v>
      </c>
      <c r="BD66" s="45">
        <v>0</v>
      </c>
      <c r="BE66" s="54">
        <v>0</v>
      </c>
      <c r="BF66" s="73">
        <v>319.696905614</v>
      </c>
      <c r="BG66" s="53">
        <v>19.492629099</v>
      </c>
      <c r="BH66" s="45">
        <v>0</v>
      </c>
      <c r="BI66" s="45">
        <v>0</v>
      </c>
      <c r="BJ66" s="54">
        <v>67.801166622</v>
      </c>
      <c r="BK66" s="49">
        <f aca="true" t="shared" si="11" ref="BK66:BK77">SUM(C66:BJ66)</f>
        <v>2376.746632922</v>
      </c>
    </row>
    <row r="67" spans="1:63" ht="12.75">
      <c r="A67" s="11"/>
      <c r="B67" s="104" t="s">
        <v>151</v>
      </c>
      <c r="C67" s="73">
        <v>0</v>
      </c>
      <c r="D67" s="53">
        <v>254.993750984</v>
      </c>
      <c r="E67" s="45">
        <v>0</v>
      </c>
      <c r="F67" s="45">
        <v>0</v>
      </c>
      <c r="G67" s="54">
        <v>0</v>
      </c>
      <c r="H67" s="73">
        <v>2.116627895</v>
      </c>
      <c r="I67" s="45">
        <v>6.013795761</v>
      </c>
      <c r="J67" s="45">
        <v>0</v>
      </c>
      <c r="K67" s="45">
        <v>0</v>
      </c>
      <c r="L67" s="54">
        <v>162.75222850699998</v>
      </c>
      <c r="M67" s="73">
        <v>0</v>
      </c>
      <c r="N67" s="53">
        <v>0</v>
      </c>
      <c r="O67" s="45">
        <v>0</v>
      </c>
      <c r="P67" s="45">
        <v>0</v>
      </c>
      <c r="Q67" s="54">
        <v>0</v>
      </c>
      <c r="R67" s="73">
        <v>1.548490146</v>
      </c>
      <c r="S67" s="45">
        <v>3.3621122920000004</v>
      </c>
      <c r="T67" s="45">
        <v>0</v>
      </c>
      <c r="U67" s="45">
        <v>0</v>
      </c>
      <c r="V67" s="54">
        <v>5.205773088</v>
      </c>
      <c r="W67" s="73">
        <v>0</v>
      </c>
      <c r="X67" s="45">
        <v>0</v>
      </c>
      <c r="Y67" s="45">
        <v>0</v>
      </c>
      <c r="Z67" s="45">
        <v>0</v>
      </c>
      <c r="AA67" s="54">
        <v>0</v>
      </c>
      <c r="AB67" s="73">
        <v>0.009877786</v>
      </c>
      <c r="AC67" s="45">
        <v>0</v>
      </c>
      <c r="AD67" s="45">
        <v>0</v>
      </c>
      <c r="AE67" s="45">
        <v>0</v>
      </c>
      <c r="AF67" s="54">
        <v>0</v>
      </c>
      <c r="AG67" s="73">
        <v>0</v>
      </c>
      <c r="AH67" s="45">
        <v>0</v>
      </c>
      <c r="AI67" s="45">
        <v>0</v>
      </c>
      <c r="AJ67" s="45">
        <v>0</v>
      </c>
      <c r="AK67" s="54">
        <v>0</v>
      </c>
      <c r="AL67" s="73">
        <v>0</v>
      </c>
      <c r="AM67" s="45">
        <v>0</v>
      </c>
      <c r="AN67" s="45">
        <v>0</v>
      </c>
      <c r="AO67" s="45">
        <v>0</v>
      </c>
      <c r="AP67" s="54">
        <v>0</v>
      </c>
      <c r="AQ67" s="73">
        <v>0</v>
      </c>
      <c r="AR67" s="53">
        <v>0</v>
      </c>
      <c r="AS67" s="45">
        <v>0</v>
      </c>
      <c r="AT67" s="45">
        <v>0</v>
      </c>
      <c r="AU67" s="54">
        <v>0</v>
      </c>
      <c r="AV67" s="73">
        <v>56.31593257899999</v>
      </c>
      <c r="AW67" s="45">
        <v>67.52723584200001</v>
      </c>
      <c r="AX67" s="45">
        <v>0</v>
      </c>
      <c r="AY67" s="45">
        <v>0</v>
      </c>
      <c r="AZ67" s="54">
        <v>231.50857456100002</v>
      </c>
      <c r="BA67" s="73">
        <v>0</v>
      </c>
      <c r="BB67" s="53">
        <v>0</v>
      </c>
      <c r="BC67" s="45">
        <v>0</v>
      </c>
      <c r="BD67" s="45">
        <v>0</v>
      </c>
      <c r="BE67" s="54">
        <v>0</v>
      </c>
      <c r="BF67" s="73">
        <v>37.593742602000006</v>
      </c>
      <c r="BG67" s="53">
        <v>14.972658249</v>
      </c>
      <c r="BH67" s="45">
        <v>0.25178757999999996</v>
      </c>
      <c r="BI67" s="45">
        <v>0</v>
      </c>
      <c r="BJ67" s="54">
        <v>62.50347366</v>
      </c>
      <c r="BK67" s="49">
        <f t="shared" si="11"/>
        <v>906.6760615320002</v>
      </c>
    </row>
    <row r="68" spans="1:63" ht="12.75">
      <c r="A68" s="11"/>
      <c r="B68" s="24" t="s">
        <v>106</v>
      </c>
      <c r="C68" s="73">
        <v>0</v>
      </c>
      <c r="D68" s="53">
        <v>156.771049246</v>
      </c>
      <c r="E68" s="45">
        <v>0</v>
      </c>
      <c r="F68" s="45">
        <v>0</v>
      </c>
      <c r="G68" s="54">
        <v>0</v>
      </c>
      <c r="H68" s="73">
        <v>24.952494837</v>
      </c>
      <c r="I68" s="45">
        <v>330.829594168</v>
      </c>
      <c r="J68" s="45">
        <v>0</v>
      </c>
      <c r="K68" s="45">
        <v>0</v>
      </c>
      <c r="L68" s="54">
        <v>175.25877913399998</v>
      </c>
      <c r="M68" s="73">
        <v>0</v>
      </c>
      <c r="N68" s="53">
        <v>0</v>
      </c>
      <c r="O68" s="45">
        <v>0</v>
      </c>
      <c r="P68" s="45">
        <v>0</v>
      </c>
      <c r="Q68" s="54">
        <v>0</v>
      </c>
      <c r="R68" s="73">
        <v>7.8323955220000006</v>
      </c>
      <c r="S68" s="45">
        <v>6.632725625000001</v>
      </c>
      <c r="T68" s="45">
        <v>0</v>
      </c>
      <c r="U68" s="45">
        <v>0</v>
      </c>
      <c r="V68" s="54">
        <v>46.085271433</v>
      </c>
      <c r="W68" s="73">
        <v>0</v>
      </c>
      <c r="X68" s="45">
        <v>0</v>
      </c>
      <c r="Y68" s="45">
        <v>0</v>
      </c>
      <c r="Z68" s="45">
        <v>0</v>
      </c>
      <c r="AA68" s="54">
        <v>0</v>
      </c>
      <c r="AB68" s="73">
        <v>0.034011815</v>
      </c>
      <c r="AC68" s="45">
        <v>0</v>
      </c>
      <c r="AD68" s="45">
        <v>0</v>
      </c>
      <c r="AE68" s="45">
        <v>0</v>
      </c>
      <c r="AF68" s="54">
        <v>0</v>
      </c>
      <c r="AG68" s="73">
        <v>0</v>
      </c>
      <c r="AH68" s="45">
        <v>0</v>
      </c>
      <c r="AI68" s="45">
        <v>0</v>
      </c>
      <c r="AJ68" s="45">
        <v>0</v>
      </c>
      <c r="AK68" s="54">
        <v>0</v>
      </c>
      <c r="AL68" s="73">
        <v>0.082901956</v>
      </c>
      <c r="AM68" s="45">
        <v>0</v>
      </c>
      <c r="AN68" s="45">
        <v>0</v>
      </c>
      <c r="AO68" s="45">
        <v>0</v>
      </c>
      <c r="AP68" s="54">
        <v>0</v>
      </c>
      <c r="AQ68" s="73">
        <v>0</v>
      </c>
      <c r="AR68" s="53">
        <v>31.440278010000004</v>
      </c>
      <c r="AS68" s="45">
        <v>0</v>
      </c>
      <c r="AT68" s="45">
        <v>0</v>
      </c>
      <c r="AU68" s="54">
        <v>0</v>
      </c>
      <c r="AV68" s="73">
        <v>401.10500168799996</v>
      </c>
      <c r="AW68" s="45">
        <v>267.08291581000003</v>
      </c>
      <c r="AX68" s="45">
        <v>0</v>
      </c>
      <c r="AY68" s="45">
        <v>0</v>
      </c>
      <c r="AZ68" s="54">
        <v>907.549776437</v>
      </c>
      <c r="BA68" s="73">
        <v>0</v>
      </c>
      <c r="BB68" s="53">
        <v>0</v>
      </c>
      <c r="BC68" s="45">
        <v>0</v>
      </c>
      <c r="BD68" s="45">
        <v>0</v>
      </c>
      <c r="BE68" s="54">
        <v>0</v>
      </c>
      <c r="BF68" s="73">
        <v>131.246318932</v>
      </c>
      <c r="BG68" s="53">
        <v>24.074618038</v>
      </c>
      <c r="BH68" s="45">
        <v>0</v>
      </c>
      <c r="BI68" s="45">
        <v>0</v>
      </c>
      <c r="BJ68" s="54">
        <v>89.51217437199999</v>
      </c>
      <c r="BK68" s="49">
        <f t="shared" si="11"/>
        <v>2600.4903070230007</v>
      </c>
    </row>
    <row r="69" spans="1:63" ht="12.75">
      <c r="A69" s="11"/>
      <c r="B69" s="24" t="s">
        <v>107</v>
      </c>
      <c r="C69" s="73">
        <v>0</v>
      </c>
      <c r="D69" s="53">
        <v>0.8259223139999999</v>
      </c>
      <c r="E69" s="45">
        <v>0</v>
      </c>
      <c r="F69" s="45">
        <v>0</v>
      </c>
      <c r="G69" s="54">
        <v>0</v>
      </c>
      <c r="H69" s="73">
        <v>484.400572059</v>
      </c>
      <c r="I69" s="45">
        <v>13.917195025</v>
      </c>
      <c r="J69" s="45">
        <v>0</v>
      </c>
      <c r="K69" s="45">
        <v>0</v>
      </c>
      <c r="L69" s="54">
        <v>144.67825212099999</v>
      </c>
      <c r="M69" s="73">
        <v>0</v>
      </c>
      <c r="N69" s="53">
        <v>0</v>
      </c>
      <c r="O69" s="45">
        <v>0</v>
      </c>
      <c r="P69" s="45">
        <v>0</v>
      </c>
      <c r="Q69" s="54">
        <v>0</v>
      </c>
      <c r="R69" s="73">
        <v>202.698051023</v>
      </c>
      <c r="S69" s="45">
        <v>9.400365637</v>
      </c>
      <c r="T69" s="45">
        <v>0</v>
      </c>
      <c r="U69" s="45">
        <v>0</v>
      </c>
      <c r="V69" s="54">
        <v>29.642603344</v>
      </c>
      <c r="W69" s="73">
        <v>0</v>
      </c>
      <c r="X69" s="45">
        <v>0</v>
      </c>
      <c r="Y69" s="45">
        <v>0</v>
      </c>
      <c r="Z69" s="45">
        <v>0</v>
      </c>
      <c r="AA69" s="54">
        <v>0</v>
      </c>
      <c r="AB69" s="73">
        <v>1.2998111680000002</v>
      </c>
      <c r="AC69" s="45">
        <v>0</v>
      </c>
      <c r="AD69" s="45">
        <v>0</v>
      </c>
      <c r="AE69" s="45">
        <v>0</v>
      </c>
      <c r="AF69" s="54">
        <v>0.000803663</v>
      </c>
      <c r="AG69" s="73">
        <v>0</v>
      </c>
      <c r="AH69" s="45">
        <v>0</v>
      </c>
      <c r="AI69" s="45">
        <v>0</v>
      </c>
      <c r="AJ69" s="45">
        <v>0</v>
      </c>
      <c r="AK69" s="54">
        <v>0</v>
      </c>
      <c r="AL69" s="73">
        <v>1.674894864</v>
      </c>
      <c r="AM69" s="45">
        <v>0</v>
      </c>
      <c r="AN69" s="45">
        <v>0</v>
      </c>
      <c r="AO69" s="45">
        <v>0</v>
      </c>
      <c r="AP69" s="54">
        <v>0</v>
      </c>
      <c r="AQ69" s="73">
        <v>0</v>
      </c>
      <c r="AR69" s="53">
        <v>6.145856667</v>
      </c>
      <c r="AS69" s="45">
        <v>0</v>
      </c>
      <c r="AT69" s="45">
        <v>0</v>
      </c>
      <c r="AU69" s="54">
        <v>0</v>
      </c>
      <c r="AV69" s="73">
        <v>2590.7989755000003</v>
      </c>
      <c r="AW69" s="45">
        <v>169.91882842400003</v>
      </c>
      <c r="AX69" s="45">
        <v>0</v>
      </c>
      <c r="AY69" s="45">
        <v>0</v>
      </c>
      <c r="AZ69" s="54">
        <v>992.11644387</v>
      </c>
      <c r="BA69" s="73">
        <v>0</v>
      </c>
      <c r="BB69" s="53">
        <v>0</v>
      </c>
      <c r="BC69" s="45">
        <v>0</v>
      </c>
      <c r="BD69" s="45">
        <v>0</v>
      </c>
      <c r="BE69" s="54">
        <v>0</v>
      </c>
      <c r="BF69" s="73">
        <v>1168.336880953</v>
      </c>
      <c r="BG69" s="53">
        <v>31.724581341</v>
      </c>
      <c r="BH69" s="45">
        <v>0</v>
      </c>
      <c r="BI69" s="45">
        <v>0</v>
      </c>
      <c r="BJ69" s="54">
        <v>125.681251342</v>
      </c>
      <c r="BK69" s="49">
        <f t="shared" si="11"/>
        <v>5973.261289315001</v>
      </c>
    </row>
    <row r="70" spans="1:63" ht="25.5">
      <c r="A70" s="11"/>
      <c r="B70" s="24" t="s">
        <v>108</v>
      </c>
      <c r="C70" s="73">
        <v>0</v>
      </c>
      <c r="D70" s="53">
        <v>0.815064929</v>
      </c>
      <c r="E70" s="45">
        <v>0</v>
      </c>
      <c r="F70" s="45">
        <v>0</v>
      </c>
      <c r="G70" s="54">
        <v>0</v>
      </c>
      <c r="H70" s="73">
        <v>22.162723951</v>
      </c>
      <c r="I70" s="45">
        <v>3.566314779</v>
      </c>
      <c r="J70" s="45">
        <v>0</v>
      </c>
      <c r="K70" s="45">
        <v>0</v>
      </c>
      <c r="L70" s="54">
        <v>16.69904539</v>
      </c>
      <c r="M70" s="73">
        <v>0</v>
      </c>
      <c r="N70" s="53">
        <v>0</v>
      </c>
      <c r="O70" s="45">
        <v>0</v>
      </c>
      <c r="P70" s="45">
        <v>0</v>
      </c>
      <c r="Q70" s="54">
        <v>0</v>
      </c>
      <c r="R70" s="73">
        <v>13.039154216</v>
      </c>
      <c r="S70" s="45">
        <v>0.488747099</v>
      </c>
      <c r="T70" s="45">
        <v>0</v>
      </c>
      <c r="U70" s="45">
        <v>0</v>
      </c>
      <c r="V70" s="54">
        <v>4.157871845</v>
      </c>
      <c r="W70" s="73">
        <v>0</v>
      </c>
      <c r="X70" s="45">
        <v>0</v>
      </c>
      <c r="Y70" s="45">
        <v>0</v>
      </c>
      <c r="Z70" s="45">
        <v>0</v>
      </c>
      <c r="AA70" s="54">
        <v>0</v>
      </c>
      <c r="AB70" s="73">
        <v>0.089751092</v>
      </c>
      <c r="AC70" s="45">
        <v>0</v>
      </c>
      <c r="AD70" s="45">
        <v>0</v>
      </c>
      <c r="AE70" s="45">
        <v>0</v>
      </c>
      <c r="AF70" s="54">
        <v>0</v>
      </c>
      <c r="AG70" s="73">
        <v>0</v>
      </c>
      <c r="AH70" s="45">
        <v>0</v>
      </c>
      <c r="AI70" s="45">
        <v>0</v>
      </c>
      <c r="AJ70" s="45">
        <v>0</v>
      </c>
      <c r="AK70" s="54">
        <v>0</v>
      </c>
      <c r="AL70" s="73">
        <v>0.069347853</v>
      </c>
      <c r="AM70" s="45">
        <v>0</v>
      </c>
      <c r="AN70" s="45">
        <v>0</v>
      </c>
      <c r="AO70" s="45">
        <v>0</v>
      </c>
      <c r="AP70" s="54">
        <v>0</v>
      </c>
      <c r="AQ70" s="73">
        <v>0</v>
      </c>
      <c r="AR70" s="53">
        <v>0</v>
      </c>
      <c r="AS70" s="45">
        <v>0</v>
      </c>
      <c r="AT70" s="45">
        <v>0</v>
      </c>
      <c r="AU70" s="54">
        <v>0</v>
      </c>
      <c r="AV70" s="73">
        <v>74.887143393</v>
      </c>
      <c r="AW70" s="45">
        <v>4.549428867</v>
      </c>
      <c r="AX70" s="45">
        <v>0</v>
      </c>
      <c r="AY70" s="45">
        <v>0</v>
      </c>
      <c r="AZ70" s="54">
        <v>33.116360224000005</v>
      </c>
      <c r="BA70" s="73">
        <v>0</v>
      </c>
      <c r="BB70" s="53">
        <v>0</v>
      </c>
      <c r="BC70" s="45">
        <v>0</v>
      </c>
      <c r="BD70" s="45">
        <v>0</v>
      </c>
      <c r="BE70" s="54">
        <v>0</v>
      </c>
      <c r="BF70" s="73">
        <v>42.195661511</v>
      </c>
      <c r="BG70" s="53">
        <v>0.427130173</v>
      </c>
      <c r="BH70" s="45">
        <v>0</v>
      </c>
      <c r="BI70" s="45">
        <v>0</v>
      </c>
      <c r="BJ70" s="54">
        <v>6.778756705999999</v>
      </c>
      <c r="BK70" s="49">
        <f t="shared" si="11"/>
        <v>223.04250202799997</v>
      </c>
    </row>
    <row r="71" spans="1:63" ht="12.75">
      <c r="A71" s="11"/>
      <c r="B71" s="24" t="s">
        <v>109</v>
      </c>
      <c r="C71" s="73">
        <v>0</v>
      </c>
      <c r="D71" s="53">
        <v>98.97727483099999</v>
      </c>
      <c r="E71" s="45">
        <v>0</v>
      </c>
      <c r="F71" s="45">
        <v>0</v>
      </c>
      <c r="G71" s="54">
        <v>0</v>
      </c>
      <c r="H71" s="73">
        <v>31.007399674000002</v>
      </c>
      <c r="I71" s="45">
        <v>61.382066749</v>
      </c>
      <c r="J71" s="45">
        <v>0</v>
      </c>
      <c r="K71" s="45">
        <v>0</v>
      </c>
      <c r="L71" s="54">
        <v>118.764838915</v>
      </c>
      <c r="M71" s="73">
        <v>0</v>
      </c>
      <c r="N71" s="53">
        <v>0</v>
      </c>
      <c r="O71" s="45">
        <v>0</v>
      </c>
      <c r="P71" s="45">
        <v>0</v>
      </c>
      <c r="Q71" s="54">
        <v>0</v>
      </c>
      <c r="R71" s="73">
        <v>11.308356286</v>
      </c>
      <c r="S71" s="45">
        <v>3.4990421990000002</v>
      </c>
      <c r="T71" s="45">
        <v>0</v>
      </c>
      <c r="U71" s="45">
        <v>0</v>
      </c>
      <c r="V71" s="54">
        <v>11.227251607</v>
      </c>
      <c r="W71" s="73">
        <v>0</v>
      </c>
      <c r="X71" s="45">
        <v>0</v>
      </c>
      <c r="Y71" s="45">
        <v>0</v>
      </c>
      <c r="Z71" s="45">
        <v>0</v>
      </c>
      <c r="AA71" s="54">
        <v>0</v>
      </c>
      <c r="AB71" s="73">
        <v>0.06322730800000001</v>
      </c>
      <c r="AC71" s="45">
        <v>0</v>
      </c>
      <c r="AD71" s="45">
        <v>0</v>
      </c>
      <c r="AE71" s="45">
        <v>0</v>
      </c>
      <c r="AF71" s="54">
        <v>0</v>
      </c>
      <c r="AG71" s="73">
        <v>0</v>
      </c>
      <c r="AH71" s="45">
        <v>0</v>
      </c>
      <c r="AI71" s="45">
        <v>0</v>
      </c>
      <c r="AJ71" s="45">
        <v>0</v>
      </c>
      <c r="AK71" s="54">
        <v>0</v>
      </c>
      <c r="AL71" s="73">
        <v>0.09022812399999999</v>
      </c>
      <c r="AM71" s="45">
        <v>0</v>
      </c>
      <c r="AN71" s="45">
        <v>0</v>
      </c>
      <c r="AO71" s="45">
        <v>0</v>
      </c>
      <c r="AP71" s="54">
        <v>0</v>
      </c>
      <c r="AQ71" s="73">
        <v>0</v>
      </c>
      <c r="AR71" s="53">
        <v>0</v>
      </c>
      <c r="AS71" s="45">
        <v>0</v>
      </c>
      <c r="AT71" s="45">
        <v>0</v>
      </c>
      <c r="AU71" s="54">
        <v>0</v>
      </c>
      <c r="AV71" s="73">
        <v>642.586160283</v>
      </c>
      <c r="AW71" s="45">
        <v>231.534963284</v>
      </c>
      <c r="AX71" s="45">
        <v>0</v>
      </c>
      <c r="AY71" s="45">
        <v>0</v>
      </c>
      <c r="AZ71" s="54">
        <v>1031.745492682</v>
      </c>
      <c r="BA71" s="73">
        <v>0</v>
      </c>
      <c r="BB71" s="53">
        <v>0</v>
      </c>
      <c r="BC71" s="45">
        <v>0</v>
      </c>
      <c r="BD71" s="45">
        <v>0</v>
      </c>
      <c r="BE71" s="54">
        <v>0</v>
      </c>
      <c r="BF71" s="73">
        <v>248.68336664300006</v>
      </c>
      <c r="BG71" s="53">
        <v>38.418664166</v>
      </c>
      <c r="BH71" s="45">
        <v>0</v>
      </c>
      <c r="BI71" s="45">
        <v>0</v>
      </c>
      <c r="BJ71" s="54">
        <v>173.23669794699998</v>
      </c>
      <c r="BK71" s="49">
        <f t="shared" si="11"/>
        <v>2702.5250306979997</v>
      </c>
    </row>
    <row r="72" spans="1:63" ht="12.75">
      <c r="A72" s="11"/>
      <c r="B72" s="24" t="s">
        <v>110</v>
      </c>
      <c r="C72" s="73">
        <v>0</v>
      </c>
      <c r="D72" s="53">
        <v>27.786719501</v>
      </c>
      <c r="E72" s="45">
        <v>0</v>
      </c>
      <c r="F72" s="45">
        <v>0</v>
      </c>
      <c r="G72" s="54">
        <v>0</v>
      </c>
      <c r="H72" s="73">
        <v>97.659229406</v>
      </c>
      <c r="I72" s="45">
        <v>31.170914472</v>
      </c>
      <c r="J72" s="45">
        <v>0</v>
      </c>
      <c r="K72" s="45">
        <v>0</v>
      </c>
      <c r="L72" s="54">
        <v>155.203200458</v>
      </c>
      <c r="M72" s="73">
        <v>0</v>
      </c>
      <c r="N72" s="53">
        <v>0</v>
      </c>
      <c r="O72" s="45">
        <v>0</v>
      </c>
      <c r="P72" s="45">
        <v>0</v>
      </c>
      <c r="Q72" s="54">
        <v>0</v>
      </c>
      <c r="R72" s="73">
        <v>45.259898037</v>
      </c>
      <c r="S72" s="45">
        <v>9.829460748</v>
      </c>
      <c r="T72" s="45">
        <v>0</v>
      </c>
      <c r="U72" s="45">
        <v>0</v>
      </c>
      <c r="V72" s="54">
        <v>24.606819318000003</v>
      </c>
      <c r="W72" s="73">
        <v>0</v>
      </c>
      <c r="X72" s="45">
        <v>0</v>
      </c>
      <c r="Y72" s="45">
        <v>0</v>
      </c>
      <c r="Z72" s="45">
        <v>0</v>
      </c>
      <c r="AA72" s="54">
        <v>0</v>
      </c>
      <c r="AB72" s="73">
        <v>0.539510069</v>
      </c>
      <c r="AC72" s="45">
        <v>0</v>
      </c>
      <c r="AD72" s="45">
        <v>0</v>
      </c>
      <c r="AE72" s="45">
        <v>0</v>
      </c>
      <c r="AF72" s="54">
        <v>0.090812009</v>
      </c>
      <c r="AG72" s="73">
        <v>0</v>
      </c>
      <c r="AH72" s="45">
        <v>0</v>
      </c>
      <c r="AI72" s="45">
        <v>0</v>
      </c>
      <c r="AJ72" s="45">
        <v>0</v>
      </c>
      <c r="AK72" s="54">
        <v>0</v>
      </c>
      <c r="AL72" s="73">
        <v>0.46287584400000004</v>
      </c>
      <c r="AM72" s="45">
        <v>0</v>
      </c>
      <c r="AN72" s="45">
        <v>0</v>
      </c>
      <c r="AO72" s="45">
        <v>0</v>
      </c>
      <c r="AP72" s="54">
        <v>0</v>
      </c>
      <c r="AQ72" s="73">
        <v>0</v>
      </c>
      <c r="AR72" s="53">
        <v>0</v>
      </c>
      <c r="AS72" s="45">
        <v>0</v>
      </c>
      <c r="AT72" s="45">
        <v>0</v>
      </c>
      <c r="AU72" s="54">
        <v>0</v>
      </c>
      <c r="AV72" s="73">
        <v>1390.868095521</v>
      </c>
      <c r="AW72" s="45">
        <v>274.06451155999997</v>
      </c>
      <c r="AX72" s="45">
        <v>0</v>
      </c>
      <c r="AY72" s="45">
        <v>0</v>
      </c>
      <c r="AZ72" s="54">
        <v>1161.154965865</v>
      </c>
      <c r="BA72" s="73">
        <v>0</v>
      </c>
      <c r="BB72" s="53">
        <v>0</v>
      </c>
      <c r="BC72" s="45">
        <v>0</v>
      </c>
      <c r="BD72" s="45">
        <v>0</v>
      </c>
      <c r="BE72" s="54">
        <v>0</v>
      </c>
      <c r="BF72" s="73">
        <v>654.845917216</v>
      </c>
      <c r="BG72" s="53">
        <v>51.332270407</v>
      </c>
      <c r="BH72" s="45">
        <v>0</v>
      </c>
      <c r="BI72" s="45">
        <v>0</v>
      </c>
      <c r="BJ72" s="54">
        <v>199.917619598</v>
      </c>
      <c r="BK72" s="49">
        <f t="shared" si="11"/>
        <v>4124.792820029001</v>
      </c>
    </row>
    <row r="73" spans="1:63" ht="12.75">
      <c r="A73" s="11"/>
      <c r="B73" s="24" t="s">
        <v>111</v>
      </c>
      <c r="C73" s="73">
        <v>0</v>
      </c>
      <c r="D73" s="53">
        <v>65.728722604</v>
      </c>
      <c r="E73" s="45">
        <v>0</v>
      </c>
      <c r="F73" s="45">
        <v>0</v>
      </c>
      <c r="G73" s="54">
        <v>0</v>
      </c>
      <c r="H73" s="73">
        <v>20.897193828</v>
      </c>
      <c r="I73" s="45">
        <v>61.537901008</v>
      </c>
      <c r="J73" s="45">
        <v>0</v>
      </c>
      <c r="K73" s="45">
        <v>0</v>
      </c>
      <c r="L73" s="54">
        <v>79.6826244</v>
      </c>
      <c r="M73" s="73">
        <v>0</v>
      </c>
      <c r="N73" s="53">
        <v>0</v>
      </c>
      <c r="O73" s="45">
        <v>0</v>
      </c>
      <c r="P73" s="45">
        <v>0</v>
      </c>
      <c r="Q73" s="54">
        <v>0</v>
      </c>
      <c r="R73" s="73">
        <v>6.187601523</v>
      </c>
      <c r="S73" s="45">
        <v>0.047303812</v>
      </c>
      <c r="T73" s="45">
        <v>0</v>
      </c>
      <c r="U73" s="45">
        <v>0</v>
      </c>
      <c r="V73" s="54">
        <v>1.9519508019999998</v>
      </c>
      <c r="W73" s="73">
        <v>0</v>
      </c>
      <c r="X73" s="45">
        <v>0</v>
      </c>
      <c r="Y73" s="45">
        <v>0</v>
      </c>
      <c r="Z73" s="45">
        <v>0</v>
      </c>
      <c r="AA73" s="54">
        <v>0</v>
      </c>
      <c r="AB73" s="73">
        <v>0.82298765</v>
      </c>
      <c r="AC73" s="45">
        <v>0</v>
      </c>
      <c r="AD73" s="45">
        <v>0</v>
      </c>
      <c r="AE73" s="45">
        <v>0</v>
      </c>
      <c r="AF73" s="54">
        <v>0</v>
      </c>
      <c r="AG73" s="73">
        <v>0</v>
      </c>
      <c r="AH73" s="45">
        <v>0</v>
      </c>
      <c r="AI73" s="45">
        <v>0</v>
      </c>
      <c r="AJ73" s="45">
        <v>0</v>
      </c>
      <c r="AK73" s="54">
        <v>0</v>
      </c>
      <c r="AL73" s="73">
        <v>0.436027567</v>
      </c>
      <c r="AM73" s="45">
        <v>0</v>
      </c>
      <c r="AN73" s="45">
        <v>0</v>
      </c>
      <c r="AO73" s="45">
        <v>0</v>
      </c>
      <c r="AP73" s="54">
        <v>0</v>
      </c>
      <c r="AQ73" s="73">
        <v>0</v>
      </c>
      <c r="AR73" s="53">
        <v>0</v>
      </c>
      <c r="AS73" s="45">
        <v>0</v>
      </c>
      <c r="AT73" s="45">
        <v>0</v>
      </c>
      <c r="AU73" s="54">
        <v>0</v>
      </c>
      <c r="AV73" s="73">
        <v>688.9439952930001</v>
      </c>
      <c r="AW73" s="45">
        <v>118.083199833</v>
      </c>
      <c r="AX73" s="45">
        <v>0.025186662</v>
      </c>
      <c r="AY73" s="45">
        <v>0</v>
      </c>
      <c r="AZ73" s="54">
        <v>282.108771018</v>
      </c>
      <c r="BA73" s="73">
        <v>0</v>
      </c>
      <c r="BB73" s="53">
        <v>0</v>
      </c>
      <c r="BC73" s="45">
        <v>0</v>
      </c>
      <c r="BD73" s="45">
        <v>0</v>
      </c>
      <c r="BE73" s="54">
        <v>0</v>
      </c>
      <c r="BF73" s="73">
        <v>215.269628787</v>
      </c>
      <c r="BG73" s="53">
        <v>13.715515382</v>
      </c>
      <c r="BH73" s="45">
        <v>0</v>
      </c>
      <c r="BI73" s="45">
        <v>0</v>
      </c>
      <c r="BJ73" s="54">
        <v>33.490357403000004</v>
      </c>
      <c r="BK73" s="49">
        <f t="shared" si="11"/>
        <v>1588.9289675719997</v>
      </c>
    </row>
    <row r="74" spans="1:63" ht="12.75">
      <c r="A74" s="11"/>
      <c r="B74" s="24" t="s">
        <v>112</v>
      </c>
      <c r="C74" s="73">
        <v>0</v>
      </c>
      <c r="D74" s="53">
        <v>0.496929462</v>
      </c>
      <c r="E74" s="45">
        <v>0</v>
      </c>
      <c r="F74" s="45">
        <v>0</v>
      </c>
      <c r="G74" s="54">
        <v>0</v>
      </c>
      <c r="H74" s="73">
        <v>2.1748787370000002</v>
      </c>
      <c r="I74" s="45">
        <v>0.060669898</v>
      </c>
      <c r="J74" s="45">
        <v>0</v>
      </c>
      <c r="K74" s="45">
        <v>0</v>
      </c>
      <c r="L74" s="54">
        <v>0.7176684759999999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0.37158736400000003</v>
      </c>
      <c r="S74" s="45">
        <v>9.938300000000001E-05</v>
      </c>
      <c r="T74" s="45">
        <v>0</v>
      </c>
      <c r="U74" s="45">
        <v>0</v>
      </c>
      <c r="V74" s="54">
        <v>0.017900363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0.003021971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0.008293975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0</v>
      </c>
      <c r="AS74" s="45">
        <v>0</v>
      </c>
      <c r="AT74" s="45">
        <v>0</v>
      </c>
      <c r="AU74" s="54">
        <v>0</v>
      </c>
      <c r="AV74" s="73">
        <v>19.649710897</v>
      </c>
      <c r="AW74" s="45">
        <v>5.284779522</v>
      </c>
      <c r="AX74" s="45">
        <v>0</v>
      </c>
      <c r="AY74" s="45">
        <v>0</v>
      </c>
      <c r="AZ74" s="54">
        <v>4.256462351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5.845092037000001</v>
      </c>
      <c r="BG74" s="53">
        <v>0.178471365</v>
      </c>
      <c r="BH74" s="45">
        <v>0</v>
      </c>
      <c r="BI74" s="45">
        <v>0</v>
      </c>
      <c r="BJ74" s="54">
        <v>0.5138122599999999</v>
      </c>
      <c r="BK74" s="49">
        <f t="shared" si="11"/>
        <v>39.579378061</v>
      </c>
    </row>
    <row r="75" spans="1:63" ht="12.75">
      <c r="A75" s="11"/>
      <c r="B75" s="24" t="s">
        <v>113</v>
      </c>
      <c r="C75" s="73">
        <v>0</v>
      </c>
      <c r="D75" s="53">
        <v>191.417428421</v>
      </c>
      <c r="E75" s="45">
        <v>0</v>
      </c>
      <c r="F75" s="45">
        <v>0</v>
      </c>
      <c r="G75" s="54">
        <v>0</v>
      </c>
      <c r="H75" s="73">
        <v>74.139077872</v>
      </c>
      <c r="I75" s="45">
        <v>350.722596231</v>
      </c>
      <c r="J75" s="45">
        <v>0</v>
      </c>
      <c r="K75" s="45">
        <v>0</v>
      </c>
      <c r="L75" s="54">
        <v>240.932868742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29.664094689000002</v>
      </c>
      <c r="S75" s="45">
        <v>0</v>
      </c>
      <c r="T75" s="45">
        <v>0</v>
      </c>
      <c r="U75" s="45">
        <v>0</v>
      </c>
      <c r="V75" s="54">
        <v>9.765587442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0.62213867</v>
      </c>
      <c r="AC75" s="45">
        <v>0</v>
      </c>
      <c r="AD75" s="45">
        <v>0</v>
      </c>
      <c r="AE75" s="45">
        <v>0</v>
      </c>
      <c r="AF75" s="54">
        <v>0.006302741000000001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0.351922531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82.63174362699999</v>
      </c>
      <c r="AS75" s="45">
        <v>0</v>
      </c>
      <c r="AT75" s="45">
        <v>0</v>
      </c>
      <c r="AU75" s="54">
        <v>0</v>
      </c>
      <c r="AV75" s="73">
        <v>1393.4331250320001</v>
      </c>
      <c r="AW75" s="45">
        <v>89.531282162</v>
      </c>
      <c r="AX75" s="45">
        <v>0.11209194099999999</v>
      </c>
      <c r="AY75" s="45">
        <v>0</v>
      </c>
      <c r="AZ75" s="54">
        <v>492.57510208299993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460.94989957700005</v>
      </c>
      <c r="BG75" s="53">
        <v>15.495119788999999</v>
      </c>
      <c r="BH75" s="45">
        <v>0</v>
      </c>
      <c r="BI75" s="45">
        <v>0</v>
      </c>
      <c r="BJ75" s="54">
        <v>53.641116331000006</v>
      </c>
      <c r="BK75" s="49">
        <f t="shared" si="11"/>
        <v>3485.9914978809998</v>
      </c>
    </row>
    <row r="76" spans="1:63" ht="12.75">
      <c r="A76" s="11"/>
      <c r="B76" s="24" t="s">
        <v>139</v>
      </c>
      <c r="C76" s="73">
        <v>0</v>
      </c>
      <c r="D76" s="53">
        <v>0</v>
      </c>
      <c r="E76" s="45">
        <v>0</v>
      </c>
      <c r="F76" s="45">
        <v>0</v>
      </c>
      <c r="G76" s="54">
        <v>0</v>
      </c>
      <c r="H76" s="73">
        <v>3.265319341</v>
      </c>
      <c r="I76" s="45">
        <v>0.24485101600000003</v>
      </c>
      <c r="J76" s="45">
        <v>0</v>
      </c>
      <c r="K76" s="45">
        <v>0</v>
      </c>
      <c r="L76" s="54">
        <v>6.9056489249999995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0.762603655</v>
      </c>
      <c r="S76" s="45">
        <v>0</v>
      </c>
      <c r="T76" s="45">
        <v>0</v>
      </c>
      <c r="U76" s="45">
        <v>0</v>
      </c>
      <c r="V76" s="54">
        <v>0.807903109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198.84823625800001</v>
      </c>
      <c r="AW76" s="45">
        <v>98.09631887200001</v>
      </c>
      <c r="AX76" s="45">
        <v>0</v>
      </c>
      <c r="AY76" s="45">
        <v>0</v>
      </c>
      <c r="AZ76" s="54">
        <v>514.914358632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76.65908798199999</v>
      </c>
      <c r="BG76" s="53">
        <v>19.164032549999998</v>
      </c>
      <c r="BH76" s="45">
        <v>0</v>
      </c>
      <c r="BI76" s="45">
        <v>0</v>
      </c>
      <c r="BJ76" s="54">
        <v>56.289220218</v>
      </c>
      <c r="BK76" s="49">
        <f t="shared" si="11"/>
        <v>975.957580558</v>
      </c>
    </row>
    <row r="77" spans="1:63" ht="12.75">
      <c r="A77" s="36"/>
      <c r="B77" s="37" t="s">
        <v>82</v>
      </c>
      <c r="C77" s="81">
        <f aca="true" t="shared" si="12" ref="C77:AH77">SUM(C66:C76)</f>
        <v>0</v>
      </c>
      <c r="D77" s="81">
        <f t="shared" si="12"/>
        <v>830.7030133140001</v>
      </c>
      <c r="E77" s="81">
        <f t="shared" si="12"/>
        <v>0</v>
      </c>
      <c r="F77" s="81">
        <f t="shared" si="12"/>
        <v>0</v>
      </c>
      <c r="G77" s="81">
        <f t="shared" si="12"/>
        <v>0</v>
      </c>
      <c r="H77" s="81">
        <f t="shared" si="12"/>
        <v>812.005821136</v>
      </c>
      <c r="I77" s="81">
        <f t="shared" si="12"/>
        <v>1067.109247962</v>
      </c>
      <c r="J77" s="81">
        <f t="shared" si="12"/>
        <v>0</v>
      </c>
      <c r="K77" s="81">
        <f t="shared" si="12"/>
        <v>0</v>
      </c>
      <c r="L77" s="81">
        <f t="shared" si="12"/>
        <v>1167.728485396</v>
      </c>
      <c r="M77" s="81">
        <f t="shared" si="12"/>
        <v>0</v>
      </c>
      <c r="N77" s="81">
        <f t="shared" si="12"/>
        <v>0</v>
      </c>
      <c r="O77" s="81">
        <f t="shared" si="12"/>
        <v>0</v>
      </c>
      <c r="P77" s="81">
        <f t="shared" si="12"/>
        <v>0</v>
      </c>
      <c r="Q77" s="81">
        <f t="shared" si="12"/>
        <v>0</v>
      </c>
      <c r="R77" s="81">
        <f t="shared" si="12"/>
        <v>334.111911776</v>
      </c>
      <c r="S77" s="81">
        <f t="shared" si="12"/>
        <v>47.00993544000001</v>
      </c>
      <c r="T77" s="81">
        <f t="shared" si="12"/>
        <v>0</v>
      </c>
      <c r="U77" s="81">
        <f t="shared" si="12"/>
        <v>0</v>
      </c>
      <c r="V77" s="81">
        <f t="shared" si="12"/>
        <v>137.272541792</v>
      </c>
      <c r="W77" s="81">
        <f t="shared" si="12"/>
        <v>0</v>
      </c>
      <c r="X77" s="81">
        <f t="shared" si="12"/>
        <v>0</v>
      </c>
      <c r="Y77" s="81">
        <f t="shared" si="12"/>
        <v>0</v>
      </c>
      <c r="Z77" s="81">
        <f t="shared" si="12"/>
        <v>0</v>
      </c>
      <c r="AA77" s="81">
        <f t="shared" si="12"/>
        <v>0</v>
      </c>
      <c r="AB77" s="81">
        <f t="shared" si="12"/>
        <v>3.70244345</v>
      </c>
      <c r="AC77" s="81">
        <f t="shared" si="12"/>
        <v>0</v>
      </c>
      <c r="AD77" s="81">
        <f t="shared" si="12"/>
        <v>0</v>
      </c>
      <c r="AE77" s="81">
        <f t="shared" si="12"/>
        <v>0</v>
      </c>
      <c r="AF77" s="81">
        <f t="shared" si="12"/>
        <v>0.097918413</v>
      </c>
      <c r="AG77" s="81">
        <f t="shared" si="12"/>
        <v>0</v>
      </c>
      <c r="AH77" s="81">
        <f t="shared" si="12"/>
        <v>0</v>
      </c>
      <c r="AI77" s="81">
        <f aca="true" t="shared" si="13" ref="AI77:BJ77">SUM(AI66:AI76)</f>
        <v>0</v>
      </c>
      <c r="AJ77" s="81">
        <f t="shared" si="13"/>
        <v>0</v>
      </c>
      <c r="AK77" s="81">
        <f t="shared" si="13"/>
        <v>0</v>
      </c>
      <c r="AL77" s="81">
        <f t="shared" si="13"/>
        <v>3.332296582</v>
      </c>
      <c r="AM77" s="81">
        <f t="shared" si="13"/>
        <v>0</v>
      </c>
      <c r="AN77" s="81">
        <f t="shared" si="13"/>
        <v>0</v>
      </c>
      <c r="AO77" s="81">
        <f t="shared" si="13"/>
        <v>0</v>
      </c>
      <c r="AP77" s="81">
        <f t="shared" si="13"/>
        <v>0.07557834599999999</v>
      </c>
      <c r="AQ77" s="81">
        <f t="shared" si="13"/>
        <v>0</v>
      </c>
      <c r="AR77" s="81">
        <f t="shared" si="13"/>
        <v>120.509678637</v>
      </c>
      <c r="AS77" s="81">
        <f t="shared" si="13"/>
        <v>0</v>
      </c>
      <c r="AT77" s="81">
        <f t="shared" si="13"/>
        <v>0</v>
      </c>
      <c r="AU77" s="81">
        <f t="shared" si="13"/>
        <v>0</v>
      </c>
      <c r="AV77" s="81">
        <f t="shared" si="13"/>
        <v>8477.639701496999</v>
      </c>
      <c r="AW77" s="81">
        <f t="shared" si="13"/>
        <v>1417.524173198</v>
      </c>
      <c r="AX77" s="81">
        <f t="shared" si="13"/>
        <v>0.137278603</v>
      </c>
      <c r="AY77" s="81">
        <f t="shared" si="13"/>
        <v>0</v>
      </c>
      <c r="AZ77" s="81">
        <f t="shared" si="13"/>
        <v>6119.096415624999</v>
      </c>
      <c r="BA77" s="81">
        <f t="shared" si="13"/>
        <v>0</v>
      </c>
      <c r="BB77" s="81">
        <f t="shared" si="13"/>
        <v>0</v>
      </c>
      <c r="BC77" s="81">
        <f t="shared" si="13"/>
        <v>0</v>
      </c>
      <c r="BD77" s="81">
        <f t="shared" si="13"/>
        <v>0</v>
      </c>
      <c r="BE77" s="81">
        <f t="shared" si="13"/>
        <v>0</v>
      </c>
      <c r="BF77" s="81">
        <f t="shared" si="13"/>
        <v>3361.322501854</v>
      </c>
      <c r="BG77" s="81">
        <f t="shared" si="13"/>
        <v>228.99569055900002</v>
      </c>
      <c r="BH77" s="81">
        <f t="shared" si="13"/>
        <v>0.25178757999999996</v>
      </c>
      <c r="BI77" s="81">
        <f t="shared" si="13"/>
        <v>0</v>
      </c>
      <c r="BJ77" s="81">
        <f t="shared" si="13"/>
        <v>869.3656464589999</v>
      </c>
      <c r="BK77" s="105">
        <f t="shared" si="11"/>
        <v>24997.992067618998</v>
      </c>
    </row>
    <row r="78" spans="1:63" ht="12.75">
      <c r="A78" s="36"/>
      <c r="B78" s="38" t="s">
        <v>80</v>
      </c>
      <c r="C78" s="50">
        <f aca="true" t="shared" si="14" ref="C78:AH78">+C77+C64</f>
        <v>0</v>
      </c>
      <c r="D78" s="71">
        <f t="shared" si="14"/>
        <v>831.4344571600002</v>
      </c>
      <c r="E78" s="71">
        <f t="shared" si="14"/>
        <v>0</v>
      </c>
      <c r="F78" s="71">
        <f t="shared" si="14"/>
        <v>0</v>
      </c>
      <c r="G78" s="69">
        <f t="shared" si="14"/>
        <v>0</v>
      </c>
      <c r="H78" s="50">
        <f t="shared" si="14"/>
        <v>942.605291863</v>
      </c>
      <c r="I78" s="71">
        <f t="shared" si="14"/>
        <v>1067.127263997</v>
      </c>
      <c r="J78" s="71">
        <f t="shared" si="14"/>
        <v>0</v>
      </c>
      <c r="K78" s="71">
        <f t="shared" si="14"/>
        <v>0</v>
      </c>
      <c r="L78" s="69">
        <f t="shared" si="14"/>
        <v>1175.24755796</v>
      </c>
      <c r="M78" s="50">
        <f t="shared" si="14"/>
        <v>0</v>
      </c>
      <c r="N78" s="71">
        <f t="shared" si="14"/>
        <v>0</v>
      </c>
      <c r="O78" s="71">
        <f t="shared" si="14"/>
        <v>0</v>
      </c>
      <c r="P78" s="71">
        <f t="shared" si="14"/>
        <v>0</v>
      </c>
      <c r="Q78" s="69">
        <f t="shared" si="14"/>
        <v>0</v>
      </c>
      <c r="R78" s="50">
        <f t="shared" si="14"/>
        <v>415.289538128</v>
      </c>
      <c r="S78" s="71">
        <f t="shared" si="14"/>
        <v>47.01074852600001</v>
      </c>
      <c r="T78" s="71">
        <f t="shared" si="14"/>
        <v>0</v>
      </c>
      <c r="U78" s="71">
        <f t="shared" si="14"/>
        <v>0</v>
      </c>
      <c r="V78" s="69">
        <f t="shared" si="14"/>
        <v>139.260312878</v>
      </c>
      <c r="W78" s="50">
        <f t="shared" si="14"/>
        <v>0</v>
      </c>
      <c r="X78" s="71">
        <f t="shared" si="14"/>
        <v>0</v>
      </c>
      <c r="Y78" s="71">
        <f t="shared" si="14"/>
        <v>0</v>
      </c>
      <c r="Z78" s="71">
        <f t="shared" si="14"/>
        <v>0</v>
      </c>
      <c r="AA78" s="69">
        <f t="shared" si="14"/>
        <v>0</v>
      </c>
      <c r="AB78" s="50">
        <f t="shared" si="14"/>
        <v>4.818084832</v>
      </c>
      <c r="AC78" s="71">
        <f t="shared" si="14"/>
        <v>0</v>
      </c>
      <c r="AD78" s="71">
        <f t="shared" si="14"/>
        <v>0</v>
      </c>
      <c r="AE78" s="71">
        <f t="shared" si="14"/>
        <v>0</v>
      </c>
      <c r="AF78" s="69">
        <f t="shared" si="14"/>
        <v>0.108766008</v>
      </c>
      <c r="AG78" s="50">
        <f t="shared" si="14"/>
        <v>0</v>
      </c>
      <c r="AH78" s="71">
        <f t="shared" si="14"/>
        <v>0</v>
      </c>
      <c r="AI78" s="71">
        <f aca="true" t="shared" si="15" ref="AI78:BK78">+AI77+AI64</f>
        <v>0</v>
      </c>
      <c r="AJ78" s="71">
        <f t="shared" si="15"/>
        <v>0</v>
      </c>
      <c r="AK78" s="69">
        <f t="shared" si="15"/>
        <v>0</v>
      </c>
      <c r="AL78" s="50">
        <f t="shared" si="15"/>
        <v>4.017510143</v>
      </c>
      <c r="AM78" s="71">
        <f t="shared" si="15"/>
        <v>0</v>
      </c>
      <c r="AN78" s="71">
        <f t="shared" si="15"/>
        <v>0</v>
      </c>
      <c r="AO78" s="71">
        <f t="shared" si="15"/>
        <v>0</v>
      </c>
      <c r="AP78" s="69">
        <f t="shared" si="15"/>
        <v>0.07557834599999999</v>
      </c>
      <c r="AQ78" s="50">
        <f t="shared" si="15"/>
        <v>0</v>
      </c>
      <c r="AR78" s="71">
        <f t="shared" si="15"/>
        <v>120.509678637</v>
      </c>
      <c r="AS78" s="71">
        <f t="shared" si="15"/>
        <v>0</v>
      </c>
      <c r="AT78" s="71">
        <f t="shared" si="15"/>
        <v>0</v>
      </c>
      <c r="AU78" s="69">
        <f t="shared" si="15"/>
        <v>0</v>
      </c>
      <c r="AV78" s="50">
        <f t="shared" si="15"/>
        <v>9854.562383637998</v>
      </c>
      <c r="AW78" s="71">
        <f t="shared" si="15"/>
        <v>1426.929440822</v>
      </c>
      <c r="AX78" s="71">
        <f t="shared" si="15"/>
        <v>0.137278603</v>
      </c>
      <c r="AY78" s="71">
        <f t="shared" si="15"/>
        <v>0</v>
      </c>
      <c r="AZ78" s="69">
        <f t="shared" si="15"/>
        <v>6349.048148467999</v>
      </c>
      <c r="BA78" s="50">
        <f t="shared" si="15"/>
        <v>0</v>
      </c>
      <c r="BB78" s="71">
        <f t="shared" si="15"/>
        <v>0</v>
      </c>
      <c r="BC78" s="71">
        <f t="shared" si="15"/>
        <v>0</v>
      </c>
      <c r="BD78" s="71">
        <f t="shared" si="15"/>
        <v>0</v>
      </c>
      <c r="BE78" s="69">
        <f t="shared" si="15"/>
        <v>0</v>
      </c>
      <c r="BF78" s="50">
        <f t="shared" si="15"/>
        <v>4197.895972225</v>
      </c>
      <c r="BG78" s="71">
        <f t="shared" si="15"/>
        <v>245.83952684000002</v>
      </c>
      <c r="BH78" s="71">
        <f t="shared" si="15"/>
        <v>1.3807786089999998</v>
      </c>
      <c r="BI78" s="71">
        <f t="shared" si="15"/>
        <v>0</v>
      </c>
      <c r="BJ78" s="69">
        <f t="shared" si="15"/>
        <v>949.5754261859998</v>
      </c>
      <c r="BK78" s="52">
        <f t="shared" si="15"/>
        <v>27772.873743868997</v>
      </c>
    </row>
    <row r="79" spans="1:63" ht="3" customHeight="1">
      <c r="A79" s="11"/>
      <c r="B79" s="18"/>
      <c r="C79" s="123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5"/>
    </row>
    <row r="80" spans="1:63" ht="12.75">
      <c r="A80" s="11" t="s">
        <v>18</v>
      </c>
      <c r="B80" s="17" t="s">
        <v>8</v>
      </c>
      <c r="C80" s="123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5"/>
    </row>
    <row r="81" spans="1:63" ht="12.75">
      <c r="A81" s="11" t="s">
        <v>72</v>
      </c>
      <c r="B81" s="18" t="s">
        <v>19</v>
      </c>
      <c r="C81" s="123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5"/>
    </row>
    <row r="82" spans="1:63" ht="12.75">
      <c r="A82" s="11"/>
      <c r="B82" s="24" t="s">
        <v>114</v>
      </c>
      <c r="C82" s="73">
        <v>0</v>
      </c>
      <c r="D82" s="53">
        <v>177.055704585</v>
      </c>
      <c r="E82" s="45">
        <v>0</v>
      </c>
      <c r="F82" s="45">
        <v>0</v>
      </c>
      <c r="G82" s="54">
        <v>0</v>
      </c>
      <c r="H82" s="73">
        <v>29.913671754</v>
      </c>
      <c r="I82" s="45">
        <v>22.35644112</v>
      </c>
      <c r="J82" s="45">
        <v>0</v>
      </c>
      <c r="K82" s="45">
        <v>0</v>
      </c>
      <c r="L82" s="54">
        <v>189.202221034</v>
      </c>
      <c r="M82" s="73">
        <v>0</v>
      </c>
      <c r="N82" s="53">
        <v>0</v>
      </c>
      <c r="O82" s="45">
        <v>0</v>
      </c>
      <c r="P82" s="45">
        <v>0</v>
      </c>
      <c r="Q82" s="54">
        <v>0</v>
      </c>
      <c r="R82" s="73">
        <v>12.375198807999999</v>
      </c>
      <c r="S82" s="45">
        <v>7.686812171</v>
      </c>
      <c r="T82" s="45">
        <v>0</v>
      </c>
      <c r="U82" s="45">
        <v>0</v>
      </c>
      <c r="V82" s="54">
        <v>18.712489234</v>
      </c>
      <c r="W82" s="73">
        <v>0</v>
      </c>
      <c r="X82" s="45">
        <v>0</v>
      </c>
      <c r="Y82" s="45">
        <v>0</v>
      </c>
      <c r="Z82" s="45">
        <v>0</v>
      </c>
      <c r="AA82" s="54">
        <v>0</v>
      </c>
      <c r="AB82" s="73">
        <v>0.039894225</v>
      </c>
      <c r="AC82" s="45">
        <v>0</v>
      </c>
      <c r="AD82" s="45">
        <v>0</v>
      </c>
      <c r="AE82" s="45">
        <v>0</v>
      </c>
      <c r="AF82" s="54">
        <v>0.33484841</v>
      </c>
      <c r="AG82" s="73">
        <v>0</v>
      </c>
      <c r="AH82" s="45">
        <v>0</v>
      </c>
      <c r="AI82" s="45">
        <v>0</v>
      </c>
      <c r="AJ82" s="45">
        <v>0</v>
      </c>
      <c r="AK82" s="54">
        <v>0</v>
      </c>
      <c r="AL82" s="73">
        <v>0.060339658000000004</v>
      </c>
      <c r="AM82" s="45">
        <v>0</v>
      </c>
      <c r="AN82" s="45">
        <v>0</v>
      </c>
      <c r="AO82" s="45">
        <v>0</v>
      </c>
      <c r="AP82" s="54">
        <v>0.42622771600000003</v>
      </c>
      <c r="AQ82" s="73">
        <v>0</v>
      </c>
      <c r="AR82" s="53">
        <v>0</v>
      </c>
      <c r="AS82" s="45">
        <v>0</v>
      </c>
      <c r="AT82" s="45">
        <v>0</v>
      </c>
      <c r="AU82" s="54">
        <v>0</v>
      </c>
      <c r="AV82" s="73">
        <v>733.1600899709998</v>
      </c>
      <c r="AW82" s="45">
        <v>373.04713444799995</v>
      </c>
      <c r="AX82" s="45">
        <v>0</v>
      </c>
      <c r="AY82" s="45">
        <v>0</v>
      </c>
      <c r="AZ82" s="54">
        <v>2126.165116773</v>
      </c>
      <c r="BA82" s="73">
        <v>0</v>
      </c>
      <c r="BB82" s="53">
        <v>0</v>
      </c>
      <c r="BC82" s="45">
        <v>0</v>
      </c>
      <c r="BD82" s="45">
        <v>0</v>
      </c>
      <c r="BE82" s="54">
        <v>0</v>
      </c>
      <c r="BF82" s="73">
        <v>399.41662265200006</v>
      </c>
      <c r="BG82" s="53">
        <v>84.98088738600002</v>
      </c>
      <c r="BH82" s="45">
        <v>0.656175611</v>
      </c>
      <c r="BI82" s="45">
        <v>0</v>
      </c>
      <c r="BJ82" s="54">
        <v>517.72305944</v>
      </c>
      <c r="BK82" s="61">
        <f>SUM(C82:BJ82)</f>
        <v>4693.312934996</v>
      </c>
    </row>
    <row r="83" spans="1:63" ht="12.75">
      <c r="A83" s="36"/>
      <c r="B83" s="38" t="s">
        <v>79</v>
      </c>
      <c r="C83" s="50">
        <f aca="true" t="shared" si="16" ref="C83:AH83">SUM(C82:C82)</f>
        <v>0</v>
      </c>
      <c r="D83" s="71">
        <f t="shared" si="16"/>
        <v>177.055704585</v>
      </c>
      <c r="E83" s="71">
        <f t="shared" si="16"/>
        <v>0</v>
      </c>
      <c r="F83" s="71">
        <f t="shared" si="16"/>
        <v>0</v>
      </c>
      <c r="G83" s="69">
        <f t="shared" si="16"/>
        <v>0</v>
      </c>
      <c r="H83" s="50">
        <f t="shared" si="16"/>
        <v>29.913671754</v>
      </c>
      <c r="I83" s="71">
        <f t="shared" si="16"/>
        <v>22.35644112</v>
      </c>
      <c r="J83" s="71">
        <f t="shared" si="16"/>
        <v>0</v>
      </c>
      <c r="K83" s="71">
        <f t="shared" si="16"/>
        <v>0</v>
      </c>
      <c r="L83" s="69">
        <f t="shared" si="16"/>
        <v>189.202221034</v>
      </c>
      <c r="M83" s="50">
        <f t="shared" si="16"/>
        <v>0</v>
      </c>
      <c r="N83" s="71">
        <f t="shared" si="16"/>
        <v>0</v>
      </c>
      <c r="O83" s="71">
        <f t="shared" si="16"/>
        <v>0</v>
      </c>
      <c r="P83" s="71">
        <f t="shared" si="16"/>
        <v>0</v>
      </c>
      <c r="Q83" s="69">
        <f t="shared" si="16"/>
        <v>0</v>
      </c>
      <c r="R83" s="50">
        <f t="shared" si="16"/>
        <v>12.375198807999999</v>
      </c>
      <c r="S83" s="71">
        <f t="shared" si="16"/>
        <v>7.686812171</v>
      </c>
      <c r="T83" s="71">
        <f t="shared" si="16"/>
        <v>0</v>
      </c>
      <c r="U83" s="71">
        <f t="shared" si="16"/>
        <v>0</v>
      </c>
      <c r="V83" s="69">
        <f t="shared" si="16"/>
        <v>18.712489234</v>
      </c>
      <c r="W83" s="50">
        <f t="shared" si="16"/>
        <v>0</v>
      </c>
      <c r="X83" s="71">
        <f t="shared" si="16"/>
        <v>0</v>
      </c>
      <c r="Y83" s="71">
        <f t="shared" si="16"/>
        <v>0</v>
      </c>
      <c r="Z83" s="71">
        <f t="shared" si="16"/>
        <v>0</v>
      </c>
      <c r="AA83" s="69">
        <f t="shared" si="16"/>
        <v>0</v>
      </c>
      <c r="AB83" s="50">
        <f t="shared" si="16"/>
        <v>0.039894225</v>
      </c>
      <c r="AC83" s="71">
        <f t="shared" si="16"/>
        <v>0</v>
      </c>
      <c r="AD83" s="71">
        <f t="shared" si="16"/>
        <v>0</v>
      </c>
      <c r="AE83" s="71">
        <f t="shared" si="16"/>
        <v>0</v>
      </c>
      <c r="AF83" s="69">
        <f t="shared" si="16"/>
        <v>0.33484841</v>
      </c>
      <c r="AG83" s="50">
        <f t="shared" si="16"/>
        <v>0</v>
      </c>
      <c r="AH83" s="71">
        <f t="shared" si="16"/>
        <v>0</v>
      </c>
      <c r="AI83" s="71">
        <f aca="true" t="shared" si="17" ref="AI83:BJ83">SUM(AI82:AI82)</f>
        <v>0</v>
      </c>
      <c r="AJ83" s="71">
        <f t="shared" si="17"/>
        <v>0</v>
      </c>
      <c r="AK83" s="69">
        <f t="shared" si="17"/>
        <v>0</v>
      </c>
      <c r="AL83" s="50">
        <f t="shared" si="17"/>
        <v>0.060339658000000004</v>
      </c>
      <c r="AM83" s="71">
        <f t="shared" si="17"/>
        <v>0</v>
      </c>
      <c r="AN83" s="71">
        <f t="shared" si="17"/>
        <v>0</v>
      </c>
      <c r="AO83" s="71">
        <f t="shared" si="17"/>
        <v>0</v>
      </c>
      <c r="AP83" s="69">
        <f t="shared" si="17"/>
        <v>0.42622771600000003</v>
      </c>
      <c r="AQ83" s="50">
        <f t="shared" si="17"/>
        <v>0</v>
      </c>
      <c r="AR83" s="71">
        <f>SUM(AR82:AR82)</f>
        <v>0</v>
      </c>
      <c r="AS83" s="71">
        <f t="shared" si="17"/>
        <v>0</v>
      </c>
      <c r="AT83" s="71">
        <f t="shared" si="17"/>
        <v>0</v>
      </c>
      <c r="AU83" s="69">
        <f t="shared" si="17"/>
        <v>0</v>
      </c>
      <c r="AV83" s="50">
        <f t="shared" si="17"/>
        <v>733.1600899709998</v>
      </c>
      <c r="AW83" s="71">
        <f t="shared" si="17"/>
        <v>373.04713444799995</v>
      </c>
      <c r="AX83" s="71">
        <f t="shared" si="17"/>
        <v>0</v>
      </c>
      <c r="AY83" s="71">
        <f t="shared" si="17"/>
        <v>0</v>
      </c>
      <c r="AZ83" s="69">
        <f t="shared" si="17"/>
        <v>2126.165116773</v>
      </c>
      <c r="BA83" s="50">
        <f t="shared" si="17"/>
        <v>0</v>
      </c>
      <c r="BB83" s="71">
        <f t="shared" si="17"/>
        <v>0</v>
      </c>
      <c r="BC83" s="71">
        <f t="shared" si="17"/>
        <v>0</v>
      </c>
      <c r="BD83" s="71">
        <f t="shared" si="17"/>
        <v>0</v>
      </c>
      <c r="BE83" s="69">
        <f t="shared" si="17"/>
        <v>0</v>
      </c>
      <c r="BF83" s="50">
        <f t="shared" si="17"/>
        <v>399.41662265200006</v>
      </c>
      <c r="BG83" s="71">
        <f t="shared" si="17"/>
        <v>84.98088738600002</v>
      </c>
      <c r="BH83" s="71">
        <f t="shared" si="17"/>
        <v>0.656175611</v>
      </c>
      <c r="BI83" s="71">
        <f t="shared" si="17"/>
        <v>0</v>
      </c>
      <c r="BJ83" s="69">
        <f t="shared" si="17"/>
        <v>517.72305944</v>
      </c>
      <c r="BK83" s="102">
        <f>SUM(BK82:BK82)</f>
        <v>4693.312934996</v>
      </c>
    </row>
    <row r="84" spans="1:63" ht="2.25" customHeight="1">
      <c r="A84" s="11"/>
      <c r="B84" s="18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5"/>
    </row>
    <row r="85" spans="1:63" ht="12.75">
      <c r="A85" s="11" t="s">
        <v>4</v>
      </c>
      <c r="B85" s="17" t="s">
        <v>9</v>
      </c>
      <c r="C85" s="123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5"/>
    </row>
    <row r="86" spans="1:63" ht="12.75">
      <c r="A86" s="11" t="s">
        <v>72</v>
      </c>
      <c r="B86" s="18" t="s">
        <v>20</v>
      </c>
      <c r="C86" s="123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5"/>
    </row>
    <row r="87" spans="1:63" ht="12.75">
      <c r="A87" s="11"/>
      <c r="B87" s="19" t="s">
        <v>33</v>
      </c>
      <c r="C87" s="57"/>
      <c r="D87" s="58"/>
      <c r="E87" s="59"/>
      <c r="F87" s="59"/>
      <c r="G87" s="60"/>
      <c r="H87" s="57"/>
      <c r="I87" s="59"/>
      <c r="J87" s="59"/>
      <c r="K87" s="59"/>
      <c r="L87" s="60"/>
      <c r="M87" s="57"/>
      <c r="N87" s="58"/>
      <c r="O87" s="59"/>
      <c r="P87" s="59"/>
      <c r="Q87" s="60"/>
      <c r="R87" s="57"/>
      <c r="S87" s="59"/>
      <c r="T87" s="59"/>
      <c r="U87" s="59"/>
      <c r="V87" s="60"/>
      <c r="W87" s="57"/>
      <c r="X87" s="59"/>
      <c r="Y87" s="59"/>
      <c r="Z87" s="59"/>
      <c r="AA87" s="60"/>
      <c r="AB87" s="57"/>
      <c r="AC87" s="59"/>
      <c r="AD87" s="59"/>
      <c r="AE87" s="59"/>
      <c r="AF87" s="60"/>
      <c r="AG87" s="57"/>
      <c r="AH87" s="59"/>
      <c r="AI87" s="59"/>
      <c r="AJ87" s="59"/>
      <c r="AK87" s="60"/>
      <c r="AL87" s="57"/>
      <c r="AM87" s="59"/>
      <c r="AN87" s="59"/>
      <c r="AO87" s="59"/>
      <c r="AP87" s="60"/>
      <c r="AQ87" s="57"/>
      <c r="AR87" s="58"/>
      <c r="AS87" s="59"/>
      <c r="AT87" s="59"/>
      <c r="AU87" s="60"/>
      <c r="AV87" s="57"/>
      <c r="AW87" s="59"/>
      <c r="AX87" s="59"/>
      <c r="AY87" s="59"/>
      <c r="AZ87" s="60"/>
      <c r="BA87" s="57"/>
      <c r="BB87" s="58"/>
      <c r="BC87" s="59"/>
      <c r="BD87" s="59"/>
      <c r="BE87" s="60"/>
      <c r="BF87" s="57"/>
      <c r="BG87" s="58"/>
      <c r="BH87" s="59"/>
      <c r="BI87" s="59"/>
      <c r="BJ87" s="60"/>
      <c r="BK87" s="61"/>
    </row>
    <row r="88" spans="1:256" s="39" customFormat="1" ht="12.75">
      <c r="A88" s="36"/>
      <c r="B88" s="37" t="s">
        <v>81</v>
      </c>
      <c r="C88" s="62"/>
      <c r="D88" s="63"/>
      <c r="E88" s="63"/>
      <c r="F88" s="63"/>
      <c r="G88" s="64"/>
      <c r="H88" s="62"/>
      <c r="I88" s="63"/>
      <c r="J88" s="63"/>
      <c r="K88" s="63"/>
      <c r="L88" s="64"/>
      <c r="M88" s="62"/>
      <c r="N88" s="63"/>
      <c r="O88" s="63"/>
      <c r="P88" s="63"/>
      <c r="Q88" s="64"/>
      <c r="R88" s="62"/>
      <c r="S88" s="63"/>
      <c r="T88" s="63"/>
      <c r="U88" s="63"/>
      <c r="V88" s="64"/>
      <c r="W88" s="62"/>
      <c r="X88" s="63"/>
      <c r="Y88" s="63"/>
      <c r="Z88" s="63"/>
      <c r="AA88" s="64"/>
      <c r="AB88" s="62"/>
      <c r="AC88" s="63"/>
      <c r="AD88" s="63"/>
      <c r="AE88" s="63"/>
      <c r="AF88" s="64"/>
      <c r="AG88" s="62"/>
      <c r="AH88" s="63"/>
      <c r="AI88" s="63"/>
      <c r="AJ88" s="63"/>
      <c r="AK88" s="64"/>
      <c r="AL88" s="62"/>
      <c r="AM88" s="63"/>
      <c r="AN88" s="63"/>
      <c r="AO88" s="63"/>
      <c r="AP88" s="64"/>
      <c r="AQ88" s="62"/>
      <c r="AR88" s="63"/>
      <c r="AS88" s="63"/>
      <c r="AT88" s="63"/>
      <c r="AU88" s="64"/>
      <c r="AV88" s="62"/>
      <c r="AW88" s="63"/>
      <c r="AX88" s="63"/>
      <c r="AY88" s="63"/>
      <c r="AZ88" s="64"/>
      <c r="BA88" s="62"/>
      <c r="BB88" s="63"/>
      <c r="BC88" s="63"/>
      <c r="BD88" s="63"/>
      <c r="BE88" s="64"/>
      <c r="BF88" s="62"/>
      <c r="BG88" s="63"/>
      <c r="BH88" s="63"/>
      <c r="BI88" s="63"/>
      <c r="BJ88" s="64"/>
      <c r="BK88" s="65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63" ht="12.75">
      <c r="A89" s="11" t="s">
        <v>73</v>
      </c>
      <c r="B89" s="18" t="s">
        <v>21</v>
      </c>
      <c r="C89" s="123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5"/>
    </row>
    <row r="90" spans="1:63" ht="12.75">
      <c r="A90" s="11"/>
      <c r="B90" s="19" t="s">
        <v>33</v>
      </c>
      <c r="C90" s="57"/>
      <c r="D90" s="58"/>
      <c r="E90" s="59"/>
      <c r="F90" s="59"/>
      <c r="G90" s="60"/>
      <c r="H90" s="57"/>
      <c r="I90" s="59"/>
      <c r="J90" s="59"/>
      <c r="K90" s="59"/>
      <c r="L90" s="60"/>
      <c r="M90" s="57"/>
      <c r="N90" s="58"/>
      <c r="O90" s="59"/>
      <c r="P90" s="59"/>
      <c r="Q90" s="60"/>
      <c r="R90" s="57"/>
      <c r="S90" s="59"/>
      <c r="T90" s="59"/>
      <c r="U90" s="59"/>
      <c r="V90" s="60"/>
      <c r="W90" s="57"/>
      <c r="X90" s="59"/>
      <c r="Y90" s="59"/>
      <c r="Z90" s="59"/>
      <c r="AA90" s="60"/>
      <c r="AB90" s="57"/>
      <c r="AC90" s="59"/>
      <c r="AD90" s="59"/>
      <c r="AE90" s="59"/>
      <c r="AF90" s="60"/>
      <c r="AG90" s="57"/>
      <c r="AH90" s="59"/>
      <c r="AI90" s="59"/>
      <c r="AJ90" s="59"/>
      <c r="AK90" s="60"/>
      <c r="AL90" s="57"/>
      <c r="AM90" s="59"/>
      <c r="AN90" s="59"/>
      <c r="AO90" s="59"/>
      <c r="AP90" s="60"/>
      <c r="AQ90" s="57"/>
      <c r="AR90" s="58"/>
      <c r="AS90" s="59"/>
      <c r="AT90" s="59"/>
      <c r="AU90" s="60"/>
      <c r="AV90" s="57"/>
      <c r="AW90" s="59"/>
      <c r="AX90" s="59"/>
      <c r="AY90" s="59"/>
      <c r="AZ90" s="60"/>
      <c r="BA90" s="57"/>
      <c r="BB90" s="58"/>
      <c r="BC90" s="59"/>
      <c r="BD90" s="59"/>
      <c r="BE90" s="60"/>
      <c r="BF90" s="57"/>
      <c r="BG90" s="58"/>
      <c r="BH90" s="59"/>
      <c r="BI90" s="59"/>
      <c r="BJ90" s="60"/>
      <c r="BK90" s="61"/>
    </row>
    <row r="91" spans="1:256" s="39" customFormat="1" ht="12.75">
      <c r="A91" s="36"/>
      <c r="B91" s="38" t="s">
        <v>82</v>
      </c>
      <c r="C91" s="62"/>
      <c r="D91" s="63"/>
      <c r="E91" s="63"/>
      <c r="F91" s="63"/>
      <c r="G91" s="64"/>
      <c r="H91" s="62"/>
      <c r="I91" s="63"/>
      <c r="J91" s="63"/>
      <c r="K91" s="63"/>
      <c r="L91" s="64"/>
      <c r="M91" s="62"/>
      <c r="N91" s="63"/>
      <c r="O91" s="63"/>
      <c r="P91" s="63"/>
      <c r="Q91" s="64"/>
      <c r="R91" s="62"/>
      <c r="S91" s="63"/>
      <c r="T91" s="63"/>
      <c r="U91" s="63"/>
      <c r="V91" s="64"/>
      <c r="W91" s="62"/>
      <c r="X91" s="63"/>
      <c r="Y91" s="63"/>
      <c r="Z91" s="63"/>
      <c r="AA91" s="64"/>
      <c r="AB91" s="62"/>
      <c r="AC91" s="63"/>
      <c r="AD91" s="63"/>
      <c r="AE91" s="63"/>
      <c r="AF91" s="64"/>
      <c r="AG91" s="62"/>
      <c r="AH91" s="63"/>
      <c r="AI91" s="63"/>
      <c r="AJ91" s="63"/>
      <c r="AK91" s="64"/>
      <c r="AL91" s="62"/>
      <c r="AM91" s="63"/>
      <c r="AN91" s="63"/>
      <c r="AO91" s="63"/>
      <c r="AP91" s="64"/>
      <c r="AQ91" s="62"/>
      <c r="AR91" s="63"/>
      <c r="AS91" s="63"/>
      <c r="AT91" s="63"/>
      <c r="AU91" s="64"/>
      <c r="AV91" s="62"/>
      <c r="AW91" s="63"/>
      <c r="AX91" s="63"/>
      <c r="AY91" s="63"/>
      <c r="AZ91" s="64"/>
      <c r="BA91" s="62"/>
      <c r="BB91" s="63"/>
      <c r="BC91" s="63"/>
      <c r="BD91" s="63"/>
      <c r="BE91" s="64"/>
      <c r="BF91" s="62"/>
      <c r="BG91" s="63"/>
      <c r="BH91" s="63"/>
      <c r="BI91" s="63"/>
      <c r="BJ91" s="64"/>
      <c r="BK91" s="65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39" customFormat="1" ht="12.75">
      <c r="A92" s="36"/>
      <c r="B92" s="38" t="s">
        <v>80</v>
      </c>
      <c r="C92" s="62"/>
      <c r="D92" s="63"/>
      <c r="E92" s="63"/>
      <c r="F92" s="63"/>
      <c r="G92" s="64"/>
      <c r="H92" s="62"/>
      <c r="I92" s="63"/>
      <c r="J92" s="63"/>
      <c r="K92" s="63"/>
      <c r="L92" s="64"/>
      <c r="M92" s="62"/>
      <c r="N92" s="63"/>
      <c r="O92" s="63"/>
      <c r="P92" s="63"/>
      <c r="Q92" s="64"/>
      <c r="R92" s="62"/>
      <c r="S92" s="63"/>
      <c r="T92" s="63"/>
      <c r="U92" s="63"/>
      <c r="V92" s="64"/>
      <c r="W92" s="62"/>
      <c r="X92" s="63"/>
      <c r="Y92" s="63"/>
      <c r="Z92" s="63"/>
      <c r="AA92" s="64"/>
      <c r="AB92" s="62"/>
      <c r="AC92" s="63"/>
      <c r="AD92" s="63"/>
      <c r="AE92" s="63"/>
      <c r="AF92" s="64"/>
      <c r="AG92" s="62"/>
      <c r="AH92" s="63"/>
      <c r="AI92" s="63"/>
      <c r="AJ92" s="63"/>
      <c r="AK92" s="64"/>
      <c r="AL92" s="62"/>
      <c r="AM92" s="63"/>
      <c r="AN92" s="63"/>
      <c r="AO92" s="63"/>
      <c r="AP92" s="64"/>
      <c r="AQ92" s="62"/>
      <c r="AR92" s="63"/>
      <c r="AS92" s="63"/>
      <c r="AT92" s="63"/>
      <c r="AU92" s="64"/>
      <c r="AV92" s="62"/>
      <c r="AW92" s="63"/>
      <c r="AX92" s="63"/>
      <c r="AY92" s="63"/>
      <c r="AZ92" s="64"/>
      <c r="BA92" s="62"/>
      <c r="BB92" s="63"/>
      <c r="BC92" s="63"/>
      <c r="BD92" s="63"/>
      <c r="BE92" s="64"/>
      <c r="BF92" s="62"/>
      <c r="BG92" s="63"/>
      <c r="BH92" s="63"/>
      <c r="BI92" s="63"/>
      <c r="BJ92" s="64"/>
      <c r="BK92" s="65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63" ht="4.5" customHeight="1">
      <c r="A93" s="11"/>
      <c r="B93" s="18"/>
      <c r="C93" s="123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5"/>
    </row>
    <row r="94" spans="1:63" ht="12.75">
      <c r="A94" s="11" t="s">
        <v>22</v>
      </c>
      <c r="B94" s="17" t="s">
        <v>23</v>
      </c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5"/>
    </row>
    <row r="95" spans="1:63" ht="12.75">
      <c r="A95" s="11" t="s">
        <v>72</v>
      </c>
      <c r="B95" s="18" t="s">
        <v>24</v>
      </c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5"/>
    </row>
    <row r="96" spans="1:63" ht="12.75">
      <c r="A96" s="11"/>
      <c r="B96" s="24" t="s">
        <v>115</v>
      </c>
      <c r="C96" s="73">
        <v>0</v>
      </c>
      <c r="D96" s="53">
        <v>64.71014479600001</v>
      </c>
      <c r="E96" s="45">
        <v>0</v>
      </c>
      <c r="F96" s="45">
        <v>0</v>
      </c>
      <c r="G96" s="54">
        <v>0</v>
      </c>
      <c r="H96" s="73">
        <v>2.004020997</v>
      </c>
      <c r="I96" s="45">
        <v>1.264715007</v>
      </c>
      <c r="J96" s="45">
        <v>0</v>
      </c>
      <c r="K96" s="45">
        <v>0</v>
      </c>
      <c r="L96" s="54">
        <v>13.515796738</v>
      </c>
      <c r="M96" s="73">
        <v>0</v>
      </c>
      <c r="N96" s="53">
        <v>0</v>
      </c>
      <c r="O96" s="45">
        <v>0</v>
      </c>
      <c r="P96" s="45">
        <v>0</v>
      </c>
      <c r="Q96" s="54">
        <v>0</v>
      </c>
      <c r="R96" s="73">
        <v>0.46603498</v>
      </c>
      <c r="S96" s="45">
        <v>0</v>
      </c>
      <c r="T96" s="45">
        <v>0</v>
      </c>
      <c r="U96" s="45">
        <v>0</v>
      </c>
      <c r="V96" s="54">
        <v>8.120757508</v>
      </c>
      <c r="W96" s="73">
        <v>0</v>
      </c>
      <c r="X96" s="45">
        <v>0</v>
      </c>
      <c r="Y96" s="45">
        <v>0</v>
      </c>
      <c r="Z96" s="45">
        <v>0</v>
      </c>
      <c r="AA96" s="54">
        <v>0</v>
      </c>
      <c r="AB96" s="73">
        <v>0</v>
      </c>
      <c r="AC96" s="45">
        <v>0</v>
      </c>
      <c r="AD96" s="45">
        <v>0</v>
      </c>
      <c r="AE96" s="45">
        <v>0</v>
      </c>
      <c r="AF96" s="54">
        <v>0</v>
      </c>
      <c r="AG96" s="73">
        <v>0</v>
      </c>
      <c r="AH96" s="45">
        <v>0</v>
      </c>
      <c r="AI96" s="45">
        <v>0</v>
      </c>
      <c r="AJ96" s="45">
        <v>0</v>
      </c>
      <c r="AK96" s="54">
        <v>0</v>
      </c>
      <c r="AL96" s="73">
        <v>0.000178242</v>
      </c>
      <c r="AM96" s="45">
        <v>0</v>
      </c>
      <c r="AN96" s="45">
        <v>0</v>
      </c>
      <c r="AO96" s="45">
        <v>0</v>
      </c>
      <c r="AP96" s="54">
        <v>0</v>
      </c>
      <c r="AQ96" s="73">
        <v>0</v>
      </c>
      <c r="AR96" s="53">
        <v>0</v>
      </c>
      <c r="AS96" s="45">
        <v>0</v>
      </c>
      <c r="AT96" s="45">
        <v>0</v>
      </c>
      <c r="AU96" s="54">
        <v>0</v>
      </c>
      <c r="AV96" s="73">
        <v>7.584448894</v>
      </c>
      <c r="AW96" s="45">
        <v>38.491538632</v>
      </c>
      <c r="AX96" s="45">
        <v>0</v>
      </c>
      <c r="AY96" s="45">
        <v>0</v>
      </c>
      <c r="AZ96" s="54">
        <v>29.603319563</v>
      </c>
      <c r="BA96" s="73">
        <v>0</v>
      </c>
      <c r="BB96" s="53">
        <v>0</v>
      </c>
      <c r="BC96" s="45">
        <v>0</v>
      </c>
      <c r="BD96" s="45">
        <v>0</v>
      </c>
      <c r="BE96" s="54">
        <v>0</v>
      </c>
      <c r="BF96" s="73">
        <v>1.791503482</v>
      </c>
      <c r="BG96" s="53">
        <v>1.4012408600000001</v>
      </c>
      <c r="BH96" s="45">
        <v>0</v>
      </c>
      <c r="BI96" s="45">
        <v>0</v>
      </c>
      <c r="BJ96" s="54">
        <v>1.8660744759999999</v>
      </c>
      <c r="BK96" s="61">
        <f aca="true" t="shared" si="18" ref="BK96:BK101">SUM(C96:BJ96)</f>
        <v>170.81977417500005</v>
      </c>
    </row>
    <row r="97" spans="1:63" ht="12.75">
      <c r="A97" s="11"/>
      <c r="B97" s="24" t="s">
        <v>116</v>
      </c>
      <c r="C97" s="73">
        <v>0</v>
      </c>
      <c r="D97" s="53">
        <v>0.378022631</v>
      </c>
      <c r="E97" s="45">
        <v>0</v>
      </c>
      <c r="F97" s="45">
        <v>0</v>
      </c>
      <c r="G97" s="54">
        <v>0</v>
      </c>
      <c r="H97" s="73">
        <v>0.509934671</v>
      </c>
      <c r="I97" s="45">
        <v>0</v>
      </c>
      <c r="J97" s="45">
        <v>0</v>
      </c>
      <c r="K97" s="45">
        <v>0</v>
      </c>
      <c r="L97" s="54">
        <v>1.027855249</v>
      </c>
      <c r="M97" s="73">
        <v>0</v>
      </c>
      <c r="N97" s="53">
        <v>0</v>
      </c>
      <c r="O97" s="45">
        <v>0</v>
      </c>
      <c r="P97" s="45">
        <v>0</v>
      </c>
      <c r="Q97" s="54">
        <v>0</v>
      </c>
      <c r="R97" s="73">
        <v>0.139958017</v>
      </c>
      <c r="S97" s="45">
        <v>0</v>
      </c>
      <c r="T97" s="45">
        <v>0</v>
      </c>
      <c r="U97" s="45">
        <v>0</v>
      </c>
      <c r="V97" s="54">
        <v>0.075461236</v>
      </c>
      <c r="W97" s="73">
        <v>0</v>
      </c>
      <c r="X97" s="45">
        <v>0</v>
      </c>
      <c r="Y97" s="45">
        <v>0</v>
      </c>
      <c r="Z97" s="45">
        <v>0</v>
      </c>
      <c r="AA97" s="54">
        <v>0</v>
      </c>
      <c r="AB97" s="73">
        <v>0</v>
      </c>
      <c r="AC97" s="45">
        <v>0</v>
      </c>
      <c r="AD97" s="45">
        <v>0</v>
      </c>
      <c r="AE97" s="45">
        <v>0</v>
      </c>
      <c r="AF97" s="54">
        <v>0</v>
      </c>
      <c r="AG97" s="73">
        <v>0</v>
      </c>
      <c r="AH97" s="45">
        <v>0</v>
      </c>
      <c r="AI97" s="45">
        <v>0</v>
      </c>
      <c r="AJ97" s="45">
        <v>0</v>
      </c>
      <c r="AK97" s="54">
        <v>0</v>
      </c>
      <c r="AL97" s="73">
        <v>0</v>
      </c>
      <c r="AM97" s="45">
        <v>0</v>
      </c>
      <c r="AN97" s="45">
        <v>0</v>
      </c>
      <c r="AO97" s="45">
        <v>0</v>
      </c>
      <c r="AP97" s="54">
        <v>0</v>
      </c>
      <c r="AQ97" s="73">
        <v>0</v>
      </c>
      <c r="AR97" s="53">
        <v>10.940982503</v>
      </c>
      <c r="AS97" s="45">
        <v>0</v>
      </c>
      <c r="AT97" s="45">
        <v>0</v>
      </c>
      <c r="AU97" s="54">
        <v>0</v>
      </c>
      <c r="AV97" s="73">
        <v>2.9564496129999998</v>
      </c>
      <c r="AW97" s="45">
        <v>0.337860161</v>
      </c>
      <c r="AX97" s="45">
        <v>0</v>
      </c>
      <c r="AY97" s="45">
        <v>0</v>
      </c>
      <c r="AZ97" s="54">
        <v>8.445688293</v>
      </c>
      <c r="BA97" s="73">
        <v>0</v>
      </c>
      <c r="BB97" s="53">
        <v>0</v>
      </c>
      <c r="BC97" s="45">
        <v>0</v>
      </c>
      <c r="BD97" s="45">
        <v>0</v>
      </c>
      <c r="BE97" s="54">
        <v>0</v>
      </c>
      <c r="BF97" s="73">
        <v>1.057824458</v>
      </c>
      <c r="BG97" s="53">
        <v>0.010479567</v>
      </c>
      <c r="BH97" s="45">
        <v>0</v>
      </c>
      <c r="BI97" s="45">
        <v>0</v>
      </c>
      <c r="BJ97" s="54">
        <v>0.355392073</v>
      </c>
      <c r="BK97" s="61">
        <f t="shared" si="18"/>
        <v>26.235908472</v>
      </c>
    </row>
    <row r="98" spans="1:63" ht="12.75">
      <c r="A98" s="11"/>
      <c r="B98" s="24" t="s">
        <v>117</v>
      </c>
      <c r="C98" s="73">
        <v>0</v>
      </c>
      <c r="D98" s="53">
        <v>0.434071754</v>
      </c>
      <c r="E98" s="45">
        <v>0</v>
      </c>
      <c r="F98" s="45">
        <v>0</v>
      </c>
      <c r="G98" s="54">
        <v>0</v>
      </c>
      <c r="H98" s="73">
        <v>0.7430855810000001</v>
      </c>
      <c r="I98" s="45">
        <v>0</v>
      </c>
      <c r="J98" s="45">
        <v>0</v>
      </c>
      <c r="K98" s="45">
        <v>0</v>
      </c>
      <c r="L98" s="54">
        <v>1.098780922</v>
      </c>
      <c r="M98" s="73">
        <v>0</v>
      </c>
      <c r="N98" s="53">
        <v>0</v>
      </c>
      <c r="O98" s="45">
        <v>0</v>
      </c>
      <c r="P98" s="45">
        <v>0</v>
      </c>
      <c r="Q98" s="54">
        <v>0</v>
      </c>
      <c r="R98" s="73">
        <v>0.27162148199999997</v>
      </c>
      <c r="S98" s="45">
        <v>0.09514776700000001</v>
      </c>
      <c r="T98" s="45">
        <v>0</v>
      </c>
      <c r="U98" s="45">
        <v>0</v>
      </c>
      <c r="V98" s="54">
        <v>0.396304081</v>
      </c>
      <c r="W98" s="73">
        <v>0</v>
      </c>
      <c r="X98" s="45">
        <v>0</v>
      </c>
      <c r="Y98" s="45">
        <v>0</v>
      </c>
      <c r="Z98" s="45">
        <v>0</v>
      </c>
      <c r="AA98" s="54">
        <v>0</v>
      </c>
      <c r="AB98" s="73">
        <v>0</v>
      </c>
      <c r="AC98" s="45">
        <v>0</v>
      </c>
      <c r="AD98" s="45">
        <v>0</v>
      </c>
      <c r="AE98" s="45">
        <v>0</v>
      </c>
      <c r="AF98" s="54">
        <v>0</v>
      </c>
      <c r="AG98" s="73">
        <v>0</v>
      </c>
      <c r="AH98" s="45">
        <v>0</v>
      </c>
      <c r="AI98" s="45">
        <v>0</v>
      </c>
      <c r="AJ98" s="45">
        <v>0</v>
      </c>
      <c r="AK98" s="54">
        <v>0</v>
      </c>
      <c r="AL98" s="73">
        <v>0.000572247</v>
      </c>
      <c r="AM98" s="45">
        <v>0</v>
      </c>
      <c r="AN98" s="45">
        <v>0</v>
      </c>
      <c r="AO98" s="45">
        <v>0</v>
      </c>
      <c r="AP98" s="54">
        <v>0</v>
      </c>
      <c r="AQ98" s="73">
        <v>0</v>
      </c>
      <c r="AR98" s="53">
        <v>0</v>
      </c>
      <c r="AS98" s="45">
        <v>0</v>
      </c>
      <c r="AT98" s="45">
        <v>0</v>
      </c>
      <c r="AU98" s="54">
        <v>0</v>
      </c>
      <c r="AV98" s="73">
        <v>7.430416278000001</v>
      </c>
      <c r="AW98" s="45">
        <v>0.617129335</v>
      </c>
      <c r="AX98" s="45">
        <v>0</v>
      </c>
      <c r="AY98" s="45">
        <v>0</v>
      </c>
      <c r="AZ98" s="54">
        <v>4.969809596</v>
      </c>
      <c r="BA98" s="73">
        <v>0</v>
      </c>
      <c r="BB98" s="53">
        <v>0</v>
      </c>
      <c r="BC98" s="45">
        <v>0</v>
      </c>
      <c r="BD98" s="45">
        <v>0</v>
      </c>
      <c r="BE98" s="54">
        <v>0</v>
      </c>
      <c r="BF98" s="73">
        <v>2.2085059719999998</v>
      </c>
      <c r="BG98" s="53">
        <v>0.021793484999999998</v>
      </c>
      <c r="BH98" s="45">
        <v>0</v>
      </c>
      <c r="BI98" s="45">
        <v>0</v>
      </c>
      <c r="BJ98" s="54">
        <v>0.30683265499999995</v>
      </c>
      <c r="BK98" s="61">
        <f t="shared" si="18"/>
        <v>18.594071155</v>
      </c>
    </row>
    <row r="99" spans="1:63" ht="12.75">
      <c r="A99" s="11"/>
      <c r="B99" s="24" t="s">
        <v>118</v>
      </c>
      <c r="C99" s="73">
        <v>0</v>
      </c>
      <c r="D99" s="53">
        <v>0.6781203969999999</v>
      </c>
      <c r="E99" s="45">
        <v>0</v>
      </c>
      <c r="F99" s="45">
        <v>0</v>
      </c>
      <c r="G99" s="54">
        <v>0</v>
      </c>
      <c r="H99" s="73">
        <v>6.129059786</v>
      </c>
      <c r="I99" s="45">
        <v>4.8195695370000005</v>
      </c>
      <c r="J99" s="45">
        <v>0</v>
      </c>
      <c r="K99" s="45">
        <v>0</v>
      </c>
      <c r="L99" s="54">
        <v>28.403874087000002</v>
      </c>
      <c r="M99" s="73">
        <v>0</v>
      </c>
      <c r="N99" s="53">
        <v>0</v>
      </c>
      <c r="O99" s="45">
        <v>0</v>
      </c>
      <c r="P99" s="45">
        <v>0</v>
      </c>
      <c r="Q99" s="54">
        <v>0</v>
      </c>
      <c r="R99" s="73">
        <v>2.029061154</v>
      </c>
      <c r="S99" s="45">
        <v>0</v>
      </c>
      <c r="T99" s="45">
        <v>0</v>
      </c>
      <c r="U99" s="45">
        <v>0</v>
      </c>
      <c r="V99" s="54">
        <v>0.7094214879999999</v>
      </c>
      <c r="W99" s="73">
        <v>0</v>
      </c>
      <c r="X99" s="45">
        <v>0</v>
      </c>
      <c r="Y99" s="45">
        <v>0</v>
      </c>
      <c r="Z99" s="45">
        <v>0</v>
      </c>
      <c r="AA99" s="54">
        <v>0</v>
      </c>
      <c r="AB99" s="73">
        <v>0.06015808099999999</v>
      </c>
      <c r="AC99" s="45">
        <v>0</v>
      </c>
      <c r="AD99" s="45">
        <v>0</v>
      </c>
      <c r="AE99" s="45">
        <v>0</v>
      </c>
      <c r="AF99" s="54">
        <v>0</v>
      </c>
      <c r="AG99" s="73">
        <v>0</v>
      </c>
      <c r="AH99" s="45">
        <v>0</v>
      </c>
      <c r="AI99" s="45">
        <v>0</v>
      </c>
      <c r="AJ99" s="45">
        <v>0</v>
      </c>
      <c r="AK99" s="54">
        <v>0</v>
      </c>
      <c r="AL99" s="73">
        <v>0.050161438</v>
      </c>
      <c r="AM99" s="45">
        <v>0</v>
      </c>
      <c r="AN99" s="45">
        <v>0</v>
      </c>
      <c r="AO99" s="45">
        <v>0</v>
      </c>
      <c r="AP99" s="54">
        <v>0</v>
      </c>
      <c r="AQ99" s="73">
        <v>0</v>
      </c>
      <c r="AR99" s="53">
        <v>17.04482779</v>
      </c>
      <c r="AS99" s="45">
        <v>0</v>
      </c>
      <c r="AT99" s="45">
        <v>0</v>
      </c>
      <c r="AU99" s="54">
        <v>0</v>
      </c>
      <c r="AV99" s="73">
        <v>71.688234625</v>
      </c>
      <c r="AW99" s="45">
        <v>11.800455852999999</v>
      </c>
      <c r="AX99" s="45">
        <v>0</v>
      </c>
      <c r="AY99" s="45">
        <v>0</v>
      </c>
      <c r="AZ99" s="54">
        <v>118.63762441900002</v>
      </c>
      <c r="BA99" s="73">
        <v>0</v>
      </c>
      <c r="BB99" s="53">
        <v>0</v>
      </c>
      <c r="BC99" s="45">
        <v>0</v>
      </c>
      <c r="BD99" s="45">
        <v>0</v>
      </c>
      <c r="BE99" s="54">
        <v>0</v>
      </c>
      <c r="BF99" s="73">
        <v>22.710936867</v>
      </c>
      <c r="BG99" s="53">
        <v>1.131984127</v>
      </c>
      <c r="BH99" s="45">
        <v>0</v>
      </c>
      <c r="BI99" s="45">
        <v>0</v>
      </c>
      <c r="BJ99" s="54">
        <v>10.107856522</v>
      </c>
      <c r="BK99" s="61">
        <f t="shared" si="18"/>
        <v>296.001346171</v>
      </c>
    </row>
    <row r="100" spans="1:63" ht="12.75">
      <c r="A100" s="11"/>
      <c r="B100" s="24" t="s">
        <v>119</v>
      </c>
      <c r="C100" s="73">
        <v>0</v>
      </c>
      <c r="D100" s="53">
        <v>6.548716871</v>
      </c>
      <c r="E100" s="45">
        <v>0</v>
      </c>
      <c r="F100" s="45">
        <v>0</v>
      </c>
      <c r="G100" s="54">
        <v>0</v>
      </c>
      <c r="H100" s="73">
        <v>1.114856136</v>
      </c>
      <c r="I100" s="45">
        <v>0.000522761</v>
      </c>
      <c r="J100" s="45">
        <v>0</v>
      </c>
      <c r="K100" s="45">
        <v>0</v>
      </c>
      <c r="L100" s="54">
        <v>5.6376759640000005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0.5254141560000001</v>
      </c>
      <c r="S100" s="45">
        <v>0</v>
      </c>
      <c r="T100" s="45">
        <v>0</v>
      </c>
      <c r="U100" s="45">
        <v>0</v>
      </c>
      <c r="V100" s="54">
        <v>0.303694631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</v>
      </c>
      <c r="AC100" s="45">
        <v>0</v>
      </c>
      <c r="AD100" s="45">
        <v>0</v>
      </c>
      <c r="AE100" s="45">
        <v>0</v>
      </c>
      <c r="AF100" s="54">
        <v>0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0</v>
      </c>
      <c r="AS100" s="45">
        <v>0</v>
      </c>
      <c r="AT100" s="45">
        <v>0</v>
      </c>
      <c r="AU100" s="54">
        <v>0</v>
      </c>
      <c r="AV100" s="73">
        <v>4.840514671999999</v>
      </c>
      <c r="AW100" s="45">
        <v>0.016830094</v>
      </c>
      <c r="AX100" s="45">
        <v>0</v>
      </c>
      <c r="AY100" s="45">
        <v>0</v>
      </c>
      <c r="AZ100" s="54">
        <v>6.314181474000001</v>
      </c>
      <c r="BA100" s="73">
        <v>0</v>
      </c>
      <c r="BB100" s="53">
        <v>0</v>
      </c>
      <c r="BC100" s="45">
        <v>0</v>
      </c>
      <c r="BD100" s="45">
        <v>0</v>
      </c>
      <c r="BE100" s="54">
        <v>0</v>
      </c>
      <c r="BF100" s="73">
        <v>1.8565311999999998</v>
      </c>
      <c r="BG100" s="53">
        <v>0.045116323</v>
      </c>
      <c r="BH100" s="45">
        <v>0</v>
      </c>
      <c r="BI100" s="45">
        <v>0</v>
      </c>
      <c r="BJ100" s="54">
        <v>0.174401739</v>
      </c>
      <c r="BK100" s="61">
        <f t="shared" si="18"/>
        <v>27.378456020999998</v>
      </c>
    </row>
    <row r="101" spans="1:63" ht="12.75">
      <c r="A101" s="11"/>
      <c r="B101" s="24" t="s">
        <v>135</v>
      </c>
      <c r="C101" s="73">
        <v>0</v>
      </c>
      <c r="D101" s="53">
        <v>6.174290832</v>
      </c>
      <c r="E101" s="45">
        <v>0</v>
      </c>
      <c r="F101" s="45">
        <v>0</v>
      </c>
      <c r="G101" s="54">
        <v>0</v>
      </c>
      <c r="H101" s="73">
        <v>0.397108048</v>
      </c>
      <c r="I101" s="45">
        <v>0.544024042</v>
      </c>
      <c r="J101" s="45">
        <v>0</v>
      </c>
      <c r="K101" s="45">
        <v>0</v>
      </c>
      <c r="L101" s="54">
        <v>0.103164013</v>
      </c>
      <c r="M101" s="73">
        <v>0</v>
      </c>
      <c r="N101" s="53">
        <v>0</v>
      </c>
      <c r="O101" s="45">
        <v>0</v>
      </c>
      <c r="P101" s="45">
        <v>0</v>
      </c>
      <c r="Q101" s="54">
        <v>0</v>
      </c>
      <c r="R101" s="73">
        <v>0.082111045</v>
      </c>
      <c r="S101" s="45">
        <v>0</v>
      </c>
      <c r="T101" s="45">
        <v>0</v>
      </c>
      <c r="U101" s="45">
        <v>0</v>
      </c>
      <c r="V101" s="54">
        <v>0.119221134</v>
      </c>
      <c r="W101" s="73">
        <v>0</v>
      </c>
      <c r="X101" s="45">
        <v>0</v>
      </c>
      <c r="Y101" s="45">
        <v>0</v>
      </c>
      <c r="Z101" s="45">
        <v>0</v>
      </c>
      <c r="AA101" s="54">
        <v>0</v>
      </c>
      <c r="AB101" s="73">
        <v>0</v>
      </c>
      <c r="AC101" s="45">
        <v>0</v>
      </c>
      <c r="AD101" s="45">
        <v>0</v>
      </c>
      <c r="AE101" s="45">
        <v>0</v>
      </c>
      <c r="AF101" s="54">
        <v>0</v>
      </c>
      <c r="AG101" s="73">
        <v>0</v>
      </c>
      <c r="AH101" s="45">
        <v>0</v>
      </c>
      <c r="AI101" s="45">
        <v>0</v>
      </c>
      <c r="AJ101" s="45">
        <v>0</v>
      </c>
      <c r="AK101" s="54">
        <v>0</v>
      </c>
      <c r="AL101" s="73">
        <v>0</v>
      </c>
      <c r="AM101" s="45">
        <v>0</v>
      </c>
      <c r="AN101" s="45">
        <v>0</v>
      </c>
      <c r="AO101" s="45">
        <v>0</v>
      </c>
      <c r="AP101" s="54">
        <v>0</v>
      </c>
      <c r="AQ101" s="73">
        <v>0</v>
      </c>
      <c r="AR101" s="53">
        <v>0</v>
      </c>
      <c r="AS101" s="45">
        <v>0</v>
      </c>
      <c r="AT101" s="45">
        <v>0</v>
      </c>
      <c r="AU101" s="54">
        <v>0</v>
      </c>
      <c r="AV101" s="73">
        <v>4.937056404</v>
      </c>
      <c r="AW101" s="45">
        <v>1.780146912</v>
      </c>
      <c r="AX101" s="45">
        <v>0</v>
      </c>
      <c r="AY101" s="45">
        <v>0</v>
      </c>
      <c r="AZ101" s="54">
        <v>26.585491908</v>
      </c>
      <c r="BA101" s="73">
        <v>0</v>
      </c>
      <c r="BB101" s="53">
        <v>0</v>
      </c>
      <c r="BC101" s="45">
        <v>0</v>
      </c>
      <c r="BD101" s="45">
        <v>0</v>
      </c>
      <c r="BE101" s="54">
        <v>0</v>
      </c>
      <c r="BF101" s="73">
        <v>0.6575147340000002</v>
      </c>
      <c r="BG101" s="53">
        <v>0</v>
      </c>
      <c r="BH101" s="45">
        <v>0</v>
      </c>
      <c r="BI101" s="45">
        <v>0</v>
      </c>
      <c r="BJ101" s="54">
        <v>0.47590617300000004</v>
      </c>
      <c r="BK101" s="61">
        <f t="shared" si="18"/>
        <v>41.856035245</v>
      </c>
    </row>
    <row r="102" spans="1:63" ht="12.75">
      <c r="A102" s="36"/>
      <c r="B102" s="38" t="s">
        <v>79</v>
      </c>
      <c r="C102" s="81">
        <f>SUM(C96:C101)</f>
        <v>0</v>
      </c>
      <c r="D102" s="81">
        <f>SUM(D96:D101)</f>
        <v>78.923367281</v>
      </c>
      <c r="E102" s="81">
        <f aca="true" t="shared" si="19" ref="E102:BI102">SUM(E96:E101)</f>
        <v>0</v>
      </c>
      <c r="F102" s="81">
        <f t="shared" si="19"/>
        <v>0</v>
      </c>
      <c r="G102" s="81">
        <f t="shared" si="19"/>
        <v>0</v>
      </c>
      <c r="H102" s="81">
        <f t="shared" si="19"/>
        <v>10.898065219</v>
      </c>
      <c r="I102" s="81">
        <f t="shared" si="19"/>
        <v>6.628831347000001</v>
      </c>
      <c r="J102" s="81">
        <f t="shared" si="19"/>
        <v>0</v>
      </c>
      <c r="K102" s="81">
        <f t="shared" si="19"/>
        <v>0</v>
      </c>
      <c r="L102" s="81">
        <f t="shared" si="19"/>
        <v>49.787146973</v>
      </c>
      <c r="M102" s="81">
        <f t="shared" si="19"/>
        <v>0</v>
      </c>
      <c r="N102" s="81">
        <f t="shared" si="19"/>
        <v>0</v>
      </c>
      <c r="O102" s="81">
        <f t="shared" si="19"/>
        <v>0</v>
      </c>
      <c r="P102" s="81">
        <f t="shared" si="19"/>
        <v>0</v>
      </c>
      <c r="Q102" s="81">
        <f t="shared" si="19"/>
        <v>0</v>
      </c>
      <c r="R102" s="81">
        <f t="shared" si="19"/>
        <v>3.514200834</v>
      </c>
      <c r="S102" s="81">
        <f t="shared" si="19"/>
        <v>0.09514776700000001</v>
      </c>
      <c r="T102" s="81">
        <f t="shared" si="19"/>
        <v>0</v>
      </c>
      <c r="U102" s="81">
        <f t="shared" si="19"/>
        <v>0</v>
      </c>
      <c r="V102" s="81">
        <f t="shared" si="19"/>
        <v>9.724860078000003</v>
      </c>
      <c r="W102" s="81">
        <f t="shared" si="19"/>
        <v>0</v>
      </c>
      <c r="X102" s="81">
        <f t="shared" si="19"/>
        <v>0</v>
      </c>
      <c r="Y102" s="81">
        <f t="shared" si="19"/>
        <v>0</v>
      </c>
      <c r="Z102" s="81">
        <f t="shared" si="19"/>
        <v>0</v>
      </c>
      <c r="AA102" s="81">
        <f t="shared" si="19"/>
        <v>0</v>
      </c>
      <c r="AB102" s="81">
        <f t="shared" si="19"/>
        <v>0.06015808099999999</v>
      </c>
      <c r="AC102" s="81">
        <f t="shared" si="19"/>
        <v>0</v>
      </c>
      <c r="AD102" s="81">
        <f t="shared" si="19"/>
        <v>0</v>
      </c>
      <c r="AE102" s="81">
        <f t="shared" si="19"/>
        <v>0</v>
      </c>
      <c r="AF102" s="81">
        <f t="shared" si="19"/>
        <v>0</v>
      </c>
      <c r="AG102" s="81">
        <f t="shared" si="19"/>
        <v>0</v>
      </c>
      <c r="AH102" s="81">
        <f t="shared" si="19"/>
        <v>0</v>
      </c>
      <c r="AI102" s="81">
        <f t="shared" si="19"/>
        <v>0</v>
      </c>
      <c r="AJ102" s="81">
        <f t="shared" si="19"/>
        <v>0</v>
      </c>
      <c r="AK102" s="81">
        <f t="shared" si="19"/>
        <v>0</v>
      </c>
      <c r="AL102" s="81">
        <f t="shared" si="19"/>
        <v>0.050911927</v>
      </c>
      <c r="AM102" s="81">
        <f t="shared" si="19"/>
        <v>0</v>
      </c>
      <c r="AN102" s="81">
        <f t="shared" si="19"/>
        <v>0</v>
      </c>
      <c r="AO102" s="81">
        <f t="shared" si="19"/>
        <v>0</v>
      </c>
      <c r="AP102" s="81">
        <f t="shared" si="19"/>
        <v>0</v>
      </c>
      <c r="AQ102" s="81">
        <f t="shared" si="19"/>
        <v>0</v>
      </c>
      <c r="AR102" s="81">
        <f t="shared" si="19"/>
        <v>27.985810293</v>
      </c>
      <c r="AS102" s="81">
        <f t="shared" si="19"/>
        <v>0</v>
      </c>
      <c r="AT102" s="81">
        <f t="shared" si="19"/>
        <v>0</v>
      </c>
      <c r="AU102" s="81">
        <f t="shared" si="19"/>
        <v>0</v>
      </c>
      <c r="AV102" s="81">
        <f t="shared" si="19"/>
        <v>99.43712048600001</v>
      </c>
      <c r="AW102" s="81">
        <f t="shared" si="19"/>
        <v>53.043960987</v>
      </c>
      <c r="AX102" s="81">
        <f t="shared" si="19"/>
        <v>0</v>
      </c>
      <c r="AY102" s="81">
        <f t="shared" si="19"/>
        <v>0</v>
      </c>
      <c r="AZ102" s="81">
        <f t="shared" si="19"/>
        <v>194.55611525300003</v>
      </c>
      <c r="BA102" s="81">
        <f t="shared" si="19"/>
        <v>0</v>
      </c>
      <c r="BB102" s="81">
        <f t="shared" si="19"/>
        <v>0</v>
      </c>
      <c r="BC102" s="81">
        <f t="shared" si="19"/>
        <v>0</v>
      </c>
      <c r="BD102" s="81">
        <f t="shared" si="19"/>
        <v>0</v>
      </c>
      <c r="BE102" s="81">
        <f t="shared" si="19"/>
        <v>0</v>
      </c>
      <c r="BF102" s="81">
        <f t="shared" si="19"/>
        <v>30.282816713</v>
      </c>
      <c r="BG102" s="81">
        <f t="shared" si="19"/>
        <v>2.6106143619999997</v>
      </c>
      <c r="BH102" s="81">
        <f t="shared" si="19"/>
        <v>0</v>
      </c>
      <c r="BI102" s="81">
        <f t="shared" si="19"/>
        <v>0</v>
      </c>
      <c r="BJ102" s="81">
        <f>SUM(BJ96:BJ101)</f>
        <v>13.286463638</v>
      </c>
      <c r="BK102" s="99">
        <f>SUM(BK96:BK101)</f>
        <v>580.8855912390002</v>
      </c>
    </row>
    <row r="103" spans="1:63" ht="4.5" customHeight="1">
      <c r="A103" s="11"/>
      <c r="B103" s="21"/>
      <c r="C103" s="123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5"/>
    </row>
    <row r="104" spans="1:65" ht="12.75">
      <c r="A104" s="36"/>
      <c r="B104" s="83" t="s">
        <v>93</v>
      </c>
      <c r="C104" s="84">
        <f aca="true" t="shared" si="20" ref="C104:AH104">+C102++C83+C78+C58</f>
        <v>0</v>
      </c>
      <c r="D104" s="70">
        <f t="shared" si="20"/>
        <v>3749.688572008</v>
      </c>
      <c r="E104" s="70">
        <f t="shared" si="20"/>
        <v>0</v>
      </c>
      <c r="F104" s="70">
        <f t="shared" si="20"/>
        <v>0</v>
      </c>
      <c r="G104" s="85">
        <f t="shared" si="20"/>
        <v>0</v>
      </c>
      <c r="H104" s="84">
        <f t="shared" si="20"/>
        <v>1100.8848173170002</v>
      </c>
      <c r="I104" s="70">
        <f t="shared" si="20"/>
        <v>13109.770484218101</v>
      </c>
      <c r="J104" s="70">
        <f t="shared" si="20"/>
        <v>2500.255165553</v>
      </c>
      <c r="K104" s="70">
        <f t="shared" si="20"/>
        <v>5.868777857</v>
      </c>
      <c r="L104" s="85">
        <f t="shared" si="20"/>
        <v>3535.4912273939995</v>
      </c>
      <c r="M104" s="84">
        <f t="shared" si="20"/>
        <v>0</v>
      </c>
      <c r="N104" s="70">
        <f t="shared" si="20"/>
        <v>0</v>
      </c>
      <c r="O104" s="70">
        <f t="shared" si="20"/>
        <v>0</v>
      </c>
      <c r="P104" s="70">
        <f t="shared" si="20"/>
        <v>0</v>
      </c>
      <c r="Q104" s="85">
        <f t="shared" si="20"/>
        <v>0</v>
      </c>
      <c r="R104" s="84">
        <f t="shared" si="20"/>
        <v>480.399541678</v>
      </c>
      <c r="S104" s="70">
        <f t="shared" si="20"/>
        <v>341.91999644900005</v>
      </c>
      <c r="T104" s="70">
        <f t="shared" si="20"/>
        <v>121.484483458</v>
      </c>
      <c r="U104" s="70">
        <f t="shared" si="20"/>
        <v>0</v>
      </c>
      <c r="V104" s="85">
        <f t="shared" si="20"/>
        <v>327.67748252800004</v>
      </c>
      <c r="W104" s="84">
        <f t="shared" si="20"/>
        <v>0</v>
      </c>
      <c r="X104" s="70">
        <f t="shared" si="20"/>
        <v>0</v>
      </c>
      <c r="Y104" s="70">
        <f t="shared" si="20"/>
        <v>0</v>
      </c>
      <c r="Z104" s="70">
        <f t="shared" si="20"/>
        <v>0</v>
      </c>
      <c r="AA104" s="85">
        <f t="shared" si="20"/>
        <v>0</v>
      </c>
      <c r="AB104" s="84">
        <f t="shared" si="20"/>
        <v>5.267353610000001</v>
      </c>
      <c r="AC104" s="70">
        <f t="shared" si="20"/>
        <v>29.383445667</v>
      </c>
      <c r="AD104" s="70">
        <f t="shared" si="20"/>
        <v>0</v>
      </c>
      <c r="AE104" s="70">
        <f t="shared" si="20"/>
        <v>0</v>
      </c>
      <c r="AF104" s="85">
        <f t="shared" si="20"/>
        <v>0.443614418</v>
      </c>
      <c r="AG104" s="84">
        <f t="shared" si="20"/>
        <v>0</v>
      </c>
      <c r="AH104" s="70">
        <f t="shared" si="20"/>
        <v>0</v>
      </c>
      <c r="AI104" s="70">
        <f aca="true" t="shared" si="21" ref="AI104:BJ104">+AI102++AI83+AI78+AI58</f>
        <v>0</v>
      </c>
      <c r="AJ104" s="70">
        <f t="shared" si="21"/>
        <v>0</v>
      </c>
      <c r="AK104" s="85">
        <f t="shared" si="21"/>
        <v>0</v>
      </c>
      <c r="AL104" s="84">
        <f t="shared" si="21"/>
        <v>4.306357494999999</v>
      </c>
      <c r="AM104" s="70">
        <f t="shared" si="21"/>
        <v>0</v>
      </c>
      <c r="AN104" s="70">
        <f t="shared" si="21"/>
        <v>0</v>
      </c>
      <c r="AO104" s="70">
        <f t="shared" si="21"/>
        <v>0</v>
      </c>
      <c r="AP104" s="85">
        <f t="shared" si="21"/>
        <v>0.8859619459999999</v>
      </c>
      <c r="AQ104" s="84">
        <f t="shared" si="21"/>
        <v>0</v>
      </c>
      <c r="AR104" s="70">
        <f t="shared" si="21"/>
        <v>153.8726552</v>
      </c>
      <c r="AS104" s="70">
        <f t="shared" si="21"/>
        <v>0</v>
      </c>
      <c r="AT104" s="70">
        <f t="shared" si="21"/>
        <v>0</v>
      </c>
      <c r="AU104" s="85">
        <f t="shared" si="21"/>
        <v>0</v>
      </c>
      <c r="AV104" s="52">
        <f t="shared" si="21"/>
        <v>11586.195476485998</v>
      </c>
      <c r="AW104" s="70">
        <f t="shared" si="21"/>
        <v>10557.388404151</v>
      </c>
      <c r="AX104" s="70">
        <f t="shared" si="21"/>
        <v>153.336878535</v>
      </c>
      <c r="AY104" s="70">
        <f t="shared" si="21"/>
        <v>0</v>
      </c>
      <c r="AZ104" s="87">
        <f t="shared" si="21"/>
        <v>15898.269745365998</v>
      </c>
      <c r="BA104" s="84">
        <f t="shared" si="21"/>
        <v>0</v>
      </c>
      <c r="BB104" s="70">
        <f t="shared" si="21"/>
        <v>0</v>
      </c>
      <c r="BC104" s="70">
        <f t="shared" si="21"/>
        <v>0</v>
      </c>
      <c r="BD104" s="70">
        <f t="shared" si="21"/>
        <v>0</v>
      </c>
      <c r="BE104" s="85">
        <f t="shared" si="21"/>
        <v>0</v>
      </c>
      <c r="BF104" s="84">
        <f t="shared" si="21"/>
        <v>5051.799429553001</v>
      </c>
      <c r="BG104" s="70">
        <f t="shared" si="21"/>
        <v>913.0987227100001</v>
      </c>
      <c r="BH104" s="70">
        <f t="shared" si="21"/>
        <v>78.447273331</v>
      </c>
      <c r="BI104" s="70">
        <f t="shared" si="21"/>
        <v>0</v>
      </c>
      <c r="BJ104" s="85">
        <f t="shared" si="21"/>
        <v>2656.854593778</v>
      </c>
      <c r="BK104" s="97">
        <f>+BK102+BK83+BK78+BK58</f>
        <v>72362.9904607061</v>
      </c>
      <c r="BM104" s="106"/>
    </row>
    <row r="105" spans="1:63" ht="4.5" customHeight="1">
      <c r="A105" s="11"/>
      <c r="B105" s="22"/>
      <c r="C105" s="147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48"/>
    </row>
    <row r="106" spans="1:63" ht="14.25" customHeight="1">
      <c r="A106" s="11" t="s">
        <v>5</v>
      </c>
      <c r="B106" s="23" t="s">
        <v>26</v>
      </c>
      <c r="C106" s="147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48"/>
    </row>
    <row r="107" spans="1:63" ht="14.25" customHeight="1">
      <c r="A107" s="32"/>
      <c r="B107" s="28" t="s">
        <v>120</v>
      </c>
      <c r="C107" s="73">
        <v>0</v>
      </c>
      <c r="D107" s="53">
        <v>10.809936578</v>
      </c>
      <c r="E107" s="45">
        <v>0</v>
      </c>
      <c r="F107" s="45">
        <v>0</v>
      </c>
      <c r="G107" s="54">
        <v>0</v>
      </c>
      <c r="H107" s="73">
        <v>3.5506939259999997</v>
      </c>
      <c r="I107" s="45">
        <v>5.180571285999999</v>
      </c>
      <c r="J107" s="45">
        <v>0</v>
      </c>
      <c r="K107" s="45">
        <v>0</v>
      </c>
      <c r="L107" s="54">
        <v>17.196841022</v>
      </c>
      <c r="M107" s="73">
        <v>0</v>
      </c>
      <c r="N107" s="53">
        <v>0</v>
      </c>
      <c r="O107" s="45">
        <v>0</v>
      </c>
      <c r="P107" s="45">
        <v>0</v>
      </c>
      <c r="Q107" s="54">
        <v>0</v>
      </c>
      <c r="R107" s="73">
        <v>2.086756641</v>
      </c>
      <c r="S107" s="45">
        <v>1.553291706</v>
      </c>
      <c r="T107" s="45">
        <v>0</v>
      </c>
      <c r="U107" s="45">
        <v>0</v>
      </c>
      <c r="V107" s="54">
        <v>4.027399932</v>
      </c>
      <c r="W107" s="73">
        <v>0</v>
      </c>
      <c r="X107" s="45">
        <v>0</v>
      </c>
      <c r="Y107" s="45">
        <v>0</v>
      </c>
      <c r="Z107" s="45">
        <v>0</v>
      </c>
      <c r="AA107" s="54">
        <v>0</v>
      </c>
      <c r="AB107" s="73">
        <v>0.0009387180000000001</v>
      </c>
      <c r="AC107" s="45">
        <v>0</v>
      </c>
      <c r="AD107" s="45">
        <v>0</v>
      </c>
      <c r="AE107" s="45">
        <v>0</v>
      </c>
      <c r="AF107" s="54">
        <v>0</v>
      </c>
      <c r="AG107" s="73">
        <v>0</v>
      </c>
      <c r="AH107" s="45">
        <v>0</v>
      </c>
      <c r="AI107" s="45">
        <v>0</v>
      </c>
      <c r="AJ107" s="45">
        <v>0</v>
      </c>
      <c r="AK107" s="54">
        <v>0</v>
      </c>
      <c r="AL107" s="73">
        <v>0.004726008</v>
      </c>
      <c r="AM107" s="45">
        <v>0</v>
      </c>
      <c r="AN107" s="45">
        <v>0</v>
      </c>
      <c r="AO107" s="45">
        <v>0</v>
      </c>
      <c r="AP107" s="54">
        <v>0</v>
      </c>
      <c r="AQ107" s="73">
        <v>0</v>
      </c>
      <c r="AR107" s="53">
        <v>0</v>
      </c>
      <c r="AS107" s="45">
        <v>0</v>
      </c>
      <c r="AT107" s="45">
        <v>0</v>
      </c>
      <c r="AU107" s="54">
        <v>0</v>
      </c>
      <c r="AV107" s="73">
        <v>157.255137156</v>
      </c>
      <c r="AW107" s="45">
        <v>139.788422505</v>
      </c>
      <c r="AX107" s="45">
        <v>0</v>
      </c>
      <c r="AY107" s="45">
        <v>0</v>
      </c>
      <c r="AZ107" s="54">
        <v>433.538221553</v>
      </c>
      <c r="BA107" s="43">
        <v>0</v>
      </c>
      <c r="BB107" s="44">
        <v>0</v>
      </c>
      <c r="BC107" s="43">
        <v>0</v>
      </c>
      <c r="BD107" s="43">
        <v>0</v>
      </c>
      <c r="BE107" s="48">
        <v>0</v>
      </c>
      <c r="BF107" s="43">
        <v>64.33496769199999</v>
      </c>
      <c r="BG107" s="44">
        <v>32.669659239</v>
      </c>
      <c r="BH107" s="43">
        <v>0</v>
      </c>
      <c r="BI107" s="43">
        <v>0</v>
      </c>
      <c r="BJ107" s="48">
        <v>91.17956265699999</v>
      </c>
      <c r="BK107" s="100">
        <f>SUM(C107:BJ107)</f>
        <v>963.1771266190001</v>
      </c>
    </row>
    <row r="108" spans="1:63" ht="13.5" thickBot="1">
      <c r="A108" s="40"/>
      <c r="B108" s="86" t="s">
        <v>79</v>
      </c>
      <c r="C108" s="50">
        <f>SUM(C107)</f>
        <v>0</v>
      </c>
      <c r="D108" s="71">
        <f aca="true" t="shared" si="22" ref="D108:BK108">SUM(D107)</f>
        <v>10.809936578</v>
      </c>
      <c r="E108" s="71">
        <f t="shared" si="22"/>
        <v>0</v>
      </c>
      <c r="F108" s="71">
        <f t="shared" si="22"/>
        <v>0</v>
      </c>
      <c r="G108" s="69">
        <f t="shared" si="22"/>
        <v>0</v>
      </c>
      <c r="H108" s="50">
        <f t="shared" si="22"/>
        <v>3.5506939259999997</v>
      </c>
      <c r="I108" s="71">
        <f t="shared" si="22"/>
        <v>5.180571285999999</v>
      </c>
      <c r="J108" s="71">
        <f t="shared" si="22"/>
        <v>0</v>
      </c>
      <c r="K108" s="71">
        <f t="shared" si="22"/>
        <v>0</v>
      </c>
      <c r="L108" s="69">
        <f t="shared" si="22"/>
        <v>17.196841022</v>
      </c>
      <c r="M108" s="50">
        <f t="shared" si="22"/>
        <v>0</v>
      </c>
      <c r="N108" s="71">
        <f t="shared" si="22"/>
        <v>0</v>
      </c>
      <c r="O108" s="71">
        <f t="shared" si="22"/>
        <v>0</v>
      </c>
      <c r="P108" s="71">
        <f t="shared" si="22"/>
        <v>0</v>
      </c>
      <c r="Q108" s="69">
        <f t="shared" si="22"/>
        <v>0</v>
      </c>
      <c r="R108" s="50">
        <f t="shared" si="22"/>
        <v>2.086756641</v>
      </c>
      <c r="S108" s="71">
        <f t="shared" si="22"/>
        <v>1.553291706</v>
      </c>
      <c r="T108" s="71">
        <f t="shared" si="22"/>
        <v>0</v>
      </c>
      <c r="U108" s="71">
        <f t="shared" si="22"/>
        <v>0</v>
      </c>
      <c r="V108" s="69">
        <f t="shared" si="22"/>
        <v>4.027399932</v>
      </c>
      <c r="W108" s="50">
        <f t="shared" si="22"/>
        <v>0</v>
      </c>
      <c r="X108" s="71">
        <f t="shared" si="22"/>
        <v>0</v>
      </c>
      <c r="Y108" s="71">
        <f t="shared" si="22"/>
        <v>0</v>
      </c>
      <c r="Z108" s="71">
        <f t="shared" si="22"/>
        <v>0</v>
      </c>
      <c r="AA108" s="69">
        <f t="shared" si="22"/>
        <v>0</v>
      </c>
      <c r="AB108" s="50">
        <f t="shared" si="22"/>
        <v>0.0009387180000000001</v>
      </c>
      <c r="AC108" s="71">
        <f t="shared" si="22"/>
        <v>0</v>
      </c>
      <c r="AD108" s="71">
        <f t="shared" si="22"/>
        <v>0</v>
      </c>
      <c r="AE108" s="71">
        <f t="shared" si="22"/>
        <v>0</v>
      </c>
      <c r="AF108" s="69">
        <f t="shared" si="22"/>
        <v>0</v>
      </c>
      <c r="AG108" s="50">
        <f t="shared" si="22"/>
        <v>0</v>
      </c>
      <c r="AH108" s="71">
        <f t="shared" si="22"/>
        <v>0</v>
      </c>
      <c r="AI108" s="71">
        <f t="shared" si="22"/>
        <v>0</v>
      </c>
      <c r="AJ108" s="71">
        <f t="shared" si="22"/>
        <v>0</v>
      </c>
      <c r="AK108" s="69">
        <f t="shared" si="22"/>
        <v>0</v>
      </c>
      <c r="AL108" s="50">
        <f t="shared" si="22"/>
        <v>0.004726008</v>
      </c>
      <c r="AM108" s="71">
        <f t="shared" si="22"/>
        <v>0</v>
      </c>
      <c r="AN108" s="71">
        <f t="shared" si="22"/>
        <v>0</v>
      </c>
      <c r="AO108" s="71">
        <f t="shared" si="22"/>
        <v>0</v>
      </c>
      <c r="AP108" s="69">
        <f t="shared" si="22"/>
        <v>0</v>
      </c>
      <c r="AQ108" s="50">
        <f t="shared" si="22"/>
        <v>0</v>
      </c>
      <c r="AR108" s="71">
        <f t="shared" si="22"/>
        <v>0</v>
      </c>
      <c r="AS108" s="71">
        <f t="shared" si="22"/>
        <v>0</v>
      </c>
      <c r="AT108" s="71">
        <f t="shared" si="22"/>
        <v>0</v>
      </c>
      <c r="AU108" s="69">
        <f t="shared" si="22"/>
        <v>0</v>
      </c>
      <c r="AV108" s="50">
        <f t="shared" si="22"/>
        <v>157.255137156</v>
      </c>
      <c r="AW108" s="71">
        <f t="shared" si="22"/>
        <v>139.788422505</v>
      </c>
      <c r="AX108" s="71">
        <f t="shared" si="22"/>
        <v>0</v>
      </c>
      <c r="AY108" s="71">
        <f t="shared" si="22"/>
        <v>0</v>
      </c>
      <c r="AZ108" s="69">
        <f t="shared" si="22"/>
        <v>433.538221553</v>
      </c>
      <c r="BA108" s="51">
        <f t="shared" si="22"/>
        <v>0</v>
      </c>
      <c r="BB108" s="71">
        <f t="shared" si="22"/>
        <v>0</v>
      </c>
      <c r="BC108" s="71">
        <f t="shared" si="22"/>
        <v>0</v>
      </c>
      <c r="BD108" s="71">
        <f t="shared" si="22"/>
        <v>0</v>
      </c>
      <c r="BE108" s="88">
        <f t="shared" si="22"/>
        <v>0</v>
      </c>
      <c r="BF108" s="50">
        <f t="shared" si="22"/>
        <v>64.33496769199999</v>
      </c>
      <c r="BG108" s="71">
        <f t="shared" si="22"/>
        <v>32.669659239</v>
      </c>
      <c r="BH108" s="71">
        <f t="shared" si="22"/>
        <v>0</v>
      </c>
      <c r="BI108" s="71">
        <f t="shared" si="22"/>
        <v>0</v>
      </c>
      <c r="BJ108" s="69">
        <f t="shared" si="22"/>
        <v>91.17956265699999</v>
      </c>
      <c r="BK108" s="101">
        <f t="shared" si="22"/>
        <v>963.1771266190001</v>
      </c>
    </row>
    <row r="109" spans="1:63" ht="6" customHeight="1">
      <c r="A109" s="4"/>
      <c r="B109" s="16"/>
      <c r="C109" s="27"/>
      <c r="D109" s="34"/>
      <c r="E109" s="27"/>
      <c r="F109" s="27"/>
      <c r="G109" s="27"/>
      <c r="H109" s="27"/>
      <c r="I109" s="27"/>
      <c r="J109" s="27"/>
      <c r="K109" s="27"/>
      <c r="L109" s="27"/>
      <c r="M109" s="27"/>
      <c r="N109" s="34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34"/>
      <c r="AS109" s="27"/>
      <c r="AT109" s="27"/>
      <c r="AU109" s="27"/>
      <c r="AV109" s="27"/>
      <c r="AW109" s="27"/>
      <c r="AX109" s="27"/>
      <c r="AY109" s="27"/>
      <c r="AZ109" s="27"/>
      <c r="BA109" s="27"/>
      <c r="BB109" s="34"/>
      <c r="BC109" s="27"/>
      <c r="BD109" s="27"/>
      <c r="BE109" s="27"/>
      <c r="BF109" s="27"/>
      <c r="BG109" s="34"/>
      <c r="BH109" s="27"/>
      <c r="BI109" s="27"/>
      <c r="BJ109" s="27"/>
      <c r="BK109" s="30"/>
    </row>
    <row r="110" spans="1:63" ht="12.75">
      <c r="A110" s="4"/>
      <c r="B110" s="4" t="s">
        <v>121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41" t="s">
        <v>122</v>
      </c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30"/>
    </row>
    <row r="111" spans="1:63" ht="12.75">
      <c r="A111" s="4"/>
      <c r="B111" s="4" t="s">
        <v>123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42" t="s">
        <v>124</v>
      </c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30"/>
    </row>
    <row r="112" spans="3:63" ht="12.75">
      <c r="C112" s="27"/>
      <c r="D112" s="27"/>
      <c r="E112" s="27"/>
      <c r="F112" s="27"/>
      <c r="G112" s="27"/>
      <c r="H112" s="27"/>
      <c r="I112" s="27"/>
      <c r="J112" s="27"/>
      <c r="K112" s="27"/>
      <c r="L112" s="42" t="s">
        <v>125</v>
      </c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30"/>
    </row>
    <row r="113" spans="2:63" ht="12.75">
      <c r="B113" s="4" t="s">
        <v>141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42" t="s">
        <v>126</v>
      </c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30"/>
    </row>
    <row r="114" spans="2:63" ht="12.75">
      <c r="B114" s="4" t="s">
        <v>142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42" t="s">
        <v>127</v>
      </c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30"/>
    </row>
    <row r="115" spans="2:63" ht="12.75">
      <c r="B115" s="4"/>
      <c r="C115" s="27"/>
      <c r="D115" s="27"/>
      <c r="E115" s="27"/>
      <c r="F115" s="27"/>
      <c r="G115" s="27"/>
      <c r="H115" s="27"/>
      <c r="I115" s="27"/>
      <c r="J115" s="27"/>
      <c r="K115" s="27"/>
      <c r="L115" s="42" t="s">
        <v>128</v>
      </c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30"/>
    </row>
  </sheetData>
  <sheetProtection/>
  <mergeCells count="49">
    <mergeCell ref="C103:BK103"/>
    <mergeCell ref="A1:A5"/>
    <mergeCell ref="C81:BK81"/>
    <mergeCell ref="C105:BK105"/>
    <mergeCell ref="C106:BK106"/>
    <mergeCell ref="C85:BK85"/>
    <mergeCell ref="C86:BK86"/>
    <mergeCell ref="C89:BK89"/>
    <mergeCell ref="C93:BK93"/>
    <mergeCell ref="C94:BK94"/>
    <mergeCell ref="C95:BK95"/>
    <mergeCell ref="C62:BK62"/>
    <mergeCell ref="C59:BK59"/>
    <mergeCell ref="C65:BK65"/>
    <mergeCell ref="C79:BK79"/>
    <mergeCell ref="C80:BK80"/>
    <mergeCell ref="C84:BK84"/>
    <mergeCell ref="C1:BK1"/>
    <mergeCell ref="BA3:BJ3"/>
    <mergeCell ref="BK2:BK5"/>
    <mergeCell ref="W3:AF3"/>
    <mergeCell ref="AG3:AP3"/>
    <mergeCell ref="C61:BK61"/>
    <mergeCell ref="M3:V3"/>
    <mergeCell ref="C11:BK11"/>
    <mergeCell ref="C15:BK15"/>
    <mergeCell ref="C42:BK42"/>
    <mergeCell ref="C45:BK45"/>
    <mergeCell ref="C48:BK48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49" t="s">
        <v>164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2.75">
      <c r="B3" s="149" t="s">
        <v>134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8">
        <v>0.0034603010000000003</v>
      </c>
      <c r="E5" s="108">
        <v>0.702640845</v>
      </c>
      <c r="F5" s="108">
        <v>1.470400164</v>
      </c>
      <c r="G5" s="108">
        <v>0.199045985</v>
      </c>
      <c r="H5" s="108">
        <v>0.007813437</v>
      </c>
      <c r="I5" s="72"/>
      <c r="J5" s="89"/>
      <c r="K5" s="95">
        <f>SUM(D5:J5)</f>
        <v>2.383360732</v>
      </c>
      <c r="L5" s="108">
        <v>0</v>
      </c>
    </row>
    <row r="6" spans="2:12" ht="12.75">
      <c r="B6" s="12">
        <v>2</v>
      </c>
      <c r="C6" s="14" t="s">
        <v>36</v>
      </c>
      <c r="D6" s="108">
        <v>109.281999148</v>
      </c>
      <c r="E6" s="108">
        <v>173.300245337</v>
      </c>
      <c r="F6" s="108">
        <v>668.461226023</v>
      </c>
      <c r="G6" s="108">
        <v>80.195271076</v>
      </c>
      <c r="H6" s="108">
        <v>5.418758396</v>
      </c>
      <c r="I6" s="72"/>
      <c r="J6" s="89"/>
      <c r="K6" s="95">
        <f aca="true" t="shared" si="0" ref="K6:K41">SUM(D6:J6)</f>
        <v>1036.6574999799998</v>
      </c>
      <c r="L6" s="108">
        <v>6.836010865</v>
      </c>
    </row>
    <row r="7" spans="2:12" ht="12.75">
      <c r="B7" s="12">
        <v>3</v>
      </c>
      <c r="C7" s="13" t="s">
        <v>37</v>
      </c>
      <c r="D7" s="108">
        <v>0.013365210999999998</v>
      </c>
      <c r="E7" s="108">
        <v>0.5143135440000001</v>
      </c>
      <c r="F7" s="108">
        <v>2.448649841</v>
      </c>
      <c r="G7" s="108">
        <v>0.010502388999999999</v>
      </c>
      <c r="H7" s="108">
        <v>0.005123744</v>
      </c>
      <c r="I7" s="72"/>
      <c r="J7" s="89"/>
      <c r="K7" s="95">
        <f t="shared" si="0"/>
        <v>2.991954729</v>
      </c>
      <c r="L7" s="108">
        <v>0</v>
      </c>
    </row>
    <row r="8" spans="2:12" ht="12.75">
      <c r="B8" s="12">
        <v>4</v>
      </c>
      <c r="C8" s="14" t="s">
        <v>38</v>
      </c>
      <c r="D8" s="108">
        <v>1.783210868</v>
      </c>
      <c r="E8" s="108">
        <v>81.9546994</v>
      </c>
      <c r="F8" s="108">
        <v>125.96966838899999</v>
      </c>
      <c r="G8" s="108">
        <v>25.188129362999998</v>
      </c>
      <c r="H8" s="108">
        <v>0.6830606419999999</v>
      </c>
      <c r="I8" s="72"/>
      <c r="J8" s="89"/>
      <c r="K8" s="95">
        <f t="shared" si="0"/>
        <v>235.578768662</v>
      </c>
      <c r="L8" s="108">
        <v>20.827013312000002</v>
      </c>
    </row>
    <row r="9" spans="2:12" ht="12.75">
      <c r="B9" s="12">
        <v>5</v>
      </c>
      <c r="C9" s="14" t="s">
        <v>39</v>
      </c>
      <c r="D9" s="108">
        <v>1.024501873</v>
      </c>
      <c r="E9" s="108">
        <v>60.379958165999994</v>
      </c>
      <c r="F9" s="108">
        <v>206.55049498699998</v>
      </c>
      <c r="G9" s="108">
        <v>37.756451674000004</v>
      </c>
      <c r="H9" s="108">
        <v>0.9621309060000001</v>
      </c>
      <c r="I9" s="72"/>
      <c r="J9" s="89"/>
      <c r="K9" s="95">
        <f t="shared" si="0"/>
        <v>306.673537606</v>
      </c>
      <c r="L9" s="108">
        <v>4.143757645</v>
      </c>
    </row>
    <row r="10" spans="2:12" ht="12.75">
      <c r="B10" s="12">
        <v>6</v>
      </c>
      <c r="C10" s="14" t="s">
        <v>40</v>
      </c>
      <c r="D10" s="108">
        <v>0.8836652859999999</v>
      </c>
      <c r="E10" s="108">
        <v>65.05316792800001</v>
      </c>
      <c r="F10" s="108">
        <v>140.04515241500002</v>
      </c>
      <c r="G10" s="108">
        <v>21.323245498</v>
      </c>
      <c r="H10" s="108">
        <v>1.6877909070000001</v>
      </c>
      <c r="I10" s="72"/>
      <c r="J10" s="89"/>
      <c r="K10" s="95">
        <f t="shared" si="0"/>
        <v>228.993022034</v>
      </c>
      <c r="L10" s="108">
        <v>3.989765595</v>
      </c>
    </row>
    <row r="11" spans="2:12" ht="12.75">
      <c r="B11" s="12">
        <v>7</v>
      </c>
      <c r="C11" s="14" t="s">
        <v>41</v>
      </c>
      <c r="D11" s="108">
        <v>1.319544577</v>
      </c>
      <c r="E11" s="108">
        <v>89.531146855</v>
      </c>
      <c r="F11" s="108">
        <v>113.775083026</v>
      </c>
      <c r="G11" s="108">
        <v>15.970802285</v>
      </c>
      <c r="H11" s="108">
        <v>2.0919502690000003</v>
      </c>
      <c r="I11" s="72"/>
      <c r="J11" s="89"/>
      <c r="K11" s="95">
        <f t="shared" si="0"/>
        <v>222.688527012</v>
      </c>
      <c r="L11" s="108">
        <v>25.833185221</v>
      </c>
    </row>
    <row r="12" spans="2:12" ht="12.75">
      <c r="B12" s="12">
        <v>8</v>
      </c>
      <c r="C12" s="13" t="s">
        <v>42</v>
      </c>
      <c r="D12" s="108">
        <v>0.00899903</v>
      </c>
      <c r="E12" s="108">
        <v>0.379592915</v>
      </c>
      <c r="F12" s="108">
        <v>7.0564736109999995</v>
      </c>
      <c r="G12" s="108">
        <v>0.46759858499999996</v>
      </c>
      <c r="H12" s="108">
        <v>0.004259964</v>
      </c>
      <c r="I12" s="72"/>
      <c r="J12" s="89"/>
      <c r="K12" s="95">
        <f t="shared" si="0"/>
        <v>7.916924105</v>
      </c>
      <c r="L12" s="108">
        <v>0.054760076</v>
      </c>
    </row>
    <row r="13" spans="2:12" ht="12.75">
      <c r="B13" s="12">
        <v>9</v>
      </c>
      <c r="C13" s="13" t="s">
        <v>43</v>
      </c>
      <c r="D13" s="108">
        <v>0.031077248</v>
      </c>
      <c r="E13" s="108">
        <v>0.689524923</v>
      </c>
      <c r="F13" s="108">
        <v>5.456789742</v>
      </c>
      <c r="G13" s="108">
        <v>0.237861786</v>
      </c>
      <c r="H13" s="108">
        <v>0.012970532</v>
      </c>
      <c r="I13" s="72"/>
      <c r="J13" s="89"/>
      <c r="K13" s="95">
        <f t="shared" si="0"/>
        <v>6.428224231</v>
      </c>
      <c r="L13" s="108">
        <v>0</v>
      </c>
    </row>
    <row r="14" spans="2:12" ht="12.75">
      <c r="B14" s="12">
        <v>10</v>
      </c>
      <c r="C14" s="14" t="s">
        <v>44</v>
      </c>
      <c r="D14" s="108">
        <v>103.925805015</v>
      </c>
      <c r="E14" s="108">
        <v>221.53094224600002</v>
      </c>
      <c r="F14" s="108">
        <v>260.899151424</v>
      </c>
      <c r="G14" s="108">
        <v>56.089863277</v>
      </c>
      <c r="H14" s="108">
        <v>2.4098655730000003</v>
      </c>
      <c r="I14" s="72"/>
      <c r="J14" s="89"/>
      <c r="K14" s="95">
        <f t="shared" si="0"/>
        <v>644.855627535</v>
      </c>
      <c r="L14" s="108">
        <v>3.598571544</v>
      </c>
    </row>
    <row r="15" spans="2:12" ht="12.75">
      <c r="B15" s="12">
        <v>11</v>
      </c>
      <c r="C15" s="14" t="s">
        <v>45</v>
      </c>
      <c r="D15" s="108">
        <v>382.484292759</v>
      </c>
      <c r="E15" s="108">
        <v>1108.70153776</v>
      </c>
      <c r="F15" s="108">
        <v>2343.321088627</v>
      </c>
      <c r="G15" s="108">
        <v>407.50245938200004</v>
      </c>
      <c r="H15" s="108">
        <v>19.820386552000002</v>
      </c>
      <c r="I15" s="72"/>
      <c r="J15" s="89"/>
      <c r="K15" s="95">
        <f t="shared" si="0"/>
        <v>4261.82976508</v>
      </c>
      <c r="L15" s="108">
        <v>76.75931196900001</v>
      </c>
    </row>
    <row r="16" spans="2:12" ht="12.75">
      <c r="B16" s="12">
        <v>12</v>
      </c>
      <c r="C16" s="14" t="s">
        <v>46</v>
      </c>
      <c r="D16" s="108">
        <v>325.94773505300003</v>
      </c>
      <c r="E16" s="108">
        <v>1791.429329848</v>
      </c>
      <c r="F16" s="108">
        <v>762.4642396620001</v>
      </c>
      <c r="G16" s="108">
        <v>94.81898829500001</v>
      </c>
      <c r="H16" s="108">
        <v>7.113073654000001</v>
      </c>
      <c r="I16" s="72"/>
      <c r="J16" s="89"/>
      <c r="K16" s="95">
        <f t="shared" si="0"/>
        <v>2981.773366512</v>
      </c>
      <c r="L16" s="108">
        <v>16.393933429</v>
      </c>
    </row>
    <row r="17" spans="2:12" ht="12.75">
      <c r="B17" s="12">
        <v>13</v>
      </c>
      <c r="C17" s="14" t="s">
        <v>47</v>
      </c>
      <c r="D17" s="108">
        <v>0.712583488</v>
      </c>
      <c r="E17" s="108">
        <v>8.143138345</v>
      </c>
      <c r="F17" s="108">
        <v>31.888796498</v>
      </c>
      <c r="G17" s="108">
        <v>3.226694686</v>
      </c>
      <c r="H17" s="108">
        <v>0.188109505</v>
      </c>
      <c r="I17" s="72"/>
      <c r="J17" s="89"/>
      <c r="K17" s="95">
        <f t="shared" si="0"/>
        <v>44.159322522000004</v>
      </c>
      <c r="L17" s="108">
        <v>0.599627209</v>
      </c>
    </row>
    <row r="18" spans="2:12" ht="12.75">
      <c r="B18" s="12">
        <v>14</v>
      </c>
      <c r="C18" s="14" t="s">
        <v>48</v>
      </c>
      <c r="D18" s="108">
        <v>0.16909971599999998</v>
      </c>
      <c r="E18" s="108">
        <v>3.12816074</v>
      </c>
      <c r="F18" s="108">
        <v>18.596683001</v>
      </c>
      <c r="G18" s="108">
        <v>0.388089756</v>
      </c>
      <c r="H18" s="108">
        <v>0.257558807</v>
      </c>
      <c r="I18" s="72"/>
      <c r="J18" s="89"/>
      <c r="K18" s="95">
        <f t="shared" si="0"/>
        <v>22.539592019999997</v>
      </c>
      <c r="L18" s="108">
        <v>0.365506448</v>
      </c>
    </row>
    <row r="19" spans="2:12" ht="12.75">
      <c r="B19" s="12">
        <v>15</v>
      </c>
      <c r="C19" s="14" t="s">
        <v>49</v>
      </c>
      <c r="D19" s="108">
        <v>14.755056972</v>
      </c>
      <c r="E19" s="108">
        <v>75.38102383200001</v>
      </c>
      <c r="F19" s="108">
        <v>235.58275347600002</v>
      </c>
      <c r="G19" s="108">
        <v>76.766863013</v>
      </c>
      <c r="H19" s="108">
        <v>0.855375832</v>
      </c>
      <c r="I19" s="72"/>
      <c r="J19" s="89"/>
      <c r="K19" s="95">
        <f t="shared" si="0"/>
        <v>403.34107312500004</v>
      </c>
      <c r="L19" s="108">
        <v>8.027343984</v>
      </c>
    </row>
    <row r="20" spans="2:12" ht="12.75">
      <c r="B20" s="12">
        <v>16</v>
      </c>
      <c r="C20" s="14" t="s">
        <v>50</v>
      </c>
      <c r="D20" s="108">
        <v>864.970372657</v>
      </c>
      <c r="E20" s="108">
        <v>2217.463848858</v>
      </c>
      <c r="F20" s="108">
        <v>1891.5995644910001</v>
      </c>
      <c r="G20" s="108">
        <v>232.029959908</v>
      </c>
      <c r="H20" s="108">
        <v>27.519284801999998</v>
      </c>
      <c r="I20" s="72"/>
      <c r="J20" s="89"/>
      <c r="K20" s="95">
        <f t="shared" si="0"/>
        <v>5233.5830307159995</v>
      </c>
      <c r="L20" s="108">
        <v>83.495317003</v>
      </c>
    </row>
    <row r="21" spans="2:12" ht="12.75">
      <c r="B21" s="12">
        <v>17</v>
      </c>
      <c r="C21" s="14" t="s">
        <v>51</v>
      </c>
      <c r="D21" s="108">
        <v>66.377772521</v>
      </c>
      <c r="E21" s="108">
        <v>129.946380505</v>
      </c>
      <c r="F21" s="108">
        <v>412.132541935</v>
      </c>
      <c r="G21" s="108">
        <v>58.592715753</v>
      </c>
      <c r="H21" s="108">
        <v>5.649268638000001</v>
      </c>
      <c r="I21" s="72"/>
      <c r="J21" s="89"/>
      <c r="K21" s="95">
        <f t="shared" si="0"/>
        <v>672.698679352</v>
      </c>
      <c r="L21" s="108">
        <v>13.213183707999999</v>
      </c>
    </row>
    <row r="22" spans="2:12" ht="12.75">
      <c r="B22" s="12">
        <v>18</v>
      </c>
      <c r="C22" s="13" t="s">
        <v>52</v>
      </c>
      <c r="D22" s="108">
        <v>3.1349E-05</v>
      </c>
      <c r="E22" s="108">
        <v>0.064952902</v>
      </c>
      <c r="F22" s="108">
        <v>0.077145242</v>
      </c>
      <c r="G22" s="108">
        <v>0.11140608899999999</v>
      </c>
      <c r="H22" s="108">
        <v>0</v>
      </c>
      <c r="I22" s="72"/>
      <c r="J22" s="89"/>
      <c r="K22" s="95">
        <f t="shared" si="0"/>
        <v>0.253535582</v>
      </c>
      <c r="L22" s="108">
        <v>0.014873695000000001</v>
      </c>
    </row>
    <row r="23" spans="2:12" ht="12.75">
      <c r="B23" s="12">
        <v>19</v>
      </c>
      <c r="C23" s="14" t="s">
        <v>53</v>
      </c>
      <c r="D23" s="108">
        <v>7.507742637000001</v>
      </c>
      <c r="E23" s="108">
        <v>120.310525786</v>
      </c>
      <c r="F23" s="108">
        <v>458.88530918</v>
      </c>
      <c r="G23" s="108">
        <v>67.928233057</v>
      </c>
      <c r="H23" s="108">
        <v>3.090365728</v>
      </c>
      <c r="I23" s="72"/>
      <c r="J23" s="89"/>
      <c r="K23" s="95">
        <f t="shared" si="0"/>
        <v>657.722176388</v>
      </c>
      <c r="L23" s="108">
        <v>9.616422125</v>
      </c>
    </row>
    <row r="24" spans="2:12" ht="12.75">
      <c r="B24" s="12">
        <v>20</v>
      </c>
      <c r="C24" s="14" t="s">
        <v>54</v>
      </c>
      <c r="D24" s="108">
        <v>9373.0126840541</v>
      </c>
      <c r="E24" s="108">
        <v>10928.431639864</v>
      </c>
      <c r="F24" s="108">
        <v>10507.850382112</v>
      </c>
      <c r="G24" s="108">
        <v>1929.7413200849999</v>
      </c>
      <c r="H24" s="108">
        <v>388.123416343</v>
      </c>
      <c r="I24" s="72"/>
      <c r="J24" s="89"/>
      <c r="K24" s="95">
        <f t="shared" si="0"/>
        <v>33127.1594424581</v>
      </c>
      <c r="L24" s="108">
        <v>371.53976187899997</v>
      </c>
    </row>
    <row r="25" spans="2:12" ht="12.75">
      <c r="B25" s="12">
        <v>21</v>
      </c>
      <c r="C25" s="13" t="s">
        <v>55</v>
      </c>
      <c r="D25" s="108">
        <v>0.060865029</v>
      </c>
      <c r="E25" s="108">
        <v>0.270076719</v>
      </c>
      <c r="F25" s="108">
        <v>2.554568567</v>
      </c>
      <c r="G25" s="108">
        <v>0.267334692</v>
      </c>
      <c r="H25" s="108">
        <v>0.047244496999999996</v>
      </c>
      <c r="I25" s="72"/>
      <c r="J25" s="89"/>
      <c r="K25" s="95">
        <f t="shared" si="0"/>
        <v>3.2000895039999997</v>
      </c>
      <c r="L25" s="108">
        <v>0.025744895</v>
      </c>
    </row>
    <row r="26" spans="2:12" ht="12.75">
      <c r="B26" s="12">
        <v>22</v>
      </c>
      <c r="C26" s="14" t="s">
        <v>56</v>
      </c>
      <c r="D26" s="108">
        <v>0.009462387</v>
      </c>
      <c r="E26" s="108">
        <v>6.127382558</v>
      </c>
      <c r="F26" s="108">
        <v>21.089018134</v>
      </c>
      <c r="G26" s="108">
        <v>0.46891620300000003</v>
      </c>
      <c r="H26" s="108">
        <v>0.160908266</v>
      </c>
      <c r="I26" s="72"/>
      <c r="J26" s="89"/>
      <c r="K26" s="95">
        <f t="shared" si="0"/>
        <v>27.855687548</v>
      </c>
      <c r="L26" s="108">
        <v>0.661918592</v>
      </c>
    </row>
    <row r="27" spans="2:12" ht="12.75">
      <c r="B27" s="12">
        <v>23</v>
      </c>
      <c r="C27" s="13" t="s">
        <v>57</v>
      </c>
      <c r="D27" s="108">
        <v>0.085179062</v>
      </c>
      <c r="E27" s="108">
        <v>0.018170104</v>
      </c>
      <c r="F27" s="108">
        <v>1.514559168</v>
      </c>
      <c r="G27" s="108">
        <v>0.10677402700000001</v>
      </c>
      <c r="H27" s="108">
        <v>0.011152782</v>
      </c>
      <c r="I27" s="72"/>
      <c r="J27" s="89"/>
      <c r="K27" s="95">
        <f t="shared" si="0"/>
        <v>1.7358351429999999</v>
      </c>
      <c r="L27" s="108">
        <v>0.012921449</v>
      </c>
    </row>
    <row r="28" spans="2:12" ht="12.75">
      <c r="B28" s="12">
        <v>24</v>
      </c>
      <c r="C28" s="13" t="s">
        <v>58</v>
      </c>
      <c r="D28" s="108">
        <v>0.03704001</v>
      </c>
      <c r="E28" s="108">
        <v>0.342394224</v>
      </c>
      <c r="F28" s="108">
        <v>2.803701981</v>
      </c>
      <c r="G28" s="108">
        <v>0.058556004</v>
      </c>
      <c r="H28" s="108">
        <v>0.039598363</v>
      </c>
      <c r="I28" s="72"/>
      <c r="J28" s="89"/>
      <c r="K28" s="95">
        <f t="shared" si="0"/>
        <v>3.2812905820000005</v>
      </c>
      <c r="L28" s="108">
        <v>0.15615279599999998</v>
      </c>
    </row>
    <row r="29" spans="2:12" ht="12.75">
      <c r="B29" s="12">
        <v>25</v>
      </c>
      <c r="C29" s="14" t="s">
        <v>59</v>
      </c>
      <c r="D29" s="108">
        <v>1372.2865517129999</v>
      </c>
      <c r="E29" s="108">
        <v>3160.0750910560005</v>
      </c>
      <c r="F29" s="108">
        <v>2592.5315649699996</v>
      </c>
      <c r="G29" s="108">
        <v>338.495031209</v>
      </c>
      <c r="H29" s="108">
        <v>42.234007004</v>
      </c>
      <c r="I29" s="72"/>
      <c r="J29" s="89"/>
      <c r="K29" s="95">
        <f t="shared" si="0"/>
        <v>7505.622245952</v>
      </c>
      <c r="L29" s="108">
        <v>51.966341542</v>
      </c>
    </row>
    <row r="30" spans="2:12" ht="12.75">
      <c r="B30" s="12">
        <v>26</v>
      </c>
      <c r="C30" s="14" t="s">
        <v>60</v>
      </c>
      <c r="D30" s="108">
        <v>23.952514246</v>
      </c>
      <c r="E30" s="108">
        <v>57.514032087000004</v>
      </c>
      <c r="F30" s="108">
        <v>186.078250971</v>
      </c>
      <c r="G30" s="108">
        <v>42.815679036</v>
      </c>
      <c r="H30" s="108">
        <v>1.762887864</v>
      </c>
      <c r="I30" s="72"/>
      <c r="J30" s="89"/>
      <c r="K30" s="95">
        <f t="shared" si="0"/>
        <v>312.123364204</v>
      </c>
      <c r="L30" s="108">
        <v>3.2312323579999997</v>
      </c>
    </row>
    <row r="31" spans="2:12" ht="12.75">
      <c r="B31" s="12">
        <v>27</v>
      </c>
      <c r="C31" s="14" t="s">
        <v>17</v>
      </c>
      <c r="D31" s="108">
        <v>269.87103764899996</v>
      </c>
      <c r="E31" s="108">
        <v>840.757595565</v>
      </c>
      <c r="F31" s="108">
        <v>1531.804075644</v>
      </c>
      <c r="G31" s="108">
        <v>208.775742412</v>
      </c>
      <c r="H31" s="108">
        <v>17.163495795</v>
      </c>
      <c r="I31" s="72"/>
      <c r="J31" s="89"/>
      <c r="K31" s="95">
        <f t="shared" si="0"/>
        <v>2868.371947065</v>
      </c>
      <c r="L31" s="108">
        <v>27.423437249000003</v>
      </c>
    </row>
    <row r="32" spans="2:12" ht="12.75">
      <c r="B32" s="12">
        <v>28</v>
      </c>
      <c r="C32" s="14" t="s">
        <v>61</v>
      </c>
      <c r="D32" s="108">
        <v>0.572833826</v>
      </c>
      <c r="E32" s="108">
        <v>2.376950565</v>
      </c>
      <c r="F32" s="108">
        <v>16.520643669</v>
      </c>
      <c r="G32" s="108">
        <v>1.282646573</v>
      </c>
      <c r="H32" s="108">
        <v>0.259573635</v>
      </c>
      <c r="I32" s="72"/>
      <c r="J32" s="89"/>
      <c r="K32" s="95">
        <f t="shared" si="0"/>
        <v>21.012648268</v>
      </c>
      <c r="L32" s="108">
        <v>1.6725683199999999</v>
      </c>
    </row>
    <row r="33" spans="2:12" ht="12.75">
      <c r="B33" s="12">
        <v>29</v>
      </c>
      <c r="C33" s="14" t="s">
        <v>62</v>
      </c>
      <c r="D33" s="108">
        <v>46.796867</v>
      </c>
      <c r="E33" s="108">
        <v>370.535752597</v>
      </c>
      <c r="F33" s="108">
        <v>473.131451254</v>
      </c>
      <c r="G33" s="108">
        <v>46.481351613</v>
      </c>
      <c r="H33" s="108">
        <v>2.9576260079999996</v>
      </c>
      <c r="I33" s="72"/>
      <c r="J33" s="89"/>
      <c r="K33" s="95">
        <f t="shared" si="0"/>
        <v>939.9030484720001</v>
      </c>
      <c r="L33" s="108">
        <v>16.934747725</v>
      </c>
    </row>
    <row r="34" spans="2:12" ht="12.75">
      <c r="B34" s="12">
        <v>30</v>
      </c>
      <c r="C34" s="14" t="s">
        <v>63</v>
      </c>
      <c r="D34" s="108">
        <v>41.424366874</v>
      </c>
      <c r="E34" s="108">
        <v>245.01707154599998</v>
      </c>
      <c r="F34" s="108">
        <v>592.455632335</v>
      </c>
      <c r="G34" s="108">
        <v>75.075664189</v>
      </c>
      <c r="H34" s="108">
        <v>3.6552273829999997</v>
      </c>
      <c r="I34" s="72"/>
      <c r="J34" s="89"/>
      <c r="K34" s="95">
        <f t="shared" si="0"/>
        <v>957.627962327</v>
      </c>
      <c r="L34" s="108">
        <v>16.76190286</v>
      </c>
    </row>
    <row r="35" spans="2:12" ht="12.75">
      <c r="B35" s="12">
        <v>31</v>
      </c>
      <c r="C35" s="13" t="s">
        <v>64</v>
      </c>
      <c r="D35" s="108">
        <v>0.01649128</v>
      </c>
      <c r="E35" s="108">
        <v>1.001137497</v>
      </c>
      <c r="F35" s="108">
        <v>12.341663344</v>
      </c>
      <c r="G35" s="108">
        <v>1.50589609</v>
      </c>
      <c r="H35" s="108">
        <v>0.017715114</v>
      </c>
      <c r="I35" s="72"/>
      <c r="J35" s="89"/>
      <c r="K35" s="95">
        <f t="shared" si="0"/>
        <v>14.882903325000001</v>
      </c>
      <c r="L35" s="108">
        <v>0</v>
      </c>
    </row>
    <row r="36" spans="2:12" ht="12.75">
      <c r="B36" s="12">
        <v>32</v>
      </c>
      <c r="C36" s="14" t="s">
        <v>65</v>
      </c>
      <c r="D36" s="108">
        <v>320.379586838</v>
      </c>
      <c r="E36" s="108">
        <v>950.5072324829999</v>
      </c>
      <c r="F36" s="108">
        <v>1228.300742888</v>
      </c>
      <c r="G36" s="108">
        <v>280.126511982</v>
      </c>
      <c r="H36" s="108">
        <v>16.761939329</v>
      </c>
      <c r="I36" s="72"/>
      <c r="J36" s="89"/>
      <c r="K36" s="95">
        <f t="shared" si="0"/>
        <v>2796.0760135200003</v>
      </c>
      <c r="L36" s="108">
        <v>47.631565931</v>
      </c>
    </row>
    <row r="37" spans="2:12" ht="12.75">
      <c r="B37" s="12">
        <v>33</v>
      </c>
      <c r="C37" s="14" t="s">
        <v>140</v>
      </c>
      <c r="D37" s="108">
        <v>0.59590869</v>
      </c>
      <c r="E37" s="108">
        <v>6.505347111</v>
      </c>
      <c r="F37" s="108">
        <v>40.172659071</v>
      </c>
      <c r="G37" s="109">
        <v>5.968710242</v>
      </c>
      <c r="H37" s="109">
        <v>0.157850256</v>
      </c>
      <c r="I37" s="72"/>
      <c r="J37" s="89"/>
      <c r="K37" s="95">
        <f t="shared" si="0"/>
        <v>53.40047537</v>
      </c>
      <c r="L37" s="110">
        <v>0.261836069</v>
      </c>
    </row>
    <row r="38" spans="2:12" ht="12.75">
      <c r="B38" s="12">
        <v>34</v>
      </c>
      <c r="C38" s="14" t="s">
        <v>66</v>
      </c>
      <c r="D38" s="108">
        <v>0.045718504</v>
      </c>
      <c r="E38" s="108">
        <v>0.22699628</v>
      </c>
      <c r="F38" s="108">
        <v>2.575459859</v>
      </c>
      <c r="G38" s="108">
        <v>0.179634548</v>
      </c>
      <c r="H38" s="108">
        <v>0.01142054</v>
      </c>
      <c r="I38" s="72"/>
      <c r="J38" s="89"/>
      <c r="K38" s="95">
        <f t="shared" si="0"/>
        <v>3.0392297310000003</v>
      </c>
      <c r="L38" s="108">
        <v>0</v>
      </c>
    </row>
    <row r="39" spans="2:12" ht="12.75">
      <c r="B39" s="12">
        <v>35</v>
      </c>
      <c r="C39" s="14" t="s">
        <v>67</v>
      </c>
      <c r="D39" s="108">
        <v>116.62633297100001</v>
      </c>
      <c r="E39" s="108">
        <v>749.664647967</v>
      </c>
      <c r="F39" s="108">
        <v>1246.867619474</v>
      </c>
      <c r="G39" s="108">
        <v>231.35607301999997</v>
      </c>
      <c r="H39" s="108">
        <v>8.957015898</v>
      </c>
      <c r="I39" s="72"/>
      <c r="J39" s="89"/>
      <c r="K39" s="95">
        <f t="shared" si="0"/>
        <v>2353.47168933</v>
      </c>
      <c r="L39" s="108">
        <v>53.72163569400001</v>
      </c>
    </row>
    <row r="40" spans="2:12" ht="12.75">
      <c r="B40" s="12">
        <v>36</v>
      </c>
      <c r="C40" s="14" t="s">
        <v>68</v>
      </c>
      <c r="D40" s="108">
        <v>1.062653208</v>
      </c>
      <c r="E40" s="108">
        <v>75.787822183</v>
      </c>
      <c r="F40" s="108">
        <v>117.716784133</v>
      </c>
      <c r="G40" s="108">
        <v>25.286092207</v>
      </c>
      <c r="H40" s="108">
        <v>0.586864503</v>
      </c>
      <c r="I40" s="72"/>
      <c r="J40" s="89"/>
      <c r="K40" s="95">
        <f t="shared" si="0"/>
        <v>220.440216234</v>
      </c>
      <c r="L40" s="108">
        <v>13.0795692</v>
      </c>
    </row>
    <row r="41" spans="2:12" ht="12.75">
      <c r="B41" s="12">
        <v>37</v>
      </c>
      <c r="C41" s="14" t="s">
        <v>69</v>
      </c>
      <c r="D41" s="108">
        <v>216.53898590300003</v>
      </c>
      <c r="E41" s="108">
        <v>2107.578324508</v>
      </c>
      <c r="F41" s="108">
        <v>1509.883754561</v>
      </c>
      <c r="G41" s="108">
        <v>326.51681900700004</v>
      </c>
      <c r="H41" s="108">
        <v>20.200499771</v>
      </c>
      <c r="I41" s="72"/>
      <c r="J41" s="89"/>
      <c r="K41" s="95">
        <f t="shared" si="0"/>
        <v>4180.718383750001</v>
      </c>
      <c r="L41" s="108">
        <v>84.32720623200001</v>
      </c>
    </row>
    <row r="42" spans="2:12" ht="15">
      <c r="B42" s="15" t="s">
        <v>11</v>
      </c>
      <c r="C42" s="90"/>
      <c r="D42" s="89">
        <f>SUM(D5:D41)</f>
        <v>13664.575394953099</v>
      </c>
      <c r="E42" s="89">
        <f aca="true" t="shared" si="1" ref="E42:L42">SUM(E5:E41)</f>
        <v>25651.342795649005</v>
      </c>
      <c r="F42" s="89">
        <f t="shared" si="1"/>
        <v>27772.873743869</v>
      </c>
      <c r="G42" s="89">
        <f t="shared" si="1"/>
        <v>4693.312934995999</v>
      </c>
      <c r="H42" s="89">
        <f t="shared" si="1"/>
        <v>580.885591239</v>
      </c>
      <c r="I42" s="89">
        <f t="shared" si="1"/>
        <v>0</v>
      </c>
      <c r="J42" s="89">
        <f t="shared" si="1"/>
        <v>0</v>
      </c>
      <c r="K42" s="89">
        <f t="shared" si="1"/>
        <v>72362.99046070612</v>
      </c>
      <c r="L42" s="89">
        <f t="shared" si="1"/>
        <v>963.1771266189999</v>
      </c>
    </row>
    <row r="43" spans="2:6" ht="12.75">
      <c r="B43" t="s">
        <v>85</v>
      </c>
      <c r="E43" s="2"/>
      <c r="F43" s="103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2017-07-08T10:05:38Z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