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<sst xmlns="http://schemas.openxmlformats.org/spreadsheetml/2006/main" count="206" uniqueCount="172">
  <si>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</si>
  <si>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</si>
  <si>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</si>
  <si>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</si>
  <si>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</si>
  <si>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</si>
  <si>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</si>
  <si>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</si>
  <si>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</si>
  <si>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</si>
  <si>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</si>
  <si>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</si>
  <si>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</si>
  <si>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</si>
  <si>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</si>
  <si>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</si>
  <si>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</si>
  <si>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</si>
  <si>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</si>
  <si>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</si>
  <si>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</si>
  <si>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</si>
  <si>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</si>
  <si>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</si>
  <si>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</si>
  <si>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</si>
  <si>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</si>
  <si>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</si>
  <si>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</si>
  <si>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</si>
  <si>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</si>
  <si>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</si>
  <si>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</si>
  <si>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</si>
  <si>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</si>
  <si>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</si>
  <si>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</si>
  <si>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</si>
  <si>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</si>
  <si>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</si>
  <si>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</si>
  <si>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</si>
  <si>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</si>
  <si>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</si>
  <si>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</si>
  <si>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</si>
  <si>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</si>
  <si>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</si>
  <si>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</si>
  <si>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</si>
  <si>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</si>
  <si>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</si>
  <si>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</si>
  <si>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</si>
  <si>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</si>
  <si>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</si>
  <si>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</si>
  <si>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</si>
  <si>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</si>
  <si>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</si>
  <si>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</si>
  <si>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</si>
  <si>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</si>
  <si>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</si>
  <si>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</si>
  <si>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</si>
  <si>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</si>
  <si>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</si>
  <si>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</si>
  <si>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</si>
  <si>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</si>
  <si>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</si>
  <si>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</si>
  <si>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</si>
  <si>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</si>
  <si>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</si>
  <si>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</si>
  <si>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</si>
  <si>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</si>
  <si>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</si>
  <si>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</si>
  <si>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</si>
  <si>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</si>
  <si>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</si>
  <si>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</si>
  <si>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</si>
  <si>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</si>
  <si>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</si>
  <si>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</si>
  <si>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</si>
  <si>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</si>
  <si>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</si>
  <si>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</si>
  <si>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</si>
  <si>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</si>
  <si>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</si>
  <si>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</si>
  <si>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</si>
  <si>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</si>
  <si>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</si>
  <si>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</si>
  <si>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</si>
  <si>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</si>
  <si>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</si>
  <si>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</si>
  <si>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</si>
  <si>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A.C.E. Fund - S2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</si>
  <si>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</si>
  <si>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</si>
  <si>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</si>
  <si>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</si>
  <si>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</si>
  <si>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</si>
  <si>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</si>
  <si>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</si>
  <si>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</si>
  <si>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</si>
  <si>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</si>
  <si>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</si>
  <si>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</si>
  <si>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</si>
  <si>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</si>
  <si>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</si>
  <si>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</si>
  <si>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</si>
  <si>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</si>
  <si>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</si>
  <si>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</si>
  <si>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</si>
  <si>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</si>
  <si>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</si>
  <si>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</si>
  <si>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</si>
  <si>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</si>
  <si>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</si>
  <si>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</si>
  <si>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</si>
  <si>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</si>
  <si>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</si>
  <si>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</si>
  <si>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</si>
  <si>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</si>
  <si>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</si>
  <si>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</si>
  <si>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</si>
  <si>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</si>
  <si>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</si>
  <si>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</si>
  <si>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</si>
  <si>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</si>
  <si>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</si>
  <si>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</si>
  <si>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</si>
  <si>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</si>
  <si>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</si>
  <si>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</si>
  <si>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</si>
  <si>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</si>
  <si>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</si>
  <si>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</si>
  <si>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</si>
  <si>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</si>
  <si>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</si>
  <si>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</si>
  <si>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</si>
  <si>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</si>
  <si>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</si>
  <si>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DSP Value Fund</t>
  </si>
  <si>
    <t>DSP Flexi Cap Fund</t>
  </si>
  <si>
    <t>DSP Floater Fund</t>
  </si>
  <si>
    <t>DSP Mutual Fund: Average Assets Under Management (AAUM) as on 30.04.2021 (All figures in Rs. Crore)</t>
  </si>
  <si>
    <t>Table showing State wise /Union Territory wise contribution to AAUM of category of schemes as on 30.04.2021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</si>
</sst>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9"/>
  <sheetViews>
    <sheetView tabSelected="1" zoomScale="85" zoomScaleNormal="85" zoomScalePageLayoutView="0" workbookViewId="0" topLeftCell="A1">
      <pane xSplit="2" ySplit="5" topLeftCell="AN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34.8515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8.0039062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2.14062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7" t="s">
        <v>66</v>
      </c>
      <c r="B1" s="139" t="s">
        <v>28</v>
      </c>
      <c r="C1" s="145" t="s">
        <v>170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8"/>
      <c r="B2" s="140"/>
      <c r="C2" s="144" t="s">
        <v>27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  <c r="W2" s="131" t="s">
        <v>25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3"/>
      <c r="AQ2" s="131" t="s">
        <v>26</v>
      </c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3"/>
      <c r="BK2" s="148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8"/>
      <c r="B3" s="140"/>
      <c r="C3" s="143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4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8"/>
      <c r="B4" s="140"/>
      <c r="C4" s="125" t="s">
        <v>29</v>
      </c>
      <c r="D4" s="125"/>
      <c r="E4" s="125"/>
      <c r="F4" s="125"/>
      <c r="G4" s="126"/>
      <c r="H4" s="128" t="s">
        <v>30</v>
      </c>
      <c r="I4" s="129"/>
      <c r="J4" s="129"/>
      <c r="K4" s="129"/>
      <c r="L4" s="130"/>
      <c r="M4" s="127" t="s">
        <v>29</v>
      </c>
      <c r="N4" s="125"/>
      <c r="O4" s="125"/>
      <c r="P4" s="125"/>
      <c r="Q4" s="126"/>
      <c r="R4" s="128" t="s">
        <v>30</v>
      </c>
      <c r="S4" s="129"/>
      <c r="T4" s="129"/>
      <c r="U4" s="129"/>
      <c r="V4" s="130"/>
      <c r="W4" s="127" t="s">
        <v>29</v>
      </c>
      <c r="X4" s="125"/>
      <c r="Y4" s="125"/>
      <c r="Z4" s="125"/>
      <c r="AA4" s="126"/>
      <c r="AB4" s="128" t="s">
        <v>30</v>
      </c>
      <c r="AC4" s="129"/>
      <c r="AD4" s="129"/>
      <c r="AE4" s="129"/>
      <c r="AF4" s="130"/>
      <c r="AG4" s="127" t="s">
        <v>29</v>
      </c>
      <c r="AH4" s="125"/>
      <c r="AI4" s="125"/>
      <c r="AJ4" s="125"/>
      <c r="AK4" s="126"/>
      <c r="AL4" s="128" t="s">
        <v>30</v>
      </c>
      <c r="AM4" s="129"/>
      <c r="AN4" s="129"/>
      <c r="AO4" s="129"/>
      <c r="AP4" s="130"/>
      <c r="AQ4" s="127" t="s">
        <v>29</v>
      </c>
      <c r="AR4" s="125"/>
      <c r="AS4" s="125"/>
      <c r="AT4" s="125"/>
      <c r="AU4" s="126"/>
      <c r="AV4" s="128" t="s">
        <v>30</v>
      </c>
      <c r="AW4" s="129"/>
      <c r="AX4" s="129"/>
      <c r="AY4" s="129"/>
      <c r="AZ4" s="130"/>
      <c r="BA4" s="127" t="s">
        <v>29</v>
      </c>
      <c r="BB4" s="125"/>
      <c r="BC4" s="125"/>
      <c r="BD4" s="125"/>
      <c r="BE4" s="126"/>
      <c r="BF4" s="128" t="s">
        <v>30</v>
      </c>
      <c r="BG4" s="129"/>
      <c r="BH4" s="129"/>
      <c r="BI4" s="129"/>
      <c r="BJ4" s="130"/>
      <c r="BK4" s="14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8"/>
      <c r="B5" s="140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5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0" t="s">
        <v>67</v>
      </c>
      <c r="B7" s="17" t="s">
        <v>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0"/>
      <c r="B8" s="21" t="s">
        <v>133</v>
      </c>
      <c r="C8" s="48">
        <v>0</v>
      </c>
      <c r="D8" s="46">
        <v>155.642255844</v>
      </c>
      <c r="E8" s="40">
        <v>0</v>
      </c>
      <c r="F8" s="40">
        <v>0</v>
      </c>
      <c r="G8" s="40">
        <v>0</v>
      </c>
      <c r="H8" s="40">
        <v>20.382654855</v>
      </c>
      <c r="I8" s="40">
        <v>851.872320486</v>
      </c>
      <c r="J8" s="40">
        <v>180.894354436</v>
      </c>
      <c r="K8" s="40">
        <v>0</v>
      </c>
      <c r="L8" s="40">
        <v>184.899079308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5.734087898</v>
      </c>
      <c r="S8" s="40">
        <v>20.780055688</v>
      </c>
      <c r="T8" s="40">
        <v>7.511538841</v>
      </c>
      <c r="U8" s="40">
        <v>0</v>
      </c>
      <c r="V8" s="40">
        <v>19.653481682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0.008160855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0.004063499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9.338767541</v>
      </c>
      <c r="AS8" s="40">
        <v>0</v>
      </c>
      <c r="AT8" s="40">
        <v>0</v>
      </c>
      <c r="AU8" s="40">
        <v>0</v>
      </c>
      <c r="AV8" s="40">
        <v>19.344755135</v>
      </c>
      <c r="AW8" s="40">
        <v>401.640735516</v>
      </c>
      <c r="AX8" s="40">
        <v>0</v>
      </c>
      <c r="AY8" s="40">
        <v>0</v>
      </c>
      <c r="AZ8" s="40">
        <v>264.633865588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13.865274124</v>
      </c>
      <c r="BG8" s="46">
        <v>6.269375167</v>
      </c>
      <c r="BH8" s="40">
        <v>1.651785244</v>
      </c>
      <c r="BI8" s="40">
        <v>0</v>
      </c>
      <c r="BJ8" s="40">
        <v>64.690052014</v>
      </c>
      <c r="BK8" s="109">
        <v>2228.816663721</v>
      </c>
    </row>
    <row r="9" spans="1:63" ht="12.75">
      <c r="A9" s="10"/>
      <c r="B9" s="21" t="s">
        <v>134</v>
      </c>
      <c r="C9" s="48">
        <v>0</v>
      </c>
      <c r="D9" s="46">
        <v>1176.231817806</v>
      </c>
      <c r="E9" s="40">
        <v>0</v>
      </c>
      <c r="F9" s="40">
        <v>0</v>
      </c>
      <c r="G9" s="49">
        <v>0</v>
      </c>
      <c r="H9" s="48">
        <v>67.128613128</v>
      </c>
      <c r="I9" s="40">
        <v>7822.683367657</v>
      </c>
      <c r="J9" s="40">
        <v>107.381897182</v>
      </c>
      <c r="K9" s="49">
        <v>0</v>
      </c>
      <c r="L9" s="49">
        <v>636.695056569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29.056602606</v>
      </c>
      <c r="S9" s="40">
        <v>142.255948407</v>
      </c>
      <c r="T9" s="40">
        <v>4.889262769</v>
      </c>
      <c r="U9" s="40">
        <v>0</v>
      </c>
      <c r="V9" s="49">
        <v>84.188939885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0.077106658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0.01133706</v>
      </c>
      <c r="AM9" s="40">
        <v>0</v>
      </c>
      <c r="AN9" s="40">
        <v>0</v>
      </c>
      <c r="AO9" s="49">
        <v>0</v>
      </c>
      <c r="AP9" s="49">
        <v>0.050843168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121.663890836</v>
      </c>
      <c r="AW9" s="40">
        <v>3203.294620612</v>
      </c>
      <c r="AX9" s="40">
        <v>7.876721478</v>
      </c>
      <c r="AY9" s="49">
        <v>0</v>
      </c>
      <c r="AZ9" s="49">
        <v>595.900006159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49.747681686</v>
      </c>
      <c r="BG9" s="46">
        <v>28.009205824</v>
      </c>
      <c r="BH9" s="40">
        <v>4.856362894</v>
      </c>
      <c r="BI9" s="40">
        <v>0</v>
      </c>
      <c r="BJ9" s="40">
        <v>70.38240993664961</v>
      </c>
      <c r="BK9" s="109">
        <v>14152.38169232065</v>
      </c>
    </row>
    <row r="10" spans="1:63" ht="12.75">
      <c r="A10" s="10"/>
      <c r="B10" s="21" t="s">
        <v>128</v>
      </c>
      <c r="C10" s="48">
        <v>0</v>
      </c>
      <c r="D10" s="46">
        <v>0.560137588</v>
      </c>
      <c r="E10" s="40">
        <v>0</v>
      </c>
      <c r="F10" s="40">
        <v>0</v>
      </c>
      <c r="G10" s="47">
        <v>0</v>
      </c>
      <c r="H10" s="48">
        <v>2.514398089</v>
      </c>
      <c r="I10" s="40">
        <v>911.330863367</v>
      </c>
      <c r="J10" s="40">
        <v>1.956179162</v>
      </c>
      <c r="K10" s="49">
        <v>0</v>
      </c>
      <c r="L10" s="47">
        <v>104.579599757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0.881816426</v>
      </c>
      <c r="S10" s="40">
        <v>59.142533238</v>
      </c>
      <c r="T10" s="40">
        <v>0</v>
      </c>
      <c r="U10" s="40">
        <v>0</v>
      </c>
      <c r="V10" s="47">
        <v>1.685812866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</v>
      </c>
      <c r="AC10" s="40">
        <v>24.267313773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11.46782157</v>
      </c>
      <c r="AW10" s="40">
        <v>242.663731924</v>
      </c>
      <c r="AX10" s="40">
        <v>0.350084323</v>
      </c>
      <c r="AY10" s="49">
        <v>0</v>
      </c>
      <c r="AZ10" s="47">
        <v>59.564988253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6.269002549</v>
      </c>
      <c r="BG10" s="46">
        <v>11.722209394</v>
      </c>
      <c r="BH10" s="40">
        <v>0</v>
      </c>
      <c r="BI10" s="40">
        <v>0</v>
      </c>
      <c r="BJ10" s="40">
        <v>15.606487838</v>
      </c>
      <c r="BK10" s="109">
        <v>1454.562980117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1332.434211238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90.02566607199999</v>
      </c>
      <c r="I11" s="77">
        <f t="shared" si="0"/>
        <v>9585.88655151</v>
      </c>
      <c r="J11" s="77">
        <f t="shared" si="0"/>
        <v>290.23243078</v>
      </c>
      <c r="K11" s="77">
        <f t="shared" si="0"/>
        <v>0</v>
      </c>
      <c r="L11" s="77">
        <f t="shared" si="0"/>
        <v>926.1737356340001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35.67250693</v>
      </c>
      <c r="S11" s="77">
        <f t="shared" si="0"/>
        <v>222.178537333</v>
      </c>
      <c r="T11" s="77">
        <f t="shared" si="0"/>
        <v>12.40080161</v>
      </c>
      <c r="U11" s="77">
        <f t="shared" si="0"/>
        <v>0</v>
      </c>
      <c r="V11" s="77">
        <f t="shared" si="0"/>
        <v>105.52823443300001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0.08526751299999999</v>
      </c>
      <c r="AC11" s="77">
        <f t="shared" si="0"/>
        <v>24.267313773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0.015400559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0.050843168</v>
      </c>
      <c r="AQ11" s="77">
        <f t="shared" si="0"/>
        <v>0</v>
      </c>
      <c r="AR11" s="77">
        <f t="shared" si="0"/>
        <v>9.338767541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152.476467541</v>
      </c>
      <c r="AW11" s="77">
        <f t="shared" si="0"/>
        <v>3847.599088052</v>
      </c>
      <c r="AX11" s="77">
        <f t="shared" si="0"/>
        <v>8.226805801000001</v>
      </c>
      <c r="AY11" s="77">
        <f t="shared" si="0"/>
        <v>0</v>
      </c>
      <c r="AZ11" s="77">
        <f t="shared" si="0"/>
        <v>920.09886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69.88195835900001</v>
      </c>
      <c r="BG11" s="77">
        <f t="shared" si="0"/>
        <v>46.000790385</v>
      </c>
      <c r="BH11" s="77">
        <f t="shared" si="0"/>
        <v>6.508148138</v>
      </c>
      <c r="BI11" s="77">
        <f t="shared" si="0"/>
        <v>0</v>
      </c>
      <c r="BJ11" s="77">
        <f t="shared" si="0"/>
        <v>150.6789497886496</v>
      </c>
      <c r="BK11" s="110">
        <f>SUM(BK8:BK10)</f>
        <v>17835.761336158652</v>
      </c>
      <c r="BL11" s="87"/>
    </row>
    <row r="12" spans="1:64" ht="12.75">
      <c r="A12" s="10" t="s">
        <v>68</v>
      </c>
      <c r="B12" s="17" t="s">
        <v>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8"/>
      <c r="BL12" s="87"/>
    </row>
    <row r="13" spans="1:64" ht="12.75">
      <c r="A13" s="10"/>
      <c r="B13" s="17" t="s">
        <v>124</v>
      </c>
      <c r="C13" s="48">
        <v>0</v>
      </c>
      <c r="D13" s="46">
        <v>6.309121382</v>
      </c>
      <c r="E13" s="40">
        <v>0</v>
      </c>
      <c r="F13" s="40">
        <v>0</v>
      </c>
      <c r="G13" s="47">
        <v>0</v>
      </c>
      <c r="H13" s="48">
        <v>6.045196425</v>
      </c>
      <c r="I13" s="40">
        <v>0.523773311</v>
      </c>
      <c r="J13" s="40">
        <v>0</v>
      </c>
      <c r="K13" s="49">
        <v>0</v>
      </c>
      <c r="L13" s="47">
        <v>8.703895209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2.176552988</v>
      </c>
      <c r="S13" s="40">
        <v>0.012136375</v>
      </c>
      <c r="T13" s="40">
        <v>0</v>
      </c>
      <c r="U13" s="40">
        <v>0</v>
      </c>
      <c r="V13" s="47">
        <v>1.360903361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</v>
      </c>
      <c r="AS13" s="40">
        <v>0</v>
      </c>
      <c r="AT13" s="49">
        <v>0</v>
      </c>
      <c r="AU13" s="47">
        <v>0</v>
      </c>
      <c r="AV13" s="48">
        <v>2.64820405</v>
      </c>
      <c r="AW13" s="40">
        <v>1.077374659</v>
      </c>
      <c r="AX13" s="40">
        <v>0</v>
      </c>
      <c r="AY13" s="49">
        <v>0</v>
      </c>
      <c r="AZ13" s="47">
        <v>15.218272336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0.515657839</v>
      </c>
      <c r="BG13" s="46">
        <v>0</v>
      </c>
      <c r="BH13" s="40">
        <v>0</v>
      </c>
      <c r="BI13" s="40">
        <v>0</v>
      </c>
      <c r="BJ13" s="40">
        <v>0.506037393</v>
      </c>
      <c r="BK13" s="109">
        <v>45.097125328</v>
      </c>
      <c r="BL13" s="87"/>
    </row>
    <row r="14" spans="1:64" ht="12.75">
      <c r="A14" s="10"/>
      <c r="B14" s="21" t="s">
        <v>135</v>
      </c>
      <c r="C14" s="48">
        <v>0</v>
      </c>
      <c r="D14" s="46">
        <v>55.166609425</v>
      </c>
      <c r="E14" s="40">
        <v>0</v>
      </c>
      <c r="F14" s="40">
        <v>0</v>
      </c>
      <c r="G14" s="47">
        <v>0</v>
      </c>
      <c r="H14" s="48">
        <v>41.925176933</v>
      </c>
      <c r="I14" s="40">
        <v>64.45144146</v>
      </c>
      <c r="J14" s="40">
        <v>0</v>
      </c>
      <c r="K14" s="49">
        <v>0</v>
      </c>
      <c r="L14" s="47">
        <v>93.057024944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19.866607794</v>
      </c>
      <c r="S14" s="40">
        <v>3.390144069</v>
      </c>
      <c r="T14" s="40">
        <v>0</v>
      </c>
      <c r="U14" s="40">
        <v>0</v>
      </c>
      <c r="V14" s="47">
        <v>14.279362042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0.020763668</v>
      </c>
      <c r="AS14" s="40">
        <v>0</v>
      </c>
      <c r="AT14" s="49">
        <v>0</v>
      </c>
      <c r="AU14" s="47">
        <v>0</v>
      </c>
      <c r="AV14" s="48">
        <v>23.897819929</v>
      </c>
      <c r="AW14" s="40">
        <v>34.745891899</v>
      </c>
      <c r="AX14" s="40">
        <v>6.048060685</v>
      </c>
      <c r="AY14" s="49">
        <v>0</v>
      </c>
      <c r="AZ14" s="47">
        <v>92.604635247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7.030923166</v>
      </c>
      <c r="BG14" s="46">
        <v>0.057617539</v>
      </c>
      <c r="BH14" s="40">
        <v>0</v>
      </c>
      <c r="BI14" s="40">
        <v>0</v>
      </c>
      <c r="BJ14" s="40">
        <v>5.664525842</v>
      </c>
      <c r="BK14" s="109">
        <v>462.206604642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61.475730807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47.970373358</v>
      </c>
      <c r="I15" s="78">
        <f t="shared" si="1"/>
        <v>64.975214771</v>
      </c>
      <c r="J15" s="78">
        <f t="shared" si="1"/>
        <v>0</v>
      </c>
      <c r="K15" s="78">
        <f t="shared" si="1"/>
        <v>0</v>
      </c>
      <c r="L15" s="78">
        <f t="shared" si="1"/>
        <v>101.760920153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22.043160782</v>
      </c>
      <c r="S15" s="78">
        <f t="shared" si="1"/>
        <v>3.402280444</v>
      </c>
      <c r="T15" s="78">
        <f t="shared" si="1"/>
        <v>0</v>
      </c>
      <c r="U15" s="78">
        <f t="shared" si="1"/>
        <v>0</v>
      </c>
      <c r="V15" s="78">
        <f t="shared" si="1"/>
        <v>15.640265403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0.020763668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26.546023979</v>
      </c>
      <c r="AW15" s="78">
        <f t="shared" si="2"/>
        <v>35.823266558</v>
      </c>
      <c r="AX15" s="78">
        <f t="shared" si="2"/>
        <v>6.048060685</v>
      </c>
      <c r="AY15" s="78">
        <f t="shared" si="2"/>
        <v>0</v>
      </c>
      <c r="AZ15" s="78">
        <f t="shared" si="2"/>
        <v>107.822907583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7.546581005</v>
      </c>
      <c r="BG15" s="78">
        <f t="shared" si="2"/>
        <v>0.057617539</v>
      </c>
      <c r="BH15" s="78">
        <f t="shared" si="2"/>
        <v>0</v>
      </c>
      <c r="BI15" s="78">
        <f t="shared" si="2"/>
        <v>0</v>
      </c>
      <c r="BJ15" s="78">
        <f t="shared" si="2"/>
        <v>6.1705632349999995</v>
      </c>
      <c r="BK15" s="111">
        <f>SUM(BK13:BK14)</f>
        <v>507.30372997</v>
      </c>
      <c r="BL15" s="87"/>
    </row>
    <row r="16" spans="1:64" ht="12.75">
      <c r="A16" s="10" t="s">
        <v>69</v>
      </c>
      <c r="B16" s="17" t="s">
        <v>10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53"/>
      <c r="BL16" s="87"/>
    </row>
    <row r="17" spans="1:64" ht="12.75">
      <c r="A17" s="10"/>
      <c r="B17" s="107" t="s">
        <v>146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0.170759652</v>
      </c>
      <c r="I17" s="40">
        <v>317.473501417</v>
      </c>
      <c r="J17" s="40">
        <v>0</v>
      </c>
      <c r="K17" s="40">
        <v>0</v>
      </c>
      <c r="L17" s="47">
        <v>9.381911142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0.000822143</v>
      </c>
      <c r="S17" s="40">
        <v>6.324173335</v>
      </c>
      <c r="T17" s="40">
        <v>0</v>
      </c>
      <c r="U17" s="40">
        <v>0</v>
      </c>
      <c r="V17" s="47">
        <v>0.202373547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0.122254469</v>
      </c>
      <c r="AW17" s="40">
        <v>11.071165908</v>
      </c>
      <c r="AX17" s="40">
        <v>0</v>
      </c>
      <c r="AY17" s="40">
        <v>0</v>
      </c>
      <c r="AZ17" s="47">
        <v>18.338142339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0.045693223</v>
      </c>
      <c r="BG17" s="46">
        <v>0</v>
      </c>
      <c r="BH17" s="40">
        <v>0</v>
      </c>
      <c r="BI17" s="40">
        <v>0</v>
      </c>
      <c r="BJ17" s="49">
        <v>0.008787158</v>
      </c>
      <c r="BK17" s="109">
        <v>363.139584333</v>
      </c>
      <c r="BL17" s="87"/>
    </row>
    <row r="18" spans="1:64" ht="12.75">
      <c r="A18" s="10"/>
      <c r="B18" s="107" t="s">
        <v>138</v>
      </c>
      <c r="C18" s="48">
        <v>0</v>
      </c>
      <c r="D18" s="46">
        <v>6.291065</v>
      </c>
      <c r="E18" s="40">
        <v>0</v>
      </c>
      <c r="F18" s="40">
        <v>0</v>
      </c>
      <c r="G18" s="47">
        <v>0</v>
      </c>
      <c r="H18" s="64">
        <v>0.155858097</v>
      </c>
      <c r="I18" s="40">
        <v>413.63752375</v>
      </c>
      <c r="J18" s="40">
        <v>0</v>
      </c>
      <c r="K18" s="40">
        <v>0</v>
      </c>
      <c r="L18" s="47">
        <v>30.661858982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0.030197179</v>
      </c>
      <c r="S18" s="40">
        <v>7.549278</v>
      </c>
      <c r="T18" s="40">
        <v>0</v>
      </c>
      <c r="U18" s="40">
        <v>0</v>
      </c>
      <c r="V18" s="47">
        <v>0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0.631741745</v>
      </c>
      <c r="AW18" s="40">
        <v>13.438022718</v>
      </c>
      <c r="AX18" s="40">
        <v>0</v>
      </c>
      <c r="AY18" s="40">
        <v>0</v>
      </c>
      <c r="AZ18" s="47">
        <v>61.220091682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0.091414356</v>
      </c>
      <c r="BG18" s="46">
        <v>1.24883</v>
      </c>
      <c r="BH18" s="40">
        <v>0</v>
      </c>
      <c r="BI18" s="40">
        <v>0</v>
      </c>
      <c r="BJ18" s="49">
        <v>0.88167398</v>
      </c>
      <c r="BK18" s="109">
        <v>535.837555489</v>
      </c>
      <c r="BL18" s="87"/>
    </row>
    <row r="19" spans="1:64" ht="12.75">
      <c r="A19" s="10"/>
      <c r="B19" s="107" t="s">
        <v>145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0.138579262</v>
      </c>
      <c r="I19" s="40">
        <v>38.77733599</v>
      </c>
      <c r="J19" s="40">
        <v>0</v>
      </c>
      <c r="K19" s="40">
        <v>0</v>
      </c>
      <c r="L19" s="47">
        <v>17.922089262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0.006835978</v>
      </c>
      <c r="S19" s="40">
        <v>0</v>
      </c>
      <c r="T19" s="40">
        <v>0</v>
      </c>
      <c r="U19" s="40">
        <v>0</v>
      </c>
      <c r="V19" s="47">
        <v>0.031071583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0.093815771</v>
      </c>
      <c r="AW19" s="40">
        <v>29.288397545</v>
      </c>
      <c r="AX19" s="40">
        <v>0</v>
      </c>
      <c r="AY19" s="40">
        <v>0</v>
      </c>
      <c r="AZ19" s="47">
        <v>12.793657319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0.007408462</v>
      </c>
      <c r="BG19" s="46">
        <v>0</v>
      </c>
      <c r="BH19" s="40">
        <v>0</v>
      </c>
      <c r="BI19" s="40">
        <v>0</v>
      </c>
      <c r="BJ19" s="49">
        <v>1.107565069</v>
      </c>
      <c r="BK19" s="109">
        <v>100.166756241</v>
      </c>
      <c r="BL19" s="87"/>
    </row>
    <row r="20" spans="1:64" ht="12.75">
      <c r="A20" s="10"/>
      <c r="B20" s="107" t="s">
        <v>139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0.385572796</v>
      </c>
      <c r="I20" s="40">
        <v>67.91541342</v>
      </c>
      <c r="J20" s="40">
        <v>0</v>
      </c>
      <c r="K20" s="40">
        <v>0</v>
      </c>
      <c r="L20" s="47">
        <v>41.662074937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0.044922586</v>
      </c>
      <c r="S20" s="40">
        <v>6.32713</v>
      </c>
      <c r="T20" s="40">
        <v>0</v>
      </c>
      <c r="U20" s="40">
        <v>0</v>
      </c>
      <c r="V20" s="47">
        <v>3.694284664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0.050131213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6.923242637</v>
      </c>
      <c r="AW20" s="40">
        <v>94.52457491</v>
      </c>
      <c r="AX20" s="40">
        <v>0</v>
      </c>
      <c r="AY20" s="40">
        <v>0</v>
      </c>
      <c r="AZ20" s="47">
        <v>203.201666354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0.737370877</v>
      </c>
      <c r="BG20" s="46">
        <v>18.579750171</v>
      </c>
      <c r="BH20" s="40">
        <v>3.759840999</v>
      </c>
      <c r="BI20" s="40">
        <v>0</v>
      </c>
      <c r="BJ20" s="49">
        <v>13.925269761</v>
      </c>
      <c r="BK20" s="109">
        <v>461.731245325</v>
      </c>
      <c r="BL20" s="87"/>
    </row>
    <row r="21" spans="1:64" ht="12.75">
      <c r="A21" s="10"/>
      <c r="B21" s="107" t="s">
        <v>148</v>
      </c>
      <c r="C21" s="48">
        <v>0</v>
      </c>
      <c r="D21" s="46">
        <v>0</v>
      </c>
      <c r="E21" s="40">
        <v>0</v>
      </c>
      <c r="F21" s="40">
        <v>0</v>
      </c>
      <c r="G21" s="47">
        <v>0</v>
      </c>
      <c r="H21" s="64">
        <v>0.231367054</v>
      </c>
      <c r="I21" s="40">
        <v>106.670386982</v>
      </c>
      <c r="J21" s="40">
        <v>0</v>
      </c>
      <c r="K21" s="40">
        <v>0</v>
      </c>
      <c r="L21" s="47">
        <v>6.178521234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0.007487604</v>
      </c>
      <c r="S21" s="40">
        <v>0</v>
      </c>
      <c r="T21" s="40">
        <v>0</v>
      </c>
      <c r="U21" s="40">
        <v>0</v>
      </c>
      <c r="V21" s="47">
        <v>0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0.164222786</v>
      </c>
      <c r="AW21" s="40">
        <v>9.470171396</v>
      </c>
      <c r="AX21" s="40">
        <v>0</v>
      </c>
      <c r="AY21" s="40">
        <v>0</v>
      </c>
      <c r="AZ21" s="47">
        <v>13.068758792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0.003098539</v>
      </c>
      <c r="BG21" s="46">
        <v>0.371825</v>
      </c>
      <c r="BH21" s="40">
        <v>0</v>
      </c>
      <c r="BI21" s="40">
        <v>0</v>
      </c>
      <c r="BJ21" s="49">
        <v>0.057013167</v>
      </c>
      <c r="BK21" s="109">
        <v>136.222852554</v>
      </c>
      <c r="BL21" s="87"/>
    </row>
    <row r="22" spans="1:64" ht="12.75">
      <c r="A22" s="10"/>
      <c r="B22" s="107" t="s">
        <v>152</v>
      </c>
      <c r="C22" s="48">
        <v>0</v>
      </c>
      <c r="D22" s="46">
        <v>6.003703335</v>
      </c>
      <c r="E22" s="40">
        <v>0</v>
      </c>
      <c r="F22" s="40">
        <v>0</v>
      </c>
      <c r="G22" s="47">
        <v>0</v>
      </c>
      <c r="H22" s="64">
        <v>0.084892365</v>
      </c>
      <c r="I22" s="40">
        <v>0.600370334</v>
      </c>
      <c r="J22" s="40">
        <v>0</v>
      </c>
      <c r="K22" s="40">
        <v>0</v>
      </c>
      <c r="L22" s="47">
        <v>2.957424263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0.038423667</v>
      </c>
      <c r="S22" s="40">
        <v>0</v>
      </c>
      <c r="T22" s="40">
        <v>0</v>
      </c>
      <c r="U22" s="40">
        <v>0</v>
      </c>
      <c r="V22" s="47">
        <v>1.921185068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0.199567862</v>
      </c>
      <c r="AW22" s="40">
        <v>4.234601666</v>
      </c>
      <c r="AX22" s="40">
        <v>0</v>
      </c>
      <c r="AY22" s="40">
        <v>0</v>
      </c>
      <c r="AZ22" s="47">
        <v>9.408588333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0.001552974</v>
      </c>
      <c r="BG22" s="46">
        <v>0</v>
      </c>
      <c r="BH22" s="40">
        <v>0</v>
      </c>
      <c r="BI22" s="40">
        <v>0</v>
      </c>
      <c r="BJ22" s="49">
        <v>0.083616914</v>
      </c>
      <c r="BK22" s="109">
        <v>25.533926781</v>
      </c>
      <c r="BL22" s="87"/>
    </row>
    <row r="23" spans="1:64" ht="12.75">
      <c r="A23" s="10"/>
      <c r="B23" s="107" t="s">
        <v>155</v>
      </c>
      <c r="C23" s="48">
        <v>0</v>
      </c>
      <c r="D23" s="46">
        <v>5.012629332</v>
      </c>
      <c r="E23" s="40">
        <v>0</v>
      </c>
      <c r="F23" s="40">
        <v>0</v>
      </c>
      <c r="G23" s="47">
        <v>0</v>
      </c>
      <c r="H23" s="64">
        <v>0.186720212</v>
      </c>
      <c r="I23" s="40">
        <v>127.344862316</v>
      </c>
      <c r="J23" s="40">
        <v>0</v>
      </c>
      <c r="K23" s="40">
        <v>0</v>
      </c>
      <c r="L23" s="47">
        <v>85.167329297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0.015664445</v>
      </c>
      <c r="S23" s="40">
        <v>0</v>
      </c>
      <c r="T23" s="40">
        <v>0</v>
      </c>
      <c r="U23" s="40">
        <v>0</v>
      </c>
      <c r="V23" s="47">
        <v>0.363415627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0.480889338</v>
      </c>
      <c r="AW23" s="40">
        <v>11.599205715</v>
      </c>
      <c r="AX23" s="40">
        <v>0</v>
      </c>
      <c r="AY23" s="40">
        <v>0</v>
      </c>
      <c r="AZ23" s="47">
        <v>22.567924407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0.104170509</v>
      </c>
      <c r="BG23" s="46">
        <v>0.3235882</v>
      </c>
      <c r="BH23" s="40">
        <v>0</v>
      </c>
      <c r="BI23" s="40">
        <v>0</v>
      </c>
      <c r="BJ23" s="49">
        <v>4.626363757</v>
      </c>
      <c r="BK23" s="109">
        <v>257.792763155</v>
      </c>
      <c r="BL23" s="87"/>
    </row>
    <row r="24" spans="1:64" ht="12.75">
      <c r="A24" s="10"/>
      <c r="B24" s="107" t="s">
        <v>140</v>
      </c>
      <c r="C24" s="48">
        <v>0</v>
      </c>
      <c r="D24" s="46">
        <v>0</v>
      </c>
      <c r="E24" s="40">
        <v>0</v>
      </c>
      <c r="F24" s="40">
        <v>0</v>
      </c>
      <c r="G24" s="47">
        <v>0</v>
      </c>
      <c r="H24" s="64">
        <v>0.397213161</v>
      </c>
      <c r="I24" s="40">
        <v>70.345768394</v>
      </c>
      <c r="J24" s="40">
        <v>0</v>
      </c>
      <c r="K24" s="40">
        <v>0</v>
      </c>
      <c r="L24" s="47">
        <v>86.435186651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0.373919035</v>
      </c>
      <c r="S24" s="40">
        <v>0</v>
      </c>
      <c r="T24" s="40">
        <v>1.252428333</v>
      </c>
      <c r="U24" s="40">
        <v>0</v>
      </c>
      <c r="V24" s="47">
        <v>3.832439105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1.326933458</v>
      </c>
      <c r="AW24" s="40">
        <v>28.324168902</v>
      </c>
      <c r="AX24" s="40">
        <v>0</v>
      </c>
      <c r="AY24" s="40">
        <v>0</v>
      </c>
      <c r="AZ24" s="47">
        <v>56.379606234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0.307734512</v>
      </c>
      <c r="BG24" s="46">
        <v>0.497018667</v>
      </c>
      <c r="BH24" s="40">
        <v>0</v>
      </c>
      <c r="BI24" s="40">
        <v>0</v>
      </c>
      <c r="BJ24" s="49">
        <v>7.815043274</v>
      </c>
      <c r="BK24" s="109">
        <v>257.287459726</v>
      </c>
      <c r="BL24" s="87"/>
    </row>
    <row r="25" spans="1:64" ht="12.75">
      <c r="A25" s="10"/>
      <c r="B25" s="107" t="s">
        <v>154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0.661537738</v>
      </c>
      <c r="I25" s="40">
        <v>95.041161688</v>
      </c>
      <c r="J25" s="40">
        <v>0</v>
      </c>
      <c r="K25" s="40">
        <v>0</v>
      </c>
      <c r="L25" s="47">
        <v>2.455749584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0.132140361</v>
      </c>
      <c r="S25" s="40">
        <v>5.683401665</v>
      </c>
      <c r="T25" s="40">
        <v>0</v>
      </c>
      <c r="U25" s="40">
        <v>0</v>
      </c>
      <c r="V25" s="47">
        <v>4.296651659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0.527738665</v>
      </c>
      <c r="AW25" s="40">
        <v>21.601888783</v>
      </c>
      <c r="AX25" s="40">
        <v>0</v>
      </c>
      <c r="AY25" s="40">
        <v>0</v>
      </c>
      <c r="AZ25" s="47">
        <v>5.768588276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0.079213408</v>
      </c>
      <c r="BG25" s="46">
        <v>0.000961764</v>
      </c>
      <c r="BH25" s="40">
        <v>0</v>
      </c>
      <c r="BI25" s="40">
        <v>0</v>
      </c>
      <c r="BJ25" s="49">
        <v>4.557011275</v>
      </c>
      <c r="BK25" s="109">
        <v>140.806044866</v>
      </c>
      <c r="BL25" s="87"/>
    </row>
    <row r="26" spans="1:64" ht="12.75">
      <c r="A26" s="10"/>
      <c r="B26" s="107" t="s">
        <v>147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0.18548756</v>
      </c>
      <c r="I26" s="40">
        <v>93.337918435</v>
      </c>
      <c r="J26" s="40">
        <v>0</v>
      </c>
      <c r="K26" s="40">
        <v>0</v>
      </c>
      <c r="L26" s="47">
        <v>74.1580466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0.018341484</v>
      </c>
      <c r="S26" s="40">
        <v>0.4396931</v>
      </c>
      <c r="T26" s="40">
        <v>0</v>
      </c>
      <c r="U26" s="40">
        <v>0</v>
      </c>
      <c r="V26" s="47">
        <v>0.601751414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0.181449003</v>
      </c>
      <c r="AW26" s="40">
        <v>137.455068197</v>
      </c>
      <c r="AX26" s="40">
        <v>0</v>
      </c>
      <c r="AY26" s="40">
        <v>0</v>
      </c>
      <c r="AZ26" s="47">
        <v>175.943932562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0.004964744</v>
      </c>
      <c r="BG26" s="46">
        <v>2.296195334</v>
      </c>
      <c r="BH26" s="40">
        <v>0</v>
      </c>
      <c r="BI26" s="40">
        <v>0</v>
      </c>
      <c r="BJ26" s="49">
        <v>1.1915392</v>
      </c>
      <c r="BK26" s="109">
        <v>485.814387633</v>
      </c>
      <c r="BL26" s="87"/>
    </row>
    <row r="27" spans="1:64" ht="12.75">
      <c r="A27" s="10"/>
      <c r="B27" s="107" t="s">
        <v>151</v>
      </c>
      <c r="C27" s="48">
        <v>0</v>
      </c>
      <c r="D27" s="46">
        <v>12.50685667</v>
      </c>
      <c r="E27" s="40">
        <v>0</v>
      </c>
      <c r="F27" s="40">
        <v>0</v>
      </c>
      <c r="G27" s="47">
        <v>0</v>
      </c>
      <c r="H27" s="64">
        <v>0.050527701</v>
      </c>
      <c r="I27" s="40">
        <v>376.384212803</v>
      </c>
      <c r="J27" s="40">
        <v>0</v>
      </c>
      <c r="K27" s="40">
        <v>0</v>
      </c>
      <c r="L27" s="47">
        <v>8.403271541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0.065660998</v>
      </c>
      <c r="S27" s="40">
        <v>0</v>
      </c>
      <c r="T27" s="40">
        <v>0</v>
      </c>
      <c r="U27" s="40">
        <v>0</v>
      </c>
      <c r="V27" s="47">
        <v>0.143828852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0.228035287</v>
      </c>
      <c r="AW27" s="40">
        <v>1.904640967</v>
      </c>
      <c r="AX27" s="40">
        <v>0</v>
      </c>
      <c r="AY27" s="40">
        <v>0</v>
      </c>
      <c r="AZ27" s="47">
        <v>25.887661979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0.003726075</v>
      </c>
      <c r="BG27" s="46">
        <v>0.038091748</v>
      </c>
      <c r="BH27" s="40">
        <v>0</v>
      </c>
      <c r="BI27" s="40">
        <v>0</v>
      </c>
      <c r="BJ27" s="49">
        <v>0.32292572</v>
      </c>
      <c r="BK27" s="109">
        <v>425.939440341</v>
      </c>
      <c r="BL27" s="87"/>
    </row>
    <row r="28" spans="1:64" ht="12.75">
      <c r="A28" s="10"/>
      <c r="B28" s="107" t="s">
        <v>166</v>
      </c>
      <c r="C28" s="48">
        <v>0</v>
      </c>
      <c r="D28" s="46">
        <v>3.391728999</v>
      </c>
      <c r="E28" s="40">
        <v>0</v>
      </c>
      <c r="F28" s="40">
        <v>0</v>
      </c>
      <c r="G28" s="47">
        <v>0</v>
      </c>
      <c r="H28" s="64">
        <v>0.183187196</v>
      </c>
      <c r="I28" s="40">
        <v>1.653943</v>
      </c>
      <c r="J28" s="40">
        <v>0</v>
      </c>
      <c r="K28" s="40">
        <v>0</v>
      </c>
      <c r="L28" s="47">
        <v>11.460742463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0.033590575</v>
      </c>
      <c r="S28" s="40">
        <v>0</v>
      </c>
      <c r="T28" s="40">
        <v>0</v>
      </c>
      <c r="U28" s="40">
        <v>0</v>
      </c>
      <c r="V28" s="47">
        <v>0.3391729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0.379190372</v>
      </c>
      <c r="AW28" s="40">
        <v>3.396926984</v>
      </c>
      <c r="AX28" s="40">
        <v>0</v>
      </c>
      <c r="AY28" s="40">
        <v>0</v>
      </c>
      <c r="AZ28" s="47">
        <v>9.689757436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0.055049448</v>
      </c>
      <c r="BG28" s="46">
        <v>8.3188E-05</v>
      </c>
      <c r="BH28" s="40">
        <v>0</v>
      </c>
      <c r="BI28" s="40">
        <v>0</v>
      </c>
      <c r="BJ28" s="49">
        <v>0.145828886</v>
      </c>
      <c r="BK28" s="109">
        <v>30.729201447</v>
      </c>
      <c r="BL28" s="87"/>
    </row>
    <row r="29" spans="1:64" ht="12.75">
      <c r="A29" s="10"/>
      <c r="B29" s="107" t="s">
        <v>144</v>
      </c>
      <c r="C29" s="48">
        <v>0</v>
      </c>
      <c r="D29" s="46">
        <v>0</v>
      </c>
      <c r="E29" s="40">
        <v>0</v>
      </c>
      <c r="F29" s="40">
        <v>0</v>
      </c>
      <c r="G29" s="47">
        <v>0</v>
      </c>
      <c r="H29" s="64">
        <v>0.628218184</v>
      </c>
      <c r="I29" s="40">
        <v>226.729351323</v>
      </c>
      <c r="J29" s="40">
        <v>0</v>
      </c>
      <c r="K29" s="40">
        <v>0</v>
      </c>
      <c r="L29" s="47">
        <v>36.368931979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0.027680065</v>
      </c>
      <c r="S29" s="40">
        <v>0</v>
      </c>
      <c r="T29" s="40">
        <v>0</v>
      </c>
      <c r="U29" s="40">
        <v>0</v>
      </c>
      <c r="V29" s="47">
        <v>0.905899921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0.366973621</v>
      </c>
      <c r="AW29" s="40">
        <v>37.861586744</v>
      </c>
      <c r="AX29" s="40">
        <v>0</v>
      </c>
      <c r="AY29" s="40">
        <v>0</v>
      </c>
      <c r="AZ29" s="47">
        <v>45.961885722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0.051348288</v>
      </c>
      <c r="BG29" s="46">
        <v>1.8740255</v>
      </c>
      <c r="BH29" s="40">
        <v>0</v>
      </c>
      <c r="BI29" s="40">
        <v>0</v>
      </c>
      <c r="BJ29" s="49">
        <v>0.762103703</v>
      </c>
      <c r="BK29" s="109">
        <v>351.53800505</v>
      </c>
      <c r="BL29" s="87"/>
    </row>
    <row r="30" spans="1:64" ht="12.75">
      <c r="A30" s="10"/>
      <c r="B30" s="107" t="s">
        <v>143</v>
      </c>
      <c r="C30" s="48">
        <v>0</v>
      </c>
      <c r="D30" s="46">
        <v>12.15753667</v>
      </c>
      <c r="E30" s="40">
        <v>0</v>
      </c>
      <c r="F30" s="40">
        <v>0</v>
      </c>
      <c r="G30" s="47">
        <v>0</v>
      </c>
      <c r="H30" s="64">
        <v>0.131896671</v>
      </c>
      <c r="I30" s="40">
        <v>28.461295307</v>
      </c>
      <c r="J30" s="40">
        <v>0</v>
      </c>
      <c r="K30" s="40">
        <v>0</v>
      </c>
      <c r="L30" s="47">
        <v>3.163187887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0.036472517</v>
      </c>
      <c r="S30" s="40">
        <v>0</v>
      </c>
      <c r="T30" s="40">
        <v>0</v>
      </c>
      <c r="U30" s="40">
        <v>0</v>
      </c>
      <c r="V30" s="47">
        <v>2.272365178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0.132471111</v>
      </c>
      <c r="AW30" s="40">
        <v>2.98356657</v>
      </c>
      <c r="AX30" s="40">
        <v>0</v>
      </c>
      <c r="AY30" s="40">
        <v>0</v>
      </c>
      <c r="AZ30" s="47">
        <v>9.145409741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0.057332927</v>
      </c>
      <c r="BG30" s="46">
        <v>0</v>
      </c>
      <c r="BH30" s="40">
        <v>0</v>
      </c>
      <c r="BI30" s="40">
        <v>0</v>
      </c>
      <c r="BJ30" s="49">
        <v>0.127105623</v>
      </c>
      <c r="BK30" s="109">
        <v>58.668640202</v>
      </c>
      <c r="BL30" s="87"/>
    </row>
    <row r="31" spans="1:64" ht="12.75">
      <c r="A31" s="10"/>
      <c r="B31" s="107" t="s">
        <v>150</v>
      </c>
      <c r="C31" s="48">
        <v>0</v>
      </c>
      <c r="D31" s="46">
        <v>11.30718</v>
      </c>
      <c r="E31" s="40">
        <v>0</v>
      </c>
      <c r="F31" s="40">
        <v>0</v>
      </c>
      <c r="G31" s="47">
        <v>0</v>
      </c>
      <c r="H31" s="64">
        <v>0.204890319</v>
      </c>
      <c r="I31" s="40">
        <v>172.938012042</v>
      </c>
      <c r="J31" s="40">
        <v>0</v>
      </c>
      <c r="K31" s="40">
        <v>0</v>
      </c>
      <c r="L31" s="47">
        <v>19.927310958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0.036183003</v>
      </c>
      <c r="S31" s="40">
        <v>5.65359</v>
      </c>
      <c r="T31" s="40">
        <v>0</v>
      </c>
      <c r="U31" s="40">
        <v>0</v>
      </c>
      <c r="V31" s="47">
        <v>0.3392154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0.397329013</v>
      </c>
      <c r="AW31" s="40">
        <v>28.169033653</v>
      </c>
      <c r="AX31" s="40">
        <v>0</v>
      </c>
      <c r="AY31" s="40">
        <v>0</v>
      </c>
      <c r="AZ31" s="47">
        <v>17.235936507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0.079659776</v>
      </c>
      <c r="BG31" s="46">
        <v>0</v>
      </c>
      <c r="BH31" s="40">
        <v>0</v>
      </c>
      <c r="BI31" s="40">
        <v>0</v>
      </c>
      <c r="BJ31" s="49">
        <v>0.056097433</v>
      </c>
      <c r="BK31" s="109">
        <v>256.344438104</v>
      </c>
      <c r="BL31" s="87"/>
    </row>
    <row r="32" spans="1:64" ht="12.75">
      <c r="A32" s="10"/>
      <c r="B32" s="107" t="s">
        <v>141</v>
      </c>
      <c r="C32" s="48">
        <v>0</v>
      </c>
      <c r="D32" s="46">
        <v>0</v>
      </c>
      <c r="E32" s="40">
        <v>0</v>
      </c>
      <c r="F32" s="40">
        <v>0</v>
      </c>
      <c r="G32" s="47">
        <v>0</v>
      </c>
      <c r="H32" s="64">
        <v>0.131416342</v>
      </c>
      <c r="I32" s="40">
        <v>211.24458095</v>
      </c>
      <c r="J32" s="40">
        <v>0</v>
      </c>
      <c r="K32" s="40">
        <v>0</v>
      </c>
      <c r="L32" s="47">
        <v>46.606722858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0.05136387</v>
      </c>
      <c r="S32" s="40">
        <v>12.52777333</v>
      </c>
      <c r="T32" s="40">
        <v>0</v>
      </c>
      <c r="U32" s="40">
        <v>0</v>
      </c>
      <c r="V32" s="47">
        <v>0.939583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0.396842167</v>
      </c>
      <c r="AW32" s="40">
        <v>5.639689641</v>
      </c>
      <c r="AX32" s="40">
        <v>0</v>
      </c>
      <c r="AY32" s="40">
        <v>0</v>
      </c>
      <c r="AZ32" s="47">
        <v>22.734387348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0.233106948</v>
      </c>
      <c r="BG32" s="46">
        <v>37.352715978</v>
      </c>
      <c r="BH32" s="40">
        <v>0</v>
      </c>
      <c r="BI32" s="40">
        <v>0</v>
      </c>
      <c r="BJ32" s="49">
        <v>0.926823375</v>
      </c>
      <c r="BK32" s="109">
        <v>338.785005807</v>
      </c>
      <c r="BL32" s="87"/>
    </row>
    <row r="33" spans="1:64" ht="12.75">
      <c r="A33" s="10"/>
      <c r="B33" s="107" t="s">
        <v>142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0.114167554</v>
      </c>
      <c r="I33" s="40">
        <v>11.973796547</v>
      </c>
      <c r="J33" s="40">
        <v>0</v>
      </c>
      <c r="K33" s="40">
        <v>0</v>
      </c>
      <c r="L33" s="47">
        <v>28.243042364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0.035400792</v>
      </c>
      <c r="S33" s="40">
        <v>0</v>
      </c>
      <c r="T33" s="40">
        <v>0</v>
      </c>
      <c r="U33" s="40">
        <v>0</v>
      </c>
      <c r="V33" s="47">
        <v>3.930398366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0.639945269</v>
      </c>
      <c r="AW33" s="40">
        <v>10.204195536</v>
      </c>
      <c r="AX33" s="40">
        <v>0</v>
      </c>
      <c r="AY33" s="40">
        <v>0</v>
      </c>
      <c r="AZ33" s="47">
        <v>61.036194276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0.147199886</v>
      </c>
      <c r="BG33" s="46">
        <v>0</v>
      </c>
      <c r="BH33" s="40">
        <v>0</v>
      </c>
      <c r="BI33" s="40">
        <v>0</v>
      </c>
      <c r="BJ33" s="49">
        <v>5.3890128</v>
      </c>
      <c r="BK33" s="109">
        <v>121.71335339</v>
      </c>
      <c r="BL33" s="87"/>
    </row>
    <row r="34" spans="1:64" ht="12.75">
      <c r="A34" s="10"/>
      <c r="B34" s="107" t="s">
        <v>136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0.168974235</v>
      </c>
      <c r="I34" s="40">
        <v>230.78264705</v>
      </c>
      <c r="J34" s="40">
        <v>0</v>
      </c>
      <c r="K34" s="40">
        <v>0</v>
      </c>
      <c r="L34" s="47">
        <v>11.390505545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0.0076527</v>
      </c>
      <c r="S34" s="40">
        <v>6.324545</v>
      </c>
      <c r="T34" s="40">
        <v>0</v>
      </c>
      <c r="U34" s="40">
        <v>0</v>
      </c>
      <c r="V34" s="47">
        <v>0.13913999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0.134310072</v>
      </c>
      <c r="AW34" s="40">
        <v>7.811297007</v>
      </c>
      <c r="AX34" s="40">
        <v>0</v>
      </c>
      <c r="AY34" s="40">
        <v>0</v>
      </c>
      <c r="AZ34" s="47">
        <v>34.924382886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0.026359885</v>
      </c>
      <c r="BG34" s="46">
        <v>0</v>
      </c>
      <c r="BH34" s="40">
        <v>0</v>
      </c>
      <c r="BI34" s="40">
        <v>0</v>
      </c>
      <c r="BJ34" s="49">
        <v>0.48954139</v>
      </c>
      <c r="BK34" s="109">
        <v>292.19935576</v>
      </c>
      <c r="BL34" s="87"/>
    </row>
    <row r="35" spans="1:64" ht="12.75">
      <c r="A35" s="10"/>
      <c r="B35" s="107" t="s">
        <v>149</v>
      </c>
      <c r="C35" s="48">
        <v>0</v>
      </c>
      <c r="D35" s="46">
        <v>25.11016666</v>
      </c>
      <c r="E35" s="40">
        <v>0</v>
      </c>
      <c r="F35" s="40">
        <v>0</v>
      </c>
      <c r="G35" s="47">
        <v>0</v>
      </c>
      <c r="H35" s="64">
        <v>0.058883341</v>
      </c>
      <c r="I35" s="40">
        <v>247.146815351</v>
      </c>
      <c r="J35" s="40">
        <v>0</v>
      </c>
      <c r="K35" s="40">
        <v>0</v>
      </c>
      <c r="L35" s="47">
        <v>10.890907035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0.014438155</v>
      </c>
      <c r="S35" s="40">
        <v>0</v>
      </c>
      <c r="T35" s="40">
        <v>0</v>
      </c>
      <c r="U35" s="40">
        <v>0</v>
      </c>
      <c r="V35" s="47">
        <v>0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0.129532806</v>
      </c>
      <c r="AW35" s="40">
        <v>17.179092384</v>
      </c>
      <c r="AX35" s="40">
        <v>0</v>
      </c>
      <c r="AY35" s="40">
        <v>0</v>
      </c>
      <c r="AZ35" s="47">
        <v>15.053943582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0.020435947</v>
      </c>
      <c r="BG35" s="46">
        <v>0</v>
      </c>
      <c r="BH35" s="40">
        <v>0</v>
      </c>
      <c r="BI35" s="40">
        <v>0</v>
      </c>
      <c r="BJ35" s="49">
        <v>0.067289094</v>
      </c>
      <c r="BK35" s="109">
        <v>315.671504355</v>
      </c>
      <c r="BL35" s="87"/>
    </row>
    <row r="36" spans="1:64" ht="12.75">
      <c r="A36" s="10"/>
      <c r="B36" s="107" t="s">
        <v>153</v>
      </c>
      <c r="C36" s="48">
        <v>0</v>
      </c>
      <c r="D36" s="46">
        <v>0</v>
      </c>
      <c r="E36" s="40">
        <v>0</v>
      </c>
      <c r="F36" s="40">
        <v>0</v>
      </c>
      <c r="G36" s="47">
        <v>0</v>
      </c>
      <c r="H36" s="64">
        <v>0.119692168</v>
      </c>
      <c r="I36" s="40">
        <v>239.353513271</v>
      </c>
      <c r="J36" s="40">
        <v>0</v>
      </c>
      <c r="K36" s="40">
        <v>0</v>
      </c>
      <c r="L36" s="47">
        <v>8.223430862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0.031178943</v>
      </c>
      <c r="S36" s="40">
        <v>13.857308663</v>
      </c>
      <c r="T36" s="40">
        <v>0</v>
      </c>
      <c r="U36" s="40">
        <v>0</v>
      </c>
      <c r="V36" s="47">
        <v>0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0.169647165</v>
      </c>
      <c r="AW36" s="40">
        <v>12.514760006</v>
      </c>
      <c r="AX36" s="40">
        <v>0</v>
      </c>
      <c r="AY36" s="40">
        <v>0</v>
      </c>
      <c r="AZ36" s="47">
        <v>19.880697401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</v>
      </c>
      <c r="BG36" s="46">
        <v>0</v>
      </c>
      <c r="BH36" s="40">
        <v>0</v>
      </c>
      <c r="BI36" s="40">
        <v>0</v>
      </c>
      <c r="BJ36" s="49">
        <v>0.121890925</v>
      </c>
      <c r="BK36" s="109">
        <v>294.272119404</v>
      </c>
      <c r="BL36" s="87"/>
    </row>
    <row r="37" spans="1:64" ht="12.75">
      <c r="A37" s="10"/>
      <c r="B37" s="107" t="s">
        <v>137</v>
      </c>
      <c r="C37" s="48">
        <v>0</v>
      </c>
      <c r="D37" s="46">
        <v>0</v>
      </c>
      <c r="E37" s="40">
        <v>0</v>
      </c>
      <c r="F37" s="40">
        <v>0</v>
      </c>
      <c r="G37" s="47">
        <v>0</v>
      </c>
      <c r="H37" s="64">
        <v>0.265401341</v>
      </c>
      <c r="I37" s="40">
        <v>105.265099508</v>
      </c>
      <c r="J37" s="40">
        <v>0</v>
      </c>
      <c r="K37" s="40">
        <v>0</v>
      </c>
      <c r="L37" s="47">
        <v>38.537894929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0.077775456</v>
      </c>
      <c r="S37" s="40">
        <v>0</v>
      </c>
      <c r="T37" s="40">
        <v>0</v>
      </c>
      <c r="U37" s="40">
        <v>0</v>
      </c>
      <c r="V37" s="47">
        <v>0.2506864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0.69774477</v>
      </c>
      <c r="AW37" s="40">
        <v>6.545747966</v>
      </c>
      <c r="AX37" s="40">
        <v>0</v>
      </c>
      <c r="AY37" s="40">
        <v>0</v>
      </c>
      <c r="AZ37" s="47">
        <v>25.63481428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0.031972959</v>
      </c>
      <c r="BG37" s="46">
        <v>0</v>
      </c>
      <c r="BH37" s="40">
        <v>0</v>
      </c>
      <c r="BI37" s="40">
        <v>0</v>
      </c>
      <c r="BJ37" s="49">
        <v>1.985938781</v>
      </c>
      <c r="BK37" s="109">
        <v>179.29307639</v>
      </c>
      <c r="BL37" s="87"/>
    </row>
    <row r="38" spans="1:64" ht="12.75">
      <c r="A38" s="31"/>
      <c r="B38" s="32" t="s">
        <v>98</v>
      </c>
      <c r="C38" s="96">
        <f aca="true" t="shared" si="3" ref="C38:AH38">SUM(C17:C37)</f>
        <v>0</v>
      </c>
      <c r="D38" s="79">
        <f t="shared" si="3"/>
        <v>81.78086666600001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4.655242949</v>
      </c>
      <c r="I38" s="79">
        <f t="shared" si="3"/>
        <v>3183.077509878</v>
      </c>
      <c r="J38" s="79">
        <f t="shared" si="3"/>
        <v>0</v>
      </c>
      <c r="K38" s="79">
        <f t="shared" si="3"/>
        <v>0</v>
      </c>
      <c r="L38" s="79">
        <f t="shared" si="3"/>
        <v>580.196140373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1.086151556</v>
      </c>
      <c r="S38" s="79">
        <f t="shared" si="3"/>
        <v>64.68689309300001</v>
      </c>
      <c r="T38" s="79">
        <f t="shared" si="3"/>
        <v>1.252428333</v>
      </c>
      <c r="U38" s="79">
        <f t="shared" si="3"/>
        <v>0</v>
      </c>
      <c r="V38" s="79">
        <f t="shared" si="3"/>
        <v>24.203462674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0.050131213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K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14.323877387</v>
      </c>
      <c r="AW38" s="79">
        <f t="shared" si="4"/>
        <v>495.217803198</v>
      </c>
      <c r="AX38" s="79">
        <f t="shared" si="4"/>
        <v>0</v>
      </c>
      <c r="AY38" s="79">
        <f t="shared" si="4"/>
        <v>0</v>
      </c>
      <c r="AZ38" s="79">
        <f t="shared" si="4"/>
        <v>865.8760274560001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2.0888137430000007</v>
      </c>
      <c r="BG38" s="79">
        <f t="shared" si="4"/>
        <v>62.58308555</v>
      </c>
      <c r="BH38" s="79">
        <f t="shared" si="4"/>
        <v>3.759840999</v>
      </c>
      <c r="BI38" s="79">
        <f t="shared" si="4"/>
        <v>0</v>
      </c>
      <c r="BJ38" s="79">
        <f t="shared" si="4"/>
        <v>44.648441285000004</v>
      </c>
      <c r="BK38" s="112">
        <f t="shared" si="4"/>
        <v>5429.486716353</v>
      </c>
      <c r="BL38" s="87"/>
    </row>
    <row r="39" spans="1:64" ht="12.75">
      <c r="A39" s="10" t="s">
        <v>70</v>
      </c>
      <c r="B39" s="17" t="s">
        <v>13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54"/>
      <c r="BL39" s="87"/>
    </row>
    <row r="40" spans="1:64" ht="12.75">
      <c r="A40" s="10"/>
      <c r="B40" s="18" t="s">
        <v>31</v>
      </c>
      <c r="C40" s="97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8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8"/>
      <c r="BL42" s="87"/>
    </row>
    <row r="43" spans="1:64" ht="12.75">
      <c r="A43" s="10"/>
      <c r="B43" s="18" t="s">
        <v>31</v>
      </c>
      <c r="C43" s="97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8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8"/>
      <c r="BL45" s="87"/>
    </row>
    <row r="46" spans="1:64" ht="12.75">
      <c r="A46" s="10"/>
      <c r="B46" s="21" t="s">
        <v>160</v>
      </c>
      <c r="C46" s="48">
        <v>0</v>
      </c>
      <c r="D46" s="46">
        <v>0.804363881</v>
      </c>
      <c r="E46" s="40">
        <v>0</v>
      </c>
      <c r="F46" s="40">
        <v>0</v>
      </c>
      <c r="G46" s="47">
        <v>0</v>
      </c>
      <c r="H46" s="64">
        <v>2.131235035</v>
      </c>
      <c r="I46" s="40">
        <v>1.382783272</v>
      </c>
      <c r="J46" s="40">
        <v>0</v>
      </c>
      <c r="K46" s="40">
        <v>0</v>
      </c>
      <c r="L46" s="47">
        <v>3.459172414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0.899674679</v>
      </c>
      <c r="S46" s="40">
        <v>0</v>
      </c>
      <c r="T46" s="40">
        <v>0</v>
      </c>
      <c r="U46" s="40">
        <v>0</v>
      </c>
      <c r="V46" s="47">
        <v>0.228960168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0.002836082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32.670941791</v>
      </c>
      <c r="AW46" s="40">
        <v>11.551960293</v>
      </c>
      <c r="AX46" s="40">
        <v>0</v>
      </c>
      <c r="AY46" s="40">
        <v>0</v>
      </c>
      <c r="AZ46" s="47">
        <v>107.62458378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8.250130427</v>
      </c>
      <c r="BG46" s="46">
        <v>0.411036384</v>
      </c>
      <c r="BH46" s="40">
        <v>0</v>
      </c>
      <c r="BI46" s="40">
        <v>0</v>
      </c>
      <c r="BJ46" s="47">
        <v>16.951296711</v>
      </c>
      <c r="BK46" s="109">
        <v>186.368974917</v>
      </c>
      <c r="BL46" s="87"/>
    </row>
    <row r="47" spans="1:64" ht="12.75">
      <c r="A47" s="10"/>
      <c r="B47" s="21" t="s">
        <v>159</v>
      </c>
      <c r="C47" s="48">
        <v>0</v>
      </c>
      <c r="D47" s="46">
        <v>1.965264414</v>
      </c>
      <c r="E47" s="40">
        <v>0</v>
      </c>
      <c r="F47" s="40">
        <v>0</v>
      </c>
      <c r="G47" s="47">
        <v>0</v>
      </c>
      <c r="H47" s="64">
        <v>3.407473157</v>
      </c>
      <c r="I47" s="40">
        <v>0.577576532</v>
      </c>
      <c r="J47" s="40">
        <v>0</v>
      </c>
      <c r="K47" s="40">
        <v>0</v>
      </c>
      <c r="L47" s="47">
        <v>71.223170571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1.42832851</v>
      </c>
      <c r="S47" s="40">
        <v>0</v>
      </c>
      <c r="T47" s="40">
        <v>0</v>
      </c>
      <c r="U47" s="40">
        <v>0</v>
      </c>
      <c r="V47" s="47">
        <v>1.157044963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0.001789182</v>
      </c>
      <c r="AC47" s="40">
        <v>0</v>
      </c>
      <c r="AD47" s="40">
        <v>0</v>
      </c>
      <c r="AE47" s="40">
        <v>0</v>
      </c>
      <c r="AF47" s="47">
        <v>0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0.000117141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28.589516187</v>
      </c>
      <c r="AW47" s="40">
        <v>28.168023899</v>
      </c>
      <c r="AX47" s="40">
        <v>2.94E-06</v>
      </c>
      <c r="AY47" s="40">
        <v>0</v>
      </c>
      <c r="AZ47" s="47">
        <v>115.916055425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9.766816339</v>
      </c>
      <c r="BG47" s="46">
        <v>4.650363244</v>
      </c>
      <c r="BH47" s="40">
        <v>0</v>
      </c>
      <c r="BI47" s="40">
        <v>0</v>
      </c>
      <c r="BJ47" s="47">
        <v>13.864503567</v>
      </c>
      <c r="BK47" s="109">
        <v>280.716046071</v>
      </c>
      <c r="BL47" s="87"/>
    </row>
    <row r="48" spans="1:64" ht="12.75">
      <c r="A48" s="10"/>
      <c r="B48" s="21" t="s">
        <v>161</v>
      </c>
      <c r="C48" s="48">
        <v>0</v>
      </c>
      <c r="D48" s="46">
        <v>320.818066387</v>
      </c>
      <c r="E48" s="40">
        <v>0</v>
      </c>
      <c r="F48" s="40">
        <v>0</v>
      </c>
      <c r="G48" s="47">
        <v>0</v>
      </c>
      <c r="H48" s="64">
        <v>20.171092247</v>
      </c>
      <c r="I48" s="40">
        <v>1548.629040246</v>
      </c>
      <c r="J48" s="40">
        <v>4.281975815</v>
      </c>
      <c r="K48" s="40">
        <v>40.977785451</v>
      </c>
      <c r="L48" s="47">
        <v>577.592969899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7.021110348</v>
      </c>
      <c r="S48" s="40">
        <v>19.709158232</v>
      </c>
      <c r="T48" s="40">
        <v>0</v>
      </c>
      <c r="U48" s="40">
        <v>0</v>
      </c>
      <c r="V48" s="47">
        <v>18.254107882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0.010111061</v>
      </c>
      <c r="AC48" s="40">
        <v>0</v>
      </c>
      <c r="AD48" s="40">
        <v>0</v>
      </c>
      <c r="AE48" s="40">
        <v>0</v>
      </c>
      <c r="AF48" s="47">
        <v>0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3.3E-08</v>
      </c>
      <c r="AM48" s="40">
        <v>0</v>
      </c>
      <c r="AN48" s="40">
        <v>0</v>
      </c>
      <c r="AO48" s="40">
        <v>0</v>
      </c>
      <c r="AP48" s="47">
        <v>0.0118619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57.075474148</v>
      </c>
      <c r="AW48" s="40">
        <v>209.979981927</v>
      </c>
      <c r="AX48" s="40">
        <v>15.487002584</v>
      </c>
      <c r="AY48" s="40">
        <v>0</v>
      </c>
      <c r="AZ48" s="47">
        <v>549.408876685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20.573511256</v>
      </c>
      <c r="BG48" s="46">
        <v>17.713409306</v>
      </c>
      <c r="BH48" s="40">
        <v>10.540819552</v>
      </c>
      <c r="BI48" s="40">
        <v>0</v>
      </c>
      <c r="BJ48" s="47">
        <v>70.916123169</v>
      </c>
      <c r="BK48" s="109">
        <v>3509.172478128</v>
      </c>
      <c r="BL48" s="87"/>
    </row>
    <row r="49" spans="1:64" ht="12.75">
      <c r="A49" s="10"/>
      <c r="B49" s="21" t="s">
        <v>156</v>
      </c>
      <c r="C49" s="48">
        <v>0</v>
      </c>
      <c r="D49" s="46">
        <v>58.561676988</v>
      </c>
      <c r="E49" s="40">
        <v>0</v>
      </c>
      <c r="F49" s="40">
        <v>0</v>
      </c>
      <c r="G49" s="47">
        <v>0</v>
      </c>
      <c r="H49" s="64">
        <v>2.266090432</v>
      </c>
      <c r="I49" s="40">
        <v>20.814160531</v>
      </c>
      <c r="J49" s="40">
        <v>0</v>
      </c>
      <c r="K49" s="40">
        <v>0</v>
      </c>
      <c r="L49" s="47">
        <v>32.065945519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0.955372849</v>
      </c>
      <c r="S49" s="40">
        <v>4.044106289</v>
      </c>
      <c r="T49" s="40">
        <v>0</v>
      </c>
      <c r="U49" s="40">
        <v>0</v>
      </c>
      <c r="V49" s="47">
        <v>13.529143783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0</v>
      </c>
      <c r="AM49" s="40">
        <v>0</v>
      </c>
      <c r="AN49" s="40">
        <v>0</v>
      </c>
      <c r="AO49" s="40">
        <v>0</v>
      </c>
      <c r="AP49" s="47">
        <v>0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12.556698562</v>
      </c>
      <c r="AW49" s="40">
        <v>63.217315183</v>
      </c>
      <c r="AX49" s="40">
        <v>0</v>
      </c>
      <c r="AY49" s="40">
        <v>0</v>
      </c>
      <c r="AZ49" s="47">
        <v>141.03542609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2.323394171</v>
      </c>
      <c r="BG49" s="46">
        <v>5.974961864</v>
      </c>
      <c r="BH49" s="40">
        <v>0</v>
      </c>
      <c r="BI49" s="40">
        <v>0</v>
      </c>
      <c r="BJ49" s="47">
        <v>6.648095558</v>
      </c>
      <c r="BK49" s="109">
        <v>363.992387819</v>
      </c>
      <c r="BL49" s="87"/>
    </row>
    <row r="50" spans="1:64" ht="12.75">
      <c r="A50" s="10"/>
      <c r="B50" s="21" t="s">
        <v>163</v>
      </c>
      <c r="C50" s="48">
        <v>0</v>
      </c>
      <c r="D50" s="46">
        <v>285.899256141</v>
      </c>
      <c r="E50" s="40">
        <v>0</v>
      </c>
      <c r="F50" s="40">
        <v>0</v>
      </c>
      <c r="G50" s="47">
        <v>0</v>
      </c>
      <c r="H50" s="64">
        <v>21.145947056</v>
      </c>
      <c r="I50" s="40">
        <v>1181.159576889</v>
      </c>
      <c r="J50" s="40">
        <v>4.174822298</v>
      </c>
      <c r="K50" s="40">
        <v>0</v>
      </c>
      <c r="L50" s="47">
        <v>644.240506171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7.511194593</v>
      </c>
      <c r="S50" s="40">
        <v>10.385133363</v>
      </c>
      <c r="T50" s="40">
        <v>2.25410998</v>
      </c>
      <c r="U50" s="40">
        <v>0</v>
      </c>
      <c r="V50" s="47">
        <v>32.074893244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0.013148119</v>
      </c>
      <c r="AC50" s="40">
        <v>0</v>
      </c>
      <c r="AD50" s="40">
        <v>0</v>
      </c>
      <c r="AE50" s="40">
        <v>0</v>
      </c>
      <c r="AF50" s="47">
        <v>0.094770841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0.003618359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36.811256487</v>
      </c>
      <c r="AW50" s="40">
        <v>389.076454762</v>
      </c>
      <c r="AX50" s="40">
        <v>2.228024318</v>
      </c>
      <c r="AY50" s="40">
        <v>0</v>
      </c>
      <c r="AZ50" s="47">
        <v>877.070228501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11.323281768</v>
      </c>
      <c r="BG50" s="46">
        <v>32.949427039</v>
      </c>
      <c r="BH50" s="40">
        <v>2.025342892</v>
      </c>
      <c r="BI50" s="40">
        <v>0</v>
      </c>
      <c r="BJ50" s="47">
        <v>57.965685438</v>
      </c>
      <c r="BK50" s="109">
        <v>3598.406678259</v>
      </c>
      <c r="BL50" s="87"/>
    </row>
    <row r="51" spans="1:64" ht="12.75">
      <c r="A51" s="10"/>
      <c r="B51" s="21" t="s">
        <v>157</v>
      </c>
      <c r="C51" s="48">
        <v>0</v>
      </c>
      <c r="D51" s="46">
        <v>1.186960836</v>
      </c>
      <c r="E51" s="40">
        <v>0</v>
      </c>
      <c r="F51" s="40">
        <v>0</v>
      </c>
      <c r="G51" s="47">
        <v>0</v>
      </c>
      <c r="H51" s="64">
        <v>19.013589074</v>
      </c>
      <c r="I51" s="40">
        <v>953.857693355</v>
      </c>
      <c r="J51" s="40">
        <v>219.578939378</v>
      </c>
      <c r="K51" s="40">
        <v>1.904201246</v>
      </c>
      <c r="L51" s="47">
        <v>411.110507985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7.700384856</v>
      </c>
      <c r="S51" s="40">
        <v>23.258253464</v>
      </c>
      <c r="T51" s="40">
        <v>0</v>
      </c>
      <c r="U51" s="40">
        <v>0</v>
      </c>
      <c r="V51" s="47">
        <v>13.192165389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0.06052403</v>
      </c>
      <c r="AC51" s="40">
        <v>0.002294319</v>
      </c>
      <c r="AD51" s="40">
        <v>0</v>
      </c>
      <c r="AE51" s="40">
        <v>0</v>
      </c>
      <c r="AF51" s="47">
        <v>0.117114721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0.037553039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196.812564311</v>
      </c>
      <c r="AW51" s="40">
        <v>612.150696355</v>
      </c>
      <c r="AX51" s="40">
        <v>1.0539876</v>
      </c>
      <c r="AY51" s="40">
        <v>0</v>
      </c>
      <c r="AZ51" s="47">
        <v>841.693173618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87.808310565</v>
      </c>
      <c r="BG51" s="46">
        <v>61.13732707</v>
      </c>
      <c r="BH51" s="40">
        <v>45.551954693</v>
      </c>
      <c r="BI51" s="40">
        <v>0</v>
      </c>
      <c r="BJ51" s="47">
        <v>184.627701591</v>
      </c>
      <c r="BK51" s="109">
        <v>3681.855897495</v>
      </c>
      <c r="BL51" s="87"/>
    </row>
    <row r="52" spans="1:64" ht="12.75">
      <c r="A52" s="10"/>
      <c r="B52" s="21" t="s">
        <v>162</v>
      </c>
      <c r="C52" s="48">
        <v>0</v>
      </c>
      <c r="D52" s="46">
        <v>145.767094054</v>
      </c>
      <c r="E52" s="40">
        <v>0</v>
      </c>
      <c r="F52" s="40">
        <v>0</v>
      </c>
      <c r="G52" s="47">
        <v>0</v>
      </c>
      <c r="H52" s="64">
        <v>10.857819315</v>
      </c>
      <c r="I52" s="40">
        <v>1057.54061588</v>
      </c>
      <c r="J52" s="40">
        <v>0</v>
      </c>
      <c r="K52" s="40">
        <v>0</v>
      </c>
      <c r="L52" s="47">
        <v>274.273087427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4.733686366</v>
      </c>
      <c r="S52" s="40">
        <v>15.45529241</v>
      </c>
      <c r="T52" s="40">
        <v>0.748197138</v>
      </c>
      <c r="U52" s="40">
        <v>0</v>
      </c>
      <c r="V52" s="47">
        <v>25.009387046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</v>
      </c>
      <c r="AC52" s="40">
        <v>0</v>
      </c>
      <c r="AD52" s="40">
        <v>0</v>
      </c>
      <c r="AE52" s="40">
        <v>0</v>
      </c>
      <c r="AF52" s="47">
        <v>0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0.007010606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13.761759634</v>
      </c>
      <c r="AW52" s="40">
        <v>245.58516349</v>
      </c>
      <c r="AX52" s="40">
        <v>2.591811951</v>
      </c>
      <c r="AY52" s="40">
        <v>0</v>
      </c>
      <c r="AZ52" s="47">
        <v>461.525499954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5.373355145</v>
      </c>
      <c r="BG52" s="46">
        <v>64.186036116</v>
      </c>
      <c r="BH52" s="40">
        <v>0</v>
      </c>
      <c r="BI52" s="40">
        <v>0</v>
      </c>
      <c r="BJ52" s="47">
        <v>32.067890975</v>
      </c>
      <c r="BK52" s="109">
        <v>2359.483707507</v>
      </c>
      <c r="BL52" s="87"/>
    </row>
    <row r="53" spans="1:64" ht="12.75">
      <c r="A53" s="10"/>
      <c r="B53" s="21" t="s">
        <v>169</v>
      </c>
      <c r="C53" s="48">
        <v>0</v>
      </c>
      <c r="D53" s="46">
        <v>105.246074223</v>
      </c>
      <c r="E53" s="40">
        <v>0</v>
      </c>
      <c r="F53" s="40">
        <v>0</v>
      </c>
      <c r="G53" s="47">
        <v>0</v>
      </c>
      <c r="H53" s="64">
        <v>1.079634547</v>
      </c>
      <c r="I53" s="40">
        <v>439.600704624</v>
      </c>
      <c r="J53" s="40">
        <v>19.00638236</v>
      </c>
      <c r="K53" s="40">
        <v>0</v>
      </c>
      <c r="L53" s="47">
        <v>175.973008293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0.629355655</v>
      </c>
      <c r="S53" s="40">
        <v>8.866100503</v>
      </c>
      <c r="T53" s="40">
        <v>77.710628792</v>
      </c>
      <c r="U53" s="40">
        <v>0</v>
      </c>
      <c r="V53" s="47">
        <v>4.072034607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</v>
      </c>
      <c r="AC53" s="40">
        <v>0</v>
      </c>
      <c r="AD53" s="40">
        <v>0</v>
      </c>
      <c r="AE53" s="40">
        <v>0</v>
      </c>
      <c r="AF53" s="47">
        <v>0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</v>
      </c>
      <c r="AM53" s="40">
        <v>0</v>
      </c>
      <c r="AN53" s="40">
        <v>0</v>
      </c>
      <c r="AO53" s="40">
        <v>0</v>
      </c>
      <c r="AP53" s="47">
        <v>0.030221269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3.939617645</v>
      </c>
      <c r="AW53" s="40">
        <v>159.26344722</v>
      </c>
      <c r="AX53" s="40">
        <v>0</v>
      </c>
      <c r="AY53" s="40">
        <v>0</v>
      </c>
      <c r="AZ53" s="47">
        <v>71.885154013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2.702161422</v>
      </c>
      <c r="BG53" s="46">
        <v>12.289447929</v>
      </c>
      <c r="BH53" s="40">
        <v>1.452097122</v>
      </c>
      <c r="BI53" s="40">
        <v>0</v>
      </c>
      <c r="BJ53" s="47">
        <v>24.348854385</v>
      </c>
      <c r="BK53" s="109">
        <v>1108.094924609</v>
      </c>
      <c r="BL53" s="87"/>
    </row>
    <row r="54" spans="1:64" ht="12.75">
      <c r="A54" s="10"/>
      <c r="B54" s="21" t="s">
        <v>158</v>
      </c>
      <c r="C54" s="48">
        <v>0</v>
      </c>
      <c r="D54" s="46">
        <v>280.161551724</v>
      </c>
      <c r="E54" s="40">
        <v>0</v>
      </c>
      <c r="F54" s="40">
        <v>0</v>
      </c>
      <c r="G54" s="47">
        <v>0</v>
      </c>
      <c r="H54" s="64">
        <v>17.015943982</v>
      </c>
      <c r="I54" s="40">
        <v>1595.532350966</v>
      </c>
      <c r="J54" s="40">
        <v>18.029713261</v>
      </c>
      <c r="K54" s="40">
        <v>0</v>
      </c>
      <c r="L54" s="47">
        <v>441.010766867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8.220633767</v>
      </c>
      <c r="S54" s="40">
        <v>11.662934337</v>
      </c>
      <c r="T54" s="40">
        <v>32.543180021</v>
      </c>
      <c r="U54" s="40">
        <v>0</v>
      </c>
      <c r="V54" s="47">
        <v>25.900134242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0.023686962</v>
      </c>
      <c r="AC54" s="40">
        <v>0</v>
      </c>
      <c r="AD54" s="40">
        <v>0</v>
      </c>
      <c r="AE54" s="40">
        <v>0</v>
      </c>
      <c r="AF54" s="47">
        <v>0.028874254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</v>
      </c>
      <c r="AM54" s="40">
        <v>0</v>
      </c>
      <c r="AN54" s="40">
        <v>0</v>
      </c>
      <c r="AO54" s="40">
        <v>0</v>
      </c>
      <c r="AP54" s="47">
        <v>0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75.648983801</v>
      </c>
      <c r="AW54" s="40">
        <v>832.744932469</v>
      </c>
      <c r="AX54" s="40">
        <v>0.500802949</v>
      </c>
      <c r="AY54" s="40">
        <v>0</v>
      </c>
      <c r="AZ54" s="47">
        <v>538.855501938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43.817648084</v>
      </c>
      <c r="BG54" s="46">
        <v>196.699282022</v>
      </c>
      <c r="BH54" s="40">
        <v>3.970687314</v>
      </c>
      <c r="BI54" s="40">
        <v>0</v>
      </c>
      <c r="BJ54" s="47">
        <v>71.118418687</v>
      </c>
      <c r="BK54" s="109">
        <v>4193.486027647</v>
      </c>
      <c r="BL54" s="87"/>
    </row>
    <row r="55" spans="1:64" ht="12.75">
      <c r="A55" s="10"/>
      <c r="B55" s="21" t="s">
        <v>164</v>
      </c>
      <c r="C55" s="48">
        <v>0</v>
      </c>
      <c r="D55" s="46">
        <v>176.697305241</v>
      </c>
      <c r="E55" s="40">
        <v>0</v>
      </c>
      <c r="F55" s="40">
        <v>0</v>
      </c>
      <c r="G55" s="47">
        <v>0</v>
      </c>
      <c r="H55" s="64">
        <v>14.716466548</v>
      </c>
      <c r="I55" s="40">
        <v>36.868613665</v>
      </c>
      <c r="J55" s="40">
        <v>0</v>
      </c>
      <c r="K55" s="40">
        <v>0</v>
      </c>
      <c r="L55" s="47">
        <v>216.403917207</v>
      </c>
      <c r="M55" s="64">
        <v>0</v>
      </c>
      <c r="N55" s="46">
        <v>0</v>
      </c>
      <c r="O55" s="40">
        <v>0</v>
      </c>
      <c r="P55" s="40">
        <v>0</v>
      </c>
      <c r="Q55" s="47">
        <v>0</v>
      </c>
      <c r="R55" s="64">
        <v>6.702460472</v>
      </c>
      <c r="S55" s="40">
        <v>4.532258841</v>
      </c>
      <c r="T55" s="40">
        <v>0</v>
      </c>
      <c r="U55" s="40">
        <v>0</v>
      </c>
      <c r="V55" s="47">
        <v>5.88862316</v>
      </c>
      <c r="W55" s="64">
        <v>0</v>
      </c>
      <c r="X55" s="40">
        <v>0</v>
      </c>
      <c r="Y55" s="40">
        <v>0</v>
      </c>
      <c r="Z55" s="40">
        <v>0</v>
      </c>
      <c r="AA55" s="47">
        <v>0</v>
      </c>
      <c r="AB55" s="64">
        <v>0.000113687</v>
      </c>
      <c r="AC55" s="40">
        <v>0</v>
      </c>
      <c r="AD55" s="40">
        <v>0</v>
      </c>
      <c r="AE55" s="40">
        <v>0</v>
      </c>
      <c r="AF55" s="47">
        <v>0</v>
      </c>
      <c r="AG55" s="64">
        <v>0</v>
      </c>
      <c r="AH55" s="40">
        <v>0</v>
      </c>
      <c r="AI55" s="40">
        <v>0</v>
      </c>
      <c r="AJ55" s="40">
        <v>0</v>
      </c>
      <c r="AK55" s="47">
        <v>0</v>
      </c>
      <c r="AL55" s="64">
        <v>0</v>
      </c>
      <c r="AM55" s="40">
        <v>0</v>
      </c>
      <c r="AN55" s="40">
        <v>0</v>
      </c>
      <c r="AO55" s="40">
        <v>0</v>
      </c>
      <c r="AP55" s="47">
        <v>0</v>
      </c>
      <c r="AQ55" s="64">
        <v>0</v>
      </c>
      <c r="AR55" s="46">
        <v>0</v>
      </c>
      <c r="AS55" s="40">
        <v>0</v>
      </c>
      <c r="AT55" s="40">
        <v>0</v>
      </c>
      <c r="AU55" s="47">
        <v>0</v>
      </c>
      <c r="AV55" s="64">
        <v>14.13063599</v>
      </c>
      <c r="AW55" s="40">
        <v>42.764844093</v>
      </c>
      <c r="AX55" s="40">
        <v>10.055831962</v>
      </c>
      <c r="AY55" s="40">
        <v>0</v>
      </c>
      <c r="AZ55" s="47">
        <v>252.958574362</v>
      </c>
      <c r="BA55" s="64">
        <v>0</v>
      </c>
      <c r="BB55" s="46">
        <v>0</v>
      </c>
      <c r="BC55" s="40">
        <v>0</v>
      </c>
      <c r="BD55" s="40">
        <v>0</v>
      </c>
      <c r="BE55" s="47">
        <v>0</v>
      </c>
      <c r="BF55" s="64">
        <v>3.920468017</v>
      </c>
      <c r="BG55" s="46">
        <v>4.02971373</v>
      </c>
      <c r="BH55" s="40">
        <v>0</v>
      </c>
      <c r="BI55" s="40">
        <v>0</v>
      </c>
      <c r="BJ55" s="47">
        <v>15.148089579875094</v>
      </c>
      <c r="BK55" s="109">
        <v>804.8179165548751</v>
      </c>
      <c r="BL55" s="87"/>
    </row>
    <row r="56" spans="1:64" ht="12.75">
      <c r="A56" s="31"/>
      <c r="B56" s="32" t="s">
        <v>81</v>
      </c>
      <c r="C56" s="99">
        <f aca="true" t="shared" si="5" ref="C56:AH56">SUM(C46:C55)</f>
        <v>0</v>
      </c>
      <c r="D56" s="73">
        <f t="shared" si="5"/>
        <v>1377.107613889</v>
      </c>
      <c r="E56" s="73">
        <f t="shared" si="5"/>
        <v>0</v>
      </c>
      <c r="F56" s="73">
        <f t="shared" si="5"/>
        <v>0</v>
      </c>
      <c r="G56" s="73">
        <f t="shared" si="5"/>
        <v>0</v>
      </c>
      <c r="H56" s="73">
        <f t="shared" si="5"/>
        <v>111.80529139299999</v>
      </c>
      <c r="I56" s="73">
        <f t="shared" si="5"/>
        <v>6835.96311596</v>
      </c>
      <c r="J56" s="73">
        <f t="shared" si="5"/>
        <v>265.071833112</v>
      </c>
      <c r="K56" s="73">
        <f t="shared" si="5"/>
        <v>42.881986697</v>
      </c>
      <c r="L56" s="73">
        <f t="shared" si="5"/>
        <v>2847.353052353</v>
      </c>
      <c r="M56" s="73">
        <f t="shared" si="5"/>
        <v>0</v>
      </c>
      <c r="N56" s="73">
        <f t="shared" si="5"/>
        <v>0</v>
      </c>
      <c r="O56" s="73">
        <f t="shared" si="5"/>
        <v>0</v>
      </c>
      <c r="P56" s="73">
        <f t="shared" si="5"/>
        <v>0</v>
      </c>
      <c r="Q56" s="73">
        <f t="shared" si="5"/>
        <v>0</v>
      </c>
      <c r="R56" s="73">
        <f t="shared" si="5"/>
        <v>45.802202095</v>
      </c>
      <c r="S56" s="73">
        <f t="shared" si="5"/>
        <v>97.913237439</v>
      </c>
      <c r="T56" s="73">
        <f t="shared" si="5"/>
        <v>113.256115931</v>
      </c>
      <c r="U56" s="73">
        <f t="shared" si="5"/>
        <v>0</v>
      </c>
      <c r="V56" s="73">
        <f t="shared" si="5"/>
        <v>139.306494484</v>
      </c>
      <c r="W56" s="73">
        <f t="shared" si="5"/>
        <v>0</v>
      </c>
      <c r="X56" s="73">
        <f t="shared" si="5"/>
        <v>0</v>
      </c>
      <c r="Y56" s="73">
        <f t="shared" si="5"/>
        <v>0</v>
      </c>
      <c r="Z56" s="73">
        <f t="shared" si="5"/>
        <v>0</v>
      </c>
      <c r="AA56" s="73">
        <f t="shared" si="5"/>
        <v>0</v>
      </c>
      <c r="AB56" s="73">
        <f t="shared" si="5"/>
        <v>0.109373041</v>
      </c>
      <c r="AC56" s="73">
        <f t="shared" si="5"/>
        <v>0.002294319</v>
      </c>
      <c r="AD56" s="73">
        <f t="shared" si="5"/>
        <v>0</v>
      </c>
      <c r="AE56" s="73">
        <f t="shared" si="5"/>
        <v>0</v>
      </c>
      <c r="AF56" s="73">
        <f t="shared" si="5"/>
        <v>0.240759816</v>
      </c>
      <c r="AG56" s="73">
        <f t="shared" si="5"/>
        <v>0</v>
      </c>
      <c r="AH56" s="73">
        <f t="shared" si="5"/>
        <v>0</v>
      </c>
      <c r="AI56" s="73">
        <f aca="true" t="shared" si="6" ref="AI56:BJ56">SUM(AI46:AI55)</f>
        <v>0</v>
      </c>
      <c r="AJ56" s="73">
        <f t="shared" si="6"/>
        <v>0</v>
      </c>
      <c r="AK56" s="73">
        <f t="shared" si="6"/>
        <v>0</v>
      </c>
      <c r="AL56" s="73">
        <f t="shared" si="6"/>
        <v>0.05113526</v>
      </c>
      <c r="AM56" s="73">
        <f t="shared" si="6"/>
        <v>0</v>
      </c>
      <c r="AN56" s="73">
        <f t="shared" si="6"/>
        <v>0</v>
      </c>
      <c r="AO56" s="73">
        <f t="shared" si="6"/>
        <v>0</v>
      </c>
      <c r="AP56" s="73">
        <f t="shared" si="6"/>
        <v>0.042083169</v>
      </c>
      <c r="AQ56" s="73">
        <f t="shared" si="6"/>
        <v>0</v>
      </c>
      <c r="AR56" s="73">
        <f t="shared" si="6"/>
        <v>0</v>
      </c>
      <c r="AS56" s="73">
        <f t="shared" si="6"/>
        <v>0</v>
      </c>
      <c r="AT56" s="73">
        <f t="shared" si="6"/>
        <v>0</v>
      </c>
      <c r="AU56" s="73">
        <f t="shared" si="6"/>
        <v>0</v>
      </c>
      <c r="AV56" s="73">
        <f t="shared" si="6"/>
        <v>471.99744855599994</v>
      </c>
      <c r="AW56" s="73">
        <f t="shared" si="6"/>
        <v>2594.5028196910002</v>
      </c>
      <c r="AX56" s="73">
        <f t="shared" si="6"/>
        <v>31.917464304</v>
      </c>
      <c r="AY56" s="73">
        <f t="shared" si="6"/>
        <v>0</v>
      </c>
      <c r="AZ56" s="73">
        <f t="shared" si="6"/>
        <v>3957.973074366</v>
      </c>
      <c r="BA56" s="73">
        <f t="shared" si="6"/>
        <v>0</v>
      </c>
      <c r="BB56" s="73">
        <f t="shared" si="6"/>
        <v>0</v>
      </c>
      <c r="BC56" s="73">
        <f t="shared" si="6"/>
        <v>0</v>
      </c>
      <c r="BD56" s="73">
        <f t="shared" si="6"/>
        <v>0</v>
      </c>
      <c r="BE56" s="73">
        <f t="shared" si="6"/>
        <v>0</v>
      </c>
      <c r="BF56" s="73">
        <f t="shared" si="6"/>
        <v>195.85907719399998</v>
      </c>
      <c r="BG56" s="73">
        <f t="shared" si="6"/>
        <v>400.041004704</v>
      </c>
      <c r="BH56" s="73">
        <f t="shared" si="6"/>
        <v>63.540901573</v>
      </c>
      <c r="BI56" s="73">
        <f t="shared" si="6"/>
        <v>0</v>
      </c>
      <c r="BJ56" s="73">
        <f t="shared" si="6"/>
        <v>493.6566596608751</v>
      </c>
      <c r="BK56" s="113">
        <f>SUM(BK46:BK55)</f>
        <v>20086.395039006875</v>
      </c>
      <c r="BL56" s="87"/>
    </row>
    <row r="57" spans="1:64" ht="12.75">
      <c r="A57" s="31"/>
      <c r="B57" s="33" t="s">
        <v>71</v>
      </c>
      <c r="C57" s="100">
        <f aca="true" t="shared" si="7" ref="C57:AH57">+C56+C38+C15+C11</f>
        <v>0</v>
      </c>
      <c r="D57" s="65">
        <f t="shared" si="7"/>
        <v>2852.7984226</v>
      </c>
      <c r="E57" s="65">
        <f t="shared" si="7"/>
        <v>0</v>
      </c>
      <c r="F57" s="65">
        <f t="shared" si="7"/>
        <v>0</v>
      </c>
      <c r="G57" s="66">
        <f t="shared" si="7"/>
        <v>0</v>
      </c>
      <c r="H57" s="59">
        <f t="shared" si="7"/>
        <v>254.45657377199996</v>
      </c>
      <c r="I57" s="65">
        <f t="shared" si="7"/>
        <v>19669.902392119002</v>
      </c>
      <c r="J57" s="65">
        <f t="shared" si="7"/>
        <v>555.304263892</v>
      </c>
      <c r="K57" s="65">
        <f t="shared" si="7"/>
        <v>42.881986697</v>
      </c>
      <c r="L57" s="66">
        <f t="shared" si="7"/>
        <v>4455.483848513</v>
      </c>
      <c r="M57" s="59">
        <f t="shared" si="7"/>
        <v>0</v>
      </c>
      <c r="N57" s="65">
        <f t="shared" si="7"/>
        <v>0</v>
      </c>
      <c r="O57" s="65">
        <f t="shared" si="7"/>
        <v>0</v>
      </c>
      <c r="P57" s="65">
        <f t="shared" si="7"/>
        <v>0</v>
      </c>
      <c r="Q57" s="66">
        <f t="shared" si="7"/>
        <v>0</v>
      </c>
      <c r="R57" s="59">
        <f t="shared" si="7"/>
        <v>104.60402136299999</v>
      </c>
      <c r="S57" s="65">
        <f t="shared" si="7"/>
        <v>388.18094830900003</v>
      </c>
      <c r="T57" s="65">
        <f t="shared" si="7"/>
        <v>126.909345874</v>
      </c>
      <c r="U57" s="65">
        <f t="shared" si="7"/>
        <v>0</v>
      </c>
      <c r="V57" s="66">
        <f t="shared" si="7"/>
        <v>284.67845699400004</v>
      </c>
      <c r="W57" s="59">
        <f t="shared" si="7"/>
        <v>0</v>
      </c>
      <c r="X57" s="59">
        <f t="shared" si="7"/>
        <v>0</v>
      </c>
      <c r="Y57" s="59">
        <f t="shared" si="7"/>
        <v>0</v>
      </c>
      <c r="Z57" s="59">
        <f t="shared" si="7"/>
        <v>0</v>
      </c>
      <c r="AA57" s="59">
        <f t="shared" si="7"/>
        <v>0</v>
      </c>
      <c r="AB57" s="59">
        <f t="shared" si="7"/>
        <v>0.194640554</v>
      </c>
      <c r="AC57" s="65">
        <f t="shared" si="7"/>
        <v>24.319739305000002</v>
      </c>
      <c r="AD57" s="65">
        <f t="shared" si="7"/>
        <v>0</v>
      </c>
      <c r="AE57" s="65">
        <f t="shared" si="7"/>
        <v>0</v>
      </c>
      <c r="AF57" s="66">
        <f t="shared" si="7"/>
        <v>0.240759816</v>
      </c>
      <c r="AG57" s="59">
        <f t="shared" si="7"/>
        <v>0</v>
      </c>
      <c r="AH57" s="65">
        <f t="shared" si="7"/>
        <v>0</v>
      </c>
      <c r="AI57" s="65">
        <f aca="true" t="shared" si="8" ref="AI57:BK57">+AI56+AI38+AI15+AI11</f>
        <v>0</v>
      </c>
      <c r="AJ57" s="65">
        <f t="shared" si="8"/>
        <v>0</v>
      </c>
      <c r="AK57" s="66">
        <f t="shared" si="8"/>
        <v>0</v>
      </c>
      <c r="AL57" s="59">
        <f t="shared" si="8"/>
        <v>0.066535819</v>
      </c>
      <c r="AM57" s="65">
        <f t="shared" si="8"/>
        <v>0</v>
      </c>
      <c r="AN57" s="65">
        <f t="shared" si="8"/>
        <v>0</v>
      </c>
      <c r="AO57" s="65">
        <f t="shared" si="8"/>
        <v>0</v>
      </c>
      <c r="AP57" s="66">
        <f t="shared" si="8"/>
        <v>0.092926337</v>
      </c>
      <c r="AQ57" s="59">
        <f t="shared" si="8"/>
        <v>0</v>
      </c>
      <c r="AR57" s="65">
        <f t="shared" si="8"/>
        <v>9.359531209</v>
      </c>
      <c r="AS57" s="65">
        <f t="shared" si="8"/>
        <v>0</v>
      </c>
      <c r="AT57" s="65">
        <f t="shared" si="8"/>
        <v>0</v>
      </c>
      <c r="AU57" s="66">
        <f t="shared" si="8"/>
        <v>0</v>
      </c>
      <c r="AV57" s="59">
        <f t="shared" si="8"/>
        <v>665.3438174629999</v>
      </c>
      <c r="AW57" s="65">
        <f t="shared" si="8"/>
        <v>6973.142977499</v>
      </c>
      <c r="AX57" s="65">
        <f t="shared" si="8"/>
        <v>46.19233079</v>
      </c>
      <c r="AY57" s="65">
        <f t="shared" si="8"/>
        <v>0</v>
      </c>
      <c r="AZ57" s="66">
        <f t="shared" si="8"/>
        <v>5851.770869405001</v>
      </c>
      <c r="BA57" s="59">
        <f t="shared" si="8"/>
        <v>0</v>
      </c>
      <c r="BB57" s="65">
        <f t="shared" si="8"/>
        <v>0</v>
      </c>
      <c r="BC57" s="65">
        <f t="shared" si="8"/>
        <v>0</v>
      </c>
      <c r="BD57" s="65">
        <f t="shared" si="8"/>
        <v>0</v>
      </c>
      <c r="BE57" s="66">
        <f t="shared" si="8"/>
        <v>0</v>
      </c>
      <c r="BF57" s="59">
        <f t="shared" si="8"/>
        <v>275.376430301</v>
      </c>
      <c r="BG57" s="65">
        <f t="shared" si="8"/>
        <v>508.682498178</v>
      </c>
      <c r="BH57" s="65">
        <f t="shared" si="8"/>
        <v>73.80889071</v>
      </c>
      <c r="BI57" s="65">
        <f t="shared" si="8"/>
        <v>0</v>
      </c>
      <c r="BJ57" s="66">
        <f t="shared" si="8"/>
        <v>695.1546139695247</v>
      </c>
      <c r="BK57" s="113">
        <f t="shared" si="8"/>
        <v>43858.94682148853</v>
      </c>
      <c r="BL57" s="87"/>
    </row>
    <row r="58" spans="1:64" ht="3.75" customHeight="1">
      <c r="A58" s="10"/>
      <c r="B58" s="19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2"/>
      <c r="BL58" s="87"/>
    </row>
    <row r="59" spans="1:64" ht="3.75" customHeight="1">
      <c r="A59" s="10"/>
      <c r="B59" s="19"/>
      <c r="C59" s="22"/>
      <c r="D59" s="28"/>
      <c r="E59" s="22"/>
      <c r="F59" s="22"/>
      <c r="G59" s="22"/>
      <c r="H59" s="22"/>
      <c r="I59" s="22"/>
      <c r="J59" s="22"/>
      <c r="K59" s="22"/>
      <c r="L59" s="22"/>
      <c r="M59" s="22"/>
      <c r="N59" s="28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8"/>
      <c r="AS59" s="22"/>
      <c r="AT59" s="22"/>
      <c r="AU59" s="22"/>
      <c r="AV59" s="22"/>
      <c r="AW59" s="22"/>
      <c r="AX59" s="22"/>
      <c r="AY59" s="22"/>
      <c r="AZ59" s="22"/>
      <c r="BA59" s="22"/>
      <c r="BB59" s="28"/>
      <c r="BC59" s="22"/>
      <c r="BD59" s="22"/>
      <c r="BE59" s="22"/>
      <c r="BF59" s="22"/>
      <c r="BG59" s="28"/>
      <c r="BH59" s="22"/>
      <c r="BI59" s="22"/>
      <c r="BJ59" s="22"/>
      <c r="BK59" s="24"/>
      <c r="BL59" s="87"/>
    </row>
    <row r="60" spans="1:64" ht="12.75">
      <c r="A60" s="10" t="s">
        <v>1</v>
      </c>
      <c r="B60" s="16" t="s">
        <v>7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2"/>
      <c r="BL60" s="87"/>
    </row>
    <row r="61" spans="1:252" s="3" customFormat="1" ht="12.75">
      <c r="A61" s="10" t="s">
        <v>67</v>
      </c>
      <c r="B61" s="21" t="s">
        <v>2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6"/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10"/>
      <c r="B62" s="21" t="s">
        <v>165</v>
      </c>
      <c r="C62" s="101">
        <v>0</v>
      </c>
      <c r="D62" s="46">
        <v>1.171306125</v>
      </c>
      <c r="E62" s="69">
        <v>0</v>
      </c>
      <c r="F62" s="69">
        <v>0</v>
      </c>
      <c r="G62" s="70">
        <v>0</v>
      </c>
      <c r="H62" s="68">
        <v>876.852523115</v>
      </c>
      <c r="I62" s="69">
        <v>0.461995276</v>
      </c>
      <c r="J62" s="69">
        <v>0</v>
      </c>
      <c r="K62" s="69">
        <v>0</v>
      </c>
      <c r="L62" s="70">
        <v>58.849808347</v>
      </c>
      <c r="M62" s="60">
        <v>0</v>
      </c>
      <c r="N62" s="61">
        <v>0</v>
      </c>
      <c r="O62" s="60">
        <v>0</v>
      </c>
      <c r="P62" s="60">
        <v>0</v>
      </c>
      <c r="Q62" s="60">
        <v>0</v>
      </c>
      <c r="R62" s="68">
        <v>546.841800195</v>
      </c>
      <c r="S62" s="69">
        <v>0.005162292</v>
      </c>
      <c r="T62" s="69">
        <v>0</v>
      </c>
      <c r="U62" s="69">
        <v>0</v>
      </c>
      <c r="V62" s="70">
        <v>15.196955886</v>
      </c>
      <c r="W62" s="68">
        <v>0</v>
      </c>
      <c r="X62" s="69">
        <v>0</v>
      </c>
      <c r="Y62" s="69">
        <v>0</v>
      </c>
      <c r="Z62" s="69">
        <v>0</v>
      </c>
      <c r="AA62" s="70">
        <v>0</v>
      </c>
      <c r="AB62" s="68">
        <v>2.884329778</v>
      </c>
      <c r="AC62" s="69">
        <v>0</v>
      </c>
      <c r="AD62" s="69">
        <v>0</v>
      </c>
      <c r="AE62" s="69">
        <v>0</v>
      </c>
      <c r="AF62" s="70">
        <v>0.059716466</v>
      </c>
      <c r="AG62" s="60">
        <v>0</v>
      </c>
      <c r="AH62" s="60">
        <v>0</v>
      </c>
      <c r="AI62" s="60">
        <v>0</v>
      </c>
      <c r="AJ62" s="60">
        <v>0</v>
      </c>
      <c r="AK62" s="60">
        <v>0</v>
      </c>
      <c r="AL62" s="68">
        <v>1.273908025</v>
      </c>
      <c r="AM62" s="69">
        <v>0</v>
      </c>
      <c r="AN62" s="69">
        <v>0</v>
      </c>
      <c r="AO62" s="69">
        <v>0</v>
      </c>
      <c r="AP62" s="70">
        <v>0.0101625</v>
      </c>
      <c r="AQ62" s="68">
        <v>0</v>
      </c>
      <c r="AR62" s="71">
        <v>0</v>
      </c>
      <c r="AS62" s="69">
        <v>0</v>
      </c>
      <c r="AT62" s="69">
        <v>0</v>
      </c>
      <c r="AU62" s="70">
        <v>0</v>
      </c>
      <c r="AV62" s="68">
        <v>4008.113561237</v>
      </c>
      <c r="AW62" s="69">
        <v>8.895099704</v>
      </c>
      <c r="AX62" s="69">
        <v>0</v>
      </c>
      <c r="AY62" s="69">
        <v>0</v>
      </c>
      <c r="AZ62" s="70">
        <v>597.661489987</v>
      </c>
      <c r="BA62" s="68">
        <v>0</v>
      </c>
      <c r="BB62" s="71">
        <v>0</v>
      </c>
      <c r="BC62" s="69">
        <v>0</v>
      </c>
      <c r="BD62" s="69">
        <v>0</v>
      </c>
      <c r="BE62" s="70">
        <v>0</v>
      </c>
      <c r="BF62" s="68">
        <v>1807.601556174</v>
      </c>
      <c r="BG62" s="71">
        <v>3.236136055</v>
      </c>
      <c r="BH62" s="69">
        <v>0</v>
      </c>
      <c r="BI62" s="69">
        <v>0</v>
      </c>
      <c r="BJ62" s="70">
        <v>147.950052365</v>
      </c>
      <c r="BK62" s="114">
        <v>8077.065563527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3" customFormat="1" ht="12.75">
      <c r="A63" s="31"/>
      <c r="B63" s="32" t="s">
        <v>76</v>
      </c>
      <c r="C63" s="44">
        <f>SUM(C62)</f>
        <v>0</v>
      </c>
      <c r="D63" s="63">
        <f>SUM(D62)</f>
        <v>1.171306125</v>
      </c>
      <c r="E63" s="63">
        <f aca="true" t="shared" si="9" ref="E63:BJ63">SUM(E62)</f>
        <v>0</v>
      </c>
      <c r="F63" s="63">
        <f t="shared" si="9"/>
        <v>0</v>
      </c>
      <c r="G63" s="62">
        <f t="shared" si="9"/>
        <v>0</v>
      </c>
      <c r="H63" s="43">
        <f t="shared" si="9"/>
        <v>876.852523115</v>
      </c>
      <c r="I63" s="63">
        <f t="shared" si="9"/>
        <v>0.461995276</v>
      </c>
      <c r="J63" s="63">
        <f t="shared" si="9"/>
        <v>0</v>
      </c>
      <c r="K63" s="63">
        <f t="shared" si="9"/>
        <v>0</v>
      </c>
      <c r="L63" s="62">
        <f t="shared" si="9"/>
        <v>58.849808347</v>
      </c>
      <c r="M63" s="44">
        <f t="shared" si="9"/>
        <v>0</v>
      </c>
      <c r="N63" s="44">
        <f t="shared" si="9"/>
        <v>0</v>
      </c>
      <c r="O63" s="44">
        <f t="shared" si="9"/>
        <v>0</v>
      </c>
      <c r="P63" s="44">
        <f t="shared" si="9"/>
        <v>0</v>
      </c>
      <c r="Q63" s="67">
        <f t="shared" si="9"/>
        <v>0</v>
      </c>
      <c r="R63" s="43">
        <f t="shared" si="9"/>
        <v>546.841800195</v>
      </c>
      <c r="S63" s="63">
        <f t="shared" si="9"/>
        <v>0.005162292</v>
      </c>
      <c r="T63" s="63">
        <f t="shared" si="9"/>
        <v>0</v>
      </c>
      <c r="U63" s="63">
        <f t="shared" si="9"/>
        <v>0</v>
      </c>
      <c r="V63" s="62">
        <f t="shared" si="9"/>
        <v>15.196955886</v>
      </c>
      <c r="W63" s="43">
        <f t="shared" si="9"/>
        <v>0</v>
      </c>
      <c r="X63" s="63">
        <f t="shared" si="9"/>
        <v>0</v>
      </c>
      <c r="Y63" s="63">
        <f t="shared" si="9"/>
        <v>0</v>
      </c>
      <c r="Z63" s="63">
        <f t="shared" si="9"/>
        <v>0</v>
      </c>
      <c r="AA63" s="62">
        <f t="shared" si="9"/>
        <v>0</v>
      </c>
      <c r="AB63" s="43">
        <f t="shared" si="9"/>
        <v>2.884329778</v>
      </c>
      <c r="AC63" s="63">
        <f t="shared" si="9"/>
        <v>0</v>
      </c>
      <c r="AD63" s="63">
        <f t="shared" si="9"/>
        <v>0</v>
      </c>
      <c r="AE63" s="63">
        <f t="shared" si="9"/>
        <v>0</v>
      </c>
      <c r="AF63" s="62">
        <f t="shared" si="9"/>
        <v>0.059716466</v>
      </c>
      <c r="AG63" s="44">
        <f t="shared" si="9"/>
        <v>0</v>
      </c>
      <c r="AH63" s="44">
        <f t="shared" si="9"/>
        <v>0</v>
      </c>
      <c r="AI63" s="44">
        <f t="shared" si="9"/>
        <v>0</v>
      </c>
      <c r="AJ63" s="44">
        <f t="shared" si="9"/>
        <v>0</v>
      </c>
      <c r="AK63" s="67">
        <f t="shared" si="9"/>
        <v>0</v>
      </c>
      <c r="AL63" s="43">
        <f t="shared" si="9"/>
        <v>1.273908025</v>
      </c>
      <c r="AM63" s="63">
        <f t="shared" si="9"/>
        <v>0</v>
      </c>
      <c r="AN63" s="63">
        <f t="shared" si="9"/>
        <v>0</v>
      </c>
      <c r="AO63" s="63">
        <f t="shared" si="9"/>
        <v>0</v>
      </c>
      <c r="AP63" s="62">
        <f t="shared" si="9"/>
        <v>0.0101625</v>
      </c>
      <c r="AQ63" s="43">
        <f t="shared" si="9"/>
        <v>0</v>
      </c>
      <c r="AR63" s="63">
        <f t="shared" si="9"/>
        <v>0</v>
      </c>
      <c r="AS63" s="63">
        <f t="shared" si="9"/>
        <v>0</v>
      </c>
      <c r="AT63" s="63">
        <f t="shared" si="9"/>
        <v>0</v>
      </c>
      <c r="AU63" s="62">
        <f t="shared" si="9"/>
        <v>0</v>
      </c>
      <c r="AV63" s="43">
        <f t="shared" si="9"/>
        <v>4008.113561237</v>
      </c>
      <c r="AW63" s="63">
        <f t="shared" si="9"/>
        <v>8.895099704</v>
      </c>
      <c r="AX63" s="63">
        <f t="shared" si="9"/>
        <v>0</v>
      </c>
      <c r="AY63" s="63">
        <f t="shared" si="9"/>
        <v>0</v>
      </c>
      <c r="AZ63" s="62">
        <f t="shared" si="9"/>
        <v>597.661489987</v>
      </c>
      <c r="BA63" s="43">
        <f t="shared" si="9"/>
        <v>0</v>
      </c>
      <c r="BB63" s="63">
        <f t="shared" si="9"/>
        <v>0</v>
      </c>
      <c r="BC63" s="63">
        <f t="shared" si="9"/>
        <v>0</v>
      </c>
      <c r="BD63" s="63">
        <f t="shared" si="9"/>
        <v>0</v>
      </c>
      <c r="BE63" s="62">
        <f t="shared" si="9"/>
        <v>0</v>
      </c>
      <c r="BF63" s="43">
        <f t="shared" si="9"/>
        <v>1807.601556174</v>
      </c>
      <c r="BG63" s="63">
        <f t="shared" si="9"/>
        <v>3.236136055</v>
      </c>
      <c r="BH63" s="63">
        <f t="shared" si="9"/>
        <v>0</v>
      </c>
      <c r="BI63" s="63">
        <f t="shared" si="9"/>
        <v>0</v>
      </c>
      <c r="BJ63" s="62">
        <f t="shared" si="9"/>
        <v>147.950052365</v>
      </c>
      <c r="BK63" s="115">
        <f>SUM(BK62:BK62)</f>
        <v>8077.065563527</v>
      </c>
      <c r="BL63" s="87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64" ht="12.75">
      <c r="A64" s="10" t="s">
        <v>68</v>
      </c>
      <c r="B64" s="17" t="s">
        <v>15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8"/>
      <c r="BL64" s="87"/>
    </row>
    <row r="65" spans="1:64" ht="12.75">
      <c r="A65" s="10"/>
      <c r="B65" s="21" t="s">
        <v>117</v>
      </c>
      <c r="C65" s="48">
        <v>0</v>
      </c>
      <c r="D65" s="46">
        <v>0.860299436</v>
      </c>
      <c r="E65" s="40">
        <v>0</v>
      </c>
      <c r="F65" s="40">
        <v>0</v>
      </c>
      <c r="G65" s="47">
        <v>0</v>
      </c>
      <c r="H65" s="64">
        <v>121.0702341</v>
      </c>
      <c r="I65" s="40">
        <v>20.434579186</v>
      </c>
      <c r="J65" s="40">
        <v>0</v>
      </c>
      <c r="K65" s="40">
        <v>0</v>
      </c>
      <c r="L65" s="47">
        <v>70.959336493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37.256538845</v>
      </c>
      <c r="S65" s="40">
        <v>3.808263164</v>
      </c>
      <c r="T65" s="40">
        <v>0</v>
      </c>
      <c r="U65" s="40">
        <v>0</v>
      </c>
      <c r="V65" s="47">
        <v>6.786857533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0.942483585</v>
      </c>
      <c r="AC65" s="40">
        <v>0</v>
      </c>
      <c r="AD65" s="40">
        <v>0</v>
      </c>
      <c r="AE65" s="40">
        <v>0</v>
      </c>
      <c r="AF65" s="47">
        <v>0.001031228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0.288036275</v>
      </c>
      <c r="AM65" s="40">
        <v>0</v>
      </c>
      <c r="AN65" s="40">
        <v>0</v>
      </c>
      <c r="AO65" s="40">
        <v>0</v>
      </c>
      <c r="AP65" s="47">
        <v>0.027196591</v>
      </c>
      <c r="AQ65" s="64">
        <v>0.036983033</v>
      </c>
      <c r="AR65" s="46">
        <v>0</v>
      </c>
      <c r="AS65" s="40">
        <v>0</v>
      </c>
      <c r="AT65" s="40">
        <v>0</v>
      </c>
      <c r="AU65" s="47">
        <v>0</v>
      </c>
      <c r="AV65" s="64">
        <v>1289.794679369</v>
      </c>
      <c r="AW65" s="40">
        <v>81.662767683</v>
      </c>
      <c r="AX65" s="40">
        <v>0.101420617</v>
      </c>
      <c r="AY65" s="40">
        <v>0</v>
      </c>
      <c r="AZ65" s="47">
        <v>631.931182658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299.981727032</v>
      </c>
      <c r="BG65" s="46">
        <v>7.675978507</v>
      </c>
      <c r="BH65" s="40">
        <v>0</v>
      </c>
      <c r="BI65" s="40">
        <v>0</v>
      </c>
      <c r="BJ65" s="47">
        <v>53.487175187</v>
      </c>
      <c r="BK65" s="42">
        <v>2627.106770522</v>
      </c>
      <c r="BL65" s="87"/>
    </row>
    <row r="66" spans="1:64" ht="12.75">
      <c r="A66" s="10"/>
      <c r="B66" s="21" t="s">
        <v>108</v>
      </c>
      <c r="C66" s="48">
        <v>0</v>
      </c>
      <c r="D66" s="46">
        <v>0.902315243</v>
      </c>
      <c r="E66" s="40">
        <v>0</v>
      </c>
      <c r="F66" s="40">
        <v>0</v>
      </c>
      <c r="G66" s="47">
        <v>0</v>
      </c>
      <c r="H66" s="64">
        <v>29.099555521</v>
      </c>
      <c r="I66" s="40">
        <v>42.207399756</v>
      </c>
      <c r="J66" s="40">
        <v>0</v>
      </c>
      <c r="K66" s="40">
        <v>0</v>
      </c>
      <c r="L66" s="47">
        <v>154.752664561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9.891182152</v>
      </c>
      <c r="S66" s="40">
        <v>30.353285353</v>
      </c>
      <c r="T66" s="40">
        <v>0</v>
      </c>
      <c r="U66" s="40">
        <v>0</v>
      </c>
      <c r="V66" s="47">
        <v>27.730511584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0.002637749</v>
      </c>
      <c r="AC66" s="40">
        <v>0</v>
      </c>
      <c r="AD66" s="40">
        <v>0</v>
      </c>
      <c r="AE66" s="40">
        <v>0</v>
      </c>
      <c r="AF66" s="47">
        <v>0.030500727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0.006293684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329.191538335</v>
      </c>
      <c r="AW66" s="40">
        <v>347.558600878</v>
      </c>
      <c r="AX66" s="40">
        <v>2.098011741</v>
      </c>
      <c r="AY66" s="40">
        <v>0</v>
      </c>
      <c r="AZ66" s="47">
        <v>1810.500667063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126.40893278</v>
      </c>
      <c r="BG66" s="46">
        <v>68.506802669</v>
      </c>
      <c r="BH66" s="40">
        <v>0</v>
      </c>
      <c r="BI66" s="40">
        <v>0</v>
      </c>
      <c r="BJ66" s="47">
        <v>312.508502</v>
      </c>
      <c r="BK66" s="42">
        <v>3291.749401796</v>
      </c>
      <c r="BL66" s="87"/>
    </row>
    <row r="67" spans="1:64" ht="12.75">
      <c r="A67" s="10"/>
      <c r="B67" s="21" t="s">
        <v>114</v>
      </c>
      <c r="C67" s="48">
        <v>0</v>
      </c>
      <c r="D67" s="46">
        <v>13.677900935</v>
      </c>
      <c r="E67" s="40">
        <v>0</v>
      </c>
      <c r="F67" s="40">
        <v>0</v>
      </c>
      <c r="G67" s="47">
        <v>0</v>
      </c>
      <c r="H67" s="64">
        <v>77.84695083</v>
      </c>
      <c r="I67" s="40">
        <v>4.171986529</v>
      </c>
      <c r="J67" s="40">
        <v>0</v>
      </c>
      <c r="K67" s="40">
        <v>0</v>
      </c>
      <c r="L67" s="47">
        <v>91.654762713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35.556831135</v>
      </c>
      <c r="S67" s="40">
        <v>0.299096315</v>
      </c>
      <c r="T67" s="40">
        <v>0</v>
      </c>
      <c r="U67" s="40">
        <v>0</v>
      </c>
      <c r="V67" s="47">
        <v>4.874016058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0.116636546</v>
      </c>
      <c r="AC67" s="40">
        <v>0</v>
      </c>
      <c r="AD67" s="40">
        <v>0</v>
      </c>
      <c r="AE67" s="40">
        <v>0</v>
      </c>
      <c r="AF67" s="47">
        <v>0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0.047370999</v>
      </c>
      <c r="AM67" s="40">
        <v>0</v>
      </c>
      <c r="AN67" s="40">
        <v>0</v>
      </c>
      <c r="AO67" s="40">
        <v>0</v>
      </c>
      <c r="AP67" s="47">
        <v>0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129.825204497</v>
      </c>
      <c r="AW67" s="40">
        <v>16.355388492</v>
      </c>
      <c r="AX67" s="40">
        <v>0.282271958</v>
      </c>
      <c r="AY67" s="40">
        <v>0</v>
      </c>
      <c r="AZ67" s="47">
        <v>97.182677891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55.513670054</v>
      </c>
      <c r="BG67" s="46">
        <v>1.655673107</v>
      </c>
      <c r="BH67" s="40">
        <v>0</v>
      </c>
      <c r="BI67" s="40">
        <v>0</v>
      </c>
      <c r="BJ67" s="47">
        <v>22.788485121</v>
      </c>
      <c r="BK67" s="42">
        <v>551.84892318</v>
      </c>
      <c r="BL67" s="87"/>
    </row>
    <row r="68" spans="1:64" ht="12.75">
      <c r="A68" s="10"/>
      <c r="B68" s="21" t="s">
        <v>129</v>
      </c>
      <c r="C68" s="48">
        <v>0</v>
      </c>
      <c r="D68" s="46">
        <v>0.6845425</v>
      </c>
      <c r="E68" s="40">
        <v>0</v>
      </c>
      <c r="F68" s="40">
        <v>0</v>
      </c>
      <c r="G68" s="47">
        <v>0</v>
      </c>
      <c r="H68" s="64">
        <v>14.756866992</v>
      </c>
      <c r="I68" s="40">
        <v>0.928703594</v>
      </c>
      <c r="J68" s="40">
        <v>0</v>
      </c>
      <c r="K68" s="40">
        <v>0</v>
      </c>
      <c r="L68" s="47">
        <v>28.33574113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6.233853733</v>
      </c>
      <c r="S68" s="40">
        <v>10.047827884</v>
      </c>
      <c r="T68" s="40">
        <v>0</v>
      </c>
      <c r="U68" s="40">
        <v>0</v>
      </c>
      <c r="V68" s="47">
        <v>5.379704236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10.959933951</v>
      </c>
      <c r="AW68" s="40">
        <v>1.600328895</v>
      </c>
      <c r="AX68" s="40">
        <v>0</v>
      </c>
      <c r="AY68" s="40">
        <v>0</v>
      </c>
      <c r="AZ68" s="47">
        <v>14.536378933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4.530492704</v>
      </c>
      <c r="BG68" s="46">
        <v>0.03654783</v>
      </c>
      <c r="BH68" s="40">
        <v>0</v>
      </c>
      <c r="BI68" s="40">
        <v>0</v>
      </c>
      <c r="BJ68" s="47">
        <v>1.831032227</v>
      </c>
      <c r="BK68" s="42">
        <v>99.861954609</v>
      </c>
      <c r="BL68" s="87"/>
    </row>
    <row r="69" spans="1:64" ht="12.75">
      <c r="A69" s="10"/>
      <c r="B69" s="108" t="s">
        <v>131</v>
      </c>
      <c r="C69" s="48">
        <v>0</v>
      </c>
      <c r="D69" s="46">
        <v>1.048378334</v>
      </c>
      <c r="E69" s="40">
        <v>0</v>
      </c>
      <c r="F69" s="40">
        <v>0</v>
      </c>
      <c r="G69" s="47">
        <v>0</v>
      </c>
      <c r="H69" s="64">
        <v>68.317795968</v>
      </c>
      <c r="I69" s="40">
        <v>26.962288446</v>
      </c>
      <c r="J69" s="40">
        <v>0</v>
      </c>
      <c r="K69" s="40">
        <v>0</v>
      </c>
      <c r="L69" s="47">
        <v>135.011168332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30.96324089</v>
      </c>
      <c r="S69" s="40">
        <v>1.915903805</v>
      </c>
      <c r="T69" s="40">
        <v>0</v>
      </c>
      <c r="U69" s="40">
        <v>0</v>
      </c>
      <c r="V69" s="47">
        <v>10.506363464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0.027716601</v>
      </c>
      <c r="AC69" s="40">
        <v>0</v>
      </c>
      <c r="AD69" s="40">
        <v>0</v>
      </c>
      <c r="AE69" s="40">
        <v>0</v>
      </c>
      <c r="AF69" s="47">
        <v>0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0.035791207</v>
      </c>
      <c r="AM69" s="40">
        <v>0</v>
      </c>
      <c r="AN69" s="40">
        <v>0</v>
      </c>
      <c r="AO69" s="40">
        <v>0</v>
      </c>
      <c r="AP69" s="47">
        <v>0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221.339106442</v>
      </c>
      <c r="AW69" s="40">
        <v>88.962801038</v>
      </c>
      <c r="AX69" s="40">
        <v>0</v>
      </c>
      <c r="AY69" s="40">
        <v>0</v>
      </c>
      <c r="AZ69" s="47">
        <v>425.02546741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91.330400339</v>
      </c>
      <c r="BG69" s="46">
        <v>6.872548757</v>
      </c>
      <c r="BH69" s="40">
        <v>0</v>
      </c>
      <c r="BI69" s="40">
        <v>0</v>
      </c>
      <c r="BJ69" s="47">
        <v>76.609990806</v>
      </c>
      <c r="BK69" s="42">
        <v>1184.928961839</v>
      </c>
      <c r="BL69" s="87"/>
    </row>
    <row r="70" spans="1:64" ht="12.75">
      <c r="A70" s="10"/>
      <c r="B70" s="21" t="s">
        <v>115</v>
      </c>
      <c r="C70" s="48">
        <v>0</v>
      </c>
      <c r="D70" s="46">
        <v>17.300584403</v>
      </c>
      <c r="E70" s="40">
        <v>0</v>
      </c>
      <c r="F70" s="40">
        <v>0</v>
      </c>
      <c r="G70" s="47">
        <v>0</v>
      </c>
      <c r="H70" s="64">
        <v>648.857306647</v>
      </c>
      <c r="I70" s="40">
        <v>40.530273711</v>
      </c>
      <c r="J70" s="40">
        <v>0</v>
      </c>
      <c r="K70" s="40">
        <v>0</v>
      </c>
      <c r="L70" s="47">
        <v>301.844061789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219.807173459</v>
      </c>
      <c r="S70" s="40">
        <v>0.494755023</v>
      </c>
      <c r="T70" s="40">
        <v>0</v>
      </c>
      <c r="U70" s="40">
        <v>0</v>
      </c>
      <c r="V70" s="47">
        <v>45.126885417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2.807822415</v>
      </c>
      <c r="AC70" s="40">
        <v>0</v>
      </c>
      <c r="AD70" s="40">
        <v>0</v>
      </c>
      <c r="AE70" s="40">
        <v>0</v>
      </c>
      <c r="AF70" s="47">
        <v>0.00739942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1.996130354</v>
      </c>
      <c r="AM70" s="40">
        <v>0</v>
      </c>
      <c r="AN70" s="40">
        <v>0</v>
      </c>
      <c r="AO70" s="40">
        <v>0</v>
      </c>
      <c r="AP70" s="47">
        <v>0</v>
      </c>
      <c r="AQ70" s="64">
        <v>0.0150245</v>
      </c>
      <c r="AR70" s="46">
        <v>0</v>
      </c>
      <c r="AS70" s="40">
        <v>0</v>
      </c>
      <c r="AT70" s="40">
        <v>0</v>
      </c>
      <c r="AU70" s="47">
        <v>0</v>
      </c>
      <c r="AV70" s="64">
        <v>2992.32919858</v>
      </c>
      <c r="AW70" s="40">
        <v>97.025629001</v>
      </c>
      <c r="AX70" s="40">
        <v>0.200366727</v>
      </c>
      <c r="AY70" s="40">
        <v>0</v>
      </c>
      <c r="AZ70" s="47">
        <v>910.277569576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1118.761596673</v>
      </c>
      <c r="BG70" s="46">
        <v>13.674249479</v>
      </c>
      <c r="BH70" s="40">
        <v>0.071022271</v>
      </c>
      <c r="BI70" s="40">
        <v>0</v>
      </c>
      <c r="BJ70" s="47">
        <v>130.682837704</v>
      </c>
      <c r="BK70" s="42">
        <v>6541.809887149</v>
      </c>
      <c r="BL70" s="87"/>
    </row>
    <row r="71" spans="1:64" ht="12.75">
      <c r="A71" s="10"/>
      <c r="B71" s="21" t="s">
        <v>130</v>
      </c>
      <c r="C71" s="48">
        <v>0</v>
      </c>
      <c r="D71" s="46">
        <v>8.088568623</v>
      </c>
      <c r="E71" s="40">
        <v>0</v>
      </c>
      <c r="F71" s="40">
        <v>0</v>
      </c>
      <c r="G71" s="47">
        <v>0</v>
      </c>
      <c r="H71" s="64">
        <v>13.221779728</v>
      </c>
      <c r="I71" s="40">
        <v>0.978517319</v>
      </c>
      <c r="J71" s="40">
        <v>0</v>
      </c>
      <c r="K71" s="40">
        <v>0</v>
      </c>
      <c r="L71" s="47">
        <v>37.949983033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4.815810813</v>
      </c>
      <c r="S71" s="40">
        <v>0</v>
      </c>
      <c r="T71" s="40">
        <v>0</v>
      </c>
      <c r="U71" s="40">
        <v>0</v>
      </c>
      <c r="V71" s="47">
        <v>2.091229754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0.000439057</v>
      </c>
      <c r="AC71" s="40">
        <v>0</v>
      </c>
      <c r="AD71" s="40">
        <v>0</v>
      </c>
      <c r="AE71" s="40">
        <v>0</v>
      </c>
      <c r="AF71" s="47">
        <v>0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0.000556221</v>
      </c>
      <c r="AM71" s="40">
        <v>0</v>
      </c>
      <c r="AN71" s="40">
        <v>0</v>
      </c>
      <c r="AO71" s="40">
        <v>0</v>
      </c>
      <c r="AP71" s="47">
        <v>0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7.859464782</v>
      </c>
      <c r="AW71" s="40">
        <v>2.796668441</v>
      </c>
      <c r="AX71" s="40">
        <v>0</v>
      </c>
      <c r="AY71" s="40">
        <v>0</v>
      </c>
      <c r="AZ71" s="47">
        <v>15.063284548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2.465660466</v>
      </c>
      <c r="BG71" s="46">
        <v>0.280467101</v>
      </c>
      <c r="BH71" s="40">
        <v>0</v>
      </c>
      <c r="BI71" s="40">
        <v>0</v>
      </c>
      <c r="BJ71" s="47">
        <v>2.600814882</v>
      </c>
      <c r="BK71" s="42">
        <v>98.213244768</v>
      </c>
      <c r="BL71" s="87"/>
    </row>
    <row r="72" spans="1:64" ht="12.75">
      <c r="A72" s="10"/>
      <c r="B72" s="21" t="s">
        <v>106</v>
      </c>
      <c r="C72" s="48">
        <v>0</v>
      </c>
      <c r="D72" s="46">
        <v>0</v>
      </c>
      <c r="E72" s="40">
        <v>0</v>
      </c>
      <c r="F72" s="40">
        <v>0</v>
      </c>
      <c r="G72" s="47">
        <v>0</v>
      </c>
      <c r="H72" s="64">
        <v>2.262142989</v>
      </c>
      <c r="I72" s="40">
        <v>0.061703495</v>
      </c>
      <c r="J72" s="40">
        <v>0</v>
      </c>
      <c r="K72" s="40">
        <v>0</v>
      </c>
      <c r="L72" s="47">
        <v>3.474363382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0.53704696</v>
      </c>
      <c r="S72" s="40">
        <v>0</v>
      </c>
      <c r="T72" s="40">
        <v>0</v>
      </c>
      <c r="U72" s="40">
        <v>0</v>
      </c>
      <c r="V72" s="47">
        <v>0.741430088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</v>
      </c>
      <c r="AC72" s="40">
        <v>0</v>
      </c>
      <c r="AD72" s="40">
        <v>0</v>
      </c>
      <c r="AE72" s="40">
        <v>0</v>
      </c>
      <c r="AF72" s="47">
        <v>0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0.001376313</v>
      </c>
      <c r="AM72" s="40">
        <v>0</v>
      </c>
      <c r="AN72" s="40">
        <v>0</v>
      </c>
      <c r="AO72" s="40">
        <v>0</v>
      </c>
      <c r="AP72" s="47">
        <v>0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14.542974763</v>
      </c>
      <c r="AW72" s="40">
        <v>10.919005484</v>
      </c>
      <c r="AX72" s="40">
        <v>0</v>
      </c>
      <c r="AY72" s="40">
        <v>0</v>
      </c>
      <c r="AZ72" s="47">
        <v>64.790137652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4.070883683</v>
      </c>
      <c r="BG72" s="46">
        <v>0</v>
      </c>
      <c r="BH72" s="40">
        <v>0</v>
      </c>
      <c r="BI72" s="40">
        <v>0</v>
      </c>
      <c r="BJ72" s="47">
        <v>5.676051116</v>
      </c>
      <c r="BK72" s="42">
        <v>107.077115925</v>
      </c>
      <c r="BL72" s="87"/>
    </row>
    <row r="73" spans="1:64" ht="12.75">
      <c r="A73" s="10"/>
      <c r="B73" s="21" t="s">
        <v>109</v>
      </c>
      <c r="C73" s="48">
        <v>0</v>
      </c>
      <c r="D73" s="46">
        <v>3.893885001</v>
      </c>
      <c r="E73" s="40">
        <v>0</v>
      </c>
      <c r="F73" s="40">
        <v>0</v>
      </c>
      <c r="G73" s="47">
        <v>0</v>
      </c>
      <c r="H73" s="64">
        <v>30.34873086</v>
      </c>
      <c r="I73" s="40">
        <v>14.499725868</v>
      </c>
      <c r="J73" s="40">
        <v>0</v>
      </c>
      <c r="K73" s="40">
        <v>0</v>
      </c>
      <c r="L73" s="47">
        <v>22.036760057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11.273158264</v>
      </c>
      <c r="S73" s="40">
        <v>0</v>
      </c>
      <c r="T73" s="40">
        <v>0</v>
      </c>
      <c r="U73" s="40">
        <v>0</v>
      </c>
      <c r="V73" s="47">
        <v>3.165669938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0.010080801</v>
      </c>
      <c r="AC73" s="40">
        <v>0</v>
      </c>
      <c r="AD73" s="40">
        <v>0</v>
      </c>
      <c r="AE73" s="40">
        <v>0</v>
      </c>
      <c r="AF73" s="47">
        <v>0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0.056935337</v>
      </c>
      <c r="AM73" s="40">
        <v>0</v>
      </c>
      <c r="AN73" s="40">
        <v>0</v>
      </c>
      <c r="AO73" s="40">
        <v>0</v>
      </c>
      <c r="AP73" s="47">
        <v>0</v>
      </c>
      <c r="AQ73" s="64">
        <v>0</v>
      </c>
      <c r="AR73" s="46">
        <v>0</v>
      </c>
      <c r="AS73" s="40">
        <v>0</v>
      </c>
      <c r="AT73" s="40">
        <v>0</v>
      </c>
      <c r="AU73" s="47">
        <v>0</v>
      </c>
      <c r="AV73" s="64">
        <v>25.705629148</v>
      </c>
      <c r="AW73" s="40">
        <v>5.208534353</v>
      </c>
      <c r="AX73" s="40">
        <v>0</v>
      </c>
      <c r="AY73" s="40">
        <v>0</v>
      </c>
      <c r="AZ73" s="47">
        <v>15.412380981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10.872221626</v>
      </c>
      <c r="BG73" s="46">
        <v>0.330987606</v>
      </c>
      <c r="BH73" s="40">
        <v>0</v>
      </c>
      <c r="BI73" s="40">
        <v>0</v>
      </c>
      <c r="BJ73" s="47">
        <v>5.008711542</v>
      </c>
      <c r="BK73" s="42">
        <v>147.823411382</v>
      </c>
      <c r="BL73" s="87"/>
    </row>
    <row r="74" spans="1:64" ht="12.75">
      <c r="A74" s="10"/>
      <c r="B74" s="21" t="s">
        <v>107</v>
      </c>
      <c r="C74" s="48">
        <v>0</v>
      </c>
      <c r="D74" s="46">
        <v>318.118683607</v>
      </c>
      <c r="E74" s="40">
        <v>0</v>
      </c>
      <c r="F74" s="40">
        <v>0</v>
      </c>
      <c r="G74" s="47">
        <v>0</v>
      </c>
      <c r="H74" s="64">
        <v>8.667573182</v>
      </c>
      <c r="I74" s="40">
        <v>274.7056355</v>
      </c>
      <c r="J74" s="40">
        <v>0</v>
      </c>
      <c r="K74" s="40">
        <v>0</v>
      </c>
      <c r="L74" s="47">
        <v>327.337866011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2.223767142</v>
      </c>
      <c r="S74" s="40">
        <v>10.556688855</v>
      </c>
      <c r="T74" s="40">
        <v>0</v>
      </c>
      <c r="U74" s="40">
        <v>0</v>
      </c>
      <c r="V74" s="47">
        <v>12.915843664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</v>
      </c>
      <c r="AC74" s="40">
        <v>0</v>
      </c>
      <c r="AD74" s="40">
        <v>0</v>
      </c>
      <c r="AE74" s="40">
        <v>0</v>
      </c>
      <c r="AF74" s="47">
        <v>0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23.587149572</v>
      </c>
      <c r="AW74" s="40">
        <v>68.484315199</v>
      </c>
      <c r="AX74" s="40">
        <v>0</v>
      </c>
      <c r="AY74" s="40">
        <v>0</v>
      </c>
      <c r="AZ74" s="47">
        <v>222.283165591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6.761600903</v>
      </c>
      <c r="BG74" s="46">
        <v>47.963265512</v>
      </c>
      <c r="BH74" s="40">
        <v>0</v>
      </c>
      <c r="BI74" s="40">
        <v>0</v>
      </c>
      <c r="BJ74" s="47">
        <v>27.760413748</v>
      </c>
      <c r="BK74" s="42">
        <v>1351.365968486</v>
      </c>
      <c r="BL74" s="87"/>
    </row>
    <row r="75" spans="1:64" ht="12.75">
      <c r="A75" s="10"/>
      <c r="B75" s="21" t="s">
        <v>111</v>
      </c>
      <c r="C75" s="48">
        <v>0</v>
      </c>
      <c r="D75" s="46">
        <v>0.795033334</v>
      </c>
      <c r="E75" s="40">
        <v>0</v>
      </c>
      <c r="F75" s="40">
        <v>0</v>
      </c>
      <c r="G75" s="47">
        <v>0</v>
      </c>
      <c r="H75" s="64">
        <v>4.574567019</v>
      </c>
      <c r="I75" s="40">
        <v>10.255206717</v>
      </c>
      <c r="J75" s="40">
        <v>0</v>
      </c>
      <c r="K75" s="40">
        <v>0</v>
      </c>
      <c r="L75" s="47">
        <v>12.53119836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2.129153912</v>
      </c>
      <c r="S75" s="40">
        <v>1.405234339</v>
      </c>
      <c r="T75" s="40">
        <v>0</v>
      </c>
      <c r="U75" s="40">
        <v>0</v>
      </c>
      <c r="V75" s="47">
        <v>0.799301762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</v>
      </c>
      <c r="AC75" s="40">
        <v>0</v>
      </c>
      <c r="AD75" s="40">
        <v>0</v>
      </c>
      <c r="AE75" s="40">
        <v>0</v>
      </c>
      <c r="AF75" s="47">
        <v>0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0.001146409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48.228355657</v>
      </c>
      <c r="AW75" s="40">
        <v>42.592751535</v>
      </c>
      <c r="AX75" s="40">
        <v>0</v>
      </c>
      <c r="AY75" s="40">
        <v>0</v>
      </c>
      <c r="AZ75" s="47">
        <v>195.984240609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15.189775153</v>
      </c>
      <c r="BG75" s="46">
        <v>1.776362148</v>
      </c>
      <c r="BH75" s="40">
        <v>0</v>
      </c>
      <c r="BI75" s="40">
        <v>0</v>
      </c>
      <c r="BJ75" s="47">
        <v>27.134163672</v>
      </c>
      <c r="BK75" s="42">
        <v>363.396490626</v>
      </c>
      <c r="BL75" s="87"/>
    </row>
    <row r="76" spans="1:64" ht="12.75">
      <c r="A76" s="10"/>
      <c r="B76" s="21" t="s">
        <v>167</v>
      </c>
      <c r="C76" s="48">
        <v>0</v>
      </c>
      <c r="D76" s="46">
        <v>44.643891917</v>
      </c>
      <c r="E76" s="40">
        <v>0</v>
      </c>
      <c r="F76" s="40">
        <v>0</v>
      </c>
      <c r="G76" s="47">
        <v>0</v>
      </c>
      <c r="H76" s="64">
        <v>8.783844664</v>
      </c>
      <c r="I76" s="40">
        <v>10.534323537</v>
      </c>
      <c r="J76" s="40">
        <v>0</v>
      </c>
      <c r="K76" s="40">
        <v>0</v>
      </c>
      <c r="L76" s="47">
        <v>92.015439837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4.654087465</v>
      </c>
      <c r="S76" s="40">
        <v>4.109017106</v>
      </c>
      <c r="T76" s="40">
        <v>0</v>
      </c>
      <c r="U76" s="40">
        <v>0</v>
      </c>
      <c r="V76" s="47">
        <v>3.874221489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0.013108254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0.000787449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39.473523033</v>
      </c>
      <c r="AW76" s="40">
        <v>23.111073901</v>
      </c>
      <c r="AX76" s="40">
        <v>0</v>
      </c>
      <c r="AY76" s="40">
        <v>0</v>
      </c>
      <c r="AZ76" s="47">
        <v>92.688414829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17.454913624</v>
      </c>
      <c r="BG76" s="46">
        <v>3.570094922</v>
      </c>
      <c r="BH76" s="40">
        <v>0</v>
      </c>
      <c r="BI76" s="40">
        <v>0</v>
      </c>
      <c r="BJ76" s="47">
        <v>16.700766239</v>
      </c>
      <c r="BK76" s="42">
        <v>361.627508266</v>
      </c>
      <c r="BL76" s="87"/>
    </row>
    <row r="77" spans="1:64" ht="12" customHeight="1">
      <c r="A77" s="10"/>
      <c r="B77" s="21" t="s">
        <v>168</v>
      </c>
      <c r="C77" s="48">
        <v>0</v>
      </c>
      <c r="D77" s="46">
        <v>17.827411455</v>
      </c>
      <c r="E77" s="40">
        <v>0</v>
      </c>
      <c r="F77" s="40">
        <v>0</v>
      </c>
      <c r="G77" s="47">
        <v>0</v>
      </c>
      <c r="H77" s="64">
        <v>192.3825248</v>
      </c>
      <c r="I77" s="40">
        <v>92.01068958</v>
      </c>
      <c r="J77" s="40">
        <v>0</v>
      </c>
      <c r="K77" s="40">
        <v>0</v>
      </c>
      <c r="L77" s="47">
        <v>355.315489626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61.638796327</v>
      </c>
      <c r="S77" s="40">
        <v>14.858077601</v>
      </c>
      <c r="T77" s="40">
        <v>0</v>
      </c>
      <c r="U77" s="40">
        <v>0</v>
      </c>
      <c r="V77" s="47">
        <v>23.618848916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0.450688772</v>
      </c>
      <c r="AC77" s="40">
        <v>0</v>
      </c>
      <c r="AD77" s="40">
        <v>0</v>
      </c>
      <c r="AE77" s="40">
        <v>0</v>
      </c>
      <c r="AF77" s="47">
        <v>0.115678476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0.21049692</v>
      </c>
      <c r="AM77" s="40">
        <v>0</v>
      </c>
      <c r="AN77" s="40">
        <v>0</v>
      </c>
      <c r="AO77" s="40">
        <v>0</v>
      </c>
      <c r="AP77" s="47">
        <v>0.084657914</v>
      </c>
      <c r="AQ77" s="64">
        <v>0</v>
      </c>
      <c r="AR77" s="46">
        <v>0.241203833</v>
      </c>
      <c r="AS77" s="40">
        <v>0</v>
      </c>
      <c r="AT77" s="40">
        <v>0</v>
      </c>
      <c r="AU77" s="47">
        <v>0</v>
      </c>
      <c r="AV77" s="64">
        <v>1532.468526276</v>
      </c>
      <c r="AW77" s="40">
        <v>253.130860621</v>
      </c>
      <c r="AX77" s="40">
        <v>0</v>
      </c>
      <c r="AY77" s="40">
        <v>0</v>
      </c>
      <c r="AZ77" s="47">
        <v>1766.376577904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411.185306785</v>
      </c>
      <c r="BG77" s="46">
        <v>51.149001269</v>
      </c>
      <c r="BH77" s="40">
        <v>0</v>
      </c>
      <c r="BI77" s="40">
        <v>0</v>
      </c>
      <c r="BJ77" s="47">
        <v>214.249419622</v>
      </c>
      <c r="BK77" s="42">
        <v>4987.314256697</v>
      </c>
      <c r="BL77" s="87"/>
    </row>
    <row r="78" spans="1:64" ht="12" customHeight="1">
      <c r="A78" s="10"/>
      <c r="B78" s="21" t="s">
        <v>132</v>
      </c>
      <c r="C78" s="48">
        <v>0</v>
      </c>
      <c r="D78" s="46">
        <v>59.92164878</v>
      </c>
      <c r="E78" s="40">
        <v>0</v>
      </c>
      <c r="F78" s="40">
        <v>0</v>
      </c>
      <c r="G78" s="47">
        <v>0</v>
      </c>
      <c r="H78" s="64">
        <v>25.297377604</v>
      </c>
      <c r="I78" s="40">
        <v>114.917844857</v>
      </c>
      <c r="J78" s="40">
        <v>0</v>
      </c>
      <c r="K78" s="40">
        <v>0</v>
      </c>
      <c r="L78" s="47">
        <v>210.669637724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7.42408446</v>
      </c>
      <c r="S78" s="40">
        <v>3.179979774</v>
      </c>
      <c r="T78" s="40">
        <v>0</v>
      </c>
      <c r="U78" s="40">
        <v>0</v>
      </c>
      <c r="V78" s="47">
        <v>7.071448304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0.000373499</v>
      </c>
      <c r="AC78" s="40">
        <v>0</v>
      </c>
      <c r="AD78" s="40">
        <v>0</v>
      </c>
      <c r="AE78" s="40">
        <v>0</v>
      </c>
      <c r="AF78" s="47">
        <v>0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0.000771726</v>
      </c>
      <c r="AM78" s="40">
        <v>0</v>
      </c>
      <c r="AN78" s="40">
        <v>0</v>
      </c>
      <c r="AO78" s="40">
        <v>0</v>
      </c>
      <c r="AP78" s="47">
        <v>0</v>
      </c>
      <c r="AQ78" s="64">
        <v>0</v>
      </c>
      <c r="AR78" s="46">
        <v>0.176473935</v>
      </c>
      <c r="AS78" s="40">
        <v>0</v>
      </c>
      <c r="AT78" s="40">
        <v>0</v>
      </c>
      <c r="AU78" s="47">
        <v>0</v>
      </c>
      <c r="AV78" s="64">
        <v>58.124804343</v>
      </c>
      <c r="AW78" s="40">
        <v>31.172909585</v>
      </c>
      <c r="AX78" s="40">
        <v>0</v>
      </c>
      <c r="AY78" s="40">
        <v>0</v>
      </c>
      <c r="AZ78" s="47">
        <v>209.939935626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16.94880652</v>
      </c>
      <c r="BG78" s="46">
        <v>3.205276516</v>
      </c>
      <c r="BH78" s="40">
        <v>0</v>
      </c>
      <c r="BI78" s="40">
        <v>0</v>
      </c>
      <c r="BJ78" s="47">
        <v>21.184407899</v>
      </c>
      <c r="BK78" s="42">
        <v>769.235781152</v>
      </c>
      <c r="BL78" s="87"/>
    </row>
    <row r="79" spans="1:64" ht="12" customHeight="1">
      <c r="A79" s="10"/>
      <c r="B79" s="21" t="s">
        <v>110</v>
      </c>
      <c r="C79" s="48">
        <v>0</v>
      </c>
      <c r="D79" s="46">
        <v>25.034144445</v>
      </c>
      <c r="E79" s="40">
        <v>0</v>
      </c>
      <c r="F79" s="40">
        <v>0</v>
      </c>
      <c r="G79" s="47">
        <v>0</v>
      </c>
      <c r="H79" s="64">
        <v>202.357256901</v>
      </c>
      <c r="I79" s="40">
        <v>91.260940151</v>
      </c>
      <c r="J79" s="40">
        <v>0</v>
      </c>
      <c r="K79" s="40">
        <v>0</v>
      </c>
      <c r="L79" s="47">
        <v>412.605855273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67.602119458</v>
      </c>
      <c r="S79" s="40">
        <v>68.636880732</v>
      </c>
      <c r="T79" s="40">
        <v>0</v>
      </c>
      <c r="U79" s="40">
        <v>0</v>
      </c>
      <c r="V79" s="47">
        <v>32.054899392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0.687169526</v>
      </c>
      <c r="AC79" s="40">
        <v>0</v>
      </c>
      <c r="AD79" s="40">
        <v>0</v>
      </c>
      <c r="AE79" s="40">
        <v>0</v>
      </c>
      <c r="AF79" s="47">
        <v>0.056150723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0.429719501</v>
      </c>
      <c r="AM79" s="40">
        <v>0</v>
      </c>
      <c r="AN79" s="40">
        <v>0</v>
      </c>
      <c r="AO79" s="40">
        <v>0</v>
      </c>
      <c r="AP79" s="47">
        <v>0.06059458</v>
      </c>
      <c r="AQ79" s="64">
        <v>0</v>
      </c>
      <c r="AR79" s="46">
        <v>0</v>
      </c>
      <c r="AS79" s="40">
        <v>0</v>
      </c>
      <c r="AT79" s="40">
        <v>0</v>
      </c>
      <c r="AU79" s="47">
        <v>0</v>
      </c>
      <c r="AV79" s="64">
        <v>1740.237384942</v>
      </c>
      <c r="AW79" s="40">
        <v>230.900875809</v>
      </c>
      <c r="AX79" s="40">
        <v>0.004668321</v>
      </c>
      <c r="AY79" s="40">
        <v>0</v>
      </c>
      <c r="AZ79" s="47">
        <v>1993.432131639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596.344599503</v>
      </c>
      <c r="BG79" s="46">
        <v>43.384311265</v>
      </c>
      <c r="BH79" s="40">
        <v>0.477966304</v>
      </c>
      <c r="BI79" s="40">
        <v>0</v>
      </c>
      <c r="BJ79" s="47">
        <v>242.362548928</v>
      </c>
      <c r="BK79" s="42">
        <v>5747.930217393</v>
      </c>
      <c r="BL79" s="87"/>
    </row>
    <row r="80" spans="1:64" ht="12.75">
      <c r="A80" s="10"/>
      <c r="B80" s="21" t="s">
        <v>116</v>
      </c>
      <c r="C80" s="48">
        <v>0</v>
      </c>
      <c r="D80" s="46">
        <v>0.906860331</v>
      </c>
      <c r="E80" s="40">
        <v>0</v>
      </c>
      <c r="F80" s="40">
        <v>0</v>
      </c>
      <c r="G80" s="47">
        <v>0</v>
      </c>
      <c r="H80" s="64">
        <v>30.898428438</v>
      </c>
      <c r="I80" s="40">
        <v>0.446147895</v>
      </c>
      <c r="J80" s="40">
        <v>0</v>
      </c>
      <c r="K80" s="40">
        <v>0</v>
      </c>
      <c r="L80" s="47">
        <v>19.282020688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7.449141573</v>
      </c>
      <c r="S80" s="40">
        <v>1.192697136</v>
      </c>
      <c r="T80" s="40">
        <v>0</v>
      </c>
      <c r="U80" s="40">
        <v>0</v>
      </c>
      <c r="V80" s="47">
        <v>2.852437822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0.825644483</v>
      </c>
      <c r="AC80" s="40">
        <v>0</v>
      </c>
      <c r="AD80" s="40">
        <v>0</v>
      </c>
      <c r="AE80" s="40">
        <v>0</v>
      </c>
      <c r="AF80" s="47">
        <v>0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0.273792481</v>
      </c>
      <c r="AM80" s="40">
        <v>0</v>
      </c>
      <c r="AN80" s="40">
        <v>0</v>
      </c>
      <c r="AO80" s="40">
        <v>0</v>
      </c>
      <c r="AP80" s="47">
        <v>0</v>
      </c>
      <c r="AQ80" s="64">
        <v>0</v>
      </c>
      <c r="AR80" s="46">
        <v>0</v>
      </c>
      <c r="AS80" s="40">
        <v>0</v>
      </c>
      <c r="AT80" s="40">
        <v>0</v>
      </c>
      <c r="AU80" s="47">
        <v>0</v>
      </c>
      <c r="AV80" s="64">
        <v>546.889344229</v>
      </c>
      <c r="AW80" s="40">
        <v>28.808585578</v>
      </c>
      <c r="AX80" s="40">
        <v>0.310517204</v>
      </c>
      <c r="AY80" s="40">
        <v>0</v>
      </c>
      <c r="AZ80" s="47">
        <v>197.088856438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108.115276853</v>
      </c>
      <c r="BG80" s="46">
        <v>3.645447476</v>
      </c>
      <c r="BH80" s="40">
        <v>0</v>
      </c>
      <c r="BI80" s="40">
        <v>0</v>
      </c>
      <c r="BJ80" s="47">
        <v>21.954941557</v>
      </c>
      <c r="BK80" s="42">
        <v>970.940140182</v>
      </c>
      <c r="BL80" s="87"/>
    </row>
    <row r="81" spans="1:64" ht="12.75">
      <c r="A81" s="10"/>
      <c r="B81" s="21" t="s">
        <v>112</v>
      </c>
      <c r="C81" s="48">
        <v>0</v>
      </c>
      <c r="D81" s="46">
        <v>93.159088456</v>
      </c>
      <c r="E81" s="40">
        <v>0</v>
      </c>
      <c r="F81" s="40">
        <v>0</v>
      </c>
      <c r="G81" s="47">
        <v>0</v>
      </c>
      <c r="H81" s="64">
        <v>68.849072168</v>
      </c>
      <c r="I81" s="40">
        <v>43.008624312</v>
      </c>
      <c r="J81" s="40">
        <v>0</v>
      </c>
      <c r="K81" s="40">
        <v>0</v>
      </c>
      <c r="L81" s="47">
        <v>136.132390649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21.133989284</v>
      </c>
      <c r="S81" s="40">
        <v>0.036783836</v>
      </c>
      <c r="T81" s="40">
        <v>0</v>
      </c>
      <c r="U81" s="40">
        <v>0</v>
      </c>
      <c r="V81" s="47">
        <v>4.531578616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0.167140355</v>
      </c>
      <c r="AC81" s="40">
        <v>0</v>
      </c>
      <c r="AD81" s="40">
        <v>0</v>
      </c>
      <c r="AE81" s="40">
        <v>0</v>
      </c>
      <c r="AF81" s="47">
        <v>0.01963009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0.169166081</v>
      </c>
      <c r="AM81" s="40">
        <v>0</v>
      </c>
      <c r="AN81" s="40">
        <v>0</v>
      </c>
      <c r="AO81" s="40">
        <v>0</v>
      </c>
      <c r="AP81" s="47">
        <v>0.002058783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587.304269735</v>
      </c>
      <c r="AW81" s="40">
        <v>110.24236176</v>
      </c>
      <c r="AX81" s="40">
        <v>0</v>
      </c>
      <c r="AY81" s="40">
        <v>0</v>
      </c>
      <c r="AZ81" s="47">
        <v>692.291926739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144.000221255</v>
      </c>
      <c r="BG81" s="46">
        <v>6.830989372</v>
      </c>
      <c r="BH81" s="40">
        <v>0</v>
      </c>
      <c r="BI81" s="40">
        <v>0</v>
      </c>
      <c r="BJ81" s="47">
        <v>73.645426207</v>
      </c>
      <c r="BK81" s="42">
        <v>1981.524717698</v>
      </c>
      <c r="BL81" s="87"/>
    </row>
    <row r="82" spans="1:64" ht="12.75">
      <c r="A82" s="10"/>
      <c r="B82" s="21" t="s">
        <v>113</v>
      </c>
      <c r="C82" s="48">
        <v>0</v>
      </c>
      <c r="D82" s="46">
        <v>50.545104668</v>
      </c>
      <c r="E82" s="40">
        <v>0</v>
      </c>
      <c r="F82" s="40">
        <v>0</v>
      </c>
      <c r="G82" s="47">
        <v>0</v>
      </c>
      <c r="H82" s="64">
        <v>564.150210607</v>
      </c>
      <c r="I82" s="40">
        <v>237.531594059</v>
      </c>
      <c r="J82" s="40">
        <v>0</v>
      </c>
      <c r="K82" s="40">
        <v>0</v>
      </c>
      <c r="L82" s="47">
        <v>803.022907337</v>
      </c>
      <c r="M82" s="64">
        <v>0</v>
      </c>
      <c r="N82" s="46">
        <v>0</v>
      </c>
      <c r="O82" s="40">
        <v>0</v>
      </c>
      <c r="P82" s="40">
        <v>0</v>
      </c>
      <c r="Q82" s="47">
        <v>0</v>
      </c>
      <c r="R82" s="64">
        <v>222.910483678</v>
      </c>
      <c r="S82" s="40">
        <v>33.691617395</v>
      </c>
      <c r="T82" s="40">
        <v>0</v>
      </c>
      <c r="U82" s="40">
        <v>0</v>
      </c>
      <c r="V82" s="47">
        <v>71.53927531</v>
      </c>
      <c r="W82" s="64">
        <v>0</v>
      </c>
      <c r="X82" s="40">
        <v>0</v>
      </c>
      <c r="Y82" s="40">
        <v>0</v>
      </c>
      <c r="Z82" s="40">
        <v>0</v>
      </c>
      <c r="AA82" s="47">
        <v>0</v>
      </c>
      <c r="AB82" s="64">
        <v>2.538011094</v>
      </c>
      <c r="AC82" s="40">
        <v>0</v>
      </c>
      <c r="AD82" s="40">
        <v>0</v>
      </c>
      <c r="AE82" s="40">
        <v>0</v>
      </c>
      <c r="AF82" s="47">
        <v>0.196477147</v>
      </c>
      <c r="AG82" s="64">
        <v>0</v>
      </c>
      <c r="AH82" s="40">
        <v>0</v>
      </c>
      <c r="AI82" s="40">
        <v>0</v>
      </c>
      <c r="AJ82" s="40">
        <v>0</v>
      </c>
      <c r="AK82" s="47">
        <v>0</v>
      </c>
      <c r="AL82" s="64">
        <v>1.74672419</v>
      </c>
      <c r="AM82" s="40">
        <v>0</v>
      </c>
      <c r="AN82" s="40">
        <v>0</v>
      </c>
      <c r="AO82" s="40">
        <v>0</v>
      </c>
      <c r="AP82" s="47">
        <v>0.024639146</v>
      </c>
      <c r="AQ82" s="64">
        <v>0</v>
      </c>
      <c r="AR82" s="46">
        <v>0.106321766</v>
      </c>
      <c r="AS82" s="40">
        <v>0</v>
      </c>
      <c r="AT82" s="40">
        <v>0</v>
      </c>
      <c r="AU82" s="47">
        <v>0</v>
      </c>
      <c r="AV82" s="64">
        <v>3672.756116496</v>
      </c>
      <c r="AW82" s="40">
        <v>469.232381198</v>
      </c>
      <c r="AX82" s="40">
        <v>0.129871227</v>
      </c>
      <c r="AY82" s="40">
        <v>0</v>
      </c>
      <c r="AZ82" s="47">
        <v>3192.554774662</v>
      </c>
      <c r="BA82" s="64">
        <v>0</v>
      </c>
      <c r="BB82" s="46">
        <v>0</v>
      </c>
      <c r="BC82" s="40">
        <v>0</v>
      </c>
      <c r="BD82" s="40">
        <v>0</v>
      </c>
      <c r="BE82" s="47">
        <v>0</v>
      </c>
      <c r="BF82" s="64">
        <v>1285.481999483</v>
      </c>
      <c r="BG82" s="46">
        <v>84.282689911</v>
      </c>
      <c r="BH82" s="40">
        <v>0.036324407</v>
      </c>
      <c r="BI82" s="40">
        <v>0</v>
      </c>
      <c r="BJ82" s="47">
        <v>361.592874164</v>
      </c>
      <c r="BK82" s="42">
        <v>11054.070397945</v>
      </c>
      <c r="BL82" s="87"/>
    </row>
    <row r="83" spans="1:64" ht="12.75">
      <c r="A83" s="31"/>
      <c r="B83" s="32" t="s">
        <v>77</v>
      </c>
      <c r="C83" s="102">
        <f aca="true" t="shared" si="10" ref="C83:AH83">SUM(C65:C82)</f>
        <v>0</v>
      </c>
      <c r="D83" s="72">
        <f t="shared" si="10"/>
        <v>657.4083414679999</v>
      </c>
      <c r="E83" s="72">
        <f t="shared" si="10"/>
        <v>0</v>
      </c>
      <c r="F83" s="72">
        <f t="shared" si="10"/>
        <v>0</v>
      </c>
      <c r="G83" s="72">
        <f t="shared" si="10"/>
        <v>0</v>
      </c>
      <c r="H83" s="72">
        <f t="shared" si="10"/>
        <v>2111.7422190180005</v>
      </c>
      <c r="I83" s="72">
        <f t="shared" si="10"/>
        <v>1025.4461845120002</v>
      </c>
      <c r="J83" s="72">
        <f t="shared" si="10"/>
        <v>0</v>
      </c>
      <c r="K83" s="72">
        <f t="shared" si="10"/>
        <v>0</v>
      </c>
      <c r="L83" s="72">
        <f t="shared" si="10"/>
        <v>3214.9316469950004</v>
      </c>
      <c r="M83" s="72">
        <f t="shared" si="10"/>
        <v>0</v>
      </c>
      <c r="N83" s="72">
        <f t="shared" si="10"/>
        <v>0</v>
      </c>
      <c r="O83" s="72">
        <f t="shared" si="10"/>
        <v>0</v>
      </c>
      <c r="P83" s="72">
        <f t="shared" si="10"/>
        <v>0</v>
      </c>
      <c r="Q83" s="72">
        <f t="shared" si="10"/>
        <v>0</v>
      </c>
      <c r="R83" s="72">
        <f t="shared" si="10"/>
        <v>753.5004595500001</v>
      </c>
      <c r="S83" s="72">
        <f t="shared" si="10"/>
        <v>184.58610831800002</v>
      </c>
      <c r="T83" s="72">
        <f t="shared" si="10"/>
        <v>0</v>
      </c>
      <c r="U83" s="72">
        <f t="shared" si="10"/>
        <v>0</v>
      </c>
      <c r="V83" s="72">
        <f t="shared" si="10"/>
        <v>265.660523347</v>
      </c>
      <c r="W83" s="72">
        <f t="shared" si="10"/>
        <v>0</v>
      </c>
      <c r="X83" s="72">
        <f t="shared" si="10"/>
        <v>0</v>
      </c>
      <c r="Y83" s="72">
        <f t="shared" si="10"/>
        <v>0</v>
      </c>
      <c r="Z83" s="72">
        <f t="shared" si="10"/>
        <v>0</v>
      </c>
      <c r="AA83" s="72">
        <f t="shared" si="10"/>
        <v>0</v>
      </c>
      <c r="AB83" s="72">
        <f t="shared" si="10"/>
        <v>8.589952737</v>
      </c>
      <c r="AC83" s="72">
        <f t="shared" si="10"/>
        <v>0</v>
      </c>
      <c r="AD83" s="72">
        <f t="shared" si="10"/>
        <v>0</v>
      </c>
      <c r="AE83" s="72">
        <f t="shared" si="10"/>
        <v>0</v>
      </c>
      <c r="AF83" s="72">
        <f t="shared" si="10"/>
        <v>0.42686781100000004</v>
      </c>
      <c r="AG83" s="72">
        <f t="shared" si="10"/>
        <v>0</v>
      </c>
      <c r="AH83" s="72">
        <f t="shared" si="10"/>
        <v>0</v>
      </c>
      <c r="AI83" s="72">
        <f aca="true" t="shared" si="11" ref="AI83:BJ83">SUM(AI65:AI82)</f>
        <v>0</v>
      </c>
      <c r="AJ83" s="72">
        <f t="shared" si="11"/>
        <v>0</v>
      </c>
      <c r="AK83" s="72">
        <f t="shared" si="11"/>
        <v>0</v>
      </c>
      <c r="AL83" s="72">
        <f t="shared" si="11"/>
        <v>5.265095147000001</v>
      </c>
      <c r="AM83" s="72">
        <f t="shared" si="11"/>
        <v>0</v>
      </c>
      <c r="AN83" s="72">
        <f t="shared" si="11"/>
        <v>0</v>
      </c>
      <c r="AO83" s="72">
        <f t="shared" si="11"/>
        <v>0</v>
      </c>
      <c r="AP83" s="72">
        <f t="shared" si="11"/>
        <v>0.199147014</v>
      </c>
      <c r="AQ83" s="72">
        <f t="shared" si="11"/>
        <v>0.052007532999999995</v>
      </c>
      <c r="AR83" s="72">
        <f t="shared" si="11"/>
        <v>0.523999534</v>
      </c>
      <c r="AS83" s="72">
        <f t="shared" si="11"/>
        <v>0</v>
      </c>
      <c r="AT83" s="72">
        <f t="shared" si="11"/>
        <v>0</v>
      </c>
      <c r="AU83" s="72">
        <f t="shared" si="11"/>
        <v>0</v>
      </c>
      <c r="AV83" s="72">
        <f t="shared" si="11"/>
        <v>13270.617204149996</v>
      </c>
      <c r="AW83" s="72">
        <f t="shared" si="11"/>
        <v>1909.7658394510001</v>
      </c>
      <c r="AX83" s="72">
        <f t="shared" si="11"/>
        <v>3.1271277950000003</v>
      </c>
      <c r="AY83" s="72">
        <f t="shared" si="11"/>
        <v>0</v>
      </c>
      <c r="AZ83" s="72">
        <f t="shared" si="11"/>
        <v>12547.359770749</v>
      </c>
      <c r="BA83" s="72">
        <f t="shared" si="11"/>
        <v>0</v>
      </c>
      <c r="BB83" s="72">
        <f t="shared" si="11"/>
        <v>0</v>
      </c>
      <c r="BC83" s="72">
        <f t="shared" si="11"/>
        <v>0</v>
      </c>
      <c r="BD83" s="72">
        <f t="shared" si="11"/>
        <v>0</v>
      </c>
      <c r="BE83" s="72">
        <f t="shared" si="11"/>
        <v>0</v>
      </c>
      <c r="BF83" s="72">
        <f t="shared" si="11"/>
        <v>4315.418085436</v>
      </c>
      <c r="BG83" s="72">
        <f t="shared" si="11"/>
        <v>344.84069344700004</v>
      </c>
      <c r="BH83" s="72">
        <f t="shared" si="11"/>
        <v>0.585312982</v>
      </c>
      <c r="BI83" s="72">
        <f t="shared" si="11"/>
        <v>0</v>
      </c>
      <c r="BJ83" s="72">
        <f t="shared" si="11"/>
        <v>1617.778562621</v>
      </c>
      <c r="BK83" s="84">
        <f>SUM(C83:BJ83)</f>
        <v>42237.825149615</v>
      </c>
      <c r="BL83" s="87"/>
    </row>
    <row r="84" spans="1:64" ht="12.75">
      <c r="A84" s="31"/>
      <c r="B84" s="33" t="s">
        <v>75</v>
      </c>
      <c r="C84" s="44">
        <f aca="true" t="shared" si="12" ref="C84:AH84">+C83+C63</f>
        <v>0</v>
      </c>
      <c r="D84" s="63">
        <f t="shared" si="12"/>
        <v>658.5796475929999</v>
      </c>
      <c r="E84" s="63">
        <f t="shared" si="12"/>
        <v>0</v>
      </c>
      <c r="F84" s="63">
        <f t="shared" si="12"/>
        <v>0</v>
      </c>
      <c r="G84" s="62">
        <f t="shared" si="12"/>
        <v>0</v>
      </c>
      <c r="H84" s="43">
        <f t="shared" si="12"/>
        <v>2988.5947421330006</v>
      </c>
      <c r="I84" s="63">
        <f t="shared" si="12"/>
        <v>1025.908179788</v>
      </c>
      <c r="J84" s="63">
        <f t="shared" si="12"/>
        <v>0</v>
      </c>
      <c r="K84" s="63">
        <f t="shared" si="12"/>
        <v>0</v>
      </c>
      <c r="L84" s="62">
        <f t="shared" si="12"/>
        <v>3273.7814553420003</v>
      </c>
      <c r="M84" s="43">
        <f t="shared" si="12"/>
        <v>0</v>
      </c>
      <c r="N84" s="63">
        <f t="shared" si="12"/>
        <v>0</v>
      </c>
      <c r="O84" s="63">
        <f t="shared" si="12"/>
        <v>0</v>
      </c>
      <c r="P84" s="63">
        <f t="shared" si="12"/>
        <v>0</v>
      </c>
      <c r="Q84" s="62">
        <f t="shared" si="12"/>
        <v>0</v>
      </c>
      <c r="R84" s="43">
        <f t="shared" si="12"/>
        <v>1300.342259745</v>
      </c>
      <c r="S84" s="63">
        <f t="shared" si="12"/>
        <v>184.59127061</v>
      </c>
      <c r="T84" s="63">
        <f t="shared" si="12"/>
        <v>0</v>
      </c>
      <c r="U84" s="63">
        <f t="shared" si="12"/>
        <v>0</v>
      </c>
      <c r="V84" s="62">
        <f t="shared" si="12"/>
        <v>280.857479233</v>
      </c>
      <c r="W84" s="43">
        <f t="shared" si="12"/>
        <v>0</v>
      </c>
      <c r="X84" s="63">
        <f t="shared" si="12"/>
        <v>0</v>
      </c>
      <c r="Y84" s="63">
        <f t="shared" si="12"/>
        <v>0</v>
      </c>
      <c r="Z84" s="63">
        <f t="shared" si="12"/>
        <v>0</v>
      </c>
      <c r="AA84" s="62">
        <f t="shared" si="12"/>
        <v>0</v>
      </c>
      <c r="AB84" s="43">
        <f t="shared" si="12"/>
        <v>11.474282515</v>
      </c>
      <c r="AC84" s="63">
        <f t="shared" si="12"/>
        <v>0</v>
      </c>
      <c r="AD84" s="63">
        <f t="shared" si="12"/>
        <v>0</v>
      </c>
      <c r="AE84" s="63">
        <f t="shared" si="12"/>
        <v>0</v>
      </c>
      <c r="AF84" s="62">
        <f t="shared" si="12"/>
        <v>0.48658427700000006</v>
      </c>
      <c r="AG84" s="43">
        <f t="shared" si="12"/>
        <v>0</v>
      </c>
      <c r="AH84" s="63">
        <f t="shared" si="12"/>
        <v>0</v>
      </c>
      <c r="AI84" s="63">
        <f aca="true" t="shared" si="13" ref="AI84:BK84">+AI83+AI63</f>
        <v>0</v>
      </c>
      <c r="AJ84" s="63">
        <f t="shared" si="13"/>
        <v>0</v>
      </c>
      <c r="AK84" s="62">
        <f t="shared" si="13"/>
        <v>0</v>
      </c>
      <c r="AL84" s="43">
        <f t="shared" si="13"/>
        <v>6.539003172000001</v>
      </c>
      <c r="AM84" s="63">
        <f t="shared" si="13"/>
        <v>0</v>
      </c>
      <c r="AN84" s="63">
        <f t="shared" si="13"/>
        <v>0</v>
      </c>
      <c r="AO84" s="63">
        <f t="shared" si="13"/>
        <v>0</v>
      </c>
      <c r="AP84" s="62">
        <f t="shared" si="13"/>
        <v>0.209309514</v>
      </c>
      <c r="AQ84" s="43">
        <f t="shared" si="13"/>
        <v>0.052007532999999995</v>
      </c>
      <c r="AR84" s="63">
        <f t="shared" si="13"/>
        <v>0.523999534</v>
      </c>
      <c r="AS84" s="63">
        <f t="shared" si="13"/>
        <v>0</v>
      </c>
      <c r="AT84" s="63">
        <f t="shared" si="13"/>
        <v>0</v>
      </c>
      <c r="AU84" s="62">
        <f t="shared" si="13"/>
        <v>0</v>
      </c>
      <c r="AV84" s="43">
        <f t="shared" si="13"/>
        <v>17278.730765386994</v>
      </c>
      <c r="AW84" s="63">
        <f t="shared" si="13"/>
        <v>1918.660939155</v>
      </c>
      <c r="AX84" s="63">
        <f t="shared" si="13"/>
        <v>3.1271277950000003</v>
      </c>
      <c r="AY84" s="63">
        <f t="shared" si="13"/>
        <v>0</v>
      </c>
      <c r="AZ84" s="62">
        <f t="shared" si="13"/>
        <v>13145.021260736</v>
      </c>
      <c r="BA84" s="43">
        <f t="shared" si="13"/>
        <v>0</v>
      </c>
      <c r="BB84" s="63">
        <f t="shared" si="13"/>
        <v>0</v>
      </c>
      <c r="BC84" s="63">
        <f t="shared" si="13"/>
        <v>0</v>
      </c>
      <c r="BD84" s="63">
        <f t="shared" si="13"/>
        <v>0</v>
      </c>
      <c r="BE84" s="62">
        <f t="shared" si="13"/>
        <v>0</v>
      </c>
      <c r="BF84" s="43">
        <f t="shared" si="13"/>
        <v>6123.019641610001</v>
      </c>
      <c r="BG84" s="63">
        <f t="shared" si="13"/>
        <v>348.076829502</v>
      </c>
      <c r="BH84" s="63">
        <f t="shared" si="13"/>
        <v>0.585312982</v>
      </c>
      <c r="BI84" s="63">
        <f t="shared" si="13"/>
        <v>0</v>
      </c>
      <c r="BJ84" s="62">
        <f t="shared" si="13"/>
        <v>1765.728614986</v>
      </c>
      <c r="BK84" s="115">
        <f t="shared" si="13"/>
        <v>50314.890713142</v>
      </c>
      <c r="BL84" s="87"/>
    </row>
    <row r="85" spans="1:64" ht="3" customHeight="1">
      <c r="A85" s="10"/>
      <c r="B85" s="1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8"/>
      <c r="BL85" s="87"/>
    </row>
    <row r="86" spans="1:64" ht="12.75">
      <c r="A86" s="10" t="s">
        <v>16</v>
      </c>
      <c r="B86" s="16" t="s">
        <v>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8"/>
      <c r="BL86" s="87"/>
    </row>
    <row r="87" spans="1:64" ht="12.75">
      <c r="A87" s="10" t="s">
        <v>67</v>
      </c>
      <c r="B87" s="17" t="s">
        <v>17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8"/>
      <c r="BL87" s="87"/>
    </row>
    <row r="88" spans="1:64" ht="12.75">
      <c r="A88" s="10"/>
      <c r="B88" s="21" t="s">
        <v>125</v>
      </c>
      <c r="C88" s="48">
        <v>0</v>
      </c>
      <c r="D88" s="46">
        <v>1.087079216</v>
      </c>
      <c r="E88" s="40">
        <v>0</v>
      </c>
      <c r="F88" s="40">
        <v>0</v>
      </c>
      <c r="G88" s="47">
        <v>0</v>
      </c>
      <c r="H88" s="64">
        <v>89.134131974</v>
      </c>
      <c r="I88" s="40">
        <v>85.562571669</v>
      </c>
      <c r="J88" s="40">
        <v>0.029453749</v>
      </c>
      <c r="K88" s="40">
        <v>0</v>
      </c>
      <c r="L88" s="47">
        <v>168.477681841</v>
      </c>
      <c r="M88" s="64">
        <v>0</v>
      </c>
      <c r="N88" s="46">
        <v>0</v>
      </c>
      <c r="O88" s="40">
        <v>0</v>
      </c>
      <c r="P88" s="40">
        <v>0</v>
      </c>
      <c r="Q88" s="47">
        <v>0</v>
      </c>
      <c r="R88" s="64">
        <v>30.681616018</v>
      </c>
      <c r="S88" s="40">
        <v>1.975831361</v>
      </c>
      <c r="T88" s="40">
        <v>0</v>
      </c>
      <c r="U88" s="40">
        <v>0</v>
      </c>
      <c r="V88" s="47">
        <v>24.833355744</v>
      </c>
      <c r="W88" s="64">
        <v>0</v>
      </c>
      <c r="X88" s="40">
        <v>0</v>
      </c>
      <c r="Y88" s="40">
        <v>0</v>
      </c>
      <c r="Z88" s="40">
        <v>0</v>
      </c>
      <c r="AA88" s="47">
        <v>0</v>
      </c>
      <c r="AB88" s="64">
        <v>0.187525688</v>
      </c>
      <c r="AC88" s="40">
        <v>0</v>
      </c>
      <c r="AD88" s="40">
        <v>0</v>
      </c>
      <c r="AE88" s="40">
        <v>0</v>
      </c>
      <c r="AF88" s="47">
        <v>0.786689097</v>
      </c>
      <c r="AG88" s="64">
        <v>0</v>
      </c>
      <c r="AH88" s="40">
        <v>0</v>
      </c>
      <c r="AI88" s="40">
        <v>0</v>
      </c>
      <c r="AJ88" s="40">
        <v>0</v>
      </c>
      <c r="AK88" s="47">
        <v>0</v>
      </c>
      <c r="AL88" s="64">
        <v>0.039039027</v>
      </c>
      <c r="AM88" s="40">
        <v>0</v>
      </c>
      <c r="AN88" s="40">
        <v>0</v>
      </c>
      <c r="AO88" s="40">
        <v>0</v>
      </c>
      <c r="AP88" s="47">
        <v>0.054179882</v>
      </c>
      <c r="AQ88" s="64">
        <v>0</v>
      </c>
      <c r="AR88" s="46">
        <v>0</v>
      </c>
      <c r="AS88" s="40">
        <v>0</v>
      </c>
      <c r="AT88" s="40">
        <v>0</v>
      </c>
      <c r="AU88" s="47">
        <v>0</v>
      </c>
      <c r="AV88" s="64">
        <v>1109.004777663</v>
      </c>
      <c r="AW88" s="40">
        <v>358.142050498</v>
      </c>
      <c r="AX88" s="40">
        <v>0</v>
      </c>
      <c r="AY88" s="40">
        <v>0</v>
      </c>
      <c r="AZ88" s="47">
        <v>3522.769138569</v>
      </c>
      <c r="BA88" s="64">
        <v>0</v>
      </c>
      <c r="BB88" s="46">
        <v>0</v>
      </c>
      <c r="BC88" s="40">
        <v>0</v>
      </c>
      <c r="BD88" s="40">
        <v>0</v>
      </c>
      <c r="BE88" s="47">
        <v>0</v>
      </c>
      <c r="BF88" s="64">
        <v>384.068773087</v>
      </c>
      <c r="BG88" s="46">
        <v>24.01193802</v>
      </c>
      <c r="BH88" s="40">
        <v>0</v>
      </c>
      <c r="BI88" s="40">
        <v>0</v>
      </c>
      <c r="BJ88" s="47">
        <v>584.7713136536308</v>
      </c>
      <c r="BK88" s="54">
        <v>6385.617146756631</v>
      </c>
      <c r="BL88" s="87"/>
    </row>
    <row r="89" spans="1:64" ht="12.75">
      <c r="A89" s="31"/>
      <c r="B89" s="33" t="s">
        <v>74</v>
      </c>
      <c r="C89" s="44">
        <f aca="true" t="shared" si="14" ref="C89:AH89">SUM(C88:C88)</f>
        <v>0</v>
      </c>
      <c r="D89" s="63">
        <f t="shared" si="14"/>
        <v>1.087079216</v>
      </c>
      <c r="E89" s="63">
        <f t="shared" si="14"/>
        <v>0</v>
      </c>
      <c r="F89" s="63">
        <f t="shared" si="14"/>
        <v>0</v>
      </c>
      <c r="G89" s="62">
        <f t="shared" si="14"/>
        <v>0</v>
      </c>
      <c r="H89" s="43">
        <f t="shared" si="14"/>
        <v>89.134131974</v>
      </c>
      <c r="I89" s="63">
        <f t="shared" si="14"/>
        <v>85.562571669</v>
      </c>
      <c r="J89" s="63">
        <f t="shared" si="14"/>
        <v>0.029453749</v>
      </c>
      <c r="K89" s="63">
        <f t="shared" si="14"/>
        <v>0</v>
      </c>
      <c r="L89" s="62">
        <f t="shared" si="14"/>
        <v>168.477681841</v>
      </c>
      <c r="M89" s="43">
        <f t="shared" si="14"/>
        <v>0</v>
      </c>
      <c r="N89" s="63">
        <f t="shared" si="14"/>
        <v>0</v>
      </c>
      <c r="O89" s="63">
        <f t="shared" si="14"/>
        <v>0</v>
      </c>
      <c r="P89" s="63">
        <f t="shared" si="14"/>
        <v>0</v>
      </c>
      <c r="Q89" s="62">
        <f t="shared" si="14"/>
        <v>0</v>
      </c>
      <c r="R89" s="43">
        <f t="shared" si="14"/>
        <v>30.681616018</v>
      </c>
      <c r="S89" s="63">
        <f t="shared" si="14"/>
        <v>1.975831361</v>
      </c>
      <c r="T89" s="63">
        <f t="shared" si="14"/>
        <v>0</v>
      </c>
      <c r="U89" s="63">
        <f t="shared" si="14"/>
        <v>0</v>
      </c>
      <c r="V89" s="62">
        <f t="shared" si="14"/>
        <v>24.833355744</v>
      </c>
      <c r="W89" s="43">
        <f t="shared" si="14"/>
        <v>0</v>
      </c>
      <c r="X89" s="63">
        <f t="shared" si="14"/>
        <v>0</v>
      </c>
      <c r="Y89" s="63">
        <f t="shared" si="14"/>
        <v>0</v>
      </c>
      <c r="Z89" s="63">
        <f t="shared" si="14"/>
        <v>0</v>
      </c>
      <c r="AA89" s="62">
        <f t="shared" si="14"/>
        <v>0</v>
      </c>
      <c r="AB89" s="43">
        <f t="shared" si="14"/>
        <v>0.187525688</v>
      </c>
      <c r="AC89" s="63">
        <f t="shared" si="14"/>
        <v>0</v>
      </c>
      <c r="AD89" s="63">
        <f t="shared" si="14"/>
        <v>0</v>
      </c>
      <c r="AE89" s="63">
        <f t="shared" si="14"/>
        <v>0</v>
      </c>
      <c r="AF89" s="62">
        <f t="shared" si="14"/>
        <v>0.786689097</v>
      </c>
      <c r="AG89" s="43">
        <f t="shared" si="14"/>
        <v>0</v>
      </c>
      <c r="AH89" s="63">
        <f t="shared" si="14"/>
        <v>0</v>
      </c>
      <c r="AI89" s="63">
        <f aca="true" t="shared" si="15" ref="AI89:BJ89">SUM(AI88:AI88)</f>
        <v>0</v>
      </c>
      <c r="AJ89" s="63">
        <f t="shared" si="15"/>
        <v>0</v>
      </c>
      <c r="AK89" s="62">
        <f t="shared" si="15"/>
        <v>0</v>
      </c>
      <c r="AL89" s="43">
        <f t="shared" si="15"/>
        <v>0.039039027</v>
      </c>
      <c r="AM89" s="63">
        <f t="shared" si="15"/>
        <v>0</v>
      </c>
      <c r="AN89" s="63">
        <f t="shared" si="15"/>
        <v>0</v>
      </c>
      <c r="AO89" s="63">
        <f t="shared" si="15"/>
        <v>0</v>
      </c>
      <c r="AP89" s="62">
        <f t="shared" si="15"/>
        <v>0.054179882</v>
      </c>
      <c r="AQ89" s="43">
        <f t="shared" si="15"/>
        <v>0</v>
      </c>
      <c r="AR89" s="63">
        <f>SUM(AR88:AR88)</f>
        <v>0</v>
      </c>
      <c r="AS89" s="63">
        <f t="shared" si="15"/>
        <v>0</v>
      </c>
      <c r="AT89" s="63">
        <f t="shared" si="15"/>
        <v>0</v>
      </c>
      <c r="AU89" s="62">
        <f t="shared" si="15"/>
        <v>0</v>
      </c>
      <c r="AV89" s="43">
        <f t="shared" si="15"/>
        <v>1109.004777663</v>
      </c>
      <c r="AW89" s="63">
        <f t="shared" si="15"/>
        <v>358.142050498</v>
      </c>
      <c r="AX89" s="63">
        <f t="shared" si="15"/>
        <v>0</v>
      </c>
      <c r="AY89" s="63">
        <f t="shared" si="15"/>
        <v>0</v>
      </c>
      <c r="AZ89" s="62">
        <f t="shared" si="15"/>
        <v>3522.769138569</v>
      </c>
      <c r="BA89" s="43">
        <f t="shared" si="15"/>
        <v>0</v>
      </c>
      <c r="BB89" s="63">
        <f t="shared" si="15"/>
        <v>0</v>
      </c>
      <c r="BC89" s="63">
        <f t="shared" si="15"/>
        <v>0</v>
      </c>
      <c r="BD89" s="63">
        <f t="shared" si="15"/>
        <v>0</v>
      </c>
      <c r="BE89" s="62">
        <f t="shared" si="15"/>
        <v>0</v>
      </c>
      <c r="BF89" s="43">
        <f t="shared" si="15"/>
        <v>384.068773087</v>
      </c>
      <c r="BG89" s="63">
        <f t="shared" si="15"/>
        <v>24.01193802</v>
      </c>
      <c r="BH89" s="63">
        <f t="shared" si="15"/>
        <v>0</v>
      </c>
      <c r="BI89" s="63">
        <f t="shared" si="15"/>
        <v>0</v>
      </c>
      <c r="BJ89" s="62">
        <f t="shared" si="15"/>
        <v>584.7713136536308</v>
      </c>
      <c r="BK89" s="82">
        <f>SUM(BK88:BK88)</f>
        <v>6385.617146756631</v>
      </c>
      <c r="BL89" s="87"/>
    </row>
    <row r="90" spans="1:64" ht="2.25" customHeight="1">
      <c r="A90" s="10"/>
      <c r="B90" s="1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8"/>
      <c r="BL90" s="87"/>
    </row>
    <row r="91" spans="1:64" ht="12.75">
      <c r="A91" s="10" t="s">
        <v>4</v>
      </c>
      <c r="B91" s="16" t="s">
        <v>9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8"/>
      <c r="BL91" s="87"/>
    </row>
    <row r="92" spans="1:64" ht="12.75">
      <c r="A92" s="10" t="s">
        <v>67</v>
      </c>
      <c r="B92" s="17" t="s">
        <v>18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8"/>
      <c r="BL92" s="87"/>
    </row>
    <row r="93" spans="1:64" ht="12.75">
      <c r="A93" s="10"/>
      <c r="B93" s="18" t="s">
        <v>31</v>
      </c>
      <c r="C93" s="97"/>
      <c r="D93" s="51"/>
      <c r="E93" s="52"/>
      <c r="F93" s="52"/>
      <c r="G93" s="53"/>
      <c r="H93" s="50"/>
      <c r="I93" s="52"/>
      <c r="J93" s="52"/>
      <c r="K93" s="52"/>
      <c r="L93" s="53"/>
      <c r="M93" s="50"/>
      <c r="N93" s="51"/>
      <c r="O93" s="52"/>
      <c r="P93" s="52"/>
      <c r="Q93" s="53"/>
      <c r="R93" s="50"/>
      <c r="S93" s="52"/>
      <c r="T93" s="52"/>
      <c r="U93" s="52"/>
      <c r="V93" s="53"/>
      <c r="W93" s="50"/>
      <c r="X93" s="52"/>
      <c r="Y93" s="52"/>
      <c r="Z93" s="52"/>
      <c r="AA93" s="53"/>
      <c r="AB93" s="50"/>
      <c r="AC93" s="52"/>
      <c r="AD93" s="52"/>
      <c r="AE93" s="52"/>
      <c r="AF93" s="53"/>
      <c r="AG93" s="50"/>
      <c r="AH93" s="52"/>
      <c r="AI93" s="52"/>
      <c r="AJ93" s="52"/>
      <c r="AK93" s="53"/>
      <c r="AL93" s="50"/>
      <c r="AM93" s="52"/>
      <c r="AN93" s="52"/>
      <c r="AO93" s="52"/>
      <c r="AP93" s="53"/>
      <c r="AQ93" s="50"/>
      <c r="AR93" s="51"/>
      <c r="AS93" s="52"/>
      <c r="AT93" s="52"/>
      <c r="AU93" s="53"/>
      <c r="AV93" s="50"/>
      <c r="AW93" s="52"/>
      <c r="AX93" s="52"/>
      <c r="AY93" s="52"/>
      <c r="AZ93" s="53"/>
      <c r="BA93" s="50"/>
      <c r="BB93" s="51"/>
      <c r="BC93" s="52"/>
      <c r="BD93" s="52"/>
      <c r="BE93" s="53"/>
      <c r="BF93" s="50"/>
      <c r="BG93" s="51"/>
      <c r="BH93" s="52"/>
      <c r="BI93" s="52"/>
      <c r="BJ93" s="53"/>
      <c r="BK93" s="54"/>
      <c r="BL93" s="87"/>
    </row>
    <row r="94" spans="1:252" s="34" customFormat="1" ht="12.75">
      <c r="A94" s="31"/>
      <c r="B94" s="32" t="s">
        <v>76</v>
      </c>
      <c r="C94" s="98"/>
      <c r="D94" s="56"/>
      <c r="E94" s="56"/>
      <c r="F94" s="56"/>
      <c r="G94" s="57"/>
      <c r="H94" s="55"/>
      <c r="I94" s="56"/>
      <c r="J94" s="56"/>
      <c r="K94" s="56"/>
      <c r="L94" s="57"/>
      <c r="M94" s="55"/>
      <c r="N94" s="56"/>
      <c r="O94" s="56"/>
      <c r="P94" s="56"/>
      <c r="Q94" s="57"/>
      <c r="R94" s="55"/>
      <c r="S94" s="56"/>
      <c r="T94" s="56"/>
      <c r="U94" s="56"/>
      <c r="V94" s="57"/>
      <c r="W94" s="55"/>
      <c r="X94" s="56"/>
      <c r="Y94" s="56"/>
      <c r="Z94" s="56"/>
      <c r="AA94" s="57"/>
      <c r="AB94" s="55"/>
      <c r="AC94" s="56"/>
      <c r="AD94" s="56"/>
      <c r="AE94" s="56"/>
      <c r="AF94" s="57"/>
      <c r="AG94" s="55"/>
      <c r="AH94" s="56"/>
      <c r="AI94" s="56"/>
      <c r="AJ94" s="56"/>
      <c r="AK94" s="57"/>
      <c r="AL94" s="55"/>
      <c r="AM94" s="56"/>
      <c r="AN94" s="56"/>
      <c r="AO94" s="56"/>
      <c r="AP94" s="57"/>
      <c r="AQ94" s="55"/>
      <c r="AR94" s="56"/>
      <c r="AS94" s="56"/>
      <c r="AT94" s="56"/>
      <c r="AU94" s="57"/>
      <c r="AV94" s="55"/>
      <c r="AW94" s="56"/>
      <c r="AX94" s="56"/>
      <c r="AY94" s="56"/>
      <c r="AZ94" s="57"/>
      <c r="BA94" s="55"/>
      <c r="BB94" s="56"/>
      <c r="BC94" s="56"/>
      <c r="BD94" s="56"/>
      <c r="BE94" s="57"/>
      <c r="BF94" s="55"/>
      <c r="BG94" s="56"/>
      <c r="BH94" s="56"/>
      <c r="BI94" s="56"/>
      <c r="BJ94" s="57"/>
      <c r="BK94" s="58"/>
      <c r="BL94" s="87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64" ht="12.75">
      <c r="A95" s="10" t="s">
        <v>68</v>
      </c>
      <c r="B95" s="17" t="s">
        <v>19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8"/>
      <c r="BL95" s="87"/>
    </row>
    <row r="96" spans="1:64" ht="12.75">
      <c r="A96" s="10"/>
      <c r="B96" s="92" t="s">
        <v>126</v>
      </c>
      <c r="C96" s="97">
        <v>0</v>
      </c>
      <c r="D96" s="51">
        <v>0</v>
      </c>
      <c r="E96" s="52">
        <v>0</v>
      </c>
      <c r="F96" s="52">
        <v>0</v>
      </c>
      <c r="G96" s="53">
        <v>0</v>
      </c>
      <c r="H96" s="50">
        <v>0</v>
      </c>
      <c r="I96" s="52">
        <v>22.689785517</v>
      </c>
      <c r="J96" s="52">
        <v>0</v>
      </c>
      <c r="K96" s="52">
        <v>0</v>
      </c>
      <c r="L96" s="53">
        <v>47.59492572</v>
      </c>
      <c r="M96" s="50">
        <v>0</v>
      </c>
      <c r="N96" s="51">
        <v>0</v>
      </c>
      <c r="O96" s="52">
        <v>0</v>
      </c>
      <c r="P96" s="52">
        <v>0</v>
      </c>
      <c r="Q96" s="53">
        <v>0</v>
      </c>
      <c r="R96" s="50">
        <v>0</v>
      </c>
      <c r="S96" s="52">
        <v>0</v>
      </c>
      <c r="T96" s="52">
        <v>0</v>
      </c>
      <c r="U96" s="52">
        <v>0</v>
      </c>
      <c r="V96" s="53">
        <v>3.167E-06</v>
      </c>
      <c r="W96" s="50">
        <v>0</v>
      </c>
      <c r="X96" s="52">
        <v>0</v>
      </c>
      <c r="Y96" s="52">
        <v>0</v>
      </c>
      <c r="Z96" s="52">
        <v>0</v>
      </c>
      <c r="AA96" s="53">
        <v>0</v>
      </c>
      <c r="AB96" s="50">
        <v>0</v>
      </c>
      <c r="AC96" s="52">
        <v>0</v>
      </c>
      <c r="AD96" s="52">
        <v>0</v>
      </c>
      <c r="AE96" s="52">
        <v>0</v>
      </c>
      <c r="AF96" s="53">
        <v>0</v>
      </c>
      <c r="AG96" s="50">
        <v>0</v>
      </c>
      <c r="AH96" s="52">
        <v>0</v>
      </c>
      <c r="AI96" s="52">
        <v>0</v>
      </c>
      <c r="AJ96" s="52">
        <v>0</v>
      </c>
      <c r="AK96" s="53">
        <v>0</v>
      </c>
      <c r="AL96" s="50">
        <v>0</v>
      </c>
      <c r="AM96" s="52">
        <v>0</v>
      </c>
      <c r="AN96" s="52">
        <v>0</v>
      </c>
      <c r="AO96" s="52">
        <v>0</v>
      </c>
      <c r="AP96" s="53">
        <v>0</v>
      </c>
      <c r="AQ96" s="50">
        <v>0</v>
      </c>
      <c r="AR96" s="51">
        <v>0</v>
      </c>
      <c r="AS96" s="52">
        <v>0</v>
      </c>
      <c r="AT96" s="52">
        <v>0</v>
      </c>
      <c r="AU96" s="53">
        <v>0</v>
      </c>
      <c r="AV96" s="50">
        <v>0</v>
      </c>
      <c r="AW96" s="52">
        <v>0</v>
      </c>
      <c r="AX96" s="52">
        <v>0</v>
      </c>
      <c r="AY96" s="52">
        <v>0</v>
      </c>
      <c r="AZ96" s="53">
        <v>0</v>
      </c>
      <c r="BA96" s="50">
        <v>0</v>
      </c>
      <c r="BB96" s="51">
        <v>0</v>
      </c>
      <c r="BC96" s="52">
        <v>0</v>
      </c>
      <c r="BD96" s="52">
        <v>0</v>
      </c>
      <c r="BE96" s="53">
        <v>0</v>
      </c>
      <c r="BF96" s="50">
        <v>0</v>
      </c>
      <c r="BG96" s="51">
        <v>0</v>
      </c>
      <c r="BH96" s="52">
        <v>0</v>
      </c>
      <c r="BI96" s="52">
        <v>0</v>
      </c>
      <c r="BJ96" s="53">
        <v>0</v>
      </c>
      <c r="BK96" s="54">
        <v>70.284714404</v>
      </c>
      <c r="BL96" s="87"/>
    </row>
    <row r="97" spans="1:252" s="34" customFormat="1" ht="12.75">
      <c r="A97" s="31"/>
      <c r="B97" s="33" t="s">
        <v>77</v>
      </c>
      <c r="C97" s="44">
        <f aca="true" t="shared" si="16" ref="C97:BJ97">SUM(C96:C96)</f>
        <v>0</v>
      </c>
      <c r="D97" s="63">
        <f t="shared" si="16"/>
        <v>0</v>
      </c>
      <c r="E97" s="63">
        <f t="shared" si="16"/>
        <v>0</v>
      </c>
      <c r="F97" s="63">
        <f t="shared" si="16"/>
        <v>0</v>
      </c>
      <c r="G97" s="62">
        <f t="shared" si="16"/>
        <v>0</v>
      </c>
      <c r="H97" s="43">
        <f t="shared" si="16"/>
        <v>0</v>
      </c>
      <c r="I97" s="63">
        <f t="shared" si="16"/>
        <v>22.689785517</v>
      </c>
      <c r="J97" s="63">
        <f t="shared" si="16"/>
        <v>0</v>
      </c>
      <c r="K97" s="63">
        <f t="shared" si="16"/>
        <v>0</v>
      </c>
      <c r="L97" s="62">
        <f t="shared" si="16"/>
        <v>47.59492572</v>
      </c>
      <c r="M97" s="43">
        <f t="shared" si="16"/>
        <v>0</v>
      </c>
      <c r="N97" s="63">
        <f t="shared" si="16"/>
        <v>0</v>
      </c>
      <c r="O97" s="63">
        <f t="shared" si="16"/>
        <v>0</v>
      </c>
      <c r="P97" s="63">
        <f t="shared" si="16"/>
        <v>0</v>
      </c>
      <c r="Q97" s="62">
        <f t="shared" si="16"/>
        <v>0</v>
      </c>
      <c r="R97" s="43">
        <f t="shared" si="16"/>
        <v>0</v>
      </c>
      <c r="S97" s="63">
        <f t="shared" si="16"/>
        <v>0</v>
      </c>
      <c r="T97" s="63">
        <f t="shared" si="16"/>
        <v>0</v>
      </c>
      <c r="U97" s="63">
        <f t="shared" si="16"/>
        <v>0</v>
      </c>
      <c r="V97" s="62">
        <f t="shared" si="16"/>
        <v>3.167E-06</v>
      </c>
      <c r="W97" s="43">
        <f t="shared" si="16"/>
        <v>0</v>
      </c>
      <c r="X97" s="63">
        <f t="shared" si="16"/>
        <v>0</v>
      </c>
      <c r="Y97" s="63">
        <f t="shared" si="16"/>
        <v>0</v>
      </c>
      <c r="Z97" s="63">
        <f t="shared" si="16"/>
        <v>0</v>
      </c>
      <c r="AA97" s="62">
        <f t="shared" si="16"/>
        <v>0</v>
      </c>
      <c r="AB97" s="43">
        <f t="shared" si="16"/>
        <v>0</v>
      </c>
      <c r="AC97" s="63">
        <f t="shared" si="16"/>
        <v>0</v>
      </c>
      <c r="AD97" s="63">
        <f t="shared" si="16"/>
        <v>0</v>
      </c>
      <c r="AE97" s="63">
        <f t="shared" si="16"/>
        <v>0</v>
      </c>
      <c r="AF97" s="62">
        <f t="shared" si="16"/>
        <v>0</v>
      </c>
      <c r="AG97" s="43">
        <f t="shared" si="16"/>
        <v>0</v>
      </c>
      <c r="AH97" s="63">
        <f t="shared" si="16"/>
        <v>0</v>
      </c>
      <c r="AI97" s="63">
        <f t="shared" si="16"/>
        <v>0</v>
      </c>
      <c r="AJ97" s="63">
        <f t="shared" si="16"/>
        <v>0</v>
      </c>
      <c r="AK97" s="62">
        <f t="shared" si="16"/>
        <v>0</v>
      </c>
      <c r="AL97" s="43">
        <f t="shared" si="16"/>
        <v>0</v>
      </c>
      <c r="AM97" s="63">
        <f t="shared" si="16"/>
        <v>0</v>
      </c>
      <c r="AN97" s="63">
        <f t="shared" si="16"/>
        <v>0</v>
      </c>
      <c r="AO97" s="63">
        <f t="shared" si="16"/>
        <v>0</v>
      </c>
      <c r="AP97" s="62">
        <f t="shared" si="16"/>
        <v>0</v>
      </c>
      <c r="AQ97" s="43">
        <f t="shared" si="16"/>
        <v>0</v>
      </c>
      <c r="AR97" s="63">
        <f>SUM(AR96:AR96)</f>
        <v>0</v>
      </c>
      <c r="AS97" s="63">
        <f t="shared" si="16"/>
        <v>0</v>
      </c>
      <c r="AT97" s="63">
        <f t="shared" si="16"/>
        <v>0</v>
      </c>
      <c r="AU97" s="62">
        <f t="shared" si="16"/>
        <v>0</v>
      </c>
      <c r="AV97" s="43">
        <f t="shared" si="16"/>
        <v>0</v>
      </c>
      <c r="AW97" s="63">
        <f t="shared" si="16"/>
        <v>0</v>
      </c>
      <c r="AX97" s="63">
        <f t="shared" si="16"/>
        <v>0</v>
      </c>
      <c r="AY97" s="63">
        <f t="shared" si="16"/>
        <v>0</v>
      </c>
      <c r="AZ97" s="62">
        <f t="shared" si="16"/>
        <v>0</v>
      </c>
      <c r="BA97" s="43">
        <f t="shared" si="16"/>
        <v>0</v>
      </c>
      <c r="BB97" s="63">
        <f t="shared" si="16"/>
        <v>0</v>
      </c>
      <c r="BC97" s="63">
        <f t="shared" si="16"/>
        <v>0</v>
      </c>
      <c r="BD97" s="63">
        <f t="shared" si="16"/>
        <v>0</v>
      </c>
      <c r="BE97" s="62">
        <f t="shared" si="16"/>
        <v>0</v>
      </c>
      <c r="BF97" s="43">
        <f t="shared" si="16"/>
        <v>0</v>
      </c>
      <c r="BG97" s="63">
        <f t="shared" si="16"/>
        <v>0</v>
      </c>
      <c r="BH97" s="63">
        <f t="shared" si="16"/>
        <v>0</v>
      </c>
      <c r="BI97" s="63">
        <f t="shared" si="16"/>
        <v>0</v>
      </c>
      <c r="BJ97" s="62">
        <f t="shared" si="16"/>
        <v>0</v>
      </c>
      <c r="BK97" s="82">
        <f>SUM(BK96:BK96)</f>
        <v>70.284714404</v>
      </c>
      <c r="BL97" s="87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s="34" customFormat="1" ht="12.75">
      <c r="A98" s="31"/>
      <c r="B98" s="33" t="s">
        <v>75</v>
      </c>
      <c r="C98" s="44">
        <f aca="true" t="shared" si="17" ref="C98:AR98">SUM(C97,C94)</f>
        <v>0</v>
      </c>
      <c r="D98" s="63">
        <f t="shared" si="17"/>
        <v>0</v>
      </c>
      <c r="E98" s="63">
        <f t="shared" si="17"/>
        <v>0</v>
      </c>
      <c r="F98" s="63">
        <f t="shared" si="17"/>
        <v>0</v>
      </c>
      <c r="G98" s="62">
        <f t="shared" si="17"/>
        <v>0</v>
      </c>
      <c r="H98" s="43">
        <f t="shared" si="17"/>
        <v>0</v>
      </c>
      <c r="I98" s="63">
        <f t="shared" si="17"/>
        <v>22.689785517</v>
      </c>
      <c r="J98" s="63">
        <f t="shared" si="17"/>
        <v>0</v>
      </c>
      <c r="K98" s="63">
        <f t="shared" si="17"/>
        <v>0</v>
      </c>
      <c r="L98" s="62">
        <f t="shared" si="17"/>
        <v>47.59492572</v>
      </c>
      <c r="M98" s="43">
        <f t="shared" si="17"/>
        <v>0</v>
      </c>
      <c r="N98" s="63">
        <f t="shared" si="17"/>
        <v>0</v>
      </c>
      <c r="O98" s="63">
        <f t="shared" si="17"/>
        <v>0</v>
      </c>
      <c r="P98" s="63">
        <f t="shared" si="17"/>
        <v>0</v>
      </c>
      <c r="Q98" s="62">
        <f t="shared" si="17"/>
        <v>0</v>
      </c>
      <c r="R98" s="43">
        <f t="shared" si="17"/>
        <v>0</v>
      </c>
      <c r="S98" s="63">
        <f t="shared" si="17"/>
        <v>0</v>
      </c>
      <c r="T98" s="63">
        <f t="shared" si="17"/>
        <v>0</v>
      </c>
      <c r="U98" s="63">
        <f t="shared" si="17"/>
        <v>0</v>
      </c>
      <c r="V98" s="62">
        <f t="shared" si="17"/>
        <v>3.167E-06</v>
      </c>
      <c r="W98" s="43">
        <f t="shared" si="17"/>
        <v>0</v>
      </c>
      <c r="X98" s="63">
        <f t="shared" si="17"/>
        <v>0</v>
      </c>
      <c r="Y98" s="63">
        <f t="shared" si="17"/>
        <v>0</v>
      </c>
      <c r="Z98" s="63">
        <f t="shared" si="17"/>
        <v>0</v>
      </c>
      <c r="AA98" s="62">
        <f t="shared" si="17"/>
        <v>0</v>
      </c>
      <c r="AB98" s="43">
        <f t="shared" si="17"/>
        <v>0</v>
      </c>
      <c r="AC98" s="63">
        <f t="shared" si="17"/>
        <v>0</v>
      </c>
      <c r="AD98" s="63">
        <f t="shared" si="17"/>
        <v>0</v>
      </c>
      <c r="AE98" s="63">
        <f t="shared" si="17"/>
        <v>0</v>
      </c>
      <c r="AF98" s="62">
        <f t="shared" si="17"/>
        <v>0</v>
      </c>
      <c r="AG98" s="43">
        <f t="shared" si="17"/>
        <v>0</v>
      </c>
      <c r="AH98" s="63">
        <f t="shared" si="17"/>
        <v>0</v>
      </c>
      <c r="AI98" s="63">
        <f t="shared" si="17"/>
        <v>0</v>
      </c>
      <c r="AJ98" s="63">
        <f t="shared" si="17"/>
        <v>0</v>
      </c>
      <c r="AK98" s="62">
        <f t="shared" si="17"/>
        <v>0</v>
      </c>
      <c r="AL98" s="43">
        <f t="shared" si="17"/>
        <v>0</v>
      </c>
      <c r="AM98" s="63">
        <f t="shared" si="17"/>
        <v>0</v>
      </c>
      <c r="AN98" s="63">
        <f t="shared" si="17"/>
        <v>0</v>
      </c>
      <c r="AO98" s="63">
        <f t="shared" si="17"/>
        <v>0</v>
      </c>
      <c r="AP98" s="62">
        <f t="shared" si="17"/>
        <v>0</v>
      </c>
      <c r="AQ98" s="43">
        <f t="shared" si="17"/>
        <v>0</v>
      </c>
      <c r="AR98" s="63">
        <f t="shared" si="17"/>
        <v>0</v>
      </c>
      <c r="AS98" s="63">
        <f aca="true" t="shared" si="18" ref="AS98:BK98">SUM(AS97,AS94)</f>
        <v>0</v>
      </c>
      <c r="AT98" s="63">
        <f t="shared" si="18"/>
        <v>0</v>
      </c>
      <c r="AU98" s="62">
        <f t="shared" si="18"/>
        <v>0</v>
      </c>
      <c r="AV98" s="43">
        <f t="shared" si="18"/>
        <v>0</v>
      </c>
      <c r="AW98" s="63">
        <f t="shared" si="18"/>
        <v>0</v>
      </c>
      <c r="AX98" s="63">
        <f t="shared" si="18"/>
        <v>0</v>
      </c>
      <c r="AY98" s="63">
        <f t="shared" si="18"/>
        <v>0</v>
      </c>
      <c r="AZ98" s="62">
        <f t="shared" si="18"/>
        <v>0</v>
      </c>
      <c r="BA98" s="43">
        <f t="shared" si="18"/>
        <v>0</v>
      </c>
      <c r="BB98" s="63">
        <f t="shared" si="18"/>
        <v>0</v>
      </c>
      <c r="BC98" s="63">
        <f t="shared" si="18"/>
        <v>0</v>
      </c>
      <c r="BD98" s="63">
        <f t="shared" si="18"/>
        <v>0</v>
      </c>
      <c r="BE98" s="62">
        <f t="shared" si="18"/>
        <v>0</v>
      </c>
      <c r="BF98" s="43">
        <f t="shared" si="18"/>
        <v>0</v>
      </c>
      <c r="BG98" s="63">
        <f t="shared" si="18"/>
        <v>0</v>
      </c>
      <c r="BH98" s="63">
        <f t="shared" si="18"/>
        <v>0</v>
      </c>
      <c r="BI98" s="63">
        <f t="shared" si="18"/>
        <v>0</v>
      </c>
      <c r="BJ98" s="62">
        <f t="shared" si="18"/>
        <v>0</v>
      </c>
      <c r="BK98" s="82">
        <f t="shared" si="18"/>
        <v>70.284714404</v>
      </c>
      <c r="BL98" s="87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64" ht="4.5" customHeight="1">
      <c r="A99" s="10"/>
      <c r="B99" s="1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8"/>
      <c r="BL99" s="87"/>
    </row>
    <row r="100" spans="1:64" ht="12.75">
      <c r="A100" s="10" t="s">
        <v>20</v>
      </c>
      <c r="B100" s="16" t="s">
        <v>21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8"/>
      <c r="BL100" s="87"/>
    </row>
    <row r="101" spans="1:64" ht="12.75">
      <c r="A101" s="10" t="s">
        <v>67</v>
      </c>
      <c r="B101" s="17" t="s">
        <v>22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8"/>
      <c r="BL101" s="87"/>
    </row>
    <row r="102" spans="1:64" ht="12.75">
      <c r="A102" s="10"/>
      <c r="B102" s="21" t="s">
        <v>123</v>
      </c>
      <c r="C102" s="48">
        <v>0</v>
      </c>
      <c r="D102" s="46">
        <v>11.056157114</v>
      </c>
      <c r="E102" s="40">
        <v>0</v>
      </c>
      <c r="F102" s="40">
        <v>0</v>
      </c>
      <c r="G102" s="47">
        <v>0</v>
      </c>
      <c r="H102" s="64">
        <v>2.110614998</v>
      </c>
      <c r="I102" s="40">
        <v>3.160664586</v>
      </c>
      <c r="J102" s="40">
        <v>0</v>
      </c>
      <c r="K102" s="40">
        <v>0</v>
      </c>
      <c r="L102" s="47">
        <v>15.579726688</v>
      </c>
      <c r="M102" s="64">
        <v>0</v>
      </c>
      <c r="N102" s="46">
        <v>0</v>
      </c>
      <c r="O102" s="40">
        <v>0</v>
      </c>
      <c r="P102" s="40">
        <v>0</v>
      </c>
      <c r="Q102" s="47">
        <v>0</v>
      </c>
      <c r="R102" s="64">
        <v>0.990365988</v>
      </c>
      <c r="S102" s="40">
        <v>0</v>
      </c>
      <c r="T102" s="40">
        <v>0</v>
      </c>
      <c r="U102" s="40">
        <v>0</v>
      </c>
      <c r="V102" s="47">
        <v>1.836134701</v>
      </c>
      <c r="W102" s="64">
        <v>0</v>
      </c>
      <c r="X102" s="40">
        <v>0</v>
      </c>
      <c r="Y102" s="40">
        <v>0</v>
      </c>
      <c r="Z102" s="40">
        <v>0</v>
      </c>
      <c r="AA102" s="47">
        <v>0</v>
      </c>
      <c r="AB102" s="64">
        <v>0</v>
      </c>
      <c r="AC102" s="40">
        <v>0</v>
      </c>
      <c r="AD102" s="40">
        <v>0</v>
      </c>
      <c r="AE102" s="40">
        <v>0</v>
      </c>
      <c r="AF102" s="47">
        <v>0</v>
      </c>
      <c r="AG102" s="64">
        <v>0</v>
      </c>
      <c r="AH102" s="40">
        <v>0</v>
      </c>
      <c r="AI102" s="40">
        <v>0</v>
      </c>
      <c r="AJ102" s="40">
        <v>0</v>
      </c>
      <c r="AK102" s="47">
        <v>0</v>
      </c>
      <c r="AL102" s="64">
        <v>0</v>
      </c>
      <c r="AM102" s="40">
        <v>0</v>
      </c>
      <c r="AN102" s="40">
        <v>0</v>
      </c>
      <c r="AO102" s="40">
        <v>0</v>
      </c>
      <c r="AP102" s="47">
        <v>0</v>
      </c>
      <c r="AQ102" s="64">
        <v>0</v>
      </c>
      <c r="AR102" s="46">
        <v>0</v>
      </c>
      <c r="AS102" s="40">
        <v>0</v>
      </c>
      <c r="AT102" s="40">
        <v>0</v>
      </c>
      <c r="AU102" s="47">
        <v>0</v>
      </c>
      <c r="AV102" s="64">
        <v>5.18651685</v>
      </c>
      <c r="AW102" s="40">
        <v>0.968715805</v>
      </c>
      <c r="AX102" s="40">
        <v>0</v>
      </c>
      <c r="AY102" s="40">
        <v>0</v>
      </c>
      <c r="AZ102" s="47">
        <v>18.305856633</v>
      </c>
      <c r="BA102" s="64">
        <v>0</v>
      </c>
      <c r="BB102" s="46">
        <v>0</v>
      </c>
      <c r="BC102" s="40">
        <v>0</v>
      </c>
      <c r="BD102" s="40">
        <v>0</v>
      </c>
      <c r="BE102" s="47">
        <v>0</v>
      </c>
      <c r="BF102" s="64">
        <v>0.884799871</v>
      </c>
      <c r="BG102" s="46">
        <v>9.9995E-05</v>
      </c>
      <c r="BH102" s="40">
        <v>0</v>
      </c>
      <c r="BI102" s="40">
        <v>0</v>
      </c>
      <c r="BJ102" s="47">
        <v>0.766070752</v>
      </c>
      <c r="BK102" s="54">
        <v>60.845723981</v>
      </c>
      <c r="BL102" s="87"/>
    </row>
    <row r="103" spans="1:64" ht="12.75">
      <c r="A103" s="10"/>
      <c r="B103" s="21" t="s">
        <v>118</v>
      </c>
      <c r="C103" s="48">
        <v>0</v>
      </c>
      <c r="D103" s="46">
        <v>65.51041671</v>
      </c>
      <c r="E103" s="40">
        <v>0</v>
      </c>
      <c r="F103" s="40">
        <v>0</v>
      </c>
      <c r="G103" s="47">
        <v>0</v>
      </c>
      <c r="H103" s="64">
        <v>31.927594401</v>
      </c>
      <c r="I103" s="40">
        <v>10.722430032</v>
      </c>
      <c r="J103" s="40">
        <v>0</v>
      </c>
      <c r="K103" s="40">
        <v>0</v>
      </c>
      <c r="L103" s="47">
        <v>63.637386794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11.067510599</v>
      </c>
      <c r="S103" s="40">
        <v>0</v>
      </c>
      <c r="T103" s="40">
        <v>0</v>
      </c>
      <c r="U103" s="40">
        <v>0</v>
      </c>
      <c r="V103" s="47">
        <v>5.007548358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0.00039118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0</v>
      </c>
      <c r="AS103" s="40">
        <v>0</v>
      </c>
      <c r="AT103" s="40">
        <v>0</v>
      </c>
      <c r="AU103" s="47">
        <v>0</v>
      </c>
      <c r="AV103" s="64">
        <v>46.409602096</v>
      </c>
      <c r="AW103" s="40">
        <v>53.555568138</v>
      </c>
      <c r="AX103" s="40">
        <v>0</v>
      </c>
      <c r="AY103" s="40">
        <v>0</v>
      </c>
      <c r="AZ103" s="47">
        <v>91.022151943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10.541553828</v>
      </c>
      <c r="BG103" s="46">
        <v>1.405056301</v>
      </c>
      <c r="BH103" s="40">
        <v>0</v>
      </c>
      <c r="BI103" s="40">
        <v>0</v>
      </c>
      <c r="BJ103" s="47">
        <v>6.411714686</v>
      </c>
      <c r="BK103" s="54">
        <v>397.218925066</v>
      </c>
      <c r="BL103" s="87"/>
    </row>
    <row r="104" spans="1:64" ht="12.75">
      <c r="A104" s="10"/>
      <c r="B104" s="21" t="s">
        <v>122</v>
      </c>
      <c r="C104" s="48">
        <v>0</v>
      </c>
      <c r="D104" s="46">
        <v>21.277002017</v>
      </c>
      <c r="E104" s="40">
        <v>0</v>
      </c>
      <c r="F104" s="40">
        <v>0</v>
      </c>
      <c r="G104" s="47">
        <v>0</v>
      </c>
      <c r="H104" s="64">
        <v>8.734927072</v>
      </c>
      <c r="I104" s="40">
        <v>0.042572132</v>
      </c>
      <c r="J104" s="40">
        <v>0</v>
      </c>
      <c r="K104" s="40">
        <v>0</v>
      </c>
      <c r="L104" s="47">
        <v>48.364189797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3.631365277</v>
      </c>
      <c r="S104" s="40">
        <v>0</v>
      </c>
      <c r="T104" s="40">
        <v>0</v>
      </c>
      <c r="U104" s="40">
        <v>0</v>
      </c>
      <c r="V104" s="47">
        <v>1.095867397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0.064163022</v>
      </c>
      <c r="AS104" s="40">
        <v>0</v>
      </c>
      <c r="AT104" s="40">
        <v>0</v>
      </c>
      <c r="AU104" s="47">
        <v>0</v>
      </c>
      <c r="AV104" s="64">
        <v>9.917795892</v>
      </c>
      <c r="AW104" s="40">
        <v>2.255922207</v>
      </c>
      <c r="AX104" s="40">
        <v>0</v>
      </c>
      <c r="AY104" s="40">
        <v>0</v>
      </c>
      <c r="AZ104" s="47">
        <v>25.409584763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3.276879882</v>
      </c>
      <c r="BG104" s="46">
        <v>0.394616047</v>
      </c>
      <c r="BH104" s="40">
        <v>0</v>
      </c>
      <c r="BI104" s="40">
        <v>0</v>
      </c>
      <c r="BJ104" s="47">
        <v>0.667142873</v>
      </c>
      <c r="BK104" s="54">
        <v>125.132028378</v>
      </c>
      <c r="BL104" s="87"/>
    </row>
    <row r="105" spans="1:64" ht="12.75">
      <c r="A105" s="10"/>
      <c r="B105" s="21" t="s">
        <v>119</v>
      </c>
      <c r="C105" s="48">
        <v>0</v>
      </c>
      <c r="D105" s="46">
        <v>7.073326963</v>
      </c>
      <c r="E105" s="40">
        <v>0</v>
      </c>
      <c r="F105" s="40">
        <v>0</v>
      </c>
      <c r="G105" s="47">
        <v>0</v>
      </c>
      <c r="H105" s="64">
        <v>1.179451795</v>
      </c>
      <c r="I105" s="40">
        <v>0.727903401</v>
      </c>
      <c r="J105" s="40">
        <v>0</v>
      </c>
      <c r="K105" s="40">
        <v>0</v>
      </c>
      <c r="L105" s="47">
        <v>18.784821095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0.352342414</v>
      </c>
      <c r="S105" s="40">
        <v>0</v>
      </c>
      <c r="T105" s="40">
        <v>0</v>
      </c>
      <c r="U105" s="40">
        <v>0</v>
      </c>
      <c r="V105" s="47">
        <v>0.01945818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17.87487</v>
      </c>
      <c r="AS105" s="40">
        <v>0</v>
      </c>
      <c r="AT105" s="40">
        <v>0</v>
      </c>
      <c r="AU105" s="47">
        <v>0</v>
      </c>
      <c r="AV105" s="64">
        <v>2.202449204</v>
      </c>
      <c r="AW105" s="40">
        <v>0.787014205</v>
      </c>
      <c r="AX105" s="40">
        <v>0</v>
      </c>
      <c r="AY105" s="40">
        <v>0</v>
      </c>
      <c r="AZ105" s="47">
        <v>12.28657701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0.732373829</v>
      </c>
      <c r="BG105" s="46">
        <v>0.129672629</v>
      </c>
      <c r="BH105" s="40">
        <v>0</v>
      </c>
      <c r="BI105" s="40">
        <v>0</v>
      </c>
      <c r="BJ105" s="47">
        <v>0.148315266</v>
      </c>
      <c r="BK105" s="54">
        <v>62.298575991</v>
      </c>
      <c r="BL105" s="87"/>
    </row>
    <row r="106" spans="1:64" ht="12.75">
      <c r="A106" s="10"/>
      <c r="B106" s="21" t="s">
        <v>121</v>
      </c>
      <c r="C106" s="48">
        <v>0</v>
      </c>
      <c r="D106" s="46">
        <v>63.672934787</v>
      </c>
      <c r="E106" s="40">
        <v>0</v>
      </c>
      <c r="F106" s="40">
        <v>0</v>
      </c>
      <c r="G106" s="47">
        <v>0</v>
      </c>
      <c r="H106" s="64">
        <v>50.016703262</v>
      </c>
      <c r="I106" s="40">
        <v>86.556025296</v>
      </c>
      <c r="J106" s="40">
        <v>0</v>
      </c>
      <c r="K106" s="40">
        <v>0</v>
      </c>
      <c r="L106" s="47">
        <v>213.558405969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26.295359868</v>
      </c>
      <c r="S106" s="40">
        <v>1.325491212</v>
      </c>
      <c r="T106" s="40">
        <v>0</v>
      </c>
      <c r="U106" s="40">
        <v>0</v>
      </c>
      <c r="V106" s="47">
        <v>10.581701996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0.098963132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0.056792362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0</v>
      </c>
      <c r="AS106" s="40">
        <v>0</v>
      </c>
      <c r="AT106" s="40">
        <v>0</v>
      </c>
      <c r="AU106" s="47">
        <v>0</v>
      </c>
      <c r="AV106" s="64">
        <v>95.777529774</v>
      </c>
      <c r="AW106" s="40">
        <v>19.14474892</v>
      </c>
      <c r="AX106" s="40">
        <v>0</v>
      </c>
      <c r="AY106" s="40">
        <v>0</v>
      </c>
      <c r="AZ106" s="47">
        <v>242.246105521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28.358375398</v>
      </c>
      <c r="BG106" s="46">
        <v>1.795394387</v>
      </c>
      <c r="BH106" s="40">
        <v>0</v>
      </c>
      <c r="BI106" s="40">
        <v>0</v>
      </c>
      <c r="BJ106" s="47">
        <v>16.683366597</v>
      </c>
      <c r="BK106" s="54">
        <v>856.167898481</v>
      </c>
      <c r="BL106" s="87"/>
    </row>
    <row r="107" spans="1:64" ht="12.75">
      <c r="A107" s="10"/>
      <c r="B107" s="21" t="s">
        <v>120</v>
      </c>
      <c r="C107" s="48">
        <v>0</v>
      </c>
      <c r="D107" s="46">
        <v>30.600013432</v>
      </c>
      <c r="E107" s="40">
        <v>0</v>
      </c>
      <c r="F107" s="40">
        <v>0</v>
      </c>
      <c r="G107" s="47">
        <v>0</v>
      </c>
      <c r="H107" s="64">
        <v>2.878075062</v>
      </c>
      <c r="I107" s="40">
        <v>1.835400366</v>
      </c>
      <c r="J107" s="40">
        <v>0</v>
      </c>
      <c r="K107" s="40">
        <v>0</v>
      </c>
      <c r="L107" s="47">
        <v>50.789180517</v>
      </c>
      <c r="M107" s="64">
        <v>0</v>
      </c>
      <c r="N107" s="46">
        <v>0</v>
      </c>
      <c r="O107" s="40">
        <v>0</v>
      </c>
      <c r="P107" s="40">
        <v>0</v>
      </c>
      <c r="Q107" s="47">
        <v>0</v>
      </c>
      <c r="R107" s="64">
        <v>0.968493612</v>
      </c>
      <c r="S107" s="40">
        <v>0</v>
      </c>
      <c r="T107" s="40">
        <v>0</v>
      </c>
      <c r="U107" s="40">
        <v>0</v>
      </c>
      <c r="V107" s="47">
        <v>0.367044095</v>
      </c>
      <c r="W107" s="64">
        <v>0</v>
      </c>
      <c r="X107" s="40">
        <v>0</v>
      </c>
      <c r="Y107" s="40">
        <v>0</v>
      </c>
      <c r="Z107" s="40">
        <v>0</v>
      </c>
      <c r="AA107" s="47">
        <v>0</v>
      </c>
      <c r="AB107" s="64">
        <v>0</v>
      </c>
      <c r="AC107" s="40">
        <v>0</v>
      </c>
      <c r="AD107" s="40">
        <v>0</v>
      </c>
      <c r="AE107" s="40">
        <v>0</v>
      </c>
      <c r="AF107" s="47">
        <v>0</v>
      </c>
      <c r="AG107" s="64">
        <v>0</v>
      </c>
      <c r="AH107" s="40">
        <v>0</v>
      </c>
      <c r="AI107" s="40">
        <v>0</v>
      </c>
      <c r="AJ107" s="40">
        <v>0</v>
      </c>
      <c r="AK107" s="47">
        <v>0</v>
      </c>
      <c r="AL107" s="64">
        <v>0.000766055</v>
      </c>
      <c r="AM107" s="40">
        <v>0</v>
      </c>
      <c r="AN107" s="40">
        <v>0</v>
      </c>
      <c r="AO107" s="40">
        <v>0</v>
      </c>
      <c r="AP107" s="47">
        <v>0</v>
      </c>
      <c r="AQ107" s="64">
        <v>0</v>
      </c>
      <c r="AR107" s="46">
        <v>0</v>
      </c>
      <c r="AS107" s="40">
        <v>0</v>
      </c>
      <c r="AT107" s="40">
        <v>0</v>
      </c>
      <c r="AU107" s="47">
        <v>0</v>
      </c>
      <c r="AV107" s="64">
        <v>7.048358302</v>
      </c>
      <c r="AW107" s="40">
        <v>3.182417149</v>
      </c>
      <c r="AX107" s="40">
        <v>0</v>
      </c>
      <c r="AY107" s="40">
        <v>0</v>
      </c>
      <c r="AZ107" s="47">
        <v>23.728423586</v>
      </c>
      <c r="BA107" s="64">
        <v>0</v>
      </c>
      <c r="BB107" s="46">
        <v>0</v>
      </c>
      <c r="BC107" s="40">
        <v>0</v>
      </c>
      <c r="BD107" s="40">
        <v>0</v>
      </c>
      <c r="BE107" s="47">
        <v>0</v>
      </c>
      <c r="BF107" s="64">
        <v>2.093881913</v>
      </c>
      <c r="BG107" s="46">
        <v>0.01978202</v>
      </c>
      <c r="BH107" s="40">
        <v>0</v>
      </c>
      <c r="BI107" s="40">
        <v>0</v>
      </c>
      <c r="BJ107" s="47">
        <v>4.400002455</v>
      </c>
      <c r="BK107" s="54">
        <v>127.911838564</v>
      </c>
      <c r="BL107" s="87"/>
    </row>
    <row r="108" spans="1:64" ht="12.75">
      <c r="A108" s="31"/>
      <c r="B108" s="33" t="s">
        <v>74</v>
      </c>
      <c r="C108" s="102">
        <f aca="true" t="shared" si="19" ref="C108:AH108">SUM(C102:C107)</f>
        <v>0</v>
      </c>
      <c r="D108" s="72">
        <f t="shared" si="19"/>
        <v>199.189851023</v>
      </c>
      <c r="E108" s="72">
        <f t="shared" si="19"/>
        <v>0</v>
      </c>
      <c r="F108" s="72">
        <f t="shared" si="19"/>
        <v>0</v>
      </c>
      <c r="G108" s="72">
        <f t="shared" si="19"/>
        <v>0</v>
      </c>
      <c r="H108" s="72">
        <f t="shared" si="19"/>
        <v>96.84736659</v>
      </c>
      <c r="I108" s="72">
        <f t="shared" si="19"/>
        <v>103.044995813</v>
      </c>
      <c r="J108" s="72">
        <f t="shared" si="19"/>
        <v>0</v>
      </c>
      <c r="K108" s="72">
        <f t="shared" si="19"/>
        <v>0</v>
      </c>
      <c r="L108" s="72">
        <f t="shared" si="19"/>
        <v>410.71371086</v>
      </c>
      <c r="M108" s="72">
        <f t="shared" si="19"/>
        <v>0</v>
      </c>
      <c r="N108" s="72">
        <f t="shared" si="19"/>
        <v>0</v>
      </c>
      <c r="O108" s="72">
        <f t="shared" si="19"/>
        <v>0</v>
      </c>
      <c r="P108" s="72">
        <f t="shared" si="19"/>
        <v>0</v>
      </c>
      <c r="Q108" s="72">
        <f t="shared" si="19"/>
        <v>0</v>
      </c>
      <c r="R108" s="72">
        <f t="shared" si="19"/>
        <v>43.305437758000004</v>
      </c>
      <c r="S108" s="72">
        <f t="shared" si="19"/>
        <v>1.325491212</v>
      </c>
      <c r="T108" s="72">
        <f t="shared" si="19"/>
        <v>0</v>
      </c>
      <c r="U108" s="72">
        <f t="shared" si="19"/>
        <v>0</v>
      </c>
      <c r="V108" s="72">
        <f t="shared" si="19"/>
        <v>18.907754727</v>
      </c>
      <c r="W108" s="72">
        <f t="shared" si="19"/>
        <v>0</v>
      </c>
      <c r="X108" s="72">
        <f t="shared" si="19"/>
        <v>0</v>
      </c>
      <c r="Y108" s="72">
        <f t="shared" si="19"/>
        <v>0</v>
      </c>
      <c r="Z108" s="72">
        <f t="shared" si="19"/>
        <v>0</v>
      </c>
      <c r="AA108" s="72">
        <f t="shared" si="19"/>
        <v>0</v>
      </c>
      <c r="AB108" s="72">
        <f t="shared" si="19"/>
        <v>0.098963132</v>
      </c>
      <c r="AC108" s="72">
        <f t="shared" si="19"/>
        <v>0</v>
      </c>
      <c r="AD108" s="72">
        <f t="shared" si="19"/>
        <v>0</v>
      </c>
      <c r="AE108" s="72">
        <f t="shared" si="19"/>
        <v>0</v>
      </c>
      <c r="AF108" s="72">
        <f t="shared" si="19"/>
        <v>0</v>
      </c>
      <c r="AG108" s="72">
        <f t="shared" si="19"/>
        <v>0</v>
      </c>
      <c r="AH108" s="72">
        <f t="shared" si="19"/>
        <v>0</v>
      </c>
      <c r="AI108" s="72">
        <f aca="true" t="shared" si="20" ref="AI108:BK108">SUM(AI102:AI107)</f>
        <v>0</v>
      </c>
      <c r="AJ108" s="72">
        <f t="shared" si="20"/>
        <v>0</v>
      </c>
      <c r="AK108" s="72">
        <f t="shared" si="20"/>
        <v>0</v>
      </c>
      <c r="AL108" s="72">
        <f t="shared" si="20"/>
        <v>0.057949597</v>
      </c>
      <c r="AM108" s="72">
        <f t="shared" si="20"/>
        <v>0</v>
      </c>
      <c r="AN108" s="72">
        <f t="shared" si="20"/>
        <v>0</v>
      </c>
      <c r="AO108" s="72">
        <f t="shared" si="20"/>
        <v>0</v>
      </c>
      <c r="AP108" s="72">
        <f t="shared" si="20"/>
        <v>0</v>
      </c>
      <c r="AQ108" s="72">
        <f t="shared" si="20"/>
        <v>0</v>
      </c>
      <c r="AR108" s="72">
        <f t="shared" si="20"/>
        <v>17.939033022</v>
      </c>
      <c r="AS108" s="72">
        <f t="shared" si="20"/>
        <v>0</v>
      </c>
      <c r="AT108" s="72">
        <f t="shared" si="20"/>
        <v>0</v>
      </c>
      <c r="AU108" s="72">
        <f t="shared" si="20"/>
        <v>0</v>
      </c>
      <c r="AV108" s="72">
        <f t="shared" si="20"/>
        <v>166.542252118</v>
      </c>
      <c r="AW108" s="72">
        <f t="shared" si="20"/>
        <v>79.894386424</v>
      </c>
      <c r="AX108" s="72">
        <f t="shared" si="20"/>
        <v>0</v>
      </c>
      <c r="AY108" s="72">
        <f t="shared" si="20"/>
        <v>0</v>
      </c>
      <c r="AZ108" s="72">
        <f t="shared" si="20"/>
        <v>412.998699456</v>
      </c>
      <c r="BA108" s="72">
        <f t="shared" si="20"/>
        <v>0</v>
      </c>
      <c r="BB108" s="72">
        <f t="shared" si="20"/>
        <v>0</v>
      </c>
      <c r="BC108" s="72">
        <f t="shared" si="20"/>
        <v>0</v>
      </c>
      <c r="BD108" s="72">
        <f t="shared" si="20"/>
        <v>0</v>
      </c>
      <c r="BE108" s="72">
        <f t="shared" si="20"/>
        <v>0</v>
      </c>
      <c r="BF108" s="72">
        <f t="shared" si="20"/>
        <v>45.88786472099999</v>
      </c>
      <c r="BG108" s="72">
        <f t="shared" si="20"/>
        <v>3.744621379</v>
      </c>
      <c r="BH108" s="72">
        <f t="shared" si="20"/>
        <v>0</v>
      </c>
      <c r="BI108" s="72">
        <f t="shared" si="20"/>
        <v>0</v>
      </c>
      <c r="BJ108" s="72">
        <f t="shared" si="20"/>
        <v>29.076612629</v>
      </c>
      <c r="BK108" s="116">
        <f t="shared" si="20"/>
        <v>1629.5749904609997</v>
      </c>
      <c r="BL108" s="87"/>
    </row>
    <row r="109" spans="1:64" ht="4.5" customHeight="1">
      <c r="A109" s="10"/>
      <c r="B109" s="20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8"/>
      <c r="BL109" s="87"/>
    </row>
    <row r="110" spans="1:65" ht="12.75">
      <c r="A110" s="31"/>
      <c r="B110" s="103" t="s">
        <v>88</v>
      </c>
      <c r="C110" s="45">
        <f aca="true" t="shared" si="21" ref="C110:AH110">+C108++C89+C84+C57+C98</f>
        <v>0</v>
      </c>
      <c r="D110" s="74">
        <f t="shared" si="21"/>
        <v>3711.6550004319997</v>
      </c>
      <c r="E110" s="74">
        <f t="shared" si="21"/>
        <v>0</v>
      </c>
      <c r="F110" s="74">
        <f t="shared" si="21"/>
        <v>0</v>
      </c>
      <c r="G110" s="74">
        <f t="shared" si="21"/>
        <v>0</v>
      </c>
      <c r="H110" s="74">
        <f t="shared" si="21"/>
        <v>3429.0328144690006</v>
      </c>
      <c r="I110" s="74">
        <f t="shared" si="21"/>
        <v>20907.107924906002</v>
      </c>
      <c r="J110" s="74">
        <f t="shared" si="21"/>
        <v>555.333717641</v>
      </c>
      <c r="K110" s="74">
        <f t="shared" si="21"/>
        <v>42.881986697</v>
      </c>
      <c r="L110" s="74">
        <f t="shared" si="21"/>
        <v>8356.051622276002</v>
      </c>
      <c r="M110" s="74">
        <f t="shared" si="21"/>
        <v>0</v>
      </c>
      <c r="N110" s="74">
        <f t="shared" si="21"/>
        <v>0</v>
      </c>
      <c r="O110" s="74">
        <f t="shared" si="21"/>
        <v>0</v>
      </c>
      <c r="P110" s="74">
        <f t="shared" si="21"/>
        <v>0</v>
      </c>
      <c r="Q110" s="74">
        <f t="shared" si="21"/>
        <v>0</v>
      </c>
      <c r="R110" s="74">
        <f t="shared" si="21"/>
        <v>1478.933334884</v>
      </c>
      <c r="S110" s="74">
        <f t="shared" si="21"/>
        <v>576.073541492</v>
      </c>
      <c r="T110" s="74">
        <f t="shared" si="21"/>
        <v>126.909345874</v>
      </c>
      <c r="U110" s="74">
        <f t="shared" si="21"/>
        <v>0</v>
      </c>
      <c r="V110" s="74">
        <f t="shared" si="21"/>
        <v>609.2770498650001</v>
      </c>
      <c r="W110" s="74">
        <f t="shared" si="21"/>
        <v>0</v>
      </c>
      <c r="X110" s="74">
        <f t="shared" si="21"/>
        <v>0</v>
      </c>
      <c r="Y110" s="74">
        <f t="shared" si="21"/>
        <v>0</v>
      </c>
      <c r="Z110" s="74">
        <f t="shared" si="21"/>
        <v>0</v>
      </c>
      <c r="AA110" s="74">
        <f t="shared" si="21"/>
        <v>0</v>
      </c>
      <c r="AB110" s="74">
        <f t="shared" si="21"/>
        <v>11.955411889</v>
      </c>
      <c r="AC110" s="74">
        <f t="shared" si="21"/>
        <v>24.319739305000002</v>
      </c>
      <c r="AD110" s="74">
        <f t="shared" si="21"/>
        <v>0</v>
      </c>
      <c r="AE110" s="74">
        <f t="shared" si="21"/>
        <v>0</v>
      </c>
      <c r="AF110" s="74">
        <f t="shared" si="21"/>
        <v>1.51403319</v>
      </c>
      <c r="AG110" s="74">
        <f t="shared" si="21"/>
        <v>0</v>
      </c>
      <c r="AH110" s="74">
        <f t="shared" si="21"/>
        <v>0</v>
      </c>
      <c r="AI110" s="74">
        <f aca="true" t="shared" si="22" ref="AI110:BK110">+AI108++AI89+AI84+AI57+AI98</f>
        <v>0</v>
      </c>
      <c r="AJ110" s="74">
        <f t="shared" si="22"/>
        <v>0</v>
      </c>
      <c r="AK110" s="74">
        <f t="shared" si="22"/>
        <v>0</v>
      </c>
      <c r="AL110" s="74">
        <f t="shared" si="22"/>
        <v>6.702527615000001</v>
      </c>
      <c r="AM110" s="74">
        <f t="shared" si="22"/>
        <v>0</v>
      </c>
      <c r="AN110" s="74">
        <f t="shared" si="22"/>
        <v>0</v>
      </c>
      <c r="AO110" s="74">
        <f t="shared" si="22"/>
        <v>0</v>
      </c>
      <c r="AP110" s="74">
        <f t="shared" si="22"/>
        <v>0.35641573299999996</v>
      </c>
      <c r="AQ110" s="74">
        <f t="shared" si="22"/>
        <v>0.052007532999999995</v>
      </c>
      <c r="AR110" s="74">
        <f t="shared" si="22"/>
        <v>27.822563765</v>
      </c>
      <c r="AS110" s="74">
        <f t="shared" si="22"/>
        <v>0</v>
      </c>
      <c r="AT110" s="74">
        <f t="shared" si="22"/>
        <v>0</v>
      </c>
      <c r="AU110" s="74">
        <f t="shared" si="22"/>
        <v>0</v>
      </c>
      <c r="AV110" s="74">
        <f t="shared" si="22"/>
        <v>19219.621612630992</v>
      </c>
      <c r="AW110" s="74">
        <f t="shared" si="22"/>
        <v>9329.840353576</v>
      </c>
      <c r="AX110" s="74">
        <f t="shared" si="22"/>
        <v>49.319458585</v>
      </c>
      <c r="AY110" s="74">
        <f t="shared" si="22"/>
        <v>0</v>
      </c>
      <c r="AZ110" s="74">
        <f t="shared" si="22"/>
        <v>22932.559968166002</v>
      </c>
      <c r="BA110" s="74">
        <f t="shared" si="22"/>
        <v>0</v>
      </c>
      <c r="BB110" s="74">
        <f t="shared" si="22"/>
        <v>0</v>
      </c>
      <c r="BC110" s="74">
        <f t="shared" si="22"/>
        <v>0</v>
      </c>
      <c r="BD110" s="74">
        <f t="shared" si="22"/>
        <v>0</v>
      </c>
      <c r="BE110" s="74">
        <f t="shared" si="22"/>
        <v>0</v>
      </c>
      <c r="BF110" s="74">
        <f t="shared" si="22"/>
        <v>6828.352709719001</v>
      </c>
      <c r="BG110" s="74">
        <f t="shared" si="22"/>
        <v>884.5158870790001</v>
      </c>
      <c r="BH110" s="74">
        <f t="shared" si="22"/>
        <v>74.394203692</v>
      </c>
      <c r="BI110" s="74">
        <f t="shared" si="22"/>
        <v>0</v>
      </c>
      <c r="BJ110" s="74">
        <f t="shared" si="22"/>
        <v>3074.731155238155</v>
      </c>
      <c r="BK110" s="117">
        <f t="shared" si="22"/>
        <v>102259.31438625215</v>
      </c>
      <c r="BL110" s="87"/>
      <c r="BM110" s="87"/>
    </row>
    <row r="111" spans="1:63" ht="4.5" customHeight="1">
      <c r="A111" s="10"/>
      <c r="B111" s="104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8"/>
    </row>
    <row r="112" spans="1:63" ht="14.25" customHeight="1">
      <c r="A112" s="10" t="s">
        <v>5</v>
      </c>
      <c r="B112" s="105" t="s">
        <v>24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8"/>
    </row>
    <row r="113" spans="1:63" ht="14.25" customHeight="1">
      <c r="A113" s="27"/>
      <c r="B113" s="105"/>
      <c r="C113" s="48">
        <v>0</v>
      </c>
      <c r="D113" s="46">
        <v>0</v>
      </c>
      <c r="E113" s="40">
        <v>0</v>
      </c>
      <c r="F113" s="40">
        <v>0</v>
      </c>
      <c r="G113" s="47">
        <v>0</v>
      </c>
      <c r="H113" s="64">
        <v>0</v>
      </c>
      <c r="I113" s="40">
        <v>0</v>
      </c>
      <c r="J113" s="40">
        <v>0</v>
      </c>
      <c r="K113" s="40">
        <v>0</v>
      </c>
      <c r="L113" s="47">
        <v>0</v>
      </c>
      <c r="M113" s="64">
        <v>0</v>
      </c>
      <c r="N113" s="46">
        <v>0</v>
      </c>
      <c r="O113" s="40">
        <v>0</v>
      </c>
      <c r="P113" s="40">
        <v>0</v>
      </c>
      <c r="Q113" s="47">
        <v>0</v>
      </c>
      <c r="R113" s="64">
        <v>0</v>
      </c>
      <c r="S113" s="40">
        <v>0</v>
      </c>
      <c r="T113" s="40">
        <v>0</v>
      </c>
      <c r="U113" s="40">
        <v>0</v>
      </c>
      <c r="V113" s="47">
        <v>0</v>
      </c>
      <c r="W113" s="64">
        <v>0</v>
      </c>
      <c r="X113" s="40">
        <v>0</v>
      </c>
      <c r="Y113" s="40">
        <v>0</v>
      </c>
      <c r="Z113" s="40">
        <v>0</v>
      </c>
      <c r="AA113" s="47">
        <v>0</v>
      </c>
      <c r="AB113" s="64">
        <v>0</v>
      </c>
      <c r="AC113" s="40">
        <v>0</v>
      </c>
      <c r="AD113" s="40">
        <v>0</v>
      </c>
      <c r="AE113" s="40">
        <v>0</v>
      </c>
      <c r="AF113" s="47">
        <v>0</v>
      </c>
      <c r="AG113" s="64">
        <v>0</v>
      </c>
      <c r="AH113" s="40">
        <v>0</v>
      </c>
      <c r="AI113" s="40">
        <v>0</v>
      </c>
      <c r="AJ113" s="40">
        <v>0</v>
      </c>
      <c r="AK113" s="47">
        <v>0</v>
      </c>
      <c r="AL113" s="64">
        <v>0</v>
      </c>
      <c r="AM113" s="40">
        <v>0</v>
      </c>
      <c r="AN113" s="40">
        <v>0</v>
      </c>
      <c r="AO113" s="40">
        <v>0</v>
      </c>
      <c r="AP113" s="47">
        <v>0</v>
      </c>
      <c r="AQ113" s="64">
        <v>0</v>
      </c>
      <c r="AR113" s="46">
        <v>0</v>
      </c>
      <c r="AS113" s="40">
        <v>0</v>
      </c>
      <c r="AT113" s="40">
        <v>0</v>
      </c>
      <c r="AU113" s="47">
        <v>0</v>
      </c>
      <c r="AV113" s="64">
        <v>0</v>
      </c>
      <c r="AW113" s="40">
        <v>0</v>
      </c>
      <c r="AX113" s="40">
        <v>0</v>
      </c>
      <c r="AY113" s="40">
        <v>0</v>
      </c>
      <c r="AZ113" s="47">
        <v>0</v>
      </c>
      <c r="BA113" s="38">
        <v>0</v>
      </c>
      <c r="BB113" s="39">
        <v>0</v>
      </c>
      <c r="BC113" s="38">
        <v>0</v>
      </c>
      <c r="BD113" s="38">
        <v>0</v>
      </c>
      <c r="BE113" s="41">
        <v>0</v>
      </c>
      <c r="BF113" s="38">
        <v>0</v>
      </c>
      <c r="BG113" s="39">
        <v>0</v>
      </c>
      <c r="BH113" s="38">
        <v>0</v>
      </c>
      <c r="BI113" s="38">
        <v>0</v>
      </c>
      <c r="BJ113" s="41">
        <v>0</v>
      </c>
      <c r="BK113" s="81">
        <f>SUM(C113:BJ113)</f>
        <v>0</v>
      </c>
    </row>
    <row r="114" spans="1:63" ht="13.5" thickBot="1">
      <c r="A114" s="35"/>
      <c r="B114" s="106" t="s">
        <v>74</v>
      </c>
      <c r="C114" s="118">
        <f>SUM(C113)</f>
        <v>0</v>
      </c>
      <c r="D114" s="119">
        <f aca="true" t="shared" si="23" ref="D114:BK114">SUM(D113)</f>
        <v>0</v>
      </c>
      <c r="E114" s="119">
        <f t="shared" si="23"/>
        <v>0</v>
      </c>
      <c r="F114" s="119">
        <f t="shared" si="23"/>
        <v>0</v>
      </c>
      <c r="G114" s="120">
        <f t="shared" si="23"/>
        <v>0</v>
      </c>
      <c r="H114" s="121">
        <f t="shared" si="23"/>
        <v>0</v>
      </c>
      <c r="I114" s="119">
        <f t="shared" si="23"/>
        <v>0</v>
      </c>
      <c r="J114" s="119">
        <f t="shared" si="23"/>
        <v>0</v>
      </c>
      <c r="K114" s="119">
        <f t="shared" si="23"/>
        <v>0</v>
      </c>
      <c r="L114" s="120">
        <f t="shared" si="23"/>
        <v>0</v>
      </c>
      <c r="M114" s="121">
        <f t="shared" si="23"/>
        <v>0</v>
      </c>
      <c r="N114" s="119">
        <f t="shared" si="23"/>
        <v>0</v>
      </c>
      <c r="O114" s="119">
        <f t="shared" si="23"/>
        <v>0</v>
      </c>
      <c r="P114" s="119">
        <f t="shared" si="23"/>
        <v>0</v>
      </c>
      <c r="Q114" s="120">
        <f t="shared" si="23"/>
        <v>0</v>
      </c>
      <c r="R114" s="121">
        <f t="shared" si="23"/>
        <v>0</v>
      </c>
      <c r="S114" s="119">
        <f t="shared" si="23"/>
        <v>0</v>
      </c>
      <c r="T114" s="119">
        <f t="shared" si="23"/>
        <v>0</v>
      </c>
      <c r="U114" s="119">
        <f t="shared" si="23"/>
        <v>0</v>
      </c>
      <c r="V114" s="120">
        <f t="shared" si="23"/>
        <v>0</v>
      </c>
      <c r="W114" s="121">
        <f t="shared" si="23"/>
        <v>0</v>
      </c>
      <c r="X114" s="119">
        <f t="shared" si="23"/>
        <v>0</v>
      </c>
      <c r="Y114" s="119">
        <f t="shared" si="23"/>
        <v>0</v>
      </c>
      <c r="Z114" s="119">
        <f t="shared" si="23"/>
        <v>0</v>
      </c>
      <c r="AA114" s="120">
        <f t="shared" si="23"/>
        <v>0</v>
      </c>
      <c r="AB114" s="121">
        <f t="shared" si="23"/>
        <v>0</v>
      </c>
      <c r="AC114" s="119">
        <f t="shared" si="23"/>
        <v>0</v>
      </c>
      <c r="AD114" s="119">
        <f t="shared" si="23"/>
        <v>0</v>
      </c>
      <c r="AE114" s="119">
        <f t="shared" si="23"/>
        <v>0</v>
      </c>
      <c r="AF114" s="120">
        <f t="shared" si="23"/>
        <v>0</v>
      </c>
      <c r="AG114" s="121">
        <f t="shared" si="23"/>
        <v>0</v>
      </c>
      <c r="AH114" s="119">
        <f t="shared" si="23"/>
        <v>0</v>
      </c>
      <c r="AI114" s="119">
        <f t="shared" si="23"/>
        <v>0</v>
      </c>
      <c r="AJ114" s="119">
        <f t="shared" si="23"/>
        <v>0</v>
      </c>
      <c r="AK114" s="120">
        <f t="shared" si="23"/>
        <v>0</v>
      </c>
      <c r="AL114" s="121">
        <f t="shared" si="23"/>
        <v>0</v>
      </c>
      <c r="AM114" s="119">
        <f t="shared" si="23"/>
        <v>0</v>
      </c>
      <c r="AN114" s="119">
        <f t="shared" si="23"/>
        <v>0</v>
      </c>
      <c r="AO114" s="119">
        <f t="shared" si="23"/>
        <v>0</v>
      </c>
      <c r="AP114" s="120">
        <f t="shared" si="23"/>
        <v>0</v>
      </c>
      <c r="AQ114" s="121">
        <f t="shared" si="23"/>
        <v>0</v>
      </c>
      <c r="AR114" s="119">
        <f t="shared" si="23"/>
        <v>0</v>
      </c>
      <c r="AS114" s="119">
        <f t="shared" si="23"/>
        <v>0</v>
      </c>
      <c r="AT114" s="119">
        <f t="shared" si="23"/>
        <v>0</v>
      </c>
      <c r="AU114" s="120">
        <f t="shared" si="23"/>
        <v>0</v>
      </c>
      <c r="AV114" s="121">
        <f t="shared" si="23"/>
        <v>0</v>
      </c>
      <c r="AW114" s="119">
        <f t="shared" si="23"/>
        <v>0</v>
      </c>
      <c r="AX114" s="119">
        <f t="shared" si="23"/>
        <v>0</v>
      </c>
      <c r="AY114" s="119">
        <f t="shared" si="23"/>
        <v>0</v>
      </c>
      <c r="AZ114" s="120">
        <f t="shared" si="23"/>
        <v>0</v>
      </c>
      <c r="BA114" s="118">
        <f t="shared" si="23"/>
        <v>0</v>
      </c>
      <c r="BB114" s="119">
        <f t="shared" si="23"/>
        <v>0</v>
      </c>
      <c r="BC114" s="119">
        <f t="shared" si="23"/>
        <v>0</v>
      </c>
      <c r="BD114" s="119">
        <f t="shared" si="23"/>
        <v>0</v>
      </c>
      <c r="BE114" s="122">
        <f t="shared" si="23"/>
        <v>0</v>
      </c>
      <c r="BF114" s="121">
        <f t="shared" si="23"/>
        <v>0</v>
      </c>
      <c r="BG114" s="119">
        <f t="shared" si="23"/>
        <v>0</v>
      </c>
      <c r="BH114" s="119">
        <f t="shared" si="23"/>
        <v>0</v>
      </c>
      <c r="BI114" s="119">
        <f t="shared" si="23"/>
        <v>0</v>
      </c>
      <c r="BJ114" s="120">
        <f t="shared" si="23"/>
        <v>0</v>
      </c>
      <c r="BK114" s="123">
        <f t="shared" si="23"/>
        <v>0</v>
      </c>
    </row>
    <row r="115" spans="1:63" ht="6" customHeight="1">
      <c r="A115" s="3"/>
      <c r="B115" s="15"/>
      <c r="C115" s="23"/>
      <c r="D115" s="29"/>
      <c r="E115" s="23"/>
      <c r="F115" s="23"/>
      <c r="G115" s="23"/>
      <c r="H115" s="23"/>
      <c r="I115" s="23"/>
      <c r="J115" s="23"/>
      <c r="K115" s="23"/>
      <c r="L115" s="23"/>
      <c r="M115" s="23"/>
      <c r="N115" s="29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9"/>
      <c r="AS115" s="23"/>
      <c r="AT115" s="23"/>
      <c r="AU115" s="23"/>
      <c r="AV115" s="23"/>
      <c r="AW115" s="23"/>
      <c r="AX115" s="23"/>
      <c r="AY115" s="23"/>
      <c r="AZ115" s="23"/>
      <c r="BA115" s="23"/>
      <c r="BB115" s="29"/>
      <c r="BC115" s="23"/>
      <c r="BD115" s="23"/>
      <c r="BE115" s="23"/>
      <c r="BF115" s="23"/>
      <c r="BG115" s="29"/>
      <c r="BH115" s="23"/>
      <c r="BI115" s="23"/>
      <c r="BJ115" s="23"/>
      <c r="BK115" s="25"/>
    </row>
    <row r="116" spans="1:63" ht="12.75">
      <c r="A116" s="3"/>
      <c r="B116" s="3" t="s">
        <v>104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36" t="s">
        <v>89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5"/>
    </row>
    <row r="117" spans="1:63" ht="12.75">
      <c r="A117" s="3"/>
      <c r="B117" s="3" t="s">
        <v>105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7" t="s">
        <v>90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3:63" ht="12.75"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91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2:63" ht="12.75">
      <c r="B119" s="3" t="s">
        <v>96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92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 t="s">
        <v>97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93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1" spans="2:63" ht="12.75"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37" t="s">
        <v>94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5"/>
    </row>
    <row r="124" ht="12.75">
      <c r="BJ124" s="87"/>
    </row>
    <row r="126" spans="3:63" ht="12.75"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</row>
    <row r="129" spans="4:63" ht="12.75"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</row>
  </sheetData>
  <sheetProtection/>
  <mergeCells count="49">
    <mergeCell ref="C109:BK109"/>
    <mergeCell ref="A1:A5"/>
    <mergeCell ref="C87:BK87"/>
    <mergeCell ref="C111:BK111"/>
    <mergeCell ref="C112:BK112"/>
    <mergeCell ref="C91:BK91"/>
    <mergeCell ref="C92:BK92"/>
    <mergeCell ref="C95:BK95"/>
    <mergeCell ref="C99:BK99"/>
    <mergeCell ref="C100:BK100"/>
    <mergeCell ref="C101:BK101"/>
    <mergeCell ref="C61:BK61"/>
    <mergeCell ref="C58:BK58"/>
    <mergeCell ref="C64:BK64"/>
    <mergeCell ref="C85:BK85"/>
    <mergeCell ref="C86:BK86"/>
    <mergeCell ref="C90:BK90"/>
    <mergeCell ref="C1:BK1"/>
    <mergeCell ref="BA3:BJ3"/>
    <mergeCell ref="BK2:BK5"/>
    <mergeCell ref="W3:AF3"/>
    <mergeCell ref="AG3:AP3"/>
    <mergeCell ref="C60:BK60"/>
    <mergeCell ref="M3:V3"/>
    <mergeCell ref="C12:BK12"/>
    <mergeCell ref="C16:BK16"/>
    <mergeCell ref="C39:BK39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9.8515625" style="0" customWidth="1"/>
  </cols>
  <sheetData>
    <row r="2" spans="2:12" ht="12.75">
      <c r="B2" s="159" t="s">
        <v>171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127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30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0.040380101</v>
      </c>
      <c r="E5" s="85">
        <v>0.03551631</v>
      </c>
      <c r="F5" s="85">
        <v>4.509979778</v>
      </c>
      <c r="G5" s="85">
        <v>0.207478296</v>
      </c>
      <c r="H5" s="85">
        <v>0.025400015</v>
      </c>
      <c r="I5" s="85">
        <v>0</v>
      </c>
      <c r="J5" s="75">
        <v>0</v>
      </c>
      <c r="K5" s="80">
        <v>4.8187545</v>
      </c>
      <c r="L5" s="85">
        <v>0</v>
      </c>
    </row>
    <row r="6" spans="2:12" ht="12.75">
      <c r="B6" s="11">
        <v>2</v>
      </c>
      <c r="C6" s="13" t="s">
        <v>34</v>
      </c>
      <c r="D6" s="85">
        <v>43.591982772</v>
      </c>
      <c r="E6" s="85">
        <v>248.006454337</v>
      </c>
      <c r="F6" s="85">
        <v>1065.767743243</v>
      </c>
      <c r="G6" s="85">
        <v>101.464355975</v>
      </c>
      <c r="H6" s="85">
        <v>13.829635299</v>
      </c>
      <c r="I6" s="85">
        <v>0</v>
      </c>
      <c r="J6" s="75">
        <v>0.17121100943216952</v>
      </c>
      <c r="K6" s="80">
        <v>1472.6601721230002</v>
      </c>
      <c r="L6" s="85">
        <v>0</v>
      </c>
    </row>
    <row r="7" spans="2:12" ht="12.75">
      <c r="B7" s="11">
        <v>3</v>
      </c>
      <c r="C7" s="12" t="s">
        <v>35</v>
      </c>
      <c r="D7" s="85">
        <v>0.095607682</v>
      </c>
      <c r="E7" s="85">
        <v>0.596598322</v>
      </c>
      <c r="F7" s="85">
        <v>7.193649034</v>
      </c>
      <c r="G7" s="85">
        <v>0.189143101</v>
      </c>
      <c r="H7" s="85">
        <v>0.111170775</v>
      </c>
      <c r="I7" s="85">
        <v>0</v>
      </c>
      <c r="J7" s="75">
        <v>0</v>
      </c>
      <c r="K7" s="80">
        <v>8.186168914</v>
      </c>
      <c r="L7" s="85">
        <v>0</v>
      </c>
    </row>
    <row r="8" spans="2:12" ht="12.75">
      <c r="B8" s="11">
        <v>4</v>
      </c>
      <c r="C8" s="13" t="s">
        <v>36</v>
      </c>
      <c r="D8" s="85">
        <v>75.409971989</v>
      </c>
      <c r="E8" s="85">
        <v>81.482465227</v>
      </c>
      <c r="F8" s="85">
        <v>382.894655151</v>
      </c>
      <c r="G8" s="85">
        <v>19.785252453</v>
      </c>
      <c r="H8" s="85">
        <v>3.524150129</v>
      </c>
      <c r="I8" s="85">
        <v>0</v>
      </c>
      <c r="J8" s="75">
        <v>0.0895573858094247</v>
      </c>
      <c r="K8" s="80">
        <v>563.096494949</v>
      </c>
      <c r="L8" s="85">
        <v>0</v>
      </c>
    </row>
    <row r="9" spans="2:12" ht="12.75">
      <c r="B9" s="11">
        <v>5</v>
      </c>
      <c r="C9" s="13" t="s">
        <v>37</v>
      </c>
      <c r="D9" s="85">
        <v>15.152214045</v>
      </c>
      <c r="E9" s="85">
        <v>87.543338931</v>
      </c>
      <c r="F9" s="85">
        <v>538.171219556</v>
      </c>
      <c r="G9" s="85">
        <v>47.754912427</v>
      </c>
      <c r="H9" s="85">
        <v>5.007409637</v>
      </c>
      <c r="I9" s="85">
        <v>0</v>
      </c>
      <c r="J9" s="75">
        <v>0.05274760213705531</v>
      </c>
      <c r="K9" s="80">
        <v>693.629094596</v>
      </c>
      <c r="L9" s="85">
        <v>0</v>
      </c>
    </row>
    <row r="10" spans="2:12" ht="12.75">
      <c r="B10" s="11">
        <v>6</v>
      </c>
      <c r="C10" s="13" t="s">
        <v>38</v>
      </c>
      <c r="D10" s="85">
        <v>8.60746282</v>
      </c>
      <c r="E10" s="85">
        <v>133.9150298</v>
      </c>
      <c r="F10" s="85">
        <v>232.207432192</v>
      </c>
      <c r="G10" s="85">
        <v>22.585842689</v>
      </c>
      <c r="H10" s="85">
        <v>10.929942468</v>
      </c>
      <c r="I10" s="85">
        <v>0</v>
      </c>
      <c r="J10" s="75">
        <v>0.0004305835355624319</v>
      </c>
      <c r="K10" s="80">
        <v>408.245709969</v>
      </c>
      <c r="L10" s="85">
        <v>0</v>
      </c>
    </row>
    <row r="11" spans="2:12" ht="12.75">
      <c r="B11" s="11">
        <v>7</v>
      </c>
      <c r="C11" s="13" t="s">
        <v>39</v>
      </c>
      <c r="D11" s="85">
        <v>36.965828929</v>
      </c>
      <c r="E11" s="85">
        <v>70.569474402</v>
      </c>
      <c r="F11" s="85">
        <v>355.475375496</v>
      </c>
      <c r="G11" s="85">
        <v>47.716355951</v>
      </c>
      <c r="H11" s="85">
        <v>4.437227085</v>
      </c>
      <c r="I11" s="85">
        <v>0</v>
      </c>
      <c r="J11" s="75">
        <v>0.004428344885855529</v>
      </c>
      <c r="K11" s="80">
        <v>515.164261863</v>
      </c>
      <c r="L11" s="85">
        <v>0</v>
      </c>
    </row>
    <row r="12" spans="2:12" ht="12.75">
      <c r="B12" s="11">
        <v>8</v>
      </c>
      <c r="C12" s="12" t="s">
        <v>40</v>
      </c>
      <c r="D12" s="85">
        <v>0.08720295</v>
      </c>
      <c r="E12" s="85">
        <v>0.29808862</v>
      </c>
      <c r="F12" s="85">
        <v>19.30644093</v>
      </c>
      <c r="G12" s="85">
        <v>1.459999743</v>
      </c>
      <c r="H12" s="85">
        <v>0.063099511</v>
      </c>
      <c r="I12" s="85">
        <v>0</v>
      </c>
      <c r="J12" s="75">
        <v>0.00013039139833980991</v>
      </c>
      <c r="K12" s="80">
        <v>21.214831754000002</v>
      </c>
      <c r="L12" s="85">
        <v>0</v>
      </c>
    </row>
    <row r="13" spans="2:12" ht="12.75">
      <c r="B13" s="11">
        <v>9</v>
      </c>
      <c r="C13" s="12" t="s">
        <v>41</v>
      </c>
      <c r="D13" s="85">
        <v>20.447185538</v>
      </c>
      <c r="E13" s="85">
        <v>0.900584597</v>
      </c>
      <c r="F13" s="85">
        <v>10.520633067</v>
      </c>
      <c r="G13" s="85">
        <v>0.700436864</v>
      </c>
      <c r="H13" s="85">
        <v>0.026702688</v>
      </c>
      <c r="I13" s="85">
        <v>0</v>
      </c>
      <c r="J13" s="75">
        <v>0</v>
      </c>
      <c r="K13" s="80">
        <v>32.595542754</v>
      </c>
      <c r="L13" s="85">
        <v>0</v>
      </c>
    </row>
    <row r="14" spans="2:12" ht="12.75">
      <c r="B14" s="11">
        <v>10</v>
      </c>
      <c r="C14" s="13" t="s">
        <v>42</v>
      </c>
      <c r="D14" s="85">
        <v>72.33068574</v>
      </c>
      <c r="E14" s="85">
        <v>254.39803478</v>
      </c>
      <c r="F14" s="85">
        <v>568.403331792</v>
      </c>
      <c r="G14" s="85">
        <v>88.778216383</v>
      </c>
      <c r="H14" s="85">
        <v>4.489976696</v>
      </c>
      <c r="I14" s="85">
        <v>0</v>
      </c>
      <c r="J14" s="75">
        <v>0.0010804970799740666</v>
      </c>
      <c r="K14" s="80">
        <v>988.400245391</v>
      </c>
      <c r="L14" s="85">
        <v>0</v>
      </c>
    </row>
    <row r="15" spans="2:12" ht="12.75">
      <c r="B15" s="11">
        <v>11</v>
      </c>
      <c r="C15" s="13" t="s">
        <v>43</v>
      </c>
      <c r="D15" s="85">
        <v>405.345049648</v>
      </c>
      <c r="E15" s="85">
        <v>935.897970525</v>
      </c>
      <c r="F15" s="85">
        <v>4669.29996689</v>
      </c>
      <c r="G15" s="85">
        <v>669.46421409</v>
      </c>
      <c r="H15" s="85">
        <v>59.056798136</v>
      </c>
      <c r="I15" s="85">
        <v>0</v>
      </c>
      <c r="J15" s="75">
        <v>6.546579132858393</v>
      </c>
      <c r="K15" s="80">
        <v>6739.063999738999</v>
      </c>
      <c r="L15" s="85">
        <v>0</v>
      </c>
    </row>
    <row r="16" spans="2:12" ht="12.75">
      <c r="B16" s="11">
        <v>12</v>
      </c>
      <c r="C16" s="13" t="s">
        <v>44</v>
      </c>
      <c r="D16" s="85">
        <v>398.103845847</v>
      </c>
      <c r="E16" s="85">
        <v>2415.198071935</v>
      </c>
      <c r="F16" s="85">
        <v>1421.207412616</v>
      </c>
      <c r="G16" s="85">
        <v>119.392088957</v>
      </c>
      <c r="H16" s="85">
        <v>44.742743183</v>
      </c>
      <c r="I16" s="85">
        <v>0</v>
      </c>
      <c r="J16" s="75">
        <v>0.6456844842898088</v>
      </c>
      <c r="K16" s="80">
        <v>4398.644162537999</v>
      </c>
      <c r="L16" s="85">
        <v>0</v>
      </c>
    </row>
    <row r="17" spans="2:12" ht="12.75">
      <c r="B17" s="11">
        <v>13</v>
      </c>
      <c r="C17" s="13" t="s">
        <v>45</v>
      </c>
      <c r="D17" s="85">
        <v>2.555753863</v>
      </c>
      <c r="E17" s="85">
        <v>4.697716186</v>
      </c>
      <c r="F17" s="85">
        <v>77.644075834</v>
      </c>
      <c r="G17" s="85">
        <v>6.009158978</v>
      </c>
      <c r="H17" s="85">
        <v>1.361790679</v>
      </c>
      <c r="I17" s="85">
        <v>0</v>
      </c>
      <c r="J17" s="75">
        <v>0.001255357783568573</v>
      </c>
      <c r="K17" s="80">
        <v>92.26849554</v>
      </c>
      <c r="L17" s="85">
        <v>0</v>
      </c>
    </row>
    <row r="18" spans="2:12" ht="12.75">
      <c r="B18" s="11">
        <v>14</v>
      </c>
      <c r="C18" s="13" t="s">
        <v>46</v>
      </c>
      <c r="D18" s="85">
        <v>0.839039871</v>
      </c>
      <c r="E18" s="85">
        <v>2.983448612</v>
      </c>
      <c r="F18" s="85">
        <v>41.408016229</v>
      </c>
      <c r="G18" s="85">
        <v>1.797411475</v>
      </c>
      <c r="H18" s="85">
        <v>0.94997031</v>
      </c>
      <c r="I18" s="85">
        <v>0</v>
      </c>
      <c r="J18" s="75">
        <v>0</v>
      </c>
      <c r="K18" s="80">
        <v>47.97788649699999</v>
      </c>
      <c r="L18" s="85">
        <v>0</v>
      </c>
    </row>
    <row r="19" spans="2:12" ht="12.75">
      <c r="B19" s="11">
        <v>15</v>
      </c>
      <c r="C19" s="13" t="s">
        <v>47</v>
      </c>
      <c r="D19" s="85">
        <v>26.068238062</v>
      </c>
      <c r="E19" s="85">
        <v>81.623263328</v>
      </c>
      <c r="F19" s="85">
        <v>649.44707328</v>
      </c>
      <c r="G19" s="85">
        <v>96.012050134</v>
      </c>
      <c r="H19" s="85">
        <v>6.453298193</v>
      </c>
      <c r="I19" s="85">
        <v>0</v>
      </c>
      <c r="J19" s="75">
        <v>0.004788867371563735</v>
      </c>
      <c r="K19" s="80">
        <v>859.603922997</v>
      </c>
      <c r="L19" s="85">
        <v>0</v>
      </c>
    </row>
    <row r="20" spans="2:12" ht="12.75">
      <c r="B20" s="11">
        <v>16</v>
      </c>
      <c r="C20" s="13" t="s">
        <v>48</v>
      </c>
      <c r="D20" s="85">
        <v>972.593877081</v>
      </c>
      <c r="E20" s="85">
        <v>2250.425696787</v>
      </c>
      <c r="F20" s="85">
        <v>4053.900227</v>
      </c>
      <c r="G20" s="85">
        <v>312.27902937</v>
      </c>
      <c r="H20" s="85">
        <v>90.433394033</v>
      </c>
      <c r="I20" s="85">
        <v>0</v>
      </c>
      <c r="J20" s="75">
        <v>1.8942807927053673</v>
      </c>
      <c r="K20" s="80">
        <v>7679.632226940999</v>
      </c>
      <c r="L20" s="85">
        <v>0</v>
      </c>
    </row>
    <row r="21" spans="2:12" ht="12.75">
      <c r="B21" s="11">
        <v>17</v>
      </c>
      <c r="C21" s="12" t="s">
        <v>49</v>
      </c>
      <c r="D21" s="85">
        <v>169.427518289</v>
      </c>
      <c r="E21" s="85">
        <v>153.061320356</v>
      </c>
      <c r="F21" s="85">
        <v>907.100870675</v>
      </c>
      <c r="G21" s="85">
        <v>90.393528246</v>
      </c>
      <c r="H21" s="85">
        <v>14.970897303</v>
      </c>
      <c r="I21" s="85">
        <v>0</v>
      </c>
      <c r="J21" s="75">
        <v>0.027660102482448524</v>
      </c>
      <c r="K21" s="80">
        <v>1334.954134869</v>
      </c>
      <c r="L21" s="85">
        <v>0</v>
      </c>
    </row>
    <row r="22" spans="2:12" ht="12.75">
      <c r="B22" s="11">
        <v>18</v>
      </c>
      <c r="C22" s="13" t="s">
        <v>50</v>
      </c>
      <c r="D22" s="85">
        <v>0.000129001</v>
      </c>
      <c r="E22" s="85">
        <v>0</v>
      </c>
      <c r="F22" s="85">
        <v>0.836923163</v>
      </c>
      <c r="G22" s="85">
        <v>0</v>
      </c>
      <c r="H22" s="85">
        <v>0</v>
      </c>
      <c r="I22" s="85">
        <v>0</v>
      </c>
      <c r="J22" s="75">
        <v>0</v>
      </c>
      <c r="K22" s="80">
        <v>0.837052164</v>
      </c>
      <c r="L22" s="85">
        <v>0</v>
      </c>
    </row>
    <row r="23" spans="2:12" ht="12.75">
      <c r="B23" s="11">
        <v>19</v>
      </c>
      <c r="C23" s="13" t="s">
        <v>51</v>
      </c>
      <c r="D23" s="85">
        <v>127.952800683</v>
      </c>
      <c r="E23" s="85">
        <v>169.437216922</v>
      </c>
      <c r="F23" s="85">
        <v>1008.156127541</v>
      </c>
      <c r="G23" s="85">
        <v>117.441427266</v>
      </c>
      <c r="H23" s="85">
        <v>11.845650324</v>
      </c>
      <c r="I23" s="85">
        <v>0</v>
      </c>
      <c r="J23" s="75">
        <v>0.6256678477324291</v>
      </c>
      <c r="K23" s="80">
        <v>1434.8332227360002</v>
      </c>
      <c r="L23" s="85">
        <v>0</v>
      </c>
    </row>
    <row r="24" spans="2:12" ht="12.75">
      <c r="B24" s="11">
        <v>20</v>
      </c>
      <c r="C24" s="12" t="s">
        <v>52</v>
      </c>
      <c r="D24" s="85">
        <v>10329.57130092765</v>
      </c>
      <c r="E24" s="85">
        <v>12500.720401595067</v>
      </c>
      <c r="F24" s="85">
        <v>16669.609062522</v>
      </c>
      <c r="G24" s="85">
        <v>2648.994298683631</v>
      </c>
      <c r="H24" s="85">
        <v>958.36817981</v>
      </c>
      <c r="I24" s="85">
        <v>0</v>
      </c>
      <c r="J24" s="75">
        <v>52.42647449314501</v>
      </c>
      <c r="K24" s="80">
        <v>43107.26324627835</v>
      </c>
      <c r="L24" s="85">
        <v>0</v>
      </c>
    </row>
    <row r="25" spans="2:12" ht="12.75">
      <c r="B25" s="11">
        <v>21</v>
      </c>
      <c r="C25" s="13" t="s">
        <v>53</v>
      </c>
      <c r="D25" s="85">
        <v>0.21001512</v>
      </c>
      <c r="E25" s="85">
        <v>0.269377198</v>
      </c>
      <c r="F25" s="85">
        <v>7.230485847</v>
      </c>
      <c r="G25" s="85">
        <v>0.381198366</v>
      </c>
      <c r="H25" s="85">
        <v>0.17196773</v>
      </c>
      <c r="I25" s="85">
        <v>0</v>
      </c>
      <c r="J25" s="75">
        <v>3.1722086461774655E-05</v>
      </c>
      <c r="K25" s="80">
        <v>8.263044261000001</v>
      </c>
      <c r="L25" s="85">
        <v>0</v>
      </c>
    </row>
    <row r="26" spans="2:12" ht="12.75">
      <c r="B26" s="11">
        <v>22</v>
      </c>
      <c r="C26" s="12" t="s">
        <v>54</v>
      </c>
      <c r="D26" s="85">
        <v>1.387806607</v>
      </c>
      <c r="E26" s="85">
        <v>5.840150867</v>
      </c>
      <c r="F26" s="85">
        <v>23.006915696</v>
      </c>
      <c r="G26" s="85">
        <v>1.261586192</v>
      </c>
      <c r="H26" s="85">
        <v>0.577170653</v>
      </c>
      <c r="I26" s="85">
        <v>0</v>
      </c>
      <c r="J26" s="75">
        <v>5.215655933592397E-05</v>
      </c>
      <c r="K26" s="80">
        <v>32.073630015</v>
      </c>
      <c r="L26" s="85">
        <v>0</v>
      </c>
    </row>
    <row r="27" spans="2:12" ht="12.75">
      <c r="B27" s="11">
        <v>23</v>
      </c>
      <c r="C27" s="12" t="s">
        <v>55</v>
      </c>
      <c r="D27" s="85">
        <v>0.282817589</v>
      </c>
      <c r="E27" s="85">
        <v>0.000656962</v>
      </c>
      <c r="F27" s="85">
        <v>1.604339873</v>
      </c>
      <c r="G27" s="85">
        <v>0.251875112</v>
      </c>
      <c r="H27" s="85">
        <v>0.00497217</v>
      </c>
      <c r="I27" s="85">
        <v>0</v>
      </c>
      <c r="J27" s="75">
        <v>0</v>
      </c>
      <c r="K27" s="80">
        <v>2.144661706</v>
      </c>
      <c r="L27" s="85">
        <v>0</v>
      </c>
    </row>
    <row r="28" spans="2:12" ht="12.75">
      <c r="B28" s="11">
        <v>24</v>
      </c>
      <c r="C28" s="13" t="s">
        <v>56</v>
      </c>
      <c r="D28" s="85">
        <v>0.141122836</v>
      </c>
      <c r="E28" s="85">
        <v>0.399896685</v>
      </c>
      <c r="F28" s="85">
        <v>7.592274033</v>
      </c>
      <c r="G28" s="85">
        <v>0.192793661</v>
      </c>
      <c r="H28" s="85">
        <v>0.07774105</v>
      </c>
      <c r="I28" s="85">
        <v>0</v>
      </c>
      <c r="J28" s="75">
        <v>0.5600997546211463</v>
      </c>
      <c r="K28" s="80">
        <v>8.403828265</v>
      </c>
      <c r="L28" s="85">
        <v>0</v>
      </c>
    </row>
    <row r="29" spans="2:12" ht="12.75">
      <c r="B29" s="11">
        <v>25</v>
      </c>
      <c r="C29" s="13" t="s">
        <v>99</v>
      </c>
      <c r="D29" s="85">
        <v>2231.774159317</v>
      </c>
      <c r="E29" s="85">
        <v>2165.506806193</v>
      </c>
      <c r="F29" s="85">
        <v>3469.627893461</v>
      </c>
      <c r="G29" s="85">
        <v>402.996567754</v>
      </c>
      <c r="H29" s="85">
        <v>104.344951136</v>
      </c>
      <c r="I29" s="85">
        <v>0</v>
      </c>
      <c r="J29" s="75">
        <v>3.858106324250339</v>
      </c>
      <c r="K29" s="80">
        <v>8374.250377860999</v>
      </c>
      <c r="L29" s="85">
        <v>0</v>
      </c>
    </row>
    <row r="30" spans="2:12" ht="12.75">
      <c r="B30" s="11">
        <v>26</v>
      </c>
      <c r="C30" s="13" t="s">
        <v>100</v>
      </c>
      <c r="D30" s="85">
        <v>21.145141644</v>
      </c>
      <c r="E30" s="85">
        <v>91.173320393</v>
      </c>
      <c r="F30" s="85">
        <v>448.622043871</v>
      </c>
      <c r="G30" s="85">
        <v>57.765544764</v>
      </c>
      <c r="H30" s="85">
        <v>6.643461431</v>
      </c>
      <c r="I30" s="85">
        <v>0</v>
      </c>
      <c r="J30" s="75">
        <v>0.018153693780353194</v>
      </c>
      <c r="K30" s="80">
        <v>625.3495121029999</v>
      </c>
      <c r="L30" s="85">
        <v>0</v>
      </c>
    </row>
    <row r="31" spans="2:12" ht="12.75">
      <c r="B31" s="11">
        <v>27</v>
      </c>
      <c r="C31" s="13" t="s">
        <v>15</v>
      </c>
      <c r="D31" s="85">
        <v>301.346583361</v>
      </c>
      <c r="E31" s="85">
        <v>841.282773176</v>
      </c>
      <c r="F31" s="85">
        <v>3126.512126163</v>
      </c>
      <c r="G31" s="85">
        <v>349.262949961</v>
      </c>
      <c r="H31" s="85">
        <v>55.493180637</v>
      </c>
      <c r="I31" s="85">
        <v>0</v>
      </c>
      <c r="J31" s="75">
        <v>0</v>
      </c>
      <c r="K31" s="80">
        <v>4673.897613298</v>
      </c>
      <c r="L31" s="85">
        <v>0</v>
      </c>
    </row>
    <row r="32" spans="2:12" ht="12.75">
      <c r="B32" s="11">
        <v>28</v>
      </c>
      <c r="C32" s="13" t="s">
        <v>101</v>
      </c>
      <c r="D32" s="85">
        <v>1.824843754</v>
      </c>
      <c r="E32" s="85">
        <v>6.195467163</v>
      </c>
      <c r="F32" s="85">
        <v>25.802846991</v>
      </c>
      <c r="G32" s="85">
        <v>2.257755121</v>
      </c>
      <c r="H32" s="85">
        <v>2.3859489</v>
      </c>
      <c r="I32" s="85">
        <v>0</v>
      </c>
      <c r="J32" s="75">
        <v>0.0030811292813669707</v>
      </c>
      <c r="K32" s="80">
        <v>38.466861929000004</v>
      </c>
      <c r="L32" s="85">
        <v>0</v>
      </c>
    </row>
    <row r="33" spans="2:12" ht="12.75">
      <c r="B33" s="11">
        <v>29</v>
      </c>
      <c r="C33" s="13" t="s">
        <v>57</v>
      </c>
      <c r="D33" s="85">
        <v>26.233609003</v>
      </c>
      <c r="E33" s="85">
        <v>118.177120324</v>
      </c>
      <c r="F33" s="85">
        <v>865.269806279</v>
      </c>
      <c r="G33" s="85">
        <v>49.882093037</v>
      </c>
      <c r="H33" s="85">
        <v>13.741951362</v>
      </c>
      <c r="I33" s="85">
        <v>0</v>
      </c>
      <c r="J33" s="75">
        <v>0.0039571843255858585</v>
      </c>
      <c r="K33" s="80">
        <v>1073.304580005</v>
      </c>
      <c r="L33" s="85">
        <v>0</v>
      </c>
    </row>
    <row r="34" spans="2:12" ht="12.75">
      <c r="B34" s="11">
        <v>30</v>
      </c>
      <c r="C34" s="13" t="s">
        <v>58</v>
      </c>
      <c r="D34" s="85">
        <v>43.31377608</v>
      </c>
      <c r="E34" s="85">
        <v>575.322955155</v>
      </c>
      <c r="F34" s="85">
        <v>1448.484316217</v>
      </c>
      <c r="G34" s="85">
        <v>96.146712978</v>
      </c>
      <c r="H34" s="85">
        <v>14.789289379</v>
      </c>
      <c r="I34" s="85">
        <v>0</v>
      </c>
      <c r="J34" s="75">
        <v>0.07080233468448938</v>
      </c>
      <c r="K34" s="80">
        <v>2178.057049809</v>
      </c>
      <c r="L34" s="85">
        <v>0</v>
      </c>
    </row>
    <row r="35" spans="2:12" ht="12.75">
      <c r="B35" s="11">
        <v>31</v>
      </c>
      <c r="C35" s="12" t="s">
        <v>59</v>
      </c>
      <c r="D35" s="85">
        <v>1.461864767</v>
      </c>
      <c r="E35" s="85">
        <v>0.369854723</v>
      </c>
      <c r="F35" s="85">
        <v>26.751891307</v>
      </c>
      <c r="G35" s="85">
        <v>2.17028072</v>
      </c>
      <c r="H35" s="85">
        <v>0.100646885</v>
      </c>
      <c r="I35" s="85">
        <v>0</v>
      </c>
      <c r="J35" s="75">
        <v>9.730701368642532E-08</v>
      </c>
      <c r="K35" s="80">
        <v>30.854538402000003</v>
      </c>
      <c r="L35" s="85">
        <v>0</v>
      </c>
    </row>
    <row r="36" spans="2:12" ht="12.75">
      <c r="B36" s="11">
        <v>32</v>
      </c>
      <c r="C36" s="13" t="s">
        <v>60</v>
      </c>
      <c r="D36" s="85">
        <v>529.650443414</v>
      </c>
      <c r="E36" s="85">
        <v>840.865887915</v>
      </c>
      <c r="F36" s="85">
        <v>2381.548083122</v>
      </c>
      <c r="G36" s="85">
        <v>347.057888884</v>
      </c>
      <c r="H36" s="85">
        <v>78.532391683</v>
      </c>
      <c r="I36" s="85">
        <v>0</v>
      </c>
      <c r="J36" s="75">
        <v>1.6593925600518695</v>
      </c>
      <c r="K36" s="80">
        <v>4247.939403065</v>
      </c>
      <c r="L36" s="85">
        <v>0</v>
      </c>
    </row>
    <row r="37" spans="2:12" ht="12.75">
      <c r="B37" s="11">
        <v>33</v>
      </c>
      <c r="C37" s="13" t="s">
        <v>95</v>
      </c>
      <c r="D37" s="85">
        <v>21.541815522</v>
      </c>
      <c r="E37" s="85">
        <v>16.708831924</v>
      </c>
      <c r="F37" s="85">
        <v>89.603926946</v>
      </c>
      <c r="G37" s="86">
        <v>5.402975259</v>
      </c>
      <c r="H37" s="86">
        <v>0.974546192</v>
      </c>
      <c r="I37" s="85">
        <v>0</v>
      </c>
      <c r="J37" s="75">
        <v>0.5297980586381523</v>
      </c>
      <c r="K37" s="80">
        <v>134.232095843</v>
      </c>
      <c r="L37" s="85">
        <v>0</v>
      </c>
    </row>
    <row r="38" spans="2:12" ht="12.75">
      <c r="B38" s="11">
        <v>34</v>
      </c>
      <c r="C38" s="13" t="s">
        <v>61</v>
      </c>
      <c r="D38" s="85">
        <v>0.14088535</v>
      </c>
      <c r="E38" s="85">
        <v>0.16527054</v>
      </c>
      <c r="F38" s="85">
        <v>7.483273831</v>
      </c>
      <c r="G38" s="85">
        <v>0.154203484</v>
      </c>
      <c r="H38" s="85">
        <v>0.063249562</v>
      </c>
      <c r="I38" s="85">
        <v>0</v>
      </c>
      <c r="J38" s="75">
        <v>5.887074328028732E-05</v>
      </c>
      <c r="K38" s="80">
        <v>8.006882767</v>
      </c>
      <c r="L38" s="85">
        <v>0</v>
      </c>
    </row>
    <row r="39" spans="2:12" ht="12.75">
      <c r="B39" s="11">
        <v>35</v>
      </c>
      <c r="C39" s="13" t="s">
        <v>62</v>
      </c>
      <c r="D39" s="85">
        <v>365.704834796</v>
      </c>
      <c r="E39" s="85">
        <v>640.631289957</v>
      </c>
      <c r="F39" s="85">
        <v>2681.046274807</v>
      </c>
      <c r="G39" s="85">
        <v>302.760701884</v>
      </c>
      <c r="H39" s="85">
        <v>35.511206253</v>
      </c>
      <c r="I39" s="85">
        <v>0</v>
      </c>
      <c r="J39" s="75">
        <v>0.10450160235735857</v>
      </c>
      <c r="K39" s="80">
        <v>4025.654307697</v>
      </c>
      <c r="L39" s="85">
        <v>0</v>
      </c>
    </row>
    <row r="40" spans="2:12" ht="12.75">
      <c r="B40" s="11">
        <v>36</v>
      </c>
      <c r="C40" s="13" t="s">
        <v>63</v>
      </c>
      <c r="D40" s="85">
        <v>14.566953126</v>
      </c>
      <c r="E40" s="85">
        <v>53.843926142</v>
      </c>
      <c r="F40" s="85">
        <v>376.911952747</v>
      </c>
      <c r="G40" s="85">
        <v>27.365126202</v>
      </c>
      <c r="H40" s="85">
        <v>3.397618634</v>
      </c>
      <c r="I40" s="85">
        <v>0</v>
      </c>
      <c r="J40" s="75">
        <v>0.0001383705734620968</v>
      </c>
      <c r="K40" s="80">
        <v>476.08557685100004</v>
      </c>
      <c r="L40" s="85">
        <v>0</v>
      </c>
    </row>
    <row r="41" spans="2:12" ht="12.75">
      <c r="B41" s="11">
        <v>37</v>
      </c>
      <c r="C41" s="13" t="s">
        <v>64</v>
      </c>
      <c r="D41" s="85">
        <v>1569.848588034</v>
      </c>
      <c r="E41" s="85">
        <v>1274.641208436</v>
      </c>
      <c r="F41" s="85">
        <v>2644.732045962</v>
      </c>
      <c r="G41" s="85">
        <v>347.881692296</v>
      </c>
      <c r="H41" s="85">
        <v>82.13726053</v>
      </c>
      <c r="I41" s="85">
        <v>0</v>
      </c>
      <c r="J41" s="75">
        <v>0.984563652092839</v>
      </c>
      <c r="K41" s="80">
        <v>5919.240795258</v>
      </c>
      <c r="L41" s="85">
        <v>0</v>
      </c>
    </row>
    <row r="42" spans="2:12" ht="15">
      <c r="B42" s="14" t="s">
        <v>11</v>
      </c>
      <c r="C42" s="76"/>
      <c r="D42" s="88">
        <f aca="true" t="shared" si="0" ref="D42:L42">SUM(D5:D41)</f>
        <v>17835.76133615865</v>
      </c>
      <c r="E42" s="88">
        <f t="shared" si="0"/>
        <v>26023.18548532507</v>
      </c>
      <c r="F42" s="88">
        <f t="shared" si="0"/>
        <v>50314.890713142</v>
      </c>
      <c r="G42" s="88">
        <f t="shared" si="0"/>
        <v>6385.617146756633</v>
      </c>
      <c r="H42" s="88">
        <f>SUM(H5:H41)</f>
        <v>1629.574990461</v>
      </c>
      <c r="I42" s="88">
        <f t="shared" si="0"/>
        <v>0</v>
      </c>
      <c r="J42" s="88">
        <f t="shared" si="0"/>
        <v>70.28471440400001</v>
      </c>
      <c r="K42" s="88">
        <f>SUM(K5:K41)</f>
        <v>102259.31438624734</v>
      </c>
      <c r="L42" s="88">
        <f t="shared" si="0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2" ht="12.75">
      <c r="D47" s="124"/>
      <c r="E47" s="124"/>
      <c r="F47" s="124"/>
      <c r="G47" s="124"/>
      <c r="H47" s="124"/>
      <c r="I47" s="124"/>
      <c r="J47" s="124"/>
      <c r="K47" s="124"/>
      <c r="L47" s="12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2021-04-09T12:46:44Z</cp:lastPrinted>
  <dcterms:created xsi:type="dcterms:W3CDTF">2014-01-06T04:43:23Z</dcterms:created>
  <dcterms:modified xsi:type="dcterms:W3CDTF">2021-05-11T06:27:59Z</dcterms:modified>
  <cp:category/>
  <cp:version/>
  <cp:contentType/>
  <cp:contentStatus/>
</cp:coreProperties>
</file>