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<sst xmlns="http://schemas.openxmlformats.org/spreadsheetml/2006/main" count="203" uniqueCount="169">
  <si>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</si>
  <si>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</si>
  <si>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</si>
  <si>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</si>
  <si>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</si>
  <si>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</si>
  <si>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</si>
  <si>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</si>
  <si>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</si>
  <si>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</si>
  <si>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</si>
  <si>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</si>
  <si>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</si>
  <si>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</si>
  <si>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</si>
  <si>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</si>
  <si>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</si>
  <si>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</si>
  <si>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</si>
  <si>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</si>
  <si>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</si>
  <si>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</si>
  <si>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</si>
  <si>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</si>
  <si>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</si>
  <si>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</si>
  <si>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</si>
  <si>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</si>
  <si>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</si>
  <si>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</si>
  <si>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</si>
  <si>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</si>
  <si>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</si>
  <si>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</si>
  <si>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</si>
  <si>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</si>
  <si>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</si>
  <si>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</si>
  <si>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</si>
  <si>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</si>
  <si>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</si>
  <si>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</si>
  <si>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</si>
  <si>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</si>
  <si>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</si>
  <si>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</si>
  <si>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</si>
  <si>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</si>
  <si>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</si>
  <si>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</si>
  <si>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</si>
  <si>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</si>
  <si>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</si>
  <si>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</si>
  <si>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</si>
  <si>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</si>
  <si>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</si>
  <si>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</si>
  <si>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</si>
  <si>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</si>
  <si>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</si>
  <si>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</si>
  <si>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</si>
  <si>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</si>
  <si>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</si>
  <si>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</si>
  <si>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</si>
  <si>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</si>
  <si>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</si>
  <si>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</si>
  <si>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</si>
  <si>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</si>
  <si>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</si>
  <si>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</si>
  <si>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</si>
  <si>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</si>
  <si>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</si>
  <si>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</si>
  <si>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</si>
  <si>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</si>
  <si>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</si>
  <si>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</si>
  <si>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</si>
  <si>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</si>
  <si>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</si>
  <si>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</si>
  <si>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</si>
  <si>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</si>
  <si>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</si>
  <si>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</si>
  <si>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</si>
  <si>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</si>
  <si>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</si>
  <si>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</si>
  <si>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</si>
  <si>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</si>
  <si>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</si>
  <si>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</si>
  <si>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</si>
  <si>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</si>
  <si>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</si>
  <si>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</si>
  <si>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</si>
  <si>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</si>
  <si>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</si>
  <si>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</si>
  <si>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A.C.E. Fund - S2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</si>
  <si>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</si>
  <si>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</si>
  <si>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</si>
  <si>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</si>
  <si>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</si>
  <si>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</si>
  <si>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</si>
  <si>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</si>
  <si>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</si>
  <si>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</si>
  <si>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</si>
  <si>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</si>
  <si>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</si>
  <si>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</si>
  <si>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</si>
  <si>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</si>
  <si>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</si>
  <si>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</si>
  <si>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</si>
  <si>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</si>
  <si>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</si>
  <si>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</si>
  <si>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</si>
  <si>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</si>
  <si>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</si>
  <si>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</si>
  <si>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</si>
  <si>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</si>
  <si>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</si>
  <si>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</si>
  <si>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</si>
  <si>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</si>
  <si>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</si>
  <si>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</si>
  <si>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</si>
  <si>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</si>
  <si>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</si>
  <si>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</si>
  <si>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</si>
  <si>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</si>
  <si>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</si>
  <si>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</si>
  <si>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</si>
  <si>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235-36M</t>
  </si>
  <si>
    <t>DSP FMP - Series 251-38M</t>
  </si>
  <si>
    <t>DSP FMP - Series 221 - 40M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</si>
  <si>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</si>
  <si>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</si>
  <si>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</si>
  <si>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</si>
  <si>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</si>
  <si>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</si>
  <si>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</si>
  <si>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</si>
  <si>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</si>
  <si>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</si>
  <si>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</si>
  <si>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</si>
  <si>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</si>
  <si>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</si>
  <si>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Table showing State wise /Union Territory wise contribution to AAUM of category of schemes as on 31.05.2021</t>
  </si>
  <si>
    <t>DSP Mutual Fund: Average Assets Under Management (AAUM) as on 31.05.2021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</si>
</sst>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5.71093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7" t="s">
        <v>66</v>
      </c>
      <c r="B1" s="147" t="s">
        <v>28</v>
      </c>
      <c r="C1" s="133" t="s">
        <v>168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8"/>
      <c r="B2" s="148"/>
      <c r="C2" s="152" t="s">
        <v>27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  <c r="W2" s="155" t="s">
        <v>25</v>
      </c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  <c r="AQ2" s="155" t="s">
        <v>26</v>
      </c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4"/>
      <c r="BK2" s="139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8"/>
      <c r="B3" s="148"/>
      <c r="C3" s="151" t="s">
        <v>102</v>
      </c>
      <c r="D3" s="137"/>
      <c r="E3" s="137"/>
      <c r="F3" s="137"/>
      <c r="G3" s="137"/>
      <c r="H3" s="137"/>
      <c r="I3" s="137"/>
      <c r="J3" s="137"/>
      <c r="K3" s="137"/>
      <c r="L3" s="138"/>
      <c r="M3" s="136" t="s">
        <v>103</v>
      </c>
      <c r="N3" s="137"/>
      <c r="O3" s="137"/>
      <c r="P3" s="137"/>
      <c r="Q3" s="137"/>
      <c r="R3" s="137"/>
      <c r="S3" s="137"/>
      <c r="T3" s="137"/>
      <c r="U3" s="137"/>
      <c r="V3" s="138"/>
      <c r="W3" s="136" t="s">
        <v>102</v>
      </c>
      <c r="X3" s="137"/>
      <c r="Y3" s="137"/>
      <c r="Z3" s="137"/>
      <c r="AA3" s="137"/>
      <c r="AB3" s="137"/>
      <c r="AC3" s="137"/>
      <c r="AD3" s="137"/>
      <c r="AE3" s="137"/>
      <c r="AF3" s="138"/>
      <c r="AG3" s="136" t="s">
        <v>103</v>
      </c>
      <c r="AH3" s="137"/>
      <c r="AI3" s="137"/>
      <c r="AJ3" s="137"/>
      <c r="AK3" s="137"/>
      <c r="AL3" s="137"/>
      <c r="AM3" s="137"/>
      <c r="AN3" s="137"/>
      <c r="AO3" s="137"/>
      <c r="AP3" s="138"/>
      <c r="AQ3" s="136" t="s">
        <v>102</v>
      </c>
      <c r="AR3" s="137"/>
      <c r="AS3" s="137"/>
      <c r="AT3" s="137"/>
      <c r="AU3" s="137"/>
      <c r="AV3" s="137"/>
      <c r="AW3" s="137"/>
      <c r="AX3" s="137"/>
      <c r="AY3" s="137"/>
      <c r="AZ3" s="138"/>
      <c r="BA3" s="136" t="s">
        <v>103</v>
      </c>
      <c r="BB3" s="137"/>
      <c r="BC3" s="137"/>
      <c r="BD3" s="137"/>
      <c r="BE3" s="137"/>
      <c r="BF3" s="137"/>
      <c r="BG3" s="137"/>
      <c r="BH3" s="137"/>
      <c r="BI3" s="137"/>
      <c r="BJ3" s="138"/>
      <c r="BK3" s="14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8"/>
      <c r="B4" s="148"/>
      <c r="C4" s="157" t="s">
        <v>29</v>
      </c>
      <c r="D4" s="157"/>
      <c r="E4" s="157"/>
      <c r="F4" s="157"/>
      <c r="G4" s="158"/>
      <c r="H4" s="144" t="s">
        <v>30</v>
      </c>
      <c r="I4" s="145"/>
      <c r="J4" s="145"/>
      <c r="K4" s="145"/>
      <c r="L4" s="146"/>
      <c r="M4" s="156" t="s">
        <v>29</v>
      </c>
      <c r="N4" s="157"/>
      <c r="O4" s="157"/>
      <c r="P4" s="157"/>
      <c r="Q4" s="158"/>
      <c r="R4" s="144" t="s">
        <v>30</v>
      </c>
      <c r="S4" s="145"/>
      <c r="T4" s="145"/>
      <c r="U4" s="145"/>
      <c r="V4" s="146"/>
      <c r="W4" s="156" t="s">
        <v>29</v>
      </c>
      <c r="X4" s="157"/>
      <c r="Y4" s="157"/>
      <c r="Z4" s="157"/>
      <c r="AA4" s="158"/>
      <c r="AB4" s="144" t="s">
        <v>30</v>
      </c>
      <c r="AC4" s="145"/>
      <c r="AD4" s="145"/>
      <c r="AE4" s="145"/>
      <c r="AF4" s="146"/>
      <c r="AG4" s="156" t="s">
        <v>29</v>
      </c>
      <c r="AH4" s="157"/>
      <c r="AI4" s="157"/>
      <c r="AJ4" s="157"/>
      <c r="AK4" s="158"/>
      <c r="AL4" s="144" t="s">
        <v>30</v>
      </c>
      <c r="AM4" s="145"/>
      <c r="AN4" s="145"/>
      <c r="AO4" s="145"/>
      <c r="AP4" s="146"/>
      <c r="AQ4" s="156" t="s">
        <v>29</v>
      </c>
      <c r="AR4" s="157"/>
      <c r="AS4" s="157"/>
      <c r="AT4" s="157"/>
      <c r="AU4" s="158"/>
      <c r="AV4" s="144" t="s">
        <v>30</v>
      </c>
      <c r="AW4" s="145"/>
      <c r="AX4" s="145"/>
      <c r="AY4" s="145"/>
      <c r="AZ4" s="146"/>
      <c r="BA4" s="156" t="s">
        <v>29</v>
      </c>
      <c r="BB4" s="157"/>
      <c r="BC4" s="157"/>
      <c r="BD4" s="157"/>
      <c r="BE4" s="158"/>
      <c r="BF4" s="144" t="s">
        <v>30</v>
      </c>
      <c r="BG4" s="145"/>
      <c r="BH4" s="145"/>
      <c r="BI4" s="145"/>
      <c r="BJ4" s="146"/>
      <c r="BK4" s="14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8"/>
      <c r="B5" s="148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50"/>
    </row>
    <row r="7" spans="1:63" ht="12.75">
      <c r="A7" s="10" t="s">
        <v>67</v>
      </c>
      <c r="B7" s="17" t="s">
        <v>12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50"/>
    </row>
    <row r="8" spans="1:63" ht="12.75">
      <c r="A8" s="10"/>
      <c r="B8" s="21" t="s">
        <v>128</v>
      </c>
      <c r="C8" s="48">
        <v>0</v>
      </c>
      <c r="D8" s="46">
        <v>0.561601701</v>
      </c>
      <c r="E8" s="40">
        <v>0</v>
      </c>
      <c r="F8" s="40">
        <v>0</v>
      </c>
      <c r="G8" s="40">
        <v>0</v>
      </c>
      <c r="H8" s="40">
        <v>2.430649632</v>
      </c>
      <c r="I8" s="40">
        <v>702.657514976</v>
      </c>
      <c r="J8" s="40">
        <v>2.081330645</v>
      </c>
      <c r="K8" s="40">
        <v>0</v>
      </c>
      <c r="L8" s="40">
        <v>92.185169515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0.875887886</v>
      </c>
      <c r="S8" s="40">
        <v>40.026468694</v>
      </c>
      <c r="T8" s="40">
        <v>0</v>
      </c>
      <c r="U8" s="40">
        <v>0</v>
      </c>
      <c r="V8" s="40">
        <v>1.61453636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11.268176968</v>
      </c>
      <c r="AW8" s="40">
        <v>172.868790053</v>
      </c>
      <c r="AX8" s="40">
        <v>0</v>
      </c>
      <c r="AY8" s="40">
        <v>0</v>
      </c>
      <c r="AZ8" s="40">
        <v>55.055773858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6.091016562</v>
      </c>
      <c r="BG8" s="46">
        <v>12.914560785</v>
      </c>
      <c r="BH8" s="40">
        <v>0.096769353</v>
      </c>
      <c r="BI8" s="40">
        <v>0</v>
      </c>
      <c r="BJ8" s="40">
        <v>15.363938354</v>
      </c>
      <c r="BK8" s="109">
        <v>1116.092185342</v>
      </c>
    </row>
    <row r="9" spans="1:63" ht="12.75">
      <c r="A9" s="10"/>
      <c r="B9" s="21" t="s">
        <v>133</v>
      </c>
      <c r="C9" s="48">
        <v>0</v>
      </c>
      <c r="D9" s="46">
        <v>157.227019352</v>
      </c>
      <c r="E9" s="40">
        <v>0</v>
      </c>
      <c r="F9" s="40">
        <v>0</v>
      </c>
      <c r="G9" s="49">
        <v>0</v>
      </c>
      <c r="H9" s="48">
        <v>20.842326973</v>
      </c>
      <c r="I9" s="40">
        <v>1112.561272579</v>
      </c>
      <c r="J9" s="40">
        <v>231.879524258</v>
      </c>
      <c r="K9" s="49">
        <v>0</v>
      </c>
      <c r="L9" s="49">
        <v>167.72034445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5.886494967</v>
      </c>
      <c r="S9" s="40">
        <v>19.545262902</v>
      </c>
      <c r="T9" s="40">
        <v>12.051306222</v>
      </c>
      <c r="U9" s="40">
        <v>0</v>
      </c>
      <c r="V9" s="49">
        <v>18.996910465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0.008191209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0.003555502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0.542693833</v>
      </c>
      <c r="AS9" s="40">
        <v>0</v>
      </c>
      <c r="AT9" s="49">
        <v>0</v>
      </c>
      <c r="AU9" s="49">
        <v>0</v>
      </c>
      <c r="AV9" s="48">
        <v>19.405825442</v>
      </c>
      <c r="AW9" s="40">
        <v>437.081824431</v>
      </c>
      <c r="AX9" s="40">
        <v>0</v>
      </c>
      <c r="AY9" s="49">
        <v>0</v>
      </c>
      <c r="AZ9" s="49">
        <v>272.28461618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13.619199343</v>
      </c>
      <c r="BG9" s="46">
        <v>6.365715512</v>
      </c>
      <c r="BH9" s="40">
        <v>1.707771612</v>
      </c>
      <c r="BI9" s="40">
        <v>0</v>
      </c>
      <c r="BJ9" s="40">
        <v>55.752112447</v>
      </c>
      <c r="BK9" s="109">
        <v>2553.481967679</v>
      </c>
    </row>
    <row r="10" spans="1:63" ht="12.75">
      <c r="A10" s="10"/>
      <c r="B10" s="21" t="s">
        <v>134</v>
      </c>
      <c r="C10" s="48">
        <v>0</v>
      </c>
      <c r="D10" s="46">
        <v>939.100915344</v>
      </c>
      <c r="E10" s="40">
        <v>0</v>
      </c>
      <c r="F10" s="40">
        <v>0</v>
      </c>
      <c r="G10" s="47">
        <v>0</v>
      </c>
      <c r="H10" s="48">
        <v>66.618903306</v>
      </c>
      <c r="I10" s="40">
        <v>7265.866259674</v>
      </c>
      <c r="J10" s="40">
        <v>293.958839323</v>
      </c>
      <c r="K10" s="49">
        <v>0</v>
      </c>
      <c r="L10" s="47">
        <v>604.921474479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28.91023044</v>
      </c>
      <c r="S10" s="40">
        <v>334.777755916</v>
      </c>
      <c r="T10" s="40">
        <v>2.897548113</v>
      </c>
      <c r="U10" s="40">
        <v>0</v>
      </c>
      <c r="V10" s="47">
        <v>88.11915537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0.07448291</v>
      </c>
      <c r="AC10" s="40">
        <v>0</v>
      </c>
      <c r="AD10" s="40">
        <v>0</v>
      </c>
      <c r="AE10" s="40">
        <v>0</v>
      </c>
      <c r="AF10" s="47">
        <v>0.011616265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0.010967303</v>
      </c>
      <c r="AM10" s="40">
        <v>0</v>
      </c>
      <c r="AN10" s="40">
        <v>0</v>
      </c>
      <c r="AO10" s="49">
        <v>0</v>
      </c>
      <c r="AP10" s="47">
        <v>0.028426621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120.133927902</v>
      </c>
      <c r="AW10" s="40">
        <v>2770.403054039</v>
      </c>
      <c r="AX10" s="40">
        <v>9.556797</v>
      </c>
      <c r="AY10" s="49">
        <v>0</v>
      </c>
      <c r="AZ10" s="47">
        <v>591.288445371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49.615906309</v>
      </c>
      <c r="BG10" s="46">
        <v>24.690292197</v>
      </c>
      <c r="BH10" s="40">
        <v>2.775686535</v>
      </c>
      <c r="BI10" s="40">
        <v>0</v>
      </c>
      <c r="BJ10" s="40">
        <v>94.537937922</v>
      </c>
      <c r="BK10" s="109">
        <v>13288.298622339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1096.889536397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89.891879911</v>
      </c>
      <c r="I11" s="77">
        <f t="shared" si="0"/>
        <v>9081.085047229</v>
      </c>
      <c r="J11" s="77">
        <f t="shared" si="0"/>
        <v>527.919694226</v>
      </c>
      <c r="K11" s="77">
        <f t="shared" si="0"/>
        <v>0</v>
      </c>
      <c r="L11" s="77">
        <f t="shared" si="0"/>
        <v>864.8269884440001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35.672613293</v>
      </c>
      <c r="S11" s="77">
        <f t="shared" si="0"/>
        <v>394.349487512</v>
      </c>
      <c r="T11" s="77">
        <f t="shared" si="0"/>
        <v>14.948854335</v>
      </c>
      <c r="U11" s="77">
        <f t="shared" si="0"/>
        <v>0</v>
      </c>
      <c r="V11" s="77">
        <f t="shared" si="0"/>
        <v>108.730602195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0.082674119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0.011616265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0.014522805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0.028426621</v>
      </c>
      <c r="AQ11" s="77">
        <f t="shared" si="0"/>
        <v>0</v>
      </c>
      <c r="AR11" s="77">
        <f t="shared" si="0"/>
        <v>0.542693833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150.807930312</v>
      </c>
      <c r="AW11" s="77">
        <f t="shared" si="0"/>
        <v>3380.353668523</v>
      </c>
      <c r="AX11" s="77">
        <f t="shared" si="0"/>
        <v>9.556797</v>
      </c>
      <c r="AY11" s="77">
        <f t="shared" si="0"/>
        <v>0</v>
      </c>
      <c r="AZ11" s="77">
        <f t="shared" si="0"/>
        <v>918.628835409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69.32612221400001</v>
      </c>
      <c r="BG11" s="77">
        <f t="shared" si="0"/>
        <v>43.970568494000005</v>
      </c>
      <c r="BH11" s="77">
        <f t="shared" si="0"/>
        <v>4.5802275</v>
      </c>
      <c r="BI11" s="77">
        <f t="shared" si="0"/>
        <v>0</v>
      </c>
      <c r="BJ11" s="77">
        <f t="shared" si="0"/>
        <v>165.653988723</v>
      </c>
      <c r="BK11" s="110">
        <f>SUM(BK8:BK10)</f>
        <v>16957.87277536</v>
      </c>
      <c r="BL11" s="87"/>
    </row>
    <row r="12" spans="1:64" ht="12.75">
      <c r="A12" s="10" t="s">
        <v>68</v>
      </c>
      <c r="B12" s="17" t="s">
        <v>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87"/>
    </row>
    <row r="13" spans="1:64" ht="12.75">
      <c r="A13" s="10"/>
      <c r="B13" s="17" t="s">
        <v>135</v>
      </c>
      <c r="C13" s="48">
        <v>0</v>
      </c>
      <c r="D13" s="46">
        <v>55.645946623</v>
      </c>
      <c r="E13" s="40">
        <v>0</v>
      </c>
      <c r="F13" s="40">
        <v>0</v>
      </c>
      <c r="G13" s="47">
        <v>0</v>
      </c>
      <c r="H13" s="48">
        <v>42.628170224</v>
      </c>
      <c r="I13" s="40">
        <v>72.029547771</v>
      </c>
      <c r="J13" s="40">
        <v>0</v>
      </c>
      <c r="K13" s="49">
        <v>0</v>
      </c>
      <c r="L13" s="47">
        <v>92.996718101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19.882724847</v>
      </c>
      <c r="S13" s="40">
        <v>3.419600695</v>
      </c>
      <c r="T13" s="40">
        <v>0</v>
      </c>
      <c r="U13" s="40">
        <v>0</v>
      </c>
      <c r="V13" s="47">
        <v>14.545362172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0.02093476</v>
      </c>
      <c r="AS13" s="40">
        <v>0</v>
      </c>
      <c r="AT13" s="49">
        <v>0</v>
      </c>
      <c r="AU13" s="47">
        <v>0</v>
      </c>
      <c r="AV13" s="48">
        <v>23.518731132</v>
      </c>
      <c r="AW13" s="40">
        <v>36.769022937</v>
      </c>
      <c r="AX13" s="40">
        <v>6.097896508</v>
      </c>
      <c r="AY13" s="49">
        <v>0</v>
      </c>
      <c r="AZ13" s="47">
        <v>92.643500523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7.013609657</v>
      </c>
      <c r="BG13" s="46">
        <v>0.050411787</v>
      </c>
      <c r="BH13" s="40">
        <v>0</v>
      </c>
      <c r="BI13" s="40">
        <v>0</v>
      </c>
      <c r="BJ13" s="40">
        <v>5.788834392</v>
      </c>
      <c r="BK13" s="109">
        <v>473.051012129</v>
      </c>
      <c r="BL13" s="87"/>
    </row>
    <row r="14" spans="1:64" ht="12.75">
      <c r="A14" s="10"/>
      <c r="B14" s="21" t="s">
        <v>124</v>
      </c>
      <c r="C14" s="48">
        <v>0</v>
      </c>
      <c r="D14" s="46">
        <v>6.37334215</v>
      </c>
      <c r="E14" s="40">
        <v>0</v>
      </c>
      <c r="F14" s="40">
        <v>0</v>
      </c>
      <c r="G14" s="47">
        <v>0</v>
      </c>
      <c r="H14" s="48">
        <v>6.002252846</v>
      </c>
      <c r="I14" s="40">
        <v>0.514203453</v>
      </c>
      <c r="J14" s="40">
        <v>0</v>
      </c>
      <c r="K14" s="49">
        <v>0</v>
      </c>
      <c r="L14" s="47">
        <v>8.594956407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2.149956473</v>
      </c>
      <c r="S14" s="40">
        <v>0.012259911</v>
      </c>
      <c r="T14" s="40">
        <v>0</v>
      </c>
      <c r="U14" s="40">
        <v>0</v>
      </c>
      <c r="V14" s="47">
        <v>1.340474523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</v>
      </c>
      <c r="AS14" s="40">
        <v>0</v>
      </c>
      <c r="AT14" s="49">
        <v>0</v>
      </c>
      <c r="AU14" s="47">
        <v>0</v>
      </c>
      <c r="AV14" s="48">
        <v>2.58223778</v>
      </c>
      <c r="AW14" s="40">
        <v>1.085887564</v>
      </c>
      <c r="AX14" s="40">
        <v>0</v>
      </c>
      <c r="AY14" s="49">
        <v>0</v>
      </c>
      <c r="AZ14" s="47">
        <v>15.56069605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0.505523091</v>
      </c>
      <c r="BG14" s="46">
        <v>1.9357E-05</v>
      </c>
      <c r="BH14" s="40">
        <v>0</v>
      </c>
      <c r="BI14" s="40">
        <v>0</v>
      </c>
      <c r="BJ14" s="40">
        <v>0.503846025</v>
      </c>
      <c r="BK14" s="109">
        <v>45.22565563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62.019288773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48.63042307</v>
      </c>
      <c r="I15" s="78">
        <f t="shared" si="1"/>
        <v>72.54375122399999</v>
      </c>
      <c r="J15" s="78">
        <f t="shared" si="1"/>
        <v>0</v>
      </c>
      <c r="K15" s="78">
        <f t="shared" si="1"/>
        <v>0</v>
      </c>
      <c r="L15" s="78">
        <f t="shared" si="1"/>
        <v>101.591674508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22.03268132</v>
      </c>
      <c r="S15" s="78">
        <f t="shared" si="1"/>
        <v>3.4318606060000003</v>
      </c>
      <c r="T15" s="78">
        <f t="shared" si="1"/>
        <v>0</v>
      </c>
      <c r="U15" s="78">
        <f t="shared" si="1"/>
        <v>0</v>
      </c>
      <c r="V15" s="78">
        <f t="shared" si="1"/>
        <v>15.885836695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0.02093476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26.100968912</v>
      </c>
      <c r="AW15" s="78">
        <f t="shared" si="2"/>
        <v>37.854910501000006</v>
      </c>
      <c r="AX15" s="78">
        <f t="shared" si="2"/>
        <v>6.097896508</v>
      </c>
      <c r="AY15" s="78">
        <f t="shared" si="2"/>
        <v>0</v>
      </c>
      <c r="AZ15" s="78">
        <f t="shared" si="2"/>
        <v>108.204196573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7.519132748</v>
      </c>
      <c r="BG15" s="78">
        <f t="shared" si="2"/>
        <v>0.050431144</v>
      </c>
      <c r="BH15" s="78">
        <f t="shared" si="2"/>
        <v>0</v>
      </c>
      <c r="BI15" s="78">
        <f t="shared" si="2"/>
        <v>0</v>
      </c>
      <c r="BJ15" s="78">
        <f t="shared" si="2"/>
        <v>6.292680417</v>
      </c>
      <c r="BK15" s="111">
        <f>SUM(BK13:BK14)</f>
        <v>518.276667759</v>
      </c>
      <c r="BL15" s="87"/>
    </row>
    <row r="16" spans="1:64" ht="12.75">
      <c r="A16" s="10" t="s">
        <v>69</v>
      </c>
      <c r="B16" s="17" t="s">
        <v>10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42"/>
      <c r="BL16" s="87"/>
    </row>
    <row r="17" spans="1:64" ht="12.75">
      <c r="A17" s="10"/>
      <c r="B17" s="107" t="s">
        <v>138</v>
      </c>
      <c r="C17" s="48">
        <v>0</v>
      </c>
      <c r="D17" s="46">
        <v>5.289690322</v>
      </c>
      <c r="E17" s="40">
        <v>0</v>
      </c>
      <c r="F17" s="40">
        <v>0</v>
      </c>
      <c r="G17" s="47">
        <v>0</v>
      </c>
      <c r="H17" s="64">
        <v>0.131049523</v>
      </c>
      <c r="I17" s="40">
        <v>347.756404506</v>
      </c>
      <c r="J17" s="40">
        <v>0</v>
      </c>
      <c r="K17" s="40">
        <v>0</v>
      </c>
      <c r="L17" s="47">
        <v>25.822019034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0.025390567</v>
      </c>
      <c r="S17" s="40">
        <v>6.347628387</v>
      </c>
      <c r="T17" s="40">
        <v>0</v>
      </c>
      <c r="U17" s="40">
        <v>0</v>
      </c>
      <c r="V17" s="47">
        <v>0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0.531289131</v>
      </c>
      <c r="AW17" s="40">
        <v>11.269236666</v>
      </c>
      <c r="AX17" s="40">
        <v>0</v>
      </c>
      <c r="AY17" s="40">
        <v>0</v>
      </c>
      <c r="AZ17" s="47">
        <v>51.498174439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0.076976527</v>
      </c>
      <c r="BG17" s="46">
        <v>1.049935161</v>
      </c>
      <c r="BH17" s="40">
        <v>0</v>
      </c>
      <c r="BI17" s="40">
        <v>0</v>
      </c>
      <c r="BJ17" s="49">
        <v>0.741254224</v>
      </c>
      <c r="BK17" s="109">
        <v>450.539048487</v>
      </c>
      <c r="BL17" s="87"/>
    </row>
    <row r="18" spans="1:64" ht="12.75">
      <c r="A18" s="10"/>
      <c r="B18" s="107" t="s">
        <v>145</v>
      </c>
      <c r="C18" s="48">
        <v>0</v>
      </c>
      <c r="D18" s="46">
        <v>0</v>
      </c>
      <c r="E18" s="40">
        <v>0</v>
      </c>
      <c r="F18" s="40">
        <v>0</v>
      </c>
      <c r="G18" s="47">
        <v>0</v>
      </c>
      <c r="H18" s="64">
        <v>0.138995755</v>
      </c>
      <c r="I18" s="40">
        <v>38.893879752</v>
      </c>
      <c r="J18" s="40">
        <v>0</v>
      </c>
      <c r="K18" s="40">
        <v>0</v>
      </c>
      <c r="L18" s="47">
        <v>17.975953399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0.006856508</v>
      </c>
      <c r="S18" s="40">
        <v>0</v>
      </c>
      <c r="T18" s="40">
        <v>0</v>
      </c>
      <c r="U18" s="40">
        <v>0</v>
      </c>
      <c r="V18" s="47">
        <v>0.031164968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0.094078041</v>
      </c>
      <c r="AW18" s="40">
        <v>29.37029072</v>
      </c>
      <c r="AX18" s="40">
        <v>0</v>
      </c>
      <c r="AY18" s="40">
        <v>0</v>
      </c>
      <c r="AZ18" s="47">
        <v>12.829429616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0.007429177</v>
      </c>
      <c r="BG18" s="46">
        <v>0</v>
      </c>
      <c r="BH18" s="40">
        <v>0</v>
      </c>
      <c r="BI18" s="40">
        <v>0</v>
      </c>
      <c r="BJ18" s="49">
        <v>1.110661928</v>
      </c>
      <c r="BK18" s="109">
        <v>100.458739864</v>
      </c>
      <c r="BL18" s="87"/>
    </row>
    <row r="19" spans="1:64" ht="12.75">
      <c r="A19" s="10"/>
      <c r="B19" s="107" t="s">
        <v>148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0.232045833</v>
      </c>
      <c r="I19" s="40">
        <v>106.98333419</v>
      </c>
      <c r="J19" s="40">
        <v>0</v>
      </c>
      <c r="K19" s="40">
        <v>0</v>
      </c>
      <c r="L19" s="47">
        <v>6.196647644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0.007509571</v>
      </c>
      <c r="S19" s="40">
        <v>0</v>
      </c>
      <c r="T19" s="40">
        <v>0</v>
      </c>
      <c r="U19" s="40">
        <v>0</v>
      </c>
      <c r="V19" s="47">
        <v>0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0.139817499</v>
      </c>
      <c r="AW19" s="40">
        <v>9.496188008</v>
      </c>
      <c r="AX19" s="40">
        <v>0</v>
      </c>
      <c r="AY19" s="40">
        <v>0</v>
      </c>
      <c r="AZ19" s="47">
        <v>13.129517936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0.003107051</v>
      </c>
      <c r="BG19" s="46">
        <v>0.372846484</v>
      </c>
      <c r="BH19" s="40">
        <v>0</v>
      </c>
      <c r="BI19" s="40">
        <v>0</v>
      </c>
      <c r="BJ19" s="49">
        <v>0.057169795</v>
      </c>
      <c r="BK19" s="109">
        <v>136.618184011</v>
      </c>
      <c r="BL19" s="87"/>
    </row>
    <row r="20" spans="1:64" ht="12.75">
      <c r="A20" s="10"/>
      <c r="B20" s="107" t="s">
        <v>151</v>
      </c>
      <c r="C20" s="48">
        <v>0</v>
      </c>
      <c r="D20" s="46">
        <v>6.02916129</v>
      </c>
      <c r="E20" s="40">
        <v>0</v>
      </c>
      <c r="F20" s="40">
        <v>0</v>
      </c>
      <c r="G20" s="47">
        <v>0</v>
      </c>
      <c r="H20" s="64">
        <v>0.086458134</v>
      </c>
      <c r="I20" s="40">
        <v>0.602916129</v>
      </c>
      <c r="J20" s="40">
        <v>0</v>
      </c>
      <c r="K20" s="40">
        <v>0</v>
      </c>
      <c r="L20" s="47">
        <v>2.969964851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0.037380781</v>
      </c>
      <c r="S20" s="40">
        <v>0</v>
      </c>
      <c r="T20" s="40">
        <v>0</v>
      </c>
      <c r="U20" s="40">
        <v>0</v>
      </c>
      <c r="V20" s="47">
        <v>1.929331613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0.200371574</v>
      </c>
      <c r="AW20" s="40">
        <v>4.251654574</v>
      </c>
      <c r="AX20" s="40">
        <v>0</v>
      </c>
      <c r="AY20" s="40">
        <v>0</v>
      </c>
      <c r="AZ20" s="47">
        <v>9.446477092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0.001559236</v>
      </c>
      <c r="BG20" s="46">
        <v>0</v>
      </c>
      <c r="BH20" s="40">
        <v>0</v>
      </c>
      <c r="BI20" s="40">
        <v>0</v>
      </c>
      <c r="BJ20" s="49">
        <v>0.083953642</v>
      </c>
      <c r="BK20" s="109">
        <v>25.639228916</v>
      </c>
      <c r="BL20" s="87"/>
    </row>
    <row r="21" spans="1:64" ht="12.75">
      <c r="A21" s="10"/>
      <c r="B21" s="107" t="s">
        <v>153</v>
      </c>
      <c r="C21" s="48">
        <v>0</v>
      </c>
      <c r="D21" s="46">
        <v>5.026979356</v>
      </c>
      <c r="E21" s="40">
        <v>0</v>
      </c>
      <c r="F21" s="40">
        <v>0</v>
      </c>
      <c r="G21" s="47">
        <v>0</v>
      </c>
      <c r="H21" s="64">
        <v>0.187254722</v>
      </c>
      <c r="I21" s="40">
        <v>127.709421854</v>
      </c>
      <c r="J21" s="40">
        <v>0</v>
      </c>
      <c r="K21" s="40">
        <v>0</v>
      </c>
      <c r="L21" s="47">
        <v>85.411144098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0.015709284</v>
      </c>
      <c r="S21" s="40">
        <v>0</v>
      </c>
      <c r="T21" s="40">
        <v>0</v>
      </c>
      <c r="U21" s="40">
        <v>0</v>
      </c>
      <c r="V21" s="47">
        <v>0.364456004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0.482177006</v>
      </c>
      <c r="AW21" s="40">
        <v>11.630264869</v>
      </c>
      <c r="AX21" s="40">
        <v>0</v>
      </c>
      <c r="AY21" s="40">
        <v>0</v>
      </c>
      <c r="AZ21" s="47">
        <v>22.628354462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0.104449446</v>
      </c>
      <c r="BG21" s="46">
        <v>0.32445467100000003</v>
      </c>
      <c r="BH21" s="40">
        <v>0</v>
      </c>
      <c r="BI21" s="40">
        <v>0</v>
      </c>
      <c r="BJ21" s="49">
        <v>4.638751755</v>
      </c>
      <c r="BK21" s="109">
        <v>258.523417527</v>
      </c>
      <c r="BL21" s="87"/>
    </row>
    <row r="22" spans="1:64" ht="12.75">
      <c r="A22" s="10"/>
      <c r="B22" s="107" t="s">
        <v>139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0.387072632</v>
      </c>
      <c r="I22" s="40">
        <v>68.17959793</v>
      </c>
      <c r="J22" s="40">
        <v>0</v>
      </c>
      <c r="K22" s="40">
        <v>0</v>
      </c>
      <c r="L22" s="47">
        <v>41.824136454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0.045097324</v>
      </c>
      <c r="S22" s="40">
        <v>6.351741935</v>
      </c>
      <c r="T22" s="40">
        <v>0</v>
      </c>
      <c r="U22" s="40">
        <v>0</v>
      </c>
      <c r="V22" s="47">
        <v>3.70865508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0.050311394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6.948125967</v>
      </c>
      <c r="AW22" s="40">
        <v>94.864312553</v>
      </c>
      <c r="AX22" s="40">
        <v>0</v>
      </c>
      <c r="AY22" s="40">
        <v>0</v>
      </c>
      <c r="AZ22" s="47">
        <v>203.932008242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0.740021132</v>
      </c>
      <c r="BG22" s="46">
        <v>18.646529002</v>
      </c>
      <c r="BH22" s="40">
        <v>3.773354517</v>
      </c>
      <c r="BI22" s="40">
        <v>0</v>
      </c>
      <c r="BJ22" s="49">
        <v>13.975319586</v>
      </c>
      <c r="BK22" s="109">
        <v>463.426283748</v>
      </c>
      <c r="BL22" s="87"/>
    </row>
    <row r="23" spans="1:64" ht="12.75">
      <c r="A23" s="10"/>
      <c r="B23" s="107" t="s">
        <v>140</v>
      </c>
      <c r="C23" s="48">
        <v>0</v>
      </c>
      <c r="D23" s="46">
        <v>0</v>
      </c>
      <c r="E23" s="40">
        <v>0</v>
      </c>
      <c r="F23" s="40">
        <v>0</v>
      </c>
      <c r="G23" s="47">
        <v>0</v>
      </c>
      <c r="H23" s="64">
        <v>0.399570762</v>
      </c>
      <c r="I23" s="40">
        <v>70.763295235</v>
      </c>
      <c r="J23" s="40">
        <v>0</v>
      </c>
      <c r="K23" s="40">
        <v>0</v>
      </c>
      <c r="L23" s="47">
        <v>86.94820984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0.376138358</v>
      </c>
      <c r="S23" s="40">
        <v>0</v>
      </c>
      <c r="T23" s="40">
        <v>1.259861935</v>
      </c>
      <c r="U23" s="40">
        <v>0</v>
      </c>
      <c r="V23" s="47">
        <v>3.85518598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1.334473032</v>
      </c>
      <c r="AW23" s="40">
        <v>28.485105831</v>
      </c>
      <c r="AX23" s="40">
        <v>0</v>
      </c>
      <c r="AY23" s="40">
        <v>0</v>
      </c>
      <c r="AZ23" s="47">
        <v>56.699953191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0.309483042</v>
      </c>
      <c r="BG23" s="46">
        <v>0.49984271</v>
      </c>
      <c r="BH23" s="40">
        <v>0</v>
      </c>
      <c r="BI23" s="40">
        <v>0</v>
      </c>
      <c r="BJ23" s="49">
        <v>7.859448081</v>
      </c>
      <c r="BK23" s="109">
        <v>258.790567997</v>
      </c>
      <c r="BL23" s="87"/>
    </row>
    <row r="24" spans="1:64" ht="12.75">
      <c r="A24" s="10"/>
      <c r="B24" s="107" t="s">
        <v>147</v>
      </c>
      <c r="C24" s="48">
        <v>0</v>
      </c>
      <c r="D24" s="46">
        <v>0</v>
      </c>
      <c r="E24" s="40">
        <v>0</v>
      </c>
      <c r="F24" s="40">
        <v>0</v>
      </c>
      <c r="G24" s="47">
        <v>0</v>
      </c>
      <c r="H24" s="64">
        <v>0.186457061</v>
      </c>
      <c r="I24" s="40">
        <v>93.825777578</v>
      </c>
      <c r="J24" s="40">
        <v>0</v>
      </c>
      <c r="K24" s="40">
        <v>0</v>
      </c>
      <c r="L24" s="47">
        <v>74.545656285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0.01843735</v>
      </c>
      <c r="S24" s="40">
        <v>0.44199129</v>
      </c>
      <c r="T24" s="40">
        <v>0</v>
      </c>
      <c r="U24" s="40">
        <v>0</v>
      </c>
      <c r="V24" s="47">
        <v>0.604896652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0.182328408</v>
      </c>
      <c r="AW24" s="40">
        <v>138.121264099</v>
      </c>
      <c r="AX24" s="40">
        <v>0</v>
      </c>
      <c r="AY24" s="40">
        <v>0</v>
      </c>
      <c r="AZ24" s="47">
        <v>176.79667032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0.004988806</v>
      </c>
      <c r="BG24" s="46">
        <v>2.307324177</v>
      </c>
      <c r="BH24" s="40">
        <v>0</v>
      </c>
      <c r="BI24" s="40">
        <v>0</v>
      </c>
      <c r="BJ24" s="49">
        <v>1.197314168</v>
      </c>
      <c r="BK24" s="109">
        <v>488.233106194</v>
      </c>
      <c r="BL24" s="87"/>
    </row>
    <row r="25" spans="1:64" ht="12.75">
      <c r="A25" s="10"/>
      <c r="B25" s="107" t="s">
        <v>152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0.100632781</v>
      </c>
      <c r="I25" s="40">
        <v>201.239603317</v>
      </c>
      <c r="J25" s="40">
        <v>0</v>
      </c>
      <c r="K25" s="40">
        <v>0</v>
      </c>
      <c r="L25" s="47">
        <v>6.913957277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0.026214106</v>
      </c>
      <c r="S25" s="40">
        <v>11.650713876</v>
      </c>
      <c r="T25" s="40">
        <v>0</v>
      </c>
      <c r="U25" s="40">
        <v>0</v>
      </c>
      <c r="V25" s="47">
        <v>0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0.142660158</v>
      </c>
      <c r="AW25" s="40">
        <v>10.52051611</v>
      </c>
      <c r="AX25" s="40">
        <v>0</v>
      </c>
      <c r="AY25" s="40">
        <v>0</v>
      </c>
      <c r="AZ25" s="47">
        <v>16.713388502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0.000404635</v>
      </c>
      <c r="BG25" s="46">
        <v>0</v>
      </c>
      <c r="BH25" s="40">
        <v>0</v>
      </c>
      <c r="BI25" s="40">
        <v>0</v>
      </c>
      <c r="BJ25" s="49">
        <v>0.102471777</v>
      </c>
      <c r="BK25" s="109">
        <v>247.410562539</v>
      </c>
      <c r="BL25" s="87"/>
    </row>
    <row r="26" spans="1:64" ht="12.75">
      <c r="A26" s="10"/>
      <c r="B26" s="107" t="s">
        <v>150</v>
      </c>
      <c r="C26" s="48">
        <v>0</v>
      </c>
      <c r="D26" s="46">
        <v>12.54051613</v>
      </c>
      <c r="E26" s="40">
        <v>0</v>
      </c>
      <c r="F26" s="40">
        <v>0</v>
      </c>
      <c r="G26" s="47">
        <v>0</v>
      </c>
      <c r="H26" s="64">
        <v>0.050663686</v>
      </c>
      <c r="I26" s="40">
        <v>377.397168311</v>
      </c>
      <c r="J26" s="40">
        <v>0</v>
      </c>
      <c r="K26" s="40">
        <v>0</v>
      </c>
      <c r="L26" s="47">
        <v>8.425887101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0.06583771</v>
      </c>
      <c r="S26" s="40">
        <v>0</v>
      </c>
      <c r="T26" s="40">
        <v>0</v>
      </c>
      <c r="U26" s="40">
        <v>0</v>
      </c>
      <c r="V26" s="47">
        <v>0.144215935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0.228608854</v>
      </c>
      <c r="AW26" s="40">
        <v>1.909431824</v>
      </c>
      <c r="AX26" s="40">
        <v>0</v>
      </c>
      <c r="AY26" s="40">
        <v>0</v>
      </c>
      <c r="AZ26" s="47">
        <v>25.952778613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0.003735443</v>
      </c>
      <c r="BG26" s="46">
        <v>0.038187562</v>
      </c>
      <c r="BH26" s="40">
        <v>0</v>
      </c>
      <c r="BI26" s="40">
        <v>0</v>
      </c>
      <c r="BJ26" s="49">
        <v>0.323737993</v>
      </c>
      <c r="BK26" s="109">
        <v>427.080769162</v>
      </c>
      <c r="BL26" s="87"/>
    </row>
    <row r="27" spans="1:64" ht="12.75">
      <c r="A27" s="10"/>
      <c r="B27" s="107" t="s">
        <v>144</v>
      </c>
      <c r="C27" s="48">
        <v>0</v>
      </c>
      <c r="D27" s="46">
        <v>0</v>
      </c>
      <c r="E27" s="40">
        <v>0</v>
      </c>
      <c r="F27" s="40">
        <v>0</v>
      </c>
      <c r="G27" s="47">
        <v>0</v>
      </c>
      <c r="H27" s="64">
        <v>0.629882721</v>
      </c>
      <c r="I27" s="40">
        <v>227.33009707</v>
      </c>
      <c r="J27" s="40">
        <v>0</v>
      </c>
      <c r="K27" s="40">
        <v>0</v>
      </c>
      <c r="L27" s="47">
        <v>36.465295689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0.027753409</v>
      </c>
      <c r="S27" s="40">
        <v>0</v>
      </c>
      <c r="T27" s="40">
        <v>0</v>
      </c>
      <c r="U27" s="40">
        <v>0</v>
      </c>
      <c r="V27" s="47">
        <v>0.908300207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0.367881044</v>
      </c>
      <c r="AW27" s="40">
        <v>37.955209376</v>
      </c>
      <c r="AX27" s="40">
        <v>0</v>
      </c>
      <c r="AY27" s="40">
        <v>0</v>
      </c>
      <c r="AZ27" s="47">
        <v>46.075538451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0.051475244</v>
      </c>
      <c r="BG27" s="46">
        <v>1.878659516</v>
      </c>
      <c r="BH27" s="40">
        <v>0</v>
      </c>
      <c r="BI27" s="40">
        <v>0</v>
      </c>
      <c r="BJ27" s="49">
        <v>0.763988203</v>
      </c>
      <c r="BK27" s="109">
        <v>352.45408093</v>
      </c>
      <c r="BL27" s="87"/>
    </row>
    <row r="28" spans="1:64" ht="12.75">
      <c r="A28" s="10"/>
      <c r="B28" s="107" t="s">
        <v>143</v>
      </c>
      <c r="C28" s="48">
        <v>0</v>
      </c>
      <c r="D28" s="46">
        <v>12.20872581</v>
      </c>
      <c r="E28" s="40">
        <v>0</v>
      </c>
      <c r="F28" s="40">
        <v>0</v>
      </c>
      <c r="G28" s="47">
        <v>0</v>
      </c>
      <c r="H28" s="64">
        <v>0.132452015</v>
      </c>
      <c r="I28" s="40">
        <v>28.581131197</v>
      </c>
      <c r="J28" s="40">
        <v>0</v>
      </c>
      <c r="K28" s="40">
        <v>0</v>
      </c>
      <c r="L28" s="47">
        <v>3.176506444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0.036626078</v>
      </c>
      <c r="S28" s="40">
        <v>0</v>
      </c>
      <c r="T28" s="40">
        <v>0</v>
      </c>
      <c r="U28" s="40">
        <v>0</v>
      </c>
      <c r="V28" s="47">
        <v>2.281932941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0.133000945</v>
      </c>
      <c r="AW28" s="40">
        <v>2.995499709</v>
      </c>
      <c r="AX28" s="40">
        <v>0</v>
      </c>
      <c r="AY28" s="40">
        <v>0</v>
      </c>
      <c r="AZ28" s="47">
        <v>9.181987927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0.057562236</v>
      </c>
      <c r="BG28" s="46">
        <v>0</v>
      </c>
      <c r="BH28" s="40">
        <v>0</v>
      </c>
      <c r="BI28" s="40">
        <v>0</v>
      </c>
      <c r="BJ28" s="49">
        <v>0.127613997</v>
      </c>
      <c r="BK28" s="109">
        <v>58.913039299</v>
      </c>
      <c r="BL28" s="87"/>
    </row>
    <row r="29" spans="1:64" ht="12.75">
      <c r="A29" s="10"/>
      <c r="B29" s="107" t="s">
        <v>141</v>
      </c>
      <c r="C29" s="48">
        <v>0</v>
      </c>
      <c r="D29" s="46">
        <v>0</v>
      </c>
      <c r="E29" s="40">
        <v>0</v>
      </c>
      <c r="F29" s="40">
        <v>0</v>
      </c>
      <c r="G29" s="47">
        <v>0</v>
      </c>
      <c r="H29" s="64">
        <v>0.131765262</v>
      </c>
      <c r="I29" s="40">
        <v>211.805450686</v>
      </c>
      <c r="J29" s="40">
        <v>0</v>
      </c>
      <c r="K29" s="40">
        <v>0</v>
      </c>
      <c r="L29" s="47">
        <v>46.730467098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0.051500246</v>
      </c>
      <c r="S29" s="40">
        <v>12.56103548</v>
      </c>
      <c r="T29" s="40">
        <v>0</v>
      </c>
      <c r="U29" s="40">
        <v>0</v>
      </c>
      <c r="V29" s="47">
        <v>0.942077661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0.397828997</v>
      </c>
      <c r="AW29" s="40">
        <v>5.653713867</v>
      </c>
      <c r="AX29" s="40">
        <v>0</v>
      </c>
      <c r="AY29" s="40">
        <v>0</v>
      </c>
      <c r="AZ29" s="47">
        <v>22.79092099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0.233686618</v>
      </c>
      <c r="BG29" s="46">
        <v>37.445601041</v>
      </c>
      <c r="BH29" s="40">
        <v>0</v>
      </c>
      <c r="BI29" s="40">
        <v>0</v>
      </c>
      <c r="BJ29" s="49">
        <v>0.929128176</v>
      </c>
      <c r="BK29" s="109">
        <v>339.673176122</v>
      </c>
      <c r="BL29" s="87"/>
    </row>
    <row r="30" spans="1:64" ht="12.75">
      <c r="A30" s="10"/>
      <c r="B30" s="107" t="s">
        <v>142</v>
      </c>
      <c r="C30" s="48">
        <v>0</v>
      </c>
      <c r="D30" s="46">
        <v>0</v>
      </c>
      <c r="E30" s="40">
        <v>0</v>
      </c>
      <c r="F30" s="40">
        <v>0</v>
      </c>
      <c r="G30" s="47">
        <v>0</v>
      </c>
      <c r="H30" s="64">
        <v>0.114602468</v>
      </c>
      <c r="I30" s="40">
        <v>12.019409956</v>
      </c>
      <c r="J30" s="40">
        <v>0</v>
      </c>
      <c r="K30" s="40">
        <v>0</v>
      </c>
      <c r="L30" s="47">
        <v>28.350632421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0.035535649</v>
      </c>
      <c r="S30" s="40">
        <v>0</v>
      </c>
      <c r="T30" s="40">
        <v>0</v>
      </c>
      <c r="U30" s="40">
        <v>0</v>
      </c>
      <c r="V30" s="47">
        <v>3.945370966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0.642254321</v>
      </c>
      <c r="AW30" s="40">
        <v>10.241014329</v>
      </c>
      <c r="AX30" s="40">
        <v>0</v>
      </c>
      <c r="AY30" s="40">
        <v>0</v>
      </c>
      <c r="AZ30" s="47">
        <v>61.319022954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0.147731013</v>
      </c>
      <c r="BG30" s="46">
        <v>0</v>
      </c>
      <c r="BH30" s="40">
        <v>0</v>
      </c>
      <c r="BI30" s="40">
        <v>0</v>
      </c>
      <c r="BJ30" s="49">
        <v>5.34585956</v>
      </c>
      <c r="BK30" s="109">
        <v>122.161433637</v>
      </c>
      <c r="BL30" s="87"/>
    </row>
    <row r="31" spans="1:64" ht="12.75">
      <c r="A31" s="10"/>
      <c r="B31" s="107" t="s">
        <v>136</v>
      </c>
      <c r="C31" s="48">
        <v>0</v>
      </c>
      <c r="D31" s="46">
        <v>0</v>
      </c>
      <c r="E31" s="40">
        <v>0</v>
      </c>
      <c r="F31" s="40">
        <v>0</v>
      </c>
      <c r="G31" s="47">
        <v>0</v>
      </c>
      <c r="H31" s="64">
        <v>0.142076122</v>
      </c>
      <c r="I31" s="40">
        <v>194.045580234</v>
      </c>
      <c r="J31" s="40">
        <v>0</v>
      </c>
      <c r="K31" s="40">
        <v>0</v>
      </c>
      <c r="L31" s="47">
        <v>9.577311319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0.006434507</v>
      </c>
      <c r="S31" s="40">
        <v>5.317774191</v>
      </c>
      <c r="T31" s="40">
        <v>0</v>
      </c>
      <c r="U31" s="40">
        <v>0</v>
      </c>
      <c r="V31" s="47">
        <v>0.116991032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0.112920276</v>
      </c>
      <c r="AW31" s="40">
        <v>6.567253884</v>
      </c>
      <c r="AX31" s="40">
        <v>0</v>
      </c>
      <c r="AY31" s="40">
        <v>0</v>
      </c>
      <c r="AZ31" s="47">
        <v>29.362435974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0.022202547</v>
      </c>
      <c r="BG31" s="46">
        <v>0</v>
      </c>
      <c r="BH31" s="40">
        <v>0</v>
      </c>
      <c r="BI31" s="40">
        <v>0</v>
      </c>
      <c r="BJ31" s="49">
        <v>0.411578574</v>
      </c>
      <c r="BK31" s="109">
        <v>245.68255866</v>
      </c>
      <c r="BL31" s="87"/>
    </row>
    <row r="32" spans="1:64" ht="12.75">
      <c r="A32" s="10"/>
      <c r="B32" s="107" t="s">
        <v>149</v>
      </c>
      <c r="C32" s="48">
        <v>0</v>
      </c>
      <c r="D32" s="46">
        <v>21.113374187</v>
      </c>
      <c r="E32" s="40">
        <v>0</v>
      </c>
      <c r="F32" s="40">
        <v>0</v>
      </c>
      <c r="G32" s="47">
        <v>0</v>
      </c>
      <c r="H32" s="64">
        <v>0.049510862</v>
      </c>
      <c r="I32" s="40">
        <v>207.808385437</v>
      </c>
      <c r="J32" s="40">
        <v>0</v>
      </c>
      <c r="K32" s="40">
        <v>0</v>
      </c>
      <c r="L32" s="47">
        <v>9.157398219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0.012140033</v>
      </c>
      <c r="S32" s="40">
        <v>0</v>
      </c>
      <c r="T32" s="40">
        <v>0</v>
      </c>
      <c r="U32" s="40">
        <v>0</v>
      </c>
      <c r="V32" s="47">
        <v>0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0.108905167</v>
      </c>
      <c r="AW32" s="40">
        <v>14.443380567</v>
      </c>
      <c r="AX32" s="40">
        <v>0</v>
      </c>
      <c r="AY32" s="40">
        <v>0</v>
      </c>
      <c r="AZ32" s="47">
        <v>12.656654457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0.017181592</v>
      </c>
      <c r="BG32" s="46">
        <v>0</v>
      </c>
      <c r="BH32" s="40">
        <v>0</v>
      </c>
      <c r="BI32" s="40">
        <v>0</v>
      </c>
      <c r="BJ32" s="49">
        <v>0.056573535</v>
      </c>
      <c r="BK32" s="109">
        <v>265.423504056</v>
      </c>
      <c r="BL32" s="87"/>
    </row>
    <row r="33" spans="1:64" ht="12.75">
      <c r="A33" s="10"/>
      <c r="B33" s="107" t="s">
        <v>146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0.143578479</v>
      </c>
      <c r="I33" s="40">
        <v>266.938742831</v>
      </c>
      <c r="J33" s="40">
        <v>0</v>
      </c>
      <c r="K33" s="40">
        <v>0</v>
      </c>
      <c r="L33" s="47">
        <v>7.888518427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0.000691276</v>
      </c>
      <c r="S33" s="40">
        <v>5.317504837</v>
      </c>
      <c r="T33" s="40">
        <v>0</v>
      </c>
      <c r="U33" s="40">
        <v>0</v>
      </c>
      <c r="V33" s="47">
        <v>0.170160155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0.103311677</v>
      </c>
      <c r="AW33" s="40">
        <v>9.307950502</v>
      </c>
      <c r="AX33" s="40">
        <v>0</v>
      </c>
      <c r="AY33" s="40">
        <v>0</v>
      </c>
      <c r="AZ33" s="47">
        <v>15.417574077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0.037888338</v>
      </c>
      <c r="BG33" s="46">
        <v>0</v>
      </c>
      <c r="BH33" s="40">
        <v>0</v>
      </c>
      <c r="BI33" s="40">
        <v>0</v>
      </c>
      <c r="BJ33" s="49">
        <v>0.007387698</v>
      </c>
      <c r="BK33" s="109">
        <v>305.333308297</v>
      </c>
      <c r="BL33" s="87"/>
    </row>
    <row r="34" spans="1:64" ht="12.75">
      <c r="A34" s="10"/>
      <c r="B34" s="107" t="s">
        <v>137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0.223141065</v>
      </c>
      <c r="I34" s="40">
        <v>87.327195592</v>
      </c>
      <c r="J34" s="40">
        <v>0</v>
      </c>
      <c r="K34" s="40">
        <v>0</v>
      </c>
      <c r="L34" s="47">
        <v>33.577830751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0.065391152</v>
      </c>
      <c r="S34" s="40">
        <v>0</v>
      </c>
      <c r="T34" s="40">
        <v>0</v>
      </c>
      <c r="U34" s="40">
        <v>0</v>
      </c>
      <c r="V34" s="47">
        <v>0.210769226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0.566460874</v>
      </c>
      <c r="AW34" s="40">
        <v>5.501925208</v>
      </c>
      <c r="AX34" s="40">
        <v>0</v>
      </c>
      <c r="AY34" s="40">
        <v>0</v>
      </c>
      <c r="AZ34" s="47">
        <v>21.571325312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0.026918962</v>
      </c>
      <c r="BG34" s="46">
        <v>4.0266E-05</v>
      </c>
      <c r="BH34" s="40">
        <v>0</v>
      </c>
      <c r="BI34" s="40">
        <v>0</v>
      </c>
      <c r="BJ34" s="49">
        <v>1.669518374</v>
      </c>
      <c r="BK34" s="109">
        <v>150.740516782</v>
      </c>
      <c r="BL34" s="87"/>
    </row>
    <row r="35" spans="1:64" ht="12.75">
      <c r="A35" s="31"/>
      <c r="B35" s="32" t="s">
        <v>98</v>
      </c>
      <c r="C35" s="96">
        <f aca="true" t="shared" si="3" ref="C35:AH35">SUM(C17:C34)</f>
        <v>0</v>
      </c>
      <c r="D35" s="79">
        <f t="shared" si="3"/>
        <v>62.20844709500001</v>
      </c>
      <c r="E35" s="79">
        <f t="shared" si="3"/>
        <v>0</v>
      </c>
      <c r="F35" s="79">
        <f t="shared" si="3"/>
        <v>0</v>
      </c>
      <c r="G35" s="79">
        <f t="shared" si="3"/>
        <v>0</v>
      </c>
      <c r="H35" s="79">
        <f t="shared" si="3"/>
        <v>3.4672098830000007</v>
      </c>
      <c r="I35" s="79">
        <f t="shared" si="3"/>
        <v>2669.2073918050005</v>
      </c>
      <c r="J35" s="79">
        <f t="shared" si="3"/>
        <v>0</v>
      </c>
      <c r="K35" s="79">
        <f t="shared" si="3"/>
        <v>0</v>
      </c>
      <c r="L35" s="79">
        <f t="shared" si="3"/>
        <v>531.957536351</v>
      </c>
      <c r="M35" s="79">
        <f t="shared" si="3"/>
        <v>0</v>
      </c>
      <c r="N35" s="79">
        <f t="shared" si="3"/>
        <v>0</v>
      </c>
      <c r="O35" s="79">
        <f t="shared" si="3"/>
        <v>0</v>
      </c>
      <c r="P35" s="79">
        <f t="shared" si="3"/>
        <v>0</v>
      </c>
      <c r="Q35" s="79">
        <f t="shared" si="3"/>
        <v>0</v>
      </c>
      <c r="R35" s="79">
        <f t="shared" si="3"/>
        <v>0.860643909</v>
      </c>
      <c r="S35" s="79">
        <f t="shared" si="3"/>
        <v>47.988389996</v>
      </c>
      <c r="T35" s="79">
        <f t="shared" si="3"/>
        <v>1.259861935</v>
      </c>
      <c r="U35" s="79">
        <f t="shared" si="3"/>
        <v>0</v>
      </c>
      <c r="V35" s="79">
        <f t="shared" si="3"/>
        <v>19.213508420000004</v>
      </c>
      <c r="W35" s="79">
        <f t="shared" si="3"/>
        <v>0</v>
      </c>
      <c r="X35" s="79">
        <f t="shared" si="3"/>
        <v>0</v>
      </c>
      <c r="Y35" s="79">
        <f t="shared" si="3"/>
        <v>0</v>
      </c>
      <c r="Z35" s="79">
        <f t="shared" si="3"/>
        <v>0</v>
      </c>
      <c r="AA35" s="79">
        <f t="shared" si="3"/>
        <v>0</v>
      </c>
      <c r="AB35" s="79">
        <f t="shared" si="3"/>
        <v>0</v>
      </c>
      <c r="AC35" s="79">
        <f t="shared" si="3"/>
        <v>0.050311394</v>
      </c>
      <c r="AD35" s="79">
        <f t="shared" si="3"/>
        <v>0</v>
      </c>
      <c r="AE35" s="79">
        <f t="shared" si="3"/>
        <v>0</v>
      </c>
      <c r="AF35" s="79">
        <f t="shared" si="3"/>
        <v>0</v>
      </c>
      <c r="AG35" s="79">
        <f t="shared" si="3"/>
        <v>0</v>
      </c>
      <c r="AH35" s="79">
        <f t="shared" si="3"/>
        <v>0</v>
      </c>
      <c r="AI35" s="79">
        <f aca="true" t="shared" si="4" ref="AI35:BK35">SUM(AI17:AI34)</f>
        <v>0</v>
      </c>
      <c r="AJ35" s="79">
        <f t="shared" si="4"/>
        <v>0</v>
      </c>
      <c r="AK35" s="79">
        <f t="shared" si="4"/>
        <v>0</v>
      </c>
      <c r="AL35" s="79">
        <f t="shared" si="4"/>
        <v>0</v>
      </c>
      <c r="AM35" s="79">
        <f t="shared" si="4"/>
        <v>0</v>
      </c>
      <c r="AN35" s="79">
        <f t="shared" si="4"/>
        <v>0</v>
      </c>
      <c r="AO35" s="79">
        <f t="shared" si="4"/>
        <v>0</v>
      </c>
      <c r="AP35" s="79">
        <f t="shared" si="4"/>
        <v>0</v>
      </c>
      <c r="AQ35" s="79">
        <f t="shared" si="4"/>
        <v>0</v>
      </c>
      <c r="AR35" s="79">
        <f t="shared" si="4"/>
        <v>0</v>
      </c>
      <c r="AS35" s="79">
        <f t="shared" si="4"/>
        <v>0</v>
      </c>
      <c r="AT35" s="79">
        <f t="shared" si="4"/>
        <v>0</v>
      </c>
      <c r="AU35" s="79">
        <f t="shared" si="4"/>
        <v>0</v>
      </c>
      <c r="AV35" s="79">
        <f t="shared" si="4"/>
        <v>12.716492971000001</v>
      </c>
      <c r="AW35" s="79">
        <f t="shared" si="4"/>
        <v>432.58421269600007</v>
      </c>
      <c r="AX35" s="79">
        <f t="shared" si="4"/>
        <v>0</v>
      </c>
      <c r="AY35" s="79">
        <f t="shared" si="4"/>
        <v>0</v>
      </c>
      <c r="AZ35" s="79">
        <f t="shared" si="4"/>
        <v>808.0022125550003</v>
      </c>
      <c r="BA35" s="79">
        <f t="shared" si="4"/>
        <v>0</v>
      </c>
      <c r="BB35" s="79">
        <f t="shared" si="4"/>
        <v>0</v>
      </c>
      <c r="BC35" s="79">
        <f t="shared" si="4"/>
        <v>0</v>
      </c>
      <c r="BD35" s="79">
        <f t="shared" si="4"/>
        <v>0</v>
      </c>
      <c r="BE35" s="79">
        <f t="shared" si="4"/>
        <v>0</v>
      </c>
      <c r="BF35" s="79">
        <f t="shared" si="4"/>
        <v>1.8468010450000003</v>
      </c>
      <c r="BG35" s="79">
        <f t="shared" si="4"/>
        <v>62.56342059000001</v>
      </c>
      <c r="BH35" s="79">
        <f t="shared" si="4"/>
        <v>3.773354517</v>
      </c>
      <c r="BI35" s="79">
        <f t="shared" si="4"/>
        <v>0</v>
      </c>
      <c r="BJ35" s="79">
        <f t="shared" si="4"/>
        <v>39.401731066</v>
      </c>
      <c r="BK35" s="112">
        <f t="shared" si="4"/>
        <v>4697.101526228</v>
      </c>
      <c r="BL35" s="87"/>
    </row>
    <row r="36" spans="1:64" ht="12.75">
      <c r="A36" s="10" t="s">
        <v>70</v>
      </c>
      <c r="B36" s="17" t="s">
        <v>13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43"/>
      <c r="BL36" s="87"/>
    </row>
    <row r="37" spans="1:64" ht="12.75">
      <c r="A37" s="10"/>
      <c r="B37" s="18" t="s">
        <v>31</v>
      </c>
      <c r="C37" s="97"/>
      <c r="D37" s="51"/>
      <c r="E37" s="52"/>
      <c r="F37" s="52"/>
      <c r="G37" s="53"/>
      <c r="H37" s="50"/>
      <c r="I37" s="52"/>
      <c r="J37" s="52"/>
      <c r="K37" s="52"/>
      <c r="L37" s="53"/>
      <c r="M37" s="50"/>
      <c r="N37" s="51"/>
      <c r="O37" s="52"/>
      <c r="P37" s="52"/>
      <c r="Q37" s="53"/>
      <c r="R37" s="50"/>
      <c r="S37" s="52"/>
      <c r="T37" s="52"/>
      <c r="U37" s="52"/>
      <c r="V37" s="53"/>
      <c r="W37" s="50"/>
      <c r="X37" s="52"/>
      <c r="Y37" s="52"/>
      <c r="Z37" s="52"/>
      <c r="AA37" s="53"/>
      <c r="AB37" s="50"/>
      <c r="AC37" s="52"/>
      <c r="AD37" s="52"/>
      <c r="AE37" s="52"/>
      <c r="AF37" s="53"/>
      <c r="AG37" s="50"/>
      <c r="AH37" s="52"/>
      <c r="AI37" s="52"/>
      <c r="AJ37" s="52"/>
      <c r="AK37" s="53"/>
      <c r="AL37" s="50"/>
      <c r="AM37" s="52"/>
      <c r="AN37" s="52"/>
      <c r="AO37" s="52"/>
      <c r="AP37" s="53"/>
      <c r="AQ37" s="50"/>
      <c r="AR37" s="51"/>
      <c r="AS37" s="52"/>
      <c r="AT37" s="52"/>
      <c r="AU37" s="53"/>
      <c r="AV37" s="50"/>
      <c r="AW37" s="52"/>
      <c r="AX37" s="52"/>
      <c r="AY37" s="52"/>
      <c r="AZ37" s="53"/>
      <c r="BA37" s="50"/>
      <c r="BB37" s="51"/>
      <c r="BC37" s="52"/>
      <c r="BD37" s="52"/>
      <c r="BE37" s="53"/>
      <c r="BF37" s="50"/>
      <c r="BG37" s="51"/>
      <c r="BH37" s="52"/>
      <c r="BI37" s="52"/>
      <c r="BJ37" s="53"/>
      <c r="BK37" s="54"/>
      <c r="BL37" s="87"/>
    </row>
    <row r="38" spans="1:64" ht="12.75">
      <c r="A38" s="31"/>
      <c r="B38" s="32" t="s">
        <v>83</v>
      </c>
      <c r="C38" s="98"/>
      <c r="D38" s="56"/>
      <c r="E38" s="56"/>
      <c r="F38" s="56"/>
      <c r="G38" s="57"/>
      <c r="H38" s="55"/>
      <c r="I38" s="56"/>
      <c r="J38" s="56"/>
      <c r="K38" s="56"/>
      <c r="L38" s="57"/>
      <c r="M38" s="55"/>
      <c r="N38" s="56"/>
      <c r="O38" s="56"/>
      <c r="P38" s="56"/>
      <c r="Q38" s="57"/>
      <c r="R38" s="55"/>
      <c r="S38" s="56"/>
      <c r="T38" s="56"/>
      <c r="U38" s="56"/>
      <c r="V38" s="57"/>
      <c r="W38" s="55"/>
      <c r="X38" s="56"/>
      <c r="Y38" s="56"/>
      <c r="Z38" s="56"/>
      <c r="AA38" s="57"/>
      <c r="AB38" s="55"/>
      <c r="AC38" s="56"/>
      <c r="AD38" s="56"/>
      <c r="AE38" s="56"/>
      <c r="AF38" s="57"/>
      <c r="AG38" s="55"/>
      <c r="AH38" s="56"/>
      <c r="AI38" s="56"/>
      <c r="AJ38" s="56"/>
      <c r="AK38" s="57"/>
      <c r="AL38" s="55"/>
      <c r="AM38" s="56"/>
      <c r="AN38" s="56"/>
      <c r="AO38" s="56"/>
      <c r="AP38" s="57"/>
      <c r="AQ38" s="55"/>
      <c r="AR38" s="56"/>
      <c r="AS38" s="56"/>
      <c r="AT38" s="56"/>
      <c r="AU38" s="57"/>
      <c r="AV38" s="55"/>
      <c r="AW38" s="56"/>
      <c r="AX38" s="56"/>
      <c r="AY38" s="56"/>
      <c r="AZ38" s="57"/>
      <c r="BA38" s="55"/>
      <c r="BB38" s="56"/>
      <c r="BC38" s="56"/>
      <c r="BD38" s="56"/>
      <c r="BE38" s="57"/>
      <c r="BF38" s="55"/>
      <c r="BG38" s="56"/>
      <c r="BH38" s="56"/>
      <c r="BI38" s="56"/>
      <c r="BJ38" s="57"/>
      <c r="BK38" s="58"/>
      <c r="BL38" s="87"/>
    </row>
    <row r="39" spans="1:64" ht="12.75">
      <c r="A39" s="10" t="s">
        <v>72</v>
      </c>
      <c r="B39" s="21" t="s">
        <v>87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6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82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73</v>
      </c>
      <c r="B42" s="17" t="s">
        <v>14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6"/>
      <c r="BL42" s="87"/>
    </row>
    <row r="43" spans="1:64" ht="12.75">
      <c r="A43" s="10"/>
      <c r="B43" s="21" t="s">
        <v>159</v>
      </c>
      <c r="C43" s="48">
        <v>0</v>
      </c>
      <c r="D43" s="46">
        <v>322.93869672</v>
      </c>
      <c r="E43" s="40">
        <v>0</v>
      </c>
      <c r="F43" s="40">
        <v>0</v>
      </c>
      <c r="G43" s="47">
        <v>0</v>
      </c>
      <c r="H43" s="64">
        <v>20.43788429</v>
      </c>
      <c r="I43" s="40">
        <v>1583.695010276</v>
      </c>
      <c r="J43" s="40">
        <v>2.737633098</v>
      </c>
      <c r="K43" s="40">
        <v>10.739035747</v>
      </c>
      <c r="L43" s="47">
        <v>578.269928342</v>
      </c>
      <c r="M43" s="64">
        <v>0</v>
      </c>
      <c r="N43" s="46">
        <v>0</v>
      </c>
      <c r="O43" s="40">
        <v>0</v>
      </c>
      <c r="P43" s="40">
        <v>0</v>
      </c>
      <c r="Q43" s="47">
        <v>0</v>
      </c>
      <c r="R43" s="64">
        <v>7.068745683</v>
      </c>
      <c r="S43" s="40">
        <v>19.839437176</v>
      </c>
      <c r="T43" s="40">
        <v>0</v>
      </c>
      <c r="U43" s="40">
        <v>0</v>
      </c>
      <c r="V43" s="47">
        <v>18.267575034</v>
      </c>
      <c r="W43" s="64">
        <v>0</v>
      </c>
      <c r="X43" s="40">
        <v>0</v>
      </c>
      <c r="Y43" s="40">
        <v>0</v>
      </c>
      <c r="Z43" s="40">
        <v>0</v>
      </c>
      <c r="AA43" s="47">
        <v>0</v>
      </c>
      <c r="AB43" s="64">
        <v>0.009817411</v>
      </c>
      <c r="AC43" s="40">
        <v>0</v>
      </c>
      <c r="AD43" s="40">
        <v>0</v>
      </c>
      <c r="AE43" s="40">
        <v>0</v>
      </c>
      <c r="AF43" s="47">
        <v>0</v>
      </c>
      <c r="AG43" s="64">
        <v>0</v>
      </c>
      <c r="AH43" s="40">
        <v>0</v>
      </c>
      <c r="AI43" s="40">
        <v>0</v>
      </c>
      <c r="AJ43" s="40">
        <v>0</v>
      </c>
      <c r="AK43" s="47">
        <v>0</v>
      </c>
      <c r="AL43" s="64">
        <v>3.3E-08</v>
      </c>
      <c r="AM43" s="40">
        <v>0</v>
      </c>
      <c r="AN43" s="40">
        <v>0</v>
      </c>
      <c r="AO43" s="40">
        <v>0</v>
      </c>
      <c r="AP43" s="47">
        <v>0.011311643</v>
      </c>
      <c r="AQ43" s="64">
        <v>0</v>
      </c>
      <c r="AR43" s="46">
        <v>0</v>
      </c>
      <c r="AS43" s="40">
        <v>0</v>
      </c>
      <c r="AT43" s="40">
        <v>0</v>
      </c>
      <c r="AU43" s="47">
        <v>0</v>
      </c>
      <c r="AV43" s="64">
        <v>55.148238818</v>
      </c>
      <c r="AW43" s="40">
        <v>209.108304215</v>
      </c>
      <c r="AX43" s="40">
        <v>16.653163424</v>
      </c>
      <c r="AY43" s="40">
        <v>0</v>
      </c>
      <c r="AZ43" s="47">
        <v>541.321873966</v>
      </c>
      <c r="BA43" s="64">
        <v>0</v>
      </c>
      <c r="BB43" s="46">
        <v>0</v>
      </c>
      <c r="BC43" s="40">
        <v>0</v>
      </c>
      <c r="BD43" s="40">
        <v>0</v>
      </c>
      <c r="BE43" s="47">
        <v>0</v>
      </c>
      <c r="BF43" s="64">
        <v>20.808324742</v>
      </c>
      <c r="BG43" s="46">
        <v>21.224562536</v>
      </c>
      <c r="BH43" s="40">
        <v>17.975049451</v>
      </c>
      <c r="BI43" s="40">
        <v>0</v>
      </c>
      <c r="BJ43" s="47">
        <v>68.468400065</v>
      </c>
      <c r="BK43" s="109">
        <v>3514.72299267</v>
      </c>
      <c r="BL43" s="87"/>
    </row>
    <row r="44" spans="1:64" ht="12.75">
      <c r="A44" s="10"/>
      <c r="B44" s="21" t="s">
        <v>157</v>
      </c>
      <c r="C44" s="48">
        <v>0</v>
      </c>
      <c r="D44" s="46">
        <v>1.976016607</v>
      </c>
      <c r="E44" s="40">
        <v>0</v>
      </c>
      <c r="F44" s="40">
        <v>0</v>
      </c>
      <c r="G44" s="47">
        <v>0</v>
      </c>
      <c r="H44" s="64">
        <v>3.409582167</v>
      </c>
      <c r="I44" s="40">
        <v>0.580736521</v>
      </c>
      <c r="J44" s="40">
        <v>0</v>
      </c>
      <c r="K44" s="40">
        <v>0</v>
      </c>
      <c r="L44" s="47">
        <v>71.623695377</v>
      </c>
      <c r="M44" s="64">
        <v>0</v>
      </c>
      <c r="N44" s="46">
        <v>0</v>
      </c>
      <c r="O44" s="40">
        <v>0</v>
      </c>
      <c r="P44" s="40">
        <v>0</v>
      </c>
      <c r="Q44" s="47">
        <v>0</v>
      </c>
      <c r="R44" s="64">
        <v>1.38460199</v>
      </c>
      <c r="S44" s="40">
        <v>0</v>
      </c>
      <c r="T44" s="40">
        <v>0</v>
      </c>
      <c r="U44" s="40">
        <v>0</v>
      </c>
      <c r="V44" s="47">
        <v>1.162668661</v>
      </c>
      <c r="W44" s="64">
        <v>0</v>
      </c>
      <c r="X44" s="40">
        <v>0</v>
      </c>
      <c r="Y44" s="40">
        <v>0</v>
      </c>
      <c r="Z44" s="40">
        <v>0</v>
      </c>
      <c r="AA44" s="47">
        <v>0</v>
      </c>
      <c r="AB44" s="64">
        <v>0.001797803</v>
      </c>
      <c r="AC44" s="40">
        <v>0</v>
      </c>
      <c r="AD44" s="40">
        <v>0</v>
      </c>
      <c r="AE44" s="40">
        <v>0</v>
      </c>
      <c r="AF44" s="47">
        <v>0</v>
      </c>
      <c r="AG44" s="64">
        <v>0</v>
      </c>
      <c r="AH44" s="40">
        <v>0</v>
      </c>
      <c r="AI44" s="40">
        <v>0</v>
      </c>
      <c r="AJ44" s="40">
        <v>0</v>
      </c>
      <c r="AK44" s="47">
        <v>0</v>
      </c>
      <c r="AL44" s="64">
        <v>0.000117706</v>
      </c>
      <c r="AM44" s="40">
        <v>0</v>
      </c>
      <c r="AN44" s="40">
        <v>0</v>
      </c>
      <c r="AO44" s="40">
        <v>0</v>
      </c>
      <c r="AP44" s="47">
        <v>0</v>
      </c>
      <c r="AQ44" s="64">
        <v>0</v>
      </c>
      <c r="AR44" s="46">
        <v>0</v>
      </c>
      <c r="AS44" s="40">
        <v>0</v>
      </c>
      <c r="AT44" s="40">
        <v>0</v>
      </c>
      <c r="AU44" s="47">
        <v>0</v>
      </c>
      <c r="AV44" s="64">
        <v>28.270537999</v>
      </c>
      <c r="AW44" s="40">
        <v>27.200331937</v>
      </c>
      <c r="AX44" s="40">
        <v>2.954E-06</v>
      </c>
      <c r="AY44" s="40">
        <v>0</v>
      </c>
      <c r="AZ44" s="47">
        <v>113.336705296</v>
      </c>
      <c r="BA44" s="64">
        <v>0</v>
      </c>
      <c r="BB44" s="46">
        <v>0</v>
      </c>
      <c r="BC44" s="40">
        <v>0</v>
      </c>
      <c r="BD44" s="40">
        <v>0</v>
      </c>
      <c r="BE44" s="47">
        <v>0</v>
      </c>
      <c r="BF44" s="64">
        <v>9.619358606</v>
      </c>
      <c r="BG44" s="46">
        <v>4.926455838</v>
      </c>
      <c r="BH44" s="40">
        <v>0</v>
      </c>
      <c r="BI44" s="40">
        <v>0</v>
      </c>
      <c r="BJ44" s="47">
        <v>13.754710153</v>
      </c>
      <c r="BK44" s="109">
        <v>277.247319615</v>
      </c>
      <c r="BL44" s="87"/>
    </row>
    <row r="45" spans="1:64" ht="12.75">
      <c r="A45" s="10"/>
      <c r="B45" s="21" t="s">
        <v>154</v>
      </c>
      <c r="C45" s="48">
        <v>0</v>
      </c>
      <c r="D45" s="46">
        <v>58.952227852</v>
      </c>
      <c r="E45" s="40">
        <v>0</v>
      </c>
      <c r="F45" s="40">
        <v>0</v>
      </c>
      <c r="G45" s="47">
        <v>0</v>
      </c>
      <c r="H45" s="64">
        <v>2.304296965</v>
      </c>
      <c r="I45" s="40">
        <v>20.16155445</v>
      </c>
      <c r="J45" s="40">
        <v>0</v>
      </c>
      <c r="K45" s="40">
        <v>0</v>
      </c>
      <c r="L45" s="47">
        <v>32.24493789</v>
      </c>
      <c r="M45" s="64">
        <v>0</v>
      </c>
      <c r="N45" s="46">
        <v>0</v>
      </c>
      <c r="O45" s="40">
        <v>0</v>
      </c>
      <c r="P45" s="40">
        <v>0</v>
      </c>
      <c r="Q45" s="47">
        <v>0</v>
      </c>
      <c r="R45" s="64">
        <v>0.968913195</v>
      </c>
      <c r="S45" s="40">
        <v>4.111381013</v>
      </c>
      <c r="T45" s="40">
        <v>0</v>
      </c>
      <c r="U45" s="40">
        <v>0</v>
      </c>
      <c r="V45" s="47">
        <v>13.624846954</v>
      </c>
      <c r="W45" s="64">
        <v>0</v>
      </c>
      <c r="X45" s="40">
        <v>0</v>
      </c>
      <c r="Y45" s="40">
        <v>0</v>
      </c>
      <c r="Z45" s="40">
        <v>0</v>
      </c>
      <c r="AA45" s="47">
        <v>0</v>
      </c>
      <c r="AB45" s="64">
        <v>0</v>
      </c>
      <c r="AC45" s="40">
        <v>0</v>
      </c>
      <c r="AD45" s="40">
        <v>0</v>
      </c>
      <c r="AE45" s="40">
        <v>0</v>
      </c>
      <c r="AF45" s="47">
        <v>0</v>
      </c>
      <c r="AG45" s="64">
        <v>0</v>
      </c>
      <c r="AH45" s="40">
        <v>0</v>
      </c>
      <c r="AI45" s="40">
        <v>0</v>
      </c>
      <c r="AJ45" s="40">
        <v>0</v>
      </c>
      <c r="AK45" s="47">
        <v>0</v>
      </c>
      <c r="AL45" s="64">
        <v>0</v>
      </c>
      <c r="AM45" s="40">
        <v>0</v>
      </c>
      <c r="AN45" s="40">
        <v>0</v>
      </c>
      <c r="AO45" s="40">
        <v>0</v>
      </c>
      <c r="AP45" s="47">
        <v>0</v>
      </c>
      <c r="AQ45" s="64">
        <v>0</v>
      </c>
      <c r="AR45" s="46">
        <v>0</v>
      </c>
      <c r="AS45" s="40">
        <v>0</v>
      </c>
      <c r="AT45" s="40">
        <v>0</v>
      </c>
      <c r="AU45" s="47">
        <v>0</v>
      </c>
      <c r="AV45" s="64">
        <v>12.684037471</v>
      </c>
      <c r="AW45" s="40">
        <v>64.248427598</v>
      </c>
      <c r="AX45" s="40">
        <v>0</v>
      </c>
      <c r="AY45" s="40">
        <v>0</v>
      </c>
      <c r="AZ45" s="47">
        <v>140.487455769</v>
      </c>
      <c r="BA45" s="64">
        <v>0</v>
      </c>
      <c r="BB45" s="46">
        <v>0</v>
      </c>
      <c r="BC45" s="40">
        <v>0</v>
      </c>
      <c r="BD45" s="40">
        <v>0</v>
      </c>
      <c r="BE45" s="47">
        <v>0</v>
      </c>
      <c r="BF45" s="64">
        <v>2.297579376</v>
      </c>
      <c r="BG45" s="46">
        <v>6.012782321</v>
      </c>
      <c r="BH45" s="40">
        <v>0</v>
      </c>
      <c r="BI45" s="40">
        <v>0</v>
      </c>
      <c r="BJ45" s="47">
        <v>6.64684043</v>
      </c>
      <c r="BK45" s="109">
        <v>364.745281284</v>
      </c>
      <c r="BL45" s="87"/>
    </row>
    <row r="46" spans="1:64" ht="12.75">
      <c r="A46" s="10"/>
      <c r="B46" s="21" t="s">
        <v>158</v>
      </c>
      <c r="C46" s="48">
        <v>0</v>
      </c>
      <c r="D46" s="46">
        <v>0.815494705</v>
      </c>
      <c r="E46" s="40">
        <v>0</v>
      </c>
      <c r="F46" s="40">
        <v>0</v>
      </c>
      <c r="G46" s="47">
        <v>0</v>
      </c>
      <c r="H46" s="64">
        <v>2.224893112</v>
      </c>
      <c r="I46" s="40">
        <v>1.401918291</v>
      </c>
      <c r="J46" s="40">
        <v>0</v>
      </c>
      <c r="K46" s="40">
        <v>0</v>
      </c>
      <c r="L46" s="47">
        <v>4.005973295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0.893604537</v>
      </c>
      <c r="S46" s="40">
        <v>0</v>
      </c>
      <c r="T46" s="40">
        <v>0</v>
      </c>
      <c r="U46" s="40">
        <v>0</v>
      </c>
      <c r="V46" s="47">
        <v>0.230835726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0.002871266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32.903285631</v>
      </c>
      <c r="AW46" s="40">
        <v>11.844369148</v>
      </c>
      <c r="AX46" s="40">
        <v>0</v>
      </c>
      <c r="AY46" s="40">
        <v>0</v>
      </c>
      <c r="AZ46" s="47">
        <v>109.358704223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8.36409626</v>
      </c>
      <c r="BG46" s="46">
        <v>0.416135697</v>
      </c>
      <c r="BH46" s="40">
        <v>0</v>
      </c>
      <c r="BI46" s="40">
        <v>0</v>
      </c>
      <c r="BJ46" s="47">
        <v>17.146583179</v>
      </c>
      <c r="BK46" s="109">
        <v>189.60876507</v>
      </c>
      <c r="BL46" s="87"/>
    </row>
    <row r="47" spans="1:64" ht="12.75">
      <c r="A47" s="10"/>
      <c r="B47" s="21" t="s">
        <v>161</v>
      </c>
      <c r="C47" s="48">
        <v>0</v>
      </c>
      <c r="D47" s="46">
        <v>287.744045652</v>
      </c>
      <c r="E47" s="40">
        <v>0</v>
      </c>
      <c r="F47" s="40">
        <v>0</v>
      </c>
      <c r="G47" s="47">
        <v>0</v>
      </c>
      <c r="H47" s="64">
        <v>21.425033506</v>
      </c>
      <c r="I47" s="40">
        <v>1264.043755709</v>
      </c>
      <c r="J47" s="40">
        <v>5.785920946</v>
      </c>
      <c r="K47" s="40">
        <v>0</v>
      </c>
      <c r="L47" s="47">
        <v>642.298980416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7.730672084</v>
      </c>
      <c r="S47" s="40">
        <v>9.775648489</v>
      </c>
      <c r="T47" s="40">
        <v>1.515370807</v>
      </c>
      <c r="U47" s="40">
        <v>0</v>
      </c>
      <c r="V47" s="47">
        <v>32.43636675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0.013230294</v>
      </c>
      <c r="AC47" s="40">
        <v>0</v>
      </c>
      <c r="AD47" s="40">
        <v>0</v>
      </c>
      <c r="AE47" s="40">
        <v>0</v>
      </c>
      <c r="AF47" s="47">
        <v>0.093346065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0.003640973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36.368286181</v>
      </c>
      <c r="AW47" s="40">
        <v>387.483740131</v>
      </c>
      <c r="AX47" s="40">
        <v>2.241949404</v>
      </c>
      <c r="AY47" s="40">
        <v>0</v>
      </c>
      <c r="AZ47" s="47">
        <v>876.133801335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11.092379422</v>
      </c>
      <c r="BG47" s="46">
        <v>33.419947098</v>
      </c>
      <c r="BH47" s="40">
        <v>2.038001226</v>
      </c>
      <c r="BI47" s="40">
        <v>0</v>
      </c>
      <c r="BJ47" s="47">
        <v>57.062481218</v>
      </c>
      <c r="BK47" s="109">
        <v>3678.706597706</v>
      </c>
      <c r="BL47" s="87"/>
    </row>
    <row r="48" spans="1:64" ht="12.75">
      <c r="A48" s="10"/>
      <c r="B48" s="21" t="s">
        <v>166</v>
      </c>
      <c r="C48" s="48">
        <v>0</v>
      </c>
      <c r="D48" s="46">
        <v>140.467443877</v>
      </c>
      <c r="E48" s="40">
        <v>0</v>
      </c>
      <c r="F48" s="40">
        <v>0</v>
      </c>
      <c r="G48" s="47">
        <v>0</v>
      </c>
      <c r="H48" s="64">
        <v>1.391575449</v>
      </c>
      <c r="I48" s="40">
        <v>708.743447524</v>
      </c>
      <c r="J48" s="40">
        <v>25.840326886</v>
      </c>
      <c r="K48" s="40">
        <v>0</v>
      </c>
      <c r="L48" s="47">
        <v>208.521621659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0.898737599</v>
      </c>
      <c r="S48" s="40">
        <v>17.355362207</v>
      </c>
      <c r="T48" s="40">
        <v>102.703149244</v>
      </c>
      <c r="U48" s="40">
        <v>0</v>
      </c>
      <c r="V48" s="47">
        <v>6.472631552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</v>
      </c>
      <c r="AC48" s="40">
        <v>0</v>
      </c>
      <c r="AD48" s="40">
        <v>0</v>
      </c>
      <c r="AE48" s="40">
        <v>0</v>
      </c>
      <c r="AF48" s="47">
        <v>0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0</v>
      </c>
      <c r="AM48" s="40">
        <v>0</v>
      </c>
      <c r="AN48" s="40">
        <v>0</v>
      </c>
      <c r="AO48" s="40">
        <v>0</v>
      </c>
      <c r="AP48" s="47">
        <v>0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5.461884502</v>
      </c>
      <c r="AW48" s="40">
        <v>150.632435077</v>
      </c>
      <c r="AX48" s="40">
        <v>0</v>
      </c>
      <c r="AY48" s="40">
        <v>0</v>
      </c>
      <c r="AZ48" s="47">
        <v>119.545807665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4.114334719</v>
      </c>
      <c r="BG48" s="46">
        <v>19.164202355</v>
      </c>
      <c r="BH48" s="40">
        <v>4.523664828</v>
      </c>
      <c r="BI48" s="40">
        <v>0</v>
      </c>
      <c r="BJ48" s="47">
        <v>29.811082996</v>
      </c>
      <c r="BK48" s="109">
        <v>1545.647708139</v>
      </c>
      <c r="BL48" s="87"/>
    </row>
    <row r="49" spans="1:64" ht="12.75">
      <c r="A49" s="10"/>
      <c r="B49" s="21" t="s">
        <v>160</v>
      </c>
      <c r="C49" s="48">
        <v>0</v>
      </c>
      <c r="D49" s="46">
        <v>151.535501626</v>
      </c>
      <c r="E49" s="40">
        <v>0</v>
      </c>
      <c r="F49" s="40">
        <v>0</v>
      </c>
      <c r="G49" s="47">
        <v>0</v>
      </c>
      <c r="H49" s="64">
        <v>10.746139801</v>
      </c>
      <c r="I49" s="40">
        <v>1432.748053249</v>
      </c>
      <c r="J49" s="40">
        <v>0</v>
      </c>
      <c r="K49" s="40">
        <v>0</v>
      </c>
      <c r="L49" s="47">
        <v>268.037235557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4.879709713</v>
      </c>
      <c r="S49" s="40">
        <v>15.517728844</v>
      </c>
      <c r="T49" s="40">
        <v>0</v>
      </c>
      <c r="U49" s="40">
        <v>0</v>
      </c>
      <c r="V49" s="47">
        <v>24.723486757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0.007037383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13.542784061</v>
      </c>
      <c r="AW49" s="40">
        <v>246.847111842</v>
      </c>
      <c r="AX49" s="40">
        <v>2.601711666</v>
      </c>
      <c r="AY49" s="40">
        <v>0</v>
      </c>
      <c r="AZ49" s="47">
        <v>466.382286243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5.367653179</v>
      </c>
      <c r="BG49" s="46">
        <v>63.160901206</v>
      </c>
      <c r="BH49" s="40">
        <v>0</v>
      </c>
      <c r="BI49" s="40">
        <v>0</v>
      </c>
      <c r="BJ49" s="47">
        <v>32.407350062</v>
      </c>
      <c r="BK49" s="109">
        <v>2738.504691189</v>
      </c>
      <c r="BL49" s="87"/>
    </row>
    <row r="50" spans="1:64" ht="12.75">
      <c r="A50" s="10"/>
      <c r="B50" s="21" t="s">
        <v>155</v>
      </c>
      <c r="C50" s="48">
        <v>0</v>
      </c>
      <c r="D50" s="46">
        <v>1.190693163</v>
      </c>
      <c r="E50" s="40">
        <v>0</v>
      </c>
      <c r="F50" s="40">
        <v>0</v>
      </c>
      <c r="G50" s="47">
        <v>0</v>
      </c>
      <c r="H50" s="64">
        <v>18.84531444</v>
      </c>
      <c r="I50" s="40">
        <v>1003.290253377</v>
      </c>
      <c r="J50" s="40">
        <v>268.581704347</v>
      </c>
      <c r="K50" s="40">
        <v>1.910188892</v>
      </c>
      <c r="L50" s="47">
        <v>335.069234192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7.470757909</v>
      </c>
      <c r="S50" s="40">
        <v>23.067369673</v>
      </c>
      <c r="T50" s="40">
        <v>0</v>
      </c>
      <c r="U50" s="40">
        <v>0</v>
      </c>
      <c r="V50" s="47">
        <v>12.961911503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0.05667801</v>
      </c>
      <c r="AC50" s="40">
        <v>0.002300168</v>
      </c>
      <c r="AD50" s="40">
        <v>0</v>
      </c>
      <c r="AE50" s="40">
        <v>0</v>
      </c>
      <c r="AF50" s="47">
        <v>0.116376231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0.03861366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193.428073429</v>
      </c>
      <c r="AW50" s="40">
        <v>630.03026423</v>
      </c>
      <c r="AX50" s="40">
        <v>1.704727515</v>
      </c>
      <c r="AY50" s="40">
        <v>0</v>
      </c>
      <c r="AZ50" s="47">
        <v>843.132536373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86.778930936</v>
      </c>
      <c r="BG50" s="46">
        <v>44.676813075</v>
      </c>
      <c r="BH50" s="40">
        <v>11.62004839</v>
      </c>
      <c r="BI50" s="40">
        <v>0</v>
      </c>
      <c r="BJ50" s="47">
        <v>182.059320046</v>
      </c>
      <c r="BK50" s="109">
        <v>3666.032109559</v>
      </c>
      <c r="BL50" s="87"/>
    </row>
    <row r="51" spans="1:64" ht="12.75">
      <c r="A51" s="10"/>
      <c r="B51" s="21" t="s">
        <v>156</v>
      </c>
      <c r="C51" s="48">
        <v>0</v>
      </c>
      <c r="D51" s="46">
        <v>281.320900168</v>
      </c>
      <c r="E51" s="40">
        <v>0</v>
      </c>
      <c r="F51" s="40">
        <v>0</v>
      </c>
      <c r="G51" s="47">
        <v>0</v>
      </c>
      <c r="H51" s="64">
        <v>17.021533382</v>
      </c>
      <c r="I51" s="40">
        <v>1687.163256061</v>
      </c>
      <c r="J51" s="40">
        <v>308.478367926</v>
      </c>
      <c r="K51" s="40">
        <v>0</v>
      </c>
      <c r="L51" s="47">
        <v>400.138917043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8.313530104</v>
      </c>
      <c r="S51" s="40">
        <v>11.772542203</v>
      </c>
      <c r="T51" s="40">
        <v>55.875518536</v>
      </c>
      <c r="U51" s="40">
        <v>0</v>
      </c>
      <c r="V51" s="47">
        <v>25.353869591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0.02347888</v>
      </c>
      <c r="AC51" s="40">
        <v>0</v>
      </c>
      <c r="AD51" s="40">
        <v>0</v>
      </c>
      <c r="AE51" s="40">
        <v>0</v>
      </c>
      <c r="AF51" s="47">
        <v>0.028986791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75.395539534</v>
      </c>
      <c r="AW51" s="40">
        <v>852.896064882</v>
      </c>
      <c r="AX51" s="40">
        <v>0.001796283</v>
      </c>
      <c r="AY51" s="40">
        <v>0</v>
      </c>
      <c r="AZ51" s="47">
        <v>524.783438788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43.35679413</v>
      </c>
      <c r="BG51" s="46">
        <v>225.423589697</v>
      </c>
      <c r="BH51" s="40">
        <v>7.17199301</v>
      </c>
      <c r="BI51" s="40">
        <v>0</v>
      </c>
      <c r="BJ51" s="47">
        <v>65.694635683</v>
      </c>
      <c r="BK51" s="109">
        <v>4590.214752692</v>
      </c>
      <c r="BL51" s="87"/>
    </row>
    <row r="52" spans="1:64" ht="12.75">
      <c r="A52" s="10"/>
      <c r="B52" s="21" t="s">
        <v>162</v>
      </c>
      <c r="C52" s="48">
        <v>0</v>
      </c>
      <c r="D52" s="46">
        <v>178.328710388</v>
      </c>
      <c r="E52" s="40">
        <v>0</v>
      </c>
      <c r="F52" s="40">
        <v>0</v>
      </c>
      <c r="G52" s="47">
        <v>0</v>
      </c>
      <c r="H52" s="64">
        <v>14.403973827</v>
      </c>
      <c r="I52" s="40">
        <v>37.612209034</v>
      </c>
      <c r="J52" s="40">
        <v>0</v>
      </c>
      <c r="K52" s="40">
        <v>0</v>
      </c>
      <c r="L52" s="47">
        <v>179.57977707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6.428478898</v>
      </c>
      <c r="S52" s="40">
        <v>2.992230655</v>
      </c>
      <c r="T52" s="40">
        <v>0</v>
      </c>
      <c r="U52" s="40">
        <v>0</v>
      </c>
      <c r="V52" s="47">
        <v>5.615118067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0.000114676</v>
      </c>
      <c r="AC52" s="40">
        <v>0</v>
      </c>
      <c r="AD52" s="40">
        <v>0</v>
      </c>
      <c r="AE52" s="40">
        <v>0</v>
      </c>
      <c r="AF52" s="47">
        <v>0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13.771129591</v>
      </c>
      <c r="AW52" s="40">
        <v>38.360469619</v>
      </c>
      <c r="AX52" s="40">
        <v>10.143302761</v>
      </c>
      <c r="AY52" s="40">
        <v>0</v>
      </c>
      <c r="AZ52" s="47">
        <v>242.849805362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3.850433313</v>
      </c>
      <c r="BG52" s="46">
        <v>3.585668507</v>
      </c>
      <c r="BH52" s="40">
        <v>0</v>
      </c>
      <c r="BI52" s="40">
        <v>0</v>
      </c>
      <c r="BJ52" s="47">
        <v>13.615949880353433</v>
      </c>
      <c r="BK52" s="109">
        <v>751.1373716483536</v>
      </c>
      <c r="BL52" s="87"/>
    </row>
    <row r="53" spans="1:64" ht="12.75">
      <c r="A53" s="31"/>
      <c r="B53" s="32" t="s">
        <v>81</v>
      </c>
      <c r="C53" s="99">
        <f aca="true" t="shared" si="5" ref="C53:AH53">SUM(C43:C52)</f>
        <v>0</v>
      </c>
      <c r="D53" s="73">
        <f t="shared" si="5"/>
        <v>1425.269730758</v>
      </c>
      <c r="E53" s="73">
        <f t="shared" si="5"/>
        <v>0</v>
      </c>
      <c r="F53" s="73">
        <f t="shared" si="5"/>
        <v>0</v>
      </c>
      <c r="G53" s="73">
        <f t="shared" si="5"/>
        <v>0</v>
      </c>
      <c r="H53" s="73">
        <f t="shared" si="5"/>
        <v>112.210226939</v>
      </c>
      <c r="I53" s="73">
        <f t="shared" si="5"/>
        <v>7739.440194492</v>
      </c>
      <c r="J53" s="73">
        <f t="shared" si="5"/>
        <v>611.423953203</v>
      </c>
      <c r="K53" s="73">
        <f t="shared" si="5"/>
        <v>12.649224639000002</v>
      </c>
      <c r="L53" s="73">
        <f t="shared" si="5"/>
        <v>2719.7903008409994</v>
      </c>
      <c r="M53" s="73">
        <f t="shared" si="5"/>
        <v>0</v>
      </c>
      <c r="N53" s="73">
        <f t="shared" si="5"/>
        <v>0</v>
      </c>
      <c r="O53" s="73">
        <f t="shared" si="5"/>
        <v>0</v>
      </c>
      <c r="P53" s="73">
        <f t="shared" si="5"/>
        <v>0</v>
      </c>
      <c r="Q53" s="73">
        <f t="shared" si="5"/>
        <v>0</v>
      </c>
      <c r="R53" s="73">
        <f t="shared" si="5"/>
        <v>46.037751712</v>
      </c>
      <c r="S53" s="73">
        <f t="shared" si="5"/>
        <v>104.43170026</v>
      </c>
      <c r="T53" s="73">
        <f t="shared" si="5"/>
        <v>160.094038587</v>
      </c>
      <c r="U53" s="73">
        <f t="shared" si="5"/>
        <v>0</v>
      </c>
      <c r="V53" s="73">
        <f t="shared" si="5"/>
        <v>140.849310595</v>
      </c>
      <c r="W53" s="73">
        <f t="shared" si="5"/>
        <v>0</v>
      </c>
      <c r="X53" s="73">
        <f t="shared" si="5"/>
        <v>0</v>
      </c>
      <c r="Y53" s="73">
        <f t="shared" si="5"/>
        <v>0</v>
      </c>
      <c r="Z53" s="73">
        <f t="shared" si="5"/>
        <v>0</v>
      </c>
      <c r="AA53" s="73">
        <f t="shared" si="5"/>
        <v>0</v>
      </c>
      <c r="AB53" s="73">
        <f t="shared" si="5"/>
        <v>0.10511707399999999</v>
      </c>
      <c r="AC53" s="73">
        <f t="shared" si="5"/>
        <v>0.002300168</v>
      </c>
      <c r="AD53" s="73">
        <f t="shared" si="5"/>
        <v>0</v>
      </c>
      <c r="AE53" s="73">
        <f t="shared" si="5"/>
        <v>0</v>
      </c>
      <c r="AF53" s="73">
        <f t="shared" si="5"/>
        <v>0.23870908700000001</v>
      </c>
      <c r="AG53" s="73">
        <f t="shared" si="5"/>
        <v>0</v>
      </c>
      <c r="AH53" s="73">
        <f t="shared" si="5"/>
        <v>0</v>
      </c>
      <c r="AI53" s="73">
        <f aca="true" t="shared" si="6" ref="AI53:BJ53">SUM(AI43:AI52)</f>
        <v>0</v>
      </c>
      <c r="AJ53" s="73">
        <f t="shared" si="6"/>
        <v>0</v>
      </c>
      <c r="AK53" s="73">
        <f t="shared" si="6"/>
        <v>0</v>
      </c>
      <c r="AL53" s="73">
        <f t="shared" si="6"/>
        <v>0.052281021</v>
      </c>
      <c r="AM53" s="73">
        <f t="shared" si="6"/>
        <v>0</v>
      </c>
      <c r="AN53" s="73">
        <f t="shared" si="6"/>
        <v>0</v>
      </c>
      <c r="AO53" s="73">
        <f t="shared" si="6"/>
        <v>0</v>
      </c>
      <c r="AP53" s="73">
        <f t="shared" si="6"/>
        <v>0.011311643</v>
      </c>
      <c r="AQ53" s="73">
        <f t="shared" si="6"/>
        <v>0</v>
      </c>
      <c r="AR53" s="73">
        <f t="shared" si="6"/>
        <v>0</v>
      </c>
      <c r="AS53" s="73">
        <f t="shared" si="6"/>
        <v>0</v>
      </c>
      <c r="AT53" s="73">
        <f t="shared" si="6"/>
        <v>0</v>
      </c>
      <c r="AU53" s="73">
        <f t="shared" si="6"/>
        <v>0</v>
      </c>
      <c r="AV53" s="73">
        <f t="shared" si="6"/>
        <v>466.97379721699997</v>
      </c>
      <c r="AW53" s="73">
        <f t="shared" si="6"/>
        <v>2618.6515186789998</v>
      </c>
      <c r="AX53" s="73">
        <f t="shared" si="6"/>
        <v>33.346654007</v>
      </c>
      <c r="AY53" s="73">
        <f t="shared" si="6"/>
        <v>0</v>
      </c>
      <c r="AZ53" s="73">
        <f t="shared" si="6"/>
        <v>3977.33241502</v>
      </c>
      <c r="BA53" s="73">
        <f t="shared" si="6"/>
        <v>0</v>
      </c>
      <c r="BB53" s="73">
        <f t="shared" si="6"/>
        <v>0</v>
      </c>
      <c r="BC53" s="73">
        <f t="shared" si="6"/>
        <v>0</v>
      </c>
      <c r="BD53" s="73">
        <f t="shared" si="6"/>
        <v>0</v>
      </c>
      <c r="BE53" s="73">
        <f t="shared" si="6"/>
        <v>0</v>
      </c>
      <c r="BF53" s="73">
        <f t="shared" si="6"/>
        <v>195.64988468299998</v>
      </c>
      <c r="BG53" s="73">
        <f t="shared" si="6"/>
        <v>422.01105832999997</v>
      </c>
      <c r="BH53" s="73">
        <f t="shared" si="6"/>
        <v>43.328756905</v>
      </c>
      <c r="BI53" s="73">
        <f t="shared" si="6"/>
        <v>0</v>
      </c>
      <c r="BJ53" s="73">
        <f t="shared" si="6"/>
        <v>486.6673537123534</v>
      </c>
      <c r="BK53" s="113">
        <f>SUM(BK43:BK52)</f>
        <v>21316.567589572354</v>
      </c>
      <c r="BL53" s="87"/>
    </row>
    <row r="54" spans="1:64" ht="12.75">
      <c r="A54" s="31"/>
      <c r="B54" s="33" t="s">
        <v>71</v>
      </c>
      <c r="C54" s="100">
        <f aca="true" t="shared" si="7" ref="C54:AH54">+C53+C35+C15+C11</f>
        <v>0</v>
      </c>
      <c r="D54" s="65">
        <f t="shared" si="7"/>
        <v>2646.387003023</v>
      </c>
      <c r="E54" s="65">
        <f t="shared" si="7"/>
        <v>0</v>
      </c>
      <c r="F54" s="65">
        <f t="shared" si="7"/>
        <v>0</v>
      </c>
      <c r="G54" s="66">
        <f t="shared" si="7"/>
        <v>0</v>
      </c>
      <c r="H54" s="59">
        <f t="shared" si="7"/>
        <v>254.199739803</v>
      </c>
      <c r="I54" s="65">
        <f t="shared" si="7"/>
        <v>19562.276384750003</v>
      </c>
      <c r="J54" s="65">
        <f t="shared" si="7"/>
        <v>1139.3436474290002</v>
      </c>
      <c r="K54" s="65">
        <f t="shared" si="7"/>
        <v>12.649224639000002</v>
      </c>
      <c r="L54" s="66">
        <f t="shared" si="7"/>
        <v>4218.166500144</v>
      </c>
      <c r="M54" s="59">
        <f t="shared" si="7"/>
        <v>0</v>
      </c>
      <c r="N54" s="65">
        <f t="shared" si="7"/>
        <v>0</v>
      </c>
      <c r="O54" s="65">
        <f t="shared" si="7"/>
        <v>0</v>
      </c>
      <c r="P54" s="65">
        <f t="shared" si="7"/>
        <v>0</v>
      </c>
      <c r="Q54" s="66">
        <f t="shared" si="7"/>
        <v>0</v>
      </c>
      <c r="R54" s="59">
        <f t="shared" si="7"/>
        <v>104.603690234</v>
      </c>
      <c r="S54" s="65">
        <f t="shared" si="7"/>
        <v>550.201438374</v>
      </c>
      <c r="T54" s="65">
        <f t="shared" si="7"/>
        <v>176.302754857</v>
      </c>
      <c r="U54" s="65">
        <f t="shared" si="7"/>
        <v>0</v>
      </c>
      <c r="V54" s="66">
        <f t="shared" si="7"/>
        <v>284.679257905</v>
      </c>
      <c r="W54" s="59">
        <f t="shared" si="7"/>
        <v>0</v>
      </c>
      <c r="X54" s="59">
        <f t="shared" si="7"/>
        <v>0</v>
      </c>
      <c r="Y54" s="59">
        <f t="shared" si="7"/>
        <v>0</v>
      </c>
      <c r="Z54" s="59">
        <f t="shared" si="7"/>
        <v>0</v>
      </c>
      <c r="AA54" s="59">
        <f t="shared" si="7"/>
        <v>0</v>
      </c>
      <c r="AB54" s="59">
        <f t="shared" si="7"/>
        <v>0.187791193</v>
      </c>
      <c r="AC54" s="65">
        <f t="shared" si="7"/>
        <v>0.052611562</v>
      </c>
      <c r="AD54" s="65">
        <f t="shared" si="7"/>
        <v>0</v>
      </c>
      <c r="AE54" s="65">
        <f t="shared" si="7"/>
        <v>0</v>
      </c>
      <c r="AF54" s="66">
        <f t="shared" si="7"/>
        <v>0.250325352</v>
      </c>
      <c r="AG54" s="59">
        <f t="shared" si="7"/>
        <v>0</v>
      </c>
      <c r="AH54" s="65">
        <f t="shared" si="7"/>
        <v>0</v>
      </c>
      <c r="AI54" s="65">
        <f aca="true" t="shared" si="8" ref="AI54:BK54">+AI53+AI35+AI15+AI11</f>
        <v>0</v>
      </c>
      <c r="AJ54" s="65">
        <f t="shared" si="8"/>
        <v>0</v>
      </c>
      <c r="AK54" s="66">
        <f t="shared" si="8"/>
        <v>0</v>
      </c>
      <c r="AL54" s="59">
        <f t="shared" si="8"/>
        <v>0.066803826</v>
      </c>
      <c r="AM54" s="65">
        <f t="shared" si="8"/>
        <v>0</v>
      </c>
      <c r="AN54" s="65">
        <f t="shared" si="8"/>
        <v>0</v>
      </c>
      <c r="AO54" s="65">
        <f t="shared" si="8"/>
        <v>0</v>
      </c>
      <c r="AP54" s="66">
        <f t="shared" si="8"/>
        <v>0.039738263999999995</v>
      </c>
      <c r="AQ54" s="59">
        <f t="shared" si="8"/>
        <v>0</v>
      </c>
      <c r="AR54" s="65">
        <f t="shared" si="8"/>
        <v>0.563628593</v>
      </c>
      <c r="AS54" s="65">
        <f t="shared" si="8"/>
        <v>0</v>
      </c>
      <c r="AT54" s="65">
        <f t="shared" si="8"/>
        <v>0</v>
      </c>
      <c r="AU54" s="66">
        <f t="shared" si="8"/>
        <v>0</v>
      </c>
      <c r="AV54" s="59">
        <f t="shared" si="8"/>
        <v>656.599189412</v>
      </c>
      <c r="AW54" s="65">
        <f t="shared" si="8"/>
        <v>6469.444310399</v>
      </c>
      <c r="AX54" s="65">
        <f t="shared" si="8"/>
        <v>49.00134751499999</v>
      </c>
      <c r="AY54" s="65">
        <f t="shared" si="8"/>
        <v>0</v>
      </c>
      <c r="AZ54" s="66">
        <f t="shared" si="8"/>
        <v>5812.167659557001</v>
      </c>
      <c r="BA54" s="59">
        <f t="shared" si="8"/>
        <v>0</v>
      </c>
      <c r="BB54" s="65">
        <f t="shared" si="8"/>
        <v>0</v>
      </c>
      <c r="BC54" s="65">
        <f t="shared" si="8"/>
        <v>0</v>
      </c>
      <c r="BD54" s="65">
        <f t="shared" si="8"/>
        <v>0</v>
      </c>
      <c r="BE54" s="66">
        <f t="shared" si="8"/>
        <v>0</v>
      </c>
      <c r="BF54" s="59">
        <f t="shared" si="8"/>
        <v>274.34194069</v>
      </c>
      <c r="BG54" s="65">
        <f t="shared" si="8"/>
        <v>528.595478558</v>
      </c>
      <c r="BH54" s="65">
        <f t="shared" si="8"/>
        <v>51.682338922</v>
      </c>
      <c r="BI54" s="65">
        <f t="shared" si="8"/>
        <v>0</v>
      </c>
      <c r="BJ54" s="66">
        <f t="shared" si="8"/>
        <v>698.0157539183534</v>
      </c>
      <c r="BK54" s="113">
        <f t="shared" si="8"/>
        <v>43489.81855891935</v>
      </c>
      <c r="BL54" s="87"/>
    </row>
    <row r="55" spans="1:64" ht="3.75" customHeight="1">
      <c r="A55" s="10"/>
      <c r="B55" s="19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2"/>
      <c r="BL55" s="87"/>
    </row>
    <row r="56" spans="1:64" ht="3.75" customHeight="1">
      <c r="A56" s="10"/>
      <c r="B56" s="19"/>
      <c r="C56" s="22"/>
      <c r="D56" s="28"/>
      <c r="E56" s="22"/>
      <c r="F56" s="22"/>
      <c r="G56" s="22"/>
      <c r="H56" s="22"/>
      <c r="I56" s="22"/>
      <c r="J56" s="22"/>
      <c r="K56" s="22"/>
      <c r="L56" s="22"/>
      <c r="M56" s="22"/>
      <c r="N56" s="2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8"/>
      <c r="AS56" s="22"/>
      <c r="AT56" s="22"/>
      <c r="AU56" s="22"/>
      <c r="AV56" s="22"/>
      <c r="AW56" s="22"/>
      <c r="AX56" s="22"/>
      <c r="AY56" s="22"/>
      <c r="AZ56" s="22"/>
      <c r="BA56" s="22"/>
      <c r="BB56" s="28"/>
      <c r="BC56" s="22"/>
      <c r="BD56" s="22"/>
      <c r="BE56" s="22"/>
      <c r="BF56" s="22"/>
      <c r="BG56" s="28"/>
      <c r="BH56" s="22"/>
      <c r="BI56" s="22"/>
      <c r="BJ56" s="22"/>
      <c r="BK56" s="24"/>
      <c r="BL56" s="87"/>
    </row>
    <row r="57" spans="1:64" ht="12.75">
      <c r="A57" s="10" t="s">
        <v>1</v>
      </c>
      <c r="B57" s="16" t="s">
        <v>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2"/>
      <c r="BL57" s="87"/>
    </row>
    <row r="58" spans="1:252" s="3" customFormat="1" ht="12.75">
      <c r="A58" s="10" t="s">
        <v>67</v>
      </c>
      <c r="B58" s="21" t="s">
        <v>2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87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s="3" customFormat="1" ht="12.75">
      <c r="A59" s="10"/>
      <c r="B59" s="21" t="s">
        <v>163</v>
      </c>
      <c r="C59" s="101">
        <v>0</v>
      </c>
      <c r="D59" s="46">
        <v>1.23180833</v>
      </c>
      <c r="E59" s="69">
        <v>0</v>
      </c>
      <c r="F59" s="69">
        <v>0</v>
      </c>
      <c r="G59" s="70">
        <v>0</v>
      </c>
      <c r="H59" s="68">
        <v>924.722528061</v>
      </c>
      <c r="I59" s="69">
        <v>0.485849182</v>
      </c>
      <c r="J59" s="69">
        <v>0</v>
      </c>
      <c r="K59" s="69">
        <v>0</v>
      </c>
      <c r="L59" s="70">
        <v>62.604411351</v>
      </c>
      <c r="M59" s="60">
        <v>0</v>
      </c>
      <c r="N59" s="61">
        <v>0</v>
      </c>
      <c r="O59" s="60">
        <v>0</v>
      </c>
      <c r="P59" s="60">
        <v>0</v>
      </c>
      <c r="Q59" s="60">
        <v>0</v>
      </c>
      <c r="R59" s="68">
        <v>577.078987963</v>
      </c>
      <c r="S59" s="69">
        <v>0.006964975</v>
      </c>
      <c r="T59" s="69">
        <v>0</v>
      </c>
      <c r="U59" s="69">
        <v>0</v>
      </c>
      <c r="V59" s="70">
        <v>16.523766896</v>
      </c>
      <c r="W59" s="68">
        <v>0</v>
      </c>
      <c r="X59" s="69">
        <v>0</v>
      </c>
      <c r="Y59" s="69">
        <v>0</v>
      </c>
      <c r="Z59" s="69">
        <v>0</v>
      </c>
      <c r="AA59" s="70">
        <v>0</v>
      </c>
      <c r="AB59" s="68">
        <v>3.020626026</v>
      </c>
      <c r="AC59" s="69">
        <v>0</v>
      </c>
      <c r="AD59" s="69">
        <v>0</v>
      </c>
      <c r="AE59" s="69">
        <v>0</v>
      </c>
      <c r="AF59" s="70">
        <v>0.066788488</v>
      </c>
      <c r="AG59" s="60">
        <v>0</v>
      </c>
      <c r="AH59" s="60">
        <v>0</v>
      </c>
      <c r="AI59" s="60">
        <v>0</v>
      </c>
      <c r="AJ59" s="60">
        <v>0</v>
      </c>
      <c r="AK59" s="60">
        <v>0</v>
      </c>
      <c r="AL59" s="68">
        <v>1.340857952</v>
      </c>
      <c r="AM59" s="69">
        <v>0</v>
      </c>
      <c r="AN59" s="69">
        <v>0</v>
      </c>
      <c r="AO59" s="69">
        <v>0</v>
      </c>
      <c r="AP59" s="70">
        <v>0.010678939</v>
      </c>
      <c r="AQ59" s="68">
        <v>0</v>
      </c>
      <c r="AR59" s="71">
        <v>0</v>
      </c>
      <c r="AS59" s="69">
        <v>0</v>
      </c>
      <c r="AT59" s="69">
        <v>0</v>
      </c>
      <c r="AU59" s="70">
        <v>0</v>
      </c>
      <c r="AV59" s="68">
        <v>4191.26082123</v>
      </c>
      <c r="AW59" s="69">
        <v>9.090055673</v>
      </c>
      <c r="AX59" s="69">
        <v>0</v>
      </c>
      <c r="AY59" s="69">
        <v>0</v>
      </c>
      <c r="AZ59" s="70">
        <v>617.485972708</v>
      </c>
      <c r="BA59" s="68">
        <v>0</v>
      </c>
      <c r="BB59" s="71">
        <v>0</v>
      </c>
      <c r="BC59" s="69">
        <v>0</v>
      </c>
      <c r="BD59" s="69">
        <v>0</v>
      </c>
      <c r="BE59" s="70">
        <v>0</v>
      </c>
      <c r="BF59" s="68">
        <v>1892.607371929</v>
      </c>
      <c r="BG59" s="71">
        <v>3.342105825</v>
      </c>
      <c r="BH59" s="69">
        <v>0</v>
      </c>
      <c r="BI59" s="69">
        <v>0</v>
      </c>
      <c r="BJ59" s="70">
        <v>148.79320092871666</v>
      </c>
      <c r="BK59" s="114">
        <v>8449.672796456718</v>
      </c>
      <c r="BL59" s="87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s="3" customFormat="1" ht="12.75">
      <c r="A60" s="31"/>
      <c r="B60" s="32" t="s">
        <v>76</v>
      </c>
      <c r="C60" s="44">
        <f>SUM(C59)</f>
        <v>0</v>
      </c>
      <c r="D60" s="63">
        <f>SUM(D59)</f>
        <v>1.23180833</v>
      </c>
      <c r="E60" s="63">
        <f aca="true" t="shared" si="9" ref="E60:BJ60">SUM(E59)</f>
        <v>0</v>
      </c>
      <c r="F60" s="63">
        <f t="shared" si="9"/>
        <v>0</v>
      </c>
      <c r="G60" s="62">
        <f t="shared" si="9"/>
        <v>0</v>
      </c>
      <c r="H60" s="43">
        <f t="shared" si="9"/>
        <v>924.722528061</v>
      </c>
      <c r="I60" s="63">
        <f t="shared" si="9"/>
        <v>0.485849182</v>
      </c>
      <c r="J60" s="63">
        <f t="shared" si="9"/>
        <v>0</v>
      </c>
      <c r="K60" s="63">
        <f t="shared" si="9"/>
        <v>0</v>
      </c>
      <c r="L60" s="62">
        <f t="shared" si="9"/>
        <v>62.604411351</v>
      </c>
      <c r="M60" s="44">
        <f t="shared" si="9"/>
        <v>0</v>
      </c>
      <c r="N60" s="44">
        <f t="shared" si="9"/>
        <v>0</v>
      </c>
      <c r="O60" s="44">
        <f t="shared" si="9"/>
        <v>0</v>
      </c>
      <c r="P60" s="44">
        <f t="shared" si="9"/>
        <v>0</v>
      </c>
      <c r="Q60" s="67">
        <f t="shared" si="9"/>
        <v>0</v>
      </c>
      <c r="R60" s="43">
        <f t="shared" si="9"/>
        <v>577.078987963</v>
      </c>
      <c r="S60" s="63">
        <f t="shared" si="9"/>
        <v>0.006964975</v>
      </c>
      <c r="T60" s="63">
        <f t="shared" si="9"/>
        <v>0</v>
      </c>
      <c r="U60" s="63">
        <f t="shared" si="9"/>
        <v>0</v>
      </c>
      <c r="V60" s="62">
        <f t="shared" si="9"/>
        <v>16.523766896</v>
      </c>
      <c r="W60" s="43">
        <f t="shared" si="9"/>
        <v>0</v>
      </c>
      <c r="X60" s="63">
        <f t="shared" si="9"/>
        <v>0</v>
      </c>
      <c r="Y60" s="63">
        <f t="shared" si="9"/>
        <v>0</v>
      </c>
      <c r="Z60" s="63">
        <f t="shared" si="9"/>
        <v>0</v>
      </c>
      <c r="AA60" s="62">
        <f t="shared" si="9"/>
        <v>0</v>
      </c>
      <c r="AB60" s="43">
        <f t="shared" si="9"/>
        <v>3.020626026</v>
      </c>
      <c r="AC60" s="63">
        <f t="shared" si="9"/>
        <v>0</v>
      </c>
      <c r="AD60" s="63">
        <f t="shared" si="9"/>
        <v>0</v>
      </c>
      <c r="AE60" s="63">
        <f t="shared" si="9"/>
        <v>0</v>
      </c>
      <c r="AF60" s="62">
        <f t="shared" si="9"/>
        <v>0.066788488</v>
      </c>
      <c r="AG60" s="44">
        <f t="shared" si="9"/>
        <v>0</v>
      </c>
      <c r="AH60" s="44">
        <f t="shared" si="9"/>
        <v>0</v>
      </c>
      <c r="AI60" s="44">
        <f t="shared" si="9"/>
        <v>0</v>
      </c>
      <c r="AJ60" s="44">
        <f t="shared" si="9"/>
        <v>0</v>
      </c>
      <c r="AK60" s="67">
        <f t="shared" si="9"/>
        <v>0</v>
      </c>
      <c r="AL60" s="43">
        <f t="shared" si="9"/>
        <v>1.340857952</v>
      </c>
      <c r="AM60" s="63">
        <f t="shared" si="9"/>
        <v>0</v>
      </c>
      <c r="AN60" s="63">
        <f t="shared" si="9"/>
        <v>0</v>
      </c>
      <c r="AO60" s="63">
        <f t="shared" si="9"/>
        <v>0</v>
      </c>
      <c r="AP60" s="62">
        <f t="shared" si="9"/>
        <v>0.010678939</v>
      </c>
      <c r="AQ60" s="43">
        <f t="shared" si="9"/>
        <v>0</v>
      </c>
      <c r="AR60" s="63">
        <f t="shared" si="9"/>
        <v>0</v>
      </c>
      <c r="AS60" s="63">
        <f t="shared" si="9"/>
        <v>0</v>
      </c>
      <c r="AT60" s="63">
        <f t="shared" si="9"/>
        <v>0</v>
      </c>
      <c r="AU60" s="62">
        <f t="shared" si="9"/>
        <v>0</v>
      </c>
      <c r="AV60" s="43">
        <f t="shared" si="9"/>
        <v>4191.26082123</v>
      </c>
      <c r="AW60" s="63">
        <f t="shared" si="9"/>
        <v>9.090055673</v>
      </c>
      <c r="AX60" s="63">
        <f t="shared" si="9"/>
        <v>0</v>
      </c>
      <c r="AY60" s="63">
        <f t="shared" si="9"/>
        <v>0</v>
      </c>
      <c r="AZ60" s="62">
        <f t="shared" si="9"/>
        <v>617.485972708</v>
      </c>
      <c r="BA60" s="43">
        <f t="shared" si="9"/>
        <v>0</v>
      </c>
      <c r="BB60" s="63">
        <f t="shared" si="9"/>
        <v>0</v>
      </c>
      <c r="BC60" s="63">
        <f t="shared" si="9"/>
        <v>0</v>
      </c>
      <c r="BD60" s="63">
        <f t="shared" si="9"/>
        <v>0</v>
      </c>
      <c r="BE60" s="62">
        <f t="shared" si="9"/>
        <v>0</v>
      </c>
      <c r="BF60" s="43">
        <f t="shared" si="9"/>
        <v>1892.607371929</v>
      </c>
      <c r="BG60" s="63">
        <f t="shared" si="9"/>
        <v>3.342105825</v>
      </c>
      <c r="BH60" s="63">
        <f t="shared" si="9"/>
        <v>0</v>
      </c>
      <c r="BI60" s="63">
        <f t="shared" si="9"/>
        <v>0</v>
      </c>
      <c r="BJ60" s="62">
        <f t="shared" si="9"/>
        <v>148.79320092871666</v>
      </c>
      <c r="BK60" s="115">
        <f>SUM(BK59:BK59)</f>
        <v>8449.672796456718</v>
      </c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64" ht="12.75">
      <c r="A61" s="10" t="s">
        <v>68</v>
      </c>
      <c r="B61" s="17" t="s">
        <v>15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6"/>
      <c r="BL61" s="87"/>
    </row>
    <row r="62" spans="1:64" ht="12.75">
      <c r="A62" s="10"/>
      <c r="B62" s="21" t="s">
        <v>130</v>
      </c>
      <c r="C62" s="48">
        <v>0</v>
      </c>
      <c r="D62" s="46">
        <v>8.507217585</v>
      </c>
      <c r="E62" s="40">
        <v>0</v>
      </c>
      <c r="F62" s="40">
        <v>0</v>
      </c>
      <c r="G62" s="47">
        <v>0</v>
      </c>
      <c r="H62" s="64">
        <v>14.663925415</v>
      </c>
      <c r="I62" s="40">
        <v>1.116210463</v>
      </c>
      <c r="J62" s="40">
        <v>0</v>
      </c>
      <c r="K62" s="40">
        <v>0</v>
      </c>
      <c r="L62" s="47">
        <v>40.557829914</v>
      </c>
      <c r="M62" s="64">
        <v>0</v>
      </c>
      <c r="N62" s="46">
        <v>0</v>
      </c>
      <c r="O62" s="40">
        <v>0</v>
      </c>
      <c r="P62" s="40">
        <v>0</v>
      </c>
      <c r="Q62" s="47">
        <v>0</v>
      </c>
      <c r="R62" s="64">
        <v>5.136436389</v>
      </c>
      <c r="S62" s="40">
        <v>0</v>
      </c>
      <c r="T62" s="40">
        <v>0</v>
      </c>
      <c r="U62" s="40">
        <v>0</v>
      </c>
      <c r="V62" s="47">
        <v>1.929671279</v>
      </c>
      <c r="W62" s="64">
        <v>0</v>
      </c>
      <c r="X62" s="40">
        <v>0</v>
      </c>
      <c r="Y62" s="40">
        <v>0</v>
      </c>
      <c r="Z62" s="40">
        <v>0</v>
      </c>
      <c r="AA62" s="47">
        <v>0</v>
      </c>
      <c r="AB62" s="64">
        <v>0.000677113</v>
      </c>
      <c r="AC62" s="40">
        <v>0</v>
      </c>
      <c r="AD62" s="40">
        <v>0</v>
      </c>
      <c r="AE62" s="40">
        <v>0</v>
      </c>
      <c r="AF62" s="47">
        <v>0</v>
      </c>
      <c r="AG62" s="64">
        <v>0</v>
      </c>
      <c r="AH62" s="40">
        <v>0</v>
      </c>
      <c r="AI62" s="40">
        <v>0</v>
      </c>
      <c r="AJ62" s="40">
        <v>0</v>
      </c>
      <c r="AK62" s="47">
        <v>0</v>
      </c>
      <c r="AL62" s="64">
        <v>0.000584861</v>
      </c>
      <c r="AM62" s="40">
        <v>0</v>
      </c>
      <c r="AN62" s="40">
        <v>0</v>
      </c>
      <c r="AO62" s="40">
        <v>0</v>
      </c>
      <c r="AP62" s="47">
        <v>0</v>
      </c>
      <c r="AQ62" s="64">
        <v>0</v>
      </c>
      <c r="AR62" s="46">
        <v>0</v>
      </c>
      <c r="AS62" s="40">
        <v>0</v>
      </c>
      <c r="AT62" s="40">
        <v>0</v>
      </c>
      <c r="AU62" s="47">
        <v>0</v>
      </c>
      <c r="AV62" s="64">
        <v>8.646026079</v>
      </c>
      <c r="AW62" s="40">
        <v>3.122684524</v>
      </c>
      <c r="AX62" s="40">
        <v>0</v>
      </c>
      <c r="AY62" s="40">
        <v>0</v>
      </c>
      <c r="AZ62" s="47">
        <v>16.673445777</v>
      </c>
      <c r="BA62" s="64">
        <v>0</v>
      </c>
      <c r="BB62" s="46">
        <v>0</v>
      </c>
      <c r="BC62" s="40">
        <v>0</v>
      </c>
      <c r="BD62" s="40">
        <v>0</v>
      </c>
      <c r="BE62" s="47">
        <v>0</v>
      </c>
      <c r="BF62" s="64">
        <v>2.699816848</v>
      </c>
      <c r="BG62" s="46">
        <v>0.177866672</v>
      </c>
      <c r="BH62" s="40">
        <v>0</v>
      </c>
      <c r="BI62" s="40">
        <v>0</v>
      </c>
      <c r="BJ62" s="47">
        <v>2.576251743</v>
      </c>
      <c r="BK62" s="42">
        <v>105.808644662</v>
      </c>
      <c r="BL62" s="87"/>
    </row>
    <row r="63" spans="1:64" ht="25.5">
      <c r="A63" s="10"/>
      <c r="B63" s="21" t="s">
        <v>114</v>
      </c>
      <c r="C63" s="48">
        <v>0</v>
      </c>
      <c r="D63" s="46">
        <v>15.045160732</v>
      </c>
      <c r="E63" s="40">
        <v>0</v>
      </c>
      <c r="F63" s="40">
        <v>0</v>
      </c>
      <c r="G63" s="47">
        <v>0</v>
      </c>
      <c r="H63" s="64">
        <v>89.280063947</v>
      </c>
      <c r="I63" s="40">
        <v>7.100682559</v>
      </c>
      <c r="J63" s="40">
        <v>0</v>
      </c>
      <c r="K63" s="40">
        <v>0</v>
      </c>
      <c r="L63" s="47">
        <v>106.510225888</v>
      </c>
      <c r="M63" s="64">
        <v>0</v>
      </c>
      <c r="N63" s="46">
        <v>0</v>
      </c>
      <c r="O63" s="40">
        <v>0</v>
      </c>
      <c r="P63" s="40">
        <v>0</v>
      </c>
      <c r="Q63" s="47">
        <v>0</v>
      </c>
      <c r="R63" s="64">
        <v>40.99234172</v>
      </c>
      <c r="S63" s="40">
        <v>0.173795771</v>
      </c>
      <c r="T63" s="40">
        <v>0</v>
      </c>
      <c r="U63" s="40">
        <v>0</v>
      </c>
      <c r="V63" s="47">
        <v>6.181873624</v>
      </c>
      <c r="W63" s="64">
        <v>0</v>
      </c>
      <c r="X63" s="40">
        <v>0</v>
      </c>
      <c r="Y63" s="40">
        <v>0</v>
      </c>
      <c r="Z63" s="40">
        <v>0</v>
      </c>
      <c r="AA63" s="47">
        <v>0</v>
      </c>
      <c r="AB63" s="64">
        <v>0.1288444</v>
      </c>
      <c r="AC63" s="40">
        <v>0</v>
      </c>
      <c r="AD63" s="40">
        <v>0</v>
      </c>
      <c r="AE63" s="40">
        <v>0</v>
      </c>
      <c r="AF63" s="47">
        <v>0</v>
      </c>
      <c r="AG63" s="64">
        <v>0</v>
      </c>
      <c r="AH63" s="40">
        <v>0</v>
      </c>
      <c r="AI63" s="40">
        <v>0</v>
      </c>
      <c r="AJ63" s="40">
        <v>0</v>
      </c>
      <c r="AK63" s="47">
        <v>0</v>
      </c>
      <c r="AL63" s="64">
        <v>0.051889734</v>
      </c>
      <c r="AM63" s="40">
        <v>0</v>
      </c>
      <c r="AN63" s="40">
        <v>0</v>
      </c>
      <c r="AO63" s="40">
        <v>0</v>
      </c>
      <c r="AP63" s="47">
        <v>0</v>
      </c>
      <c r="AQ63" s="64">
        <v>0</v>
      </c>
      <c r="AR63" s="46">
        <v>0</v>
      </c>
      <c r="AS63" s="40">
        <v>0</v>
      </c>
      <c r="AT63" s="40">
        <v>0</v>
      </c>
      <c r="AU63" s="47">
        <v>0</v>
      </c>
      <c r="AV63" s="64">
        <v>145.794723211</v>
      </c>
      <c r="AW63" s="40">
        <v>19.071973057</v>
      </c>
      <c r="AX63" s="40">
        <v>0.31018878</v>
      </c>
      <c r="AY63" s="40">
        <v>0</v>
      </c>
      <c r="AZ63" s="47">
        <v>116.825217663</v>
      </c>
      <c r="BA63" s="64">
        <v>0</v>
      </c>
      <c r="BB63" s="46">
        <v>0</v>
      </c>
      <c r="BC63" s="40">
        <v>0</v>
      </c>
      <c r="BD63" s="40">
        <v>0</v>
      </c>
      <c r="BE63" s="47">
        <v>0</v>
      </c>
      <c r="BF63" s="64">
        <v>61.138383958</v>
      </c>
      <c r="BG63" s="46">
        <v>2.959785453</v>
      </c>
      <c r="BH63" s="40">
        <v>0</v>
      </c>
      <c r="BI63" s="40">
        <v>0</v>
      </c>
      <c r="BJ63" s="47">
        <v>25.469272606</v>
      </c>
      <c r="BK63" s="42">
        <v>637.034423103</v>
      </c>
      <c r="BL63" s="87"/>
    </row>
    <row r="64" spans="1:64" ht="12.75">
      <c r="A64" s="10"/>
      <c r="B64" s="21" t="s">
        <v>106</v>
      </c>
      <c r="C64" s="48">
        <v>0</v>
      </c>
      <c r="D64" s="46">
        <v>0</v>
      </c>
      <c r="E64" s="40">
        <v>0</v>
      </c>
      <c r="F64" s="40">
        <v>0</v>
      </c>
      <c r="G64" s="47">
        <v>0</v>
      </c>
      <c r="H64" s="64">
        <v>2.358681023</v>
      </c>
      <c r="I64" s="40">
        <v>0.06433672</v>
      </c>
      <c r="J64" s="40">
        <v>0</v>
      </c>
      <c r="K64" s="40">
        <v>0</v>
      </c>
      <c r="L64" s="47">
        <v>3.6226335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0.559965693</v>
      </c>
      <c r="S64" s="40">
        <v>0</v>
      </c>
      <c r="T64" s="40">
        <v>0</v>
      </c>
      <c r="U64" s="40">
        <v>0</v>
      </c>
      <c r="V64" s="47">
        <v>0.77307097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</v>
      </c>
      <c r="AC64" s="40">
        <v>0</v>
      </c>
      <c r="AD64" s="40">
        <v>0</v>
      </c>
      <c r="AE64" s="40">
        <v>0</v>
      </c>
      <c r="AF64" s="47">
        <v>0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0.00143431</v>
      </c>
      <c r="AM64" s="40">
        <v>0</v>
      </c>
      <c r="AN64" s="40">
        <v>0</v>
      </c>
      <c r="AO64" s="40">
        <v>0</v>
      </c>
      <c r="AP64" s="47">
        <v>0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15.132145745</v>
      </c>
      <c r="AW64" s="40">
        <v>11.379120476</v>
      </c>
      <c r="AX64" s="40">
        <v>0</v>
      </c>
      <c r="AY64" s="40">
        <v>0</v>
      </c>
      <c r="AZ64" s="47">
        <v>67.518903485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4.266080408</v>
      </c>
      <c r="BG64" s="46">
        <v>0</v>
      </c>
      <c r="BH64" s="40">
        <v>0</v>
      </c>
      <c r="BI64" s="40">
        <v>0</v>
      </c>
      <c r="BJ64" s="47">
        <v>5.916653692</v>
      </c>
      <c r="BK64" s="42">
        <v>111.593026022</v>
      </c>
      <c r="BL64" s="87"/>
    </row>
    <row r="65" spans="1:64" ht="12.75">
      <c r="A65" s="10"/>
      <c r="B65" s="21" t="s">
        <v>117</v>
      </c>
      <c r="C65" s="48">
        <v>0</v>
      </c>
      <c r="D65" s="46">
        <v>0.885400227</v>
      </c>
      <c r="E65" s="40">
        <v>0</v>
      </c>
      <c r="F65" s="40">
        <v>0</v>
      </c>
      <c r="G65" s="47">
        <v>0</v>
      </c>
      <c r="H65" s="64">
        <v>124.682873931</v>
      </c>
      <c r="I65" s="40">
        <v>20.740378551</v>
      </c>
      <c r="J65" s="40">
        <v>0</v>
      </c>
      <c r="K65" s="40">
        <v>0</v>
      </c>
      <c r="L65" s="47">
        <v>70.507558703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38.272716889</v>
      </c>
      <c r="S65" s="40">
        <v>3.919376125</v>
      </c>
      <c r="T65" s="40">
        <v>0</v>
      </c>
      <c r="U65" s="40">
        <v>0</v>
      </c>
      <c r="V65" s="47">
        <v>6.957733421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0.966041403</v>
      </c>
      <c r="AC65" s="40">
        <v>0</v>
      </c>
      <c r="AD65" s="40">
        <v>0</v>
      </c>
      <c r="AE65" s="40">
        <v>0</v>
      </c>
      <c r="AF65" s="47">
        <v>0.001165118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0.288684801</v>
      </c>
      <c r="AM65" s="40">
        <v>0</v>
      </c>
      <c r="AN65" s="40">
        <v>0</v>
      </c>
      <c r="AO65" s="40">
        <v>0</v>
      </c>
      <c r="AP65" s="47">
        <v>0.029104798</v>
      </c>
      <c r="AQ65" s="64">
        <v>0.038036922</v>
      </c>
      <c r="AR65" s="46">
        <v>0</v>
      </c>
      <c r="AS65" s="40">
        <v>0</v>
      </c>
      <c r="AT65" s="40">
        <v>0</v>
      </c>
      <c r="AU65" s="47">
        <v>0</v>
      </c>
      <c r="AV65" s="64">
        <v>1321.349794676</v>
      </c>
      <c r="AW65" s="40">
        <v>82.354170466</v>
      </c>
      <c r="AX65" s="40">
        <v>0.104310222</v>
      </c>
      <c r="AY65" s="40">
        <v>0</v>
      </c>
      <c r="AZ65" s="47">
        <v>648.476527497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305.621982908</v>
      </c>
      <c r="BG65" s="46">
        <v>7.927600767</v>
      </c>
      <c r="BH65" s="40">
        <v>0</v>
      </c>
      <c r="BI65" s="40">
        <v>0</v>
      </c>
      <c r="BJ65" s="47">
        <v>54.615871257</v>
      </c>
      <c r="BK65" s="42">
        <v>2687.739328682</v>
      </c>
      <c r="BL65" s="87"/>
    </row>
    <row r="66" spans="1:64" ht="12.75">
      <c r="A66" s="10"/>
      <c r="B66" s="108" t="s">
        <v>131</v>
      </c>
      <c r="C66" s="48">
        <v>0</v>
      </c>
      <c r="D66" s="46">
        <v>1.085667742</v>
      </c>
      <c r="E66" s="40">
        <v>0</v>
      </c>
      <c r="F66" s="40">
        <v>0</v>
      </c>
      <c r="G66" s="47">
        <v>0</v>
      </c>
      <c r="H66" s="64">
        <v>75.755950992</v>
      </c>
      <c r="I66" s="40">
        <v>31.954918558</v>
      </c>
      <c r="J66" s="40">
        <v>0</v>
      </c>
      <c r="K66" s="40">
        <v>0</v>
      </c>
      <c r="L66" s="47">
        <v>148.368095577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34.418155238</v>
      </c>
      <c r="S66" s="40">
        <v>2.05962088</v>
      </c>
      <c r="T66" s="40">
        <v>0</v>
      </c>
      <c r="U66" s="40">
        <v>0</v>
      </c>
      <c r="V66" s="47">
        <v>11.274550264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0.029584993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0.037807991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238.949698662</v>
      </c>
      <c r="AW66" s="40">
        <v>96.873244986</v>
      </c>
      <c r="AX66" s="40">
        <v>0</v>
      </c>
      <c r="AY66" s="40">
        <v>0</v>
      </c>
      <c r="AZ66" s="47">
        <v>457.799477227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98.214507914</v>
      </c>
      <c r="BG66" s="46">
        <v>7.388563164</v>
      </c>
      <c r="BH66" s="40">
        <v>0</v>
      </c>
      <c r="BI66" s="40">
        <v>0</v>
      </c>
      <c r="BJ66" s="47">
        <v>81.297057497</v>
      </c>
      <c r="BK66" s="42">
        <v>1285.506901685</v>
      </c>
      <c r="BL66" s="87"/>
    </row>
    <row r="67" spans="1:64" ht="12.75">
      <c r="A67" s="10"/>
      <c r="B67" s="21" t="s">
        <v>115</v>
      </c>
      <c r="C67" s="48">
        <v>0</v>
      </c>
      <c r="D67" s="46">
        <v>18.563415867</v>
      </c>
      <c r="E67" s="40">
        <v>0</v>
      </c>
      <c r="F67" s="40">
        <v>0</v>
      </c>
      <c r="G67" s="47">
        <v>0</v>
      </c>
      <c r="H67" s="64">
        <v>696.188240099</v>
      </c>
      <c r="I67" s="40">
        <v>42.661809927</v>
      </c>
      <c r="J67" s="40">
        <v>0</v>
      </c>
      <c r="K67" s="40">
        <v>0</v>
      </c>
      <c r="L67" s="47">
        <v>327.083354141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236.254372951</v>
      </c>
      <c r="S67" s="40">
        <v>1.414666891</v>
      </c>
      <c r="T67" s="40">
        <v>0</v>
      </c>
      <c r="U67" s="40">
        <v>0</v>
      </c>
      <c r="V67" s="47">
        <v>49.47574155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2.980273365</v>
      </c>
      <c r="AC67" s="40">
        <v>0</v>
      </c>
      <c r="AD67" s="40">
        <v>0</v>
      </c>
      <c r="AE67" s="40">
        <v>0</v>
      </c>
      <c r="AF67" s="47">
        <v>0.008147747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2.114191741</v>
      </c>
      <c r="AM67" s="40">
        <v>0</v>
      </c>
      <c r="AN67" s="40">
        <v>0</v>
      </c>
      <c r="AO67" s="40">
        <v>0</v>
      </c>
      <c r="AP67" s="47">
        <v>0</v>
      </c>
      <c r="AQ67" s="64">
        <v>0.016676175</v>
      </c>
      <c r="AR67" s="46">
        <v>0</v>
      </c>
      <c r="AS67" s="40">
        <v>0</v>
      </c>
      <c r="AT67" s="40">
        <v>0</v>
      </c>
      <c r="AU67" s="47">
        <v>0</v>
      </c>
      <c r="AV67" s="64">
        <v>3193.515798592</v>
      </c>
      <c r="AW67" s="40">
        <v>102.885535999</v>
      </c>
      <c r="AX67" s="40">
        <v>0.214831094</v>
      </c>
      <c r="AY67" s="40">
        <v>0</v>
      </c>
      <c r="AZ67" s="47">
        <v>977.659812832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1194.075615878</v>
      </c>
      <c r="BG67" s="46">
        <v>14.823134638</v>
      </c>
      <c r="BH67" s="40">
        <v>0.079265451</v>
      </c>
      <c r="BI67" s="40">
        <v>0</v>
      </c>
      <c r="BJ67" s="47">
        <v>141.100301667</v>
      </c>
      <c r="BK67" s="42">
        <v>7001.115186605</v>
      </c>
      <c r="BL67" s="87"/>
    </row>
    <row r="68" spans="1:64" ht="12.75">
      <c r="A68" s="10"/>
      <c r="B68" s="21" t="s">
        <v>129</v>
      </c>
      <c r="C68" s="48">
        <v>0</v>
      </c>
      <c r="D68" s="46">
        <v>0.700530323</v>
      </c>
      <c r="E68" s="40">
        <v>0</v>
      </c>
      <c r="F68" s="40">
        <v>0</v>
      </c>
      <c r="G68" s="47">
        <v>0</v>
      </c>
      <c r="H68" s="64">
        <v>15.589570083</v>
      </c>
      <c r="I68" s="40">
        <v>0.967674305</v>
      </c>
      <c r="J68" s="40">
        <v>0</v>
      </c>
      <c r="K68" s="40">
        <v>0</v>
      </c>
      <c r="L68" s="47">
        <v>30.762442672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6.588674981</v>
      </c>
      <c r="S68" s="40">
        <v>10.33963615</v>
      </c>
      <c r="T68" s="40">
        <v>0</v>
      </c>
      <c r="U68" s="40">
        <v>0</v>
      </c>
      <c r="V68" s="47">
        <v>4.897073674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11.667602426</v>
      </c>
      <c r="AW68" s="40">
        <v>1.753734338</v>
      </c>
      <c r="AX68" s="40">
        <v>0</v>
      </c>
      <c r="AY68" s="40">
        <v>0</v>
      </c>
      <c r="AZ68" s="47">
        <v>15.352509826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4.638397623</v>
      </c>
      <c r="BG68" s="46">
        <v>0.050080664</v>
      </c>
      <c r="BH68" s="40">
        <v>0</v>
      </c>
      <c r="BI68" s="40">
        <v>0</v>
      </c>
      <c r="BJ68" s="47">
        <v>1.869141404</v>
      </c>
      <c r="BK68" s="42">
        <v>105.177068469</v>
      </c>
      <c r="BL68" s="87"/>
    </row>
    <row r="69" spans="1:64" ht="12.75">
      <c r="A69" s="10"/>
      <c r="B69" s="21" t="s">
        <v>110</v>
      </c>
      <c r="C69" s="48">
        <v>0</v>
      </c>
      <c r="D69" s="46">
        <v>33.257186132</v>
      </c>
      <c r="E69" s="40">
        <v>0</v>
      </c>
      <c r="F69" s="40">
        <v>0</v>
      </c>
      <c r="G69" s="47">
        <v>0</v>
      </c>
      <c r="H69" s="64">
        <v>215.222614435</v>
      </c>
      <c r="I69" s="40">
        <v>96.753643058</v>
      </c>
      <c r="J69" s="40">
        <v>0</v>
      </c>
      <c r="K69" s="40">
        <v>0</v>
      </c>
      <c r="L69" s="47">
        <v>444.889769715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72.311496698</v>
      </c>
      <c r="S69" s="40">
        <v>72.38168956</v>
      </c>
      <c r="T69" s="40">
        <v>0</v>
      </c>
      <c r="U69" s="40">
        <v>0</v>
      </c>
      <c r="V69" s="47">
        <v>32.624931963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0.713169469</v>
      </c>
      <c r="AC69" s="40">
        <v>0</v>
      </c>
      <c r="AD69" s="40">
        <v>0</v>
      </c>
      <c r="AE69" s="40">
        <v>0</v>
      </c>
      <c r="AF69" s="47">
        <v>0.059294316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0.471481853</v>
      </c>
      <c r="AM69" s="40">
        <v>0</v>
      </c>
      <c r="AN69" s="40">
        <v>0</v>
      </c>
      <c r="AO69" s="40">
        <v>0</v>
      </c>
      <c r="AP69" s="47">
        <v>0.06459145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1834.153757496</v>
      </c>
      <c r="AW69" s="40">
        <v>243.160038766</v>
      </c>
      <c r="AX69" s="40">
        <v>0.0071451250000000004</v>
      </c>
      <c r="AY69" s="40">
        <v>0</v>
      </c>
      <c r="AZ69" s="47">
        <v>2091.697127261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635.269279818</v>
      </c>
      <c r="BG69" s="46">
        <v>46.542307042</v>
      </c>
      <c r="BH69" s="40">
        <v>0.504725199</v>
      </c>
      <c r="BI69" s="40">
        <v>0</v>
      </c>
      <c r="BJ69" s="47">
        <v>254.208859946</v>
      </c>
      <c r="BK69" s="42">
        <v>6074.293109302</v>
      </c>
      <c r="BL69" s="87"/>
    </row>
    <row r="70" spans="1:64" ht="12.75">
      <c r="A70" s="10"/>
      <c r="B70" s="21" t="s">
        <v>107</v>
      </c>
      <c r="C70" s="48">
        <v>0</v>
      </c>
      <c r="D70" s="46">
        <v>345.484857373</v>
      </c>
      <c r="E70" s="40">
        <v>0</v>
      </c>
      <c r="F70" s="40">
        <v>0</v>
      </c>
      <c r="G70" s="47">
        <v>0</v>
      </c>
      <c r="H70" s="64">
        <v>8.617861956</v>
      </c>
      <c r="I70" s="40">
        <v>291.143756241</v>
      </c>
      <c r="J70" s="40">
        <v>0</v>
      </c>
      <c r="K70" s="40">
        <v>0</v>
      </c>
      <c r="L70" s="47">
        <v>376.095892823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2.189841399</v>
      </c>
      <c r="S70" s="40">
        <v>15.44242556</v>
      </c>
      <c r="T70" s="40">
        <v>0</v>
      </c>
      <c r="U70" s="40">
        <v>0</v>
      </c>
      <c r="V70" s="47">
        <v>13.011516062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0</v>
      </c>
      <c r="AC70" s="40">
        <v>0</v>
      </c>
      <c r="AD70" s="40">
        <v>0</v>
      </c>
      <c r="AE70" s="40">
        <v>0</v>
      </c>
      <c r="AF70" s="47">
        <v>0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0</v>
      </c>
      <c r="AM70" s="40">
        <v>0</v>
      </c>
      <c r="AN70" s="40">
        <v>0</v>
      </c>
      <c r="AO70" s="40">
        <v>0</v>
      </c>
      <c r="AP70" s="47">
        <v>0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23.676179226</v>
      </c>
      <c r="AW70" s="40">
        <v>81.412928972</v>
      </c>
      <c r="AX70" s="40">
        <v>0</v>
      </c>
      <c r="AY70" s="40">
        <v>0</v>
      </c>
      <c r="AZ70" s="47">
        <v>231.394908468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6.940810699</v>
      </c>
      <c r="BG70" s="46">
        <v>49.765676149</v>
      </c>
      <c r="BH70" s="40">
        <v>0</v>
      </c>
      <c r="BI70" s="40">
        <v>0</v>
      </c>
      <c r="BJ70" s="47">
        <v>28.355467486</v>
      </c>
      <c r="BK70" s="42">
        <v>1473.532122414</v>
      </c>
      <c r="BL70" s="87"/>
    </row>
    <row r="71" spans="1:64" ht="12.75">
      <c r="A71" s="10"/>
      <c r="B71" s="21" t="s">
        <v>111</v>
      </c>
      <c r="C71" s="48">
        <v>0</v>
      </c>
      <c r="D71" s="46">
        <v>0.808819355</v>
      </c>
      <c r="E71" s="40">
        <v>0</v>
      </c>
      <c r="F71" s="40">
        <v>0</v>
      </c>
      <c r="G71" s="47">
        <v>0</v>
      </c>
      <c r="H71" s="64">
        <v>4.710020687</v>
      </c>
      <c r="I71" s="40">
        <v>10.433034638</v>
      </c>
      <c r="J71" s="40">
        <v>0</v>
      </c>
      <c r="K71" s="40">
        <v>0</v>
      </c>
      <c r="L71" s="47">
        <v>13.214634833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2.17381753</v>
      </c>
      <c r="S71" s="40">
        <v>1.429601357</v>
      </c>
      <c r="T71" s="40">
        <v>0</v>
      </c>
      <c r="U71" s="40">
        <v>0</v>
      </c>
      <c r="V71" s="47">
        <v>0.804078138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</v>
      </c>
      <c r="AC71" s="40">
        <v>0</v>
      </c>
      <c r="AD71" s="40">
        <v>0</v>
      </c>
      <c r="AE71" s="40">
        <v>0</v>
      </c>
      <c r="AF71" s="47">
        <v>0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0.00138369</v>
      </c>
      <c r="AM71" s="40">
        <v>0</v>
      </c>
      <c r="AN71" s="40">
        <v>0</v>
      </c>
      <c r="AO71" s="40">
        <v>0</v>
      </c>
      <c r="AP71" s="47">
        <v>0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48.444793579</v>
      </c>
      <c r="AW71" s="40">
        <v>43.598608987</v>
      </c>
      <c r="AX71" s="40">
        <v>0</v>
      </c>
      <c r="AY71" s="40">
        <v>0</v>
      </c>
      <c r="AZ71" s="47">
        <v>196.758756628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15.211716253</v>
      </c>
      <c r="BG71" s="46">
        <v>1.661611533</v>
      </c>
      <c r="BH71" s="40">
        <v>0</v>
      </c>
      <c r="BI71" s="40">
        <v>0</v>
      </c>
      <c r="BJ71" s="47">
        <v>26.236119881</v>
      </c>
      <c r="BK71" s="42">
        <v>365.486997089</v>
      </c>
      <c r="BL71" s="87"/>
    </row>
    <row r="72" spans="1:64" ht="12.75">
      <c r="A72" s="10"/>
      <c r="B72" s="21" t="s">
        <v>113</v>
      </c>
      <c r="C72" s="48">
        <v>0</v>
      </c>
      <c r="D72" s="46">
        <v>52.567982225</v>
      </c>
      <c r="E72" s="40">
        <v>0</v>
      </c>
      <c r="F72" s="40">
        <v>0</v>
      </c>
      <c r="G72" s="47">
        <v>0</v>
      </c>
      <c r="H72" s="64">
        <v>596.311815886</v>
      </c>
      <c r="I72" s="40">
        <v>253.677284513</v>
      </c>
      <c r="J72" s="40">
        <v>0</v>
      </c>
      <c r="K72" s="40">
        <v>0</v>
      </c>
      <c r="L72" s="47">
        <v>855.322375434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236.26039889</v>
      </c>
      <c r="S72" s="40">
        <v>35.373755052</v>
      </c>
      <c r="T72" s="40">
        <v>0</v>
      </c>
      <c r="U72" s="40">
        <v>0</v>
      </c>
      <c r="V72" s="47">
        <v>72.314546304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2.616014412</v>
      </c>
      <c r="AC72" s="40">
        <v>0</v>
      </c>
      <c r="AD72" s="40">
        <v>0</v>
      </c>
      <c r="AE72" s="40">
        <v>0</v>
      </c>
      <c r="AF72" s="47">
        <v>0.206535282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1.843711908</v>
      </c>
      <c r="AM72" s="40">
        <v>0</v>
      </c>
      <c r="AN72" s="40">
        <v>0</v>
      </c>
      <c r="AO72" s="40">
        <v>0</v>
      </c>
      <c r="AP72" s="47">
        <v>0.026634676</v>
      </c>
      <c r="AQ72" s="64">
        <v>0</v>
      </c>
      <c r="AR72" s="46">
        <v>0.110485519</v>
      </c>
      <c r="AS72" s="40">
        <v>0</v>
      </c>
      <c r="AT72" s="40">
        <v>0</v>
      </c>
      <c r="AU72" s="47">
        <v>0</v>
      </c>
      <c r="AV72" s="64">
        <v>3852.655473038</v>
      </c>
      <c r="AW72" s="40">
        <v>491.184997916</v>
      </c>
      <c r="AX72" s="40">
        <v>0.17328354</v>
      </c>
      <c r="AY72" s="40">
        <v>0</v>
      </c>
      <c r="AZ72" s="47">
        <v>3397.878343813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1346.362184034</v>
      </c>
      <c r="BG72" s="46">
        <v>99.542736377</v>
      </c>
      <c r="BH72" s="40">
        <v>0.040422798</v>
      </c>
      <c r="BI72" s="40">
        <v>0</v>
      </c>
      <c r="BJ72" s="47">
        <v>379.968111509</v>
      </c>
      <c r="BK72" s="42">
        <v>11674.437093126</v>
      </c>
      <c r="BL72" s="87"/>
    </row>
    <row r="73" spans="1:64" ht="12.75">
      <c r="A73" s="10"/>
      <c r="B73" s="21" t="s">
        <v>165</v>
      </c>
      <c r="C73" s="48">
        <v>0</v>
      </c>
      <c r="D73" s="46">
        <v>18.523345617</v>
      </c>
      <c r="E73" s="40">
        <v>0</v>
      </c>
      <c r="F73" s="40">
        <v>0</v>
      </c>
      <c r="G73" s="47">
        <v>0</v>
      </c>
      <c r="H73" s="64">
        <v>202.830810579</v>
      </c>
      <c r="I73" s="40">
        <v>95.98164913</v>
      </c>
      <c r="J73" s="40">
        <v>0</v>
      </c>
      <c r="K73" s="40">
        <v>0</v>
      </c>
      <c r="L73" s="47">
        <v>351.021384834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65.096514714</v>
      </c>
      <c r="S73" s="40">
        <v>15.565115127</v>
      </c>
      <c r="T73" s="40">
        <v>0</v>
      </c>
      <c r="U73" s="40">
        <v>0</v>
      </c>
      <c r="V73" s="47">
        <v>26.361447464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0.465017075</v>
      </c>
      <c r="AC73" s="40">
        <v>0</v>
      </c>
      <c r="AD73" s="40">
        <v>0</v>
      </c>
      <c r="AE73" s="40">
        <v>0</v>
      </c>
      <c r="AF73" s="47">
        <v>0.120090639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0.240072111</v>
      </c>
      <c r="AM73" s="40">
        <v>0</v>
      </c>
      <c r="AN73" s="40">
        <v>0</v>
      </c>
      <c r="AO73" s="40">
        <v>0</v>
      </c>
      <c r="AP73" s="47">
        <v>0.085954245</v>
      </c>
      <c r="AQ73" s="64">
        <v>0</v>
      </c>
      <c r="AR73" s="46">
        <v>0.250403226</v>
      </c>
      <c r="AS73" s="40">
        <v>0</v>
      </c>
      <c r="AT73" s="40">
        <v>0</v>
      </c>
      <c r="AU73" s="47">
        <v>0</v>
      </c>
      <c r="AV73" s="64">
        <v>1599.516515058</v>
      </c>
      <c r="AW73" s="40">
        <v>262.17458589</v>
      </c>
      <c r="AX73" s="40">
        <v>0</v>
      </c>
      <c r="AY73" s="40">
        <v>0</v>
      </c>
      <c r="AZ73" s="47">
        <v>1852.022784555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431.229382226</v>
      </c>
      <c r="BG73" s="46">
        <v>56.191247697</v>
      </c>
      <c r="BH73" s="40">
        <v>0</v>
      </c>
      <c r="BI73" s="40">
        <v>0</v>
      </c>
      <c r="BJ73" s="47">
        <v>226.754773275</v>
      </c>
      <c r="BK73" s="42">
        <v>5204.431093462</v>
      </c>
      <c r="BL73" s="87"/>
    </row>
    <row r="74" spans="1:64" ht="12" customHeight="1">
      <c r="A74" s="10"/>
      <c r="B74" s="21" t="s">
        <v>108</v>
      </c>
      <c r="C74" s="48">
        <v>0</v>
      </c>
      <c r="D74" s="46">
        <v>0.916784014</v>
      </c>
      <c r="E74" s="40">
        <v>0</v>
      </c>
      <c r="F74" s="40">
        <v>0</v>
      </c>
      <c r="G74" s="47">
        <v>0</v>
      </c>
      <c r="H74" s="64">
        <v>31.099632975</v>
      </c>
      <c r="I74" s="40">
        <v>43.153762298</v>
      </c>
      <c r="J74" s="40">
        <v>0</v>
      </c>
      <c r="K74" s="40">
        <v>0</v>
      </c>
      <c r="L74" s="47">
        <v>164.787276142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10.63719446</v>
      </c>
      <c r="S74" s="40">
        <v>30.840005186</v>
      </c>
      <c r="T74" s="40">
        <v>0</v>
      </c>
      <c r="U74" s="40">
        <v>0</v>
      </c>
      <c r="V74" s="47">
        <v>30.967760563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0.000774855</v>
      </c>
      <c r="AC74" s="40">
        <v>0</v>
      </c>
      <c r="AD74" s="40">
        <v>0</v>
      </c>
      <c r="AE74" s="40">
        <v>0</v>
      </c>
      <c r="AF74" s="47">
        <v>0.039638809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0.007273291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347.641313411</v>
      </c>
      <c r="AW74" s="40">
        <v>362.753068028</v>
      </c>
      <c r="AX74" s="40">
        <v>2.129268483</v>
      </c>
      <c r="AY74" s="40">
        <v>0</v>
      </c>
      <c r="AZ74" s="47">
        <v>1905.807305336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132.662490552</v>
      </c>
      <c r="BG74" s="46">
        <v>74.563412832</v>
      </c>
      <c r="BH74" s="40">
        <v>0</v>
      </c>
      <c r="BI74" s="40">
        <v>0</v>
      </c>
      <c r="BJ74" s="47">
        <v>329.359810382</v>
      </c>
      <c r="BK74" s="42">
        <v>3467.366771617</v>
      </c>
      <c r="BL74" s="87"/>
    </row>
    <row r="75" spans="1:64" ht="12" customHeight="1">
      <c r="A75" s="10"/>
      <c r="B75" s="21" t="s">
        <v>132</v>
      </c>
      <c r="C75" s="48">
        <v>0</v>
      </c>
      <c r="D75" s="46">
        <v>61.139472436</v>
      </c>
      <c r="E75" s="40">
        <v>0</v>
      </c>
      <c r="F75" s="40">
        <v>0</v>
      </c>
      <c r="G75" s="47">
        <v>0</v>
      </c>
      <c r="H75" s="64">
        <v>27.295686898</v>
      </c>
      <c r="I75" s="40">
        <v>118.03036216</v>
      </c>
      <c r="J75" s="40">
        <v>0</v>
      </c>
      <c r="K75" s="40">
        <v>0</v>
      </c>
      <c r="L75" s="47">
        <v>238.033963661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7.949247679</v>
      </c>
      <c r="S75" s="40">
        <v>3.113284257</v>
      </c>
      <c r="T75" s="40">
        <v>0</v>
      </c>
      <c r="U75" s="40">
        <v>0</v>
      </c>
      <c r="V75" s="47">
        <v>7.275918315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0.000483129</v>
      </c>
      <c r="AC75" s="40">
        <v>0</v>
      </c>
      <c r="AD75" s="40">
        <v>0</v>
      </c>
      <c r="AE75" s="40">
        <v>0</v>
      </c>
      <c r="AF75" s="47">
        <v>0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0.001235612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0.179950473</v>
      </c>
      <c r="AS75" s="40">
        <v>0</v>
      </c>
      <c r="AT75" s="40">
        <v>0</v>
      </c>
      <c r="AU75" s="47">
        <v>0</v>
      </c>
      <c r="AV75" s="64">
        <v>62.820991117</v>
      </c>
      <c r="AW75" s="40">
        <v>31.77553901</v>
      </c>
      <c r="AX75" s="40">
        <v>0</v>
      </c>
      <c r="AY75" s="40">
        <v>0</v>
      </c>
      <c r="AZ75" s="47">
        <v>224.671589774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18.002497359</v>
      </c>
      <c r="BG75" s="46">
        <v>3.375484569</v>
      </c>
      <c r="BH75" s="40">
        <v>0</v>
      </c>
      <c r="BI75" s="40">
        <v>0</v>
      </c>
      <c r="BJ75" s="47">
        <v>21.897333442</v>
      </c>
      <c r="BK75" s="42">
        <v>825.563039891</v>
      </c>
      <c r="BL75" s="87"/>
    </row>
    <row r="76" spans="1:64" ht="12" customHeight="1">
      <c r="A76" s="10"/>
      <c r="B76" s="21" t="s">
        <v>112</v>
      </c>
      <c r="C76" s="48">
        <v>0</v>
      </c>
      <c r="D76" s="46">
        <v>83.863998081</v>
      </c>
      <c r="E76" s="40">
        <v>0</v>
      </c>
      <c r="F76" s="40">
        <v>0</v>
      </c>
      <c r="G76" s="47">
        <v>0</v>
      </c>
      <c r="H76" s="64">
        <v>70.642126018</v>
      </c>
      <c r="I76" s="40">
        <v>43.921137425</v>
      </c>
      <c r="J76" s="40">
        <v>0</v>
      </c>
      <c r="K76" s="40">
        <v>0</v>
      </c>
      <c r="L76" s="47">
        <v>138.878486095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21.710673902</v>
      </c>
      <c r="S76" s="40">
        <v>0.037767385</v>
      </c>
      <c r="T76" s="40">
        <v>0</v>
      </c>
      <c r="U76" s="40">
        <v>0</v>
      </c>
      <c r="V76" s="47">
        <v>4.65591207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0.186936041</v>
      </c>
      <c r="AC76" s="40">
        <v>0</v>
      </c>
      <c r="AD76" s="40">
        <v>0</v>
      </c>
      <c r="AE76" s="40">
        <v>0</v>
      </c>
      <c r="AF76" s="47">
        <v>0.020136814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0.161165491</v>
      </c>
      <c r="AM76" s="40">
        <v>0</v>
      </c>
      <c r="AN76" s="40">
        <v>0</v>
      </c>
      <c r="AO76" s="40">
        <v>0</v>
      </c>
      <c r="AP76" s="47">
        <v>0.000290348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600.272940318</v>
      </c>
      <c r="AW76" s="40">
        <v>108.55959103</v>
      </c>
      <c r="AX76" s="40">
        <v>0</v>
      </c>
      <c r="AY76" s="40">
        <v>0</v>
      </c>
      <c r="AZ76" s="47">
        <v>697.41776552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147.590011753</v>
      </c>
      <c r="BG76" s="46">
        <v>6.687700175</v>
      </c>
      <c r="BH76" s="40">
        <v>0</v>
      </c>
      <c r="BI76" s="40">
        <v>0</v>
      </c>
      <c r="BJ76" s="47">
        <v>70.180187129</v>
      </c>
      <c r="BK76" s="42">
        <v>1994.786825595</v>
      </c>
      <c r="BL76" s="87"/>
    </row>
    <row r="77" spans="1:64" ht="12.75">
      <c r="A77" s="10"/>
      <c r="B77" s="21" t="s">
        <v>109</v>
      </c>
      <c r="C77" s="48">
        <v>0</v>
      </c>
      <c r="D77" s="46">
        <v>4.065489678</v>
      </c>
      <c r="E77" s="40">
        <v>0</v>
      </c>
      <c r="F77" s="40">
        <v>0</v>
      </c>
      <c r="G77" s="47">
        <v>0</v>
      </c>
      <c r="H77" s="64">
        <v>32.932865621</v>
      </c>
      <c r="I77" s="40">
        <v>16.819000448</v>
      </c>
      <c r="J77" s="40">
        <v>0</v>
      </c>
      <c r="K77" s="40">
        <v>0</v>
      </c>
      <c r="L77" s="47">
        <v>23.241751183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12.019416541</v>
      </c>
      <c r="S77" s="40">
        <v>0</v>
      </c>
      <c r="T77" s="40">
        <v>0</v>
      </c>
      <c r="U77" s="40">
        <v>0</v>
      </c>
      <c r="V77" s="47">
        <v>3.117881365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0.01072252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0.060660465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26.805315639</v>
      </c>
      <c r="AW77" s="40">
        <v>5.772262298</v>
      </c>
      <c r="AX77" s="40">
        <v>0</v>
      </c>
      <c r="AY77" s="40">
        <v>0</v>
      </c>
      <c r="AZ77" s="47">
        <v>16.419254693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11.269969133</v>
      </c>
      <c r="BG77" s="46">
        <v>0.455748901</v>
      </c>
      <c r="BH77" s="40">
        <v>0</v>
      </c>
      <c r="BI77" s="40">
        <v>0</v>
      </c>
      <c r="BJ77" s="47">
        <v>5.834346678</v>
      </c>
      <c r="BK77" s="42">
        <v>158.824685163</v>
      </c>
      <c r="BL77" s="87"/>
    </row>
    <row r="78" spans="1:64" ht="12.75">
      <c r="A78" s="10"/>
      <c r="B78" s="21" t="s">
        <v>116</v>
      </c>
      <c r="C78" s="48">
        <v>0</v>
      </c>
      <c r="D78" s="46">
        <v>0.956185665</v>
      </c>
      <c r="E78" s="40">
        <v>0</v>
      </c>
      <c r="F78" s="40">
        <v>0</v>
      </c>
      <c r="G78" s="47">
        <v>0</v>
      </c>
      <c r="H78" s="64">
        <v>32.535808042</v>
      </c>
      <c r="I78" s="40">
        <v>0.474434856</v>
      </c>
      <c r="J78" s="40">
        <v>0</v>
      </c>
      <c r="K78" s="40">
        <v>0</v>
      </c>
      <c r="L78" s="47">
        <v>19.889909385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7.769533466</v>
      </c>
      <c r="S78" s="40">
        <v>1.050240298</v>
      </c>
      <c r="T78" s="40">
        <v>0</v>
      </c>
      <c r="U78" s="40">
        <v>0</v>
      </c>
      <c r="V78" s="47">
        <v>3.062576672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0.87191923</v>
      </c>
      <c r="AC78" s="40">
        <v>0</v>
      </c>
      <c r="AD78" s="40">
        <v>0</v>
      </c>
      <c r="AE78" s="40">
        <v>0</v>
      </c>
      <c r="AF78" s="47">
        <v>0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0.286268291</v>
      </c>
      <c r="AM78" s="40">
        <v>0</v>
      </c>
      <c r="AN78" s="40">
        <v>0</v>
      </c>
      <c r="AO78" s="40">
        <v>0</v>
      </c>
      <c r="AP78" s="47">
        <v>0</v>
      </c>
      <c r="AQ78" s="64">
        <v>0</v>
      </c>
      <c r="AR78" s="46">
        <v>0</v>
      </c>
      <c r="AS78" s="40">
        <v>0</v>
      </c>
      <c r="AT78" s="40">
        <v>0</v>
      </c>
      <c r="AU78" s="47">
        <v>0</v>
      </c>
      <c r="AV78" s="64">
        <v>573.885484474</v>
      </c>
      <c r="AW78" s="40">
        <v>27.511492662</v>
      </c>
      <c r="AX78" s="40">
        <v>0.327230418</v>
      </c>
      <c r="AY78" s="40">
        <v>0</v>
      </c>
      <c r="AZ78" s="47">
        <v>210.861252604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113.281876629</v>
      </c>
      <c r="BG78" s="46">
        <v>3.85907013</v>
      </c>
      <c r="BH78" s="40">
        <v>0</v>
      </c>
      <c r="BI78" s="40">
        <v>0</v>
      </c>
      <c r="BJ78" s="47">
        <v>22.849833336</v>
      </c>
      <c r="BK78" s="42">
        <v>1019.473116158</v>
      </c>
      <c r="BL78" s="87"/>
    </row>
    <row r="79" spans="1:64" ht="12.75">
      <c r="A79" s="10"/>
      <c r="B79" s="21" t="s">
        <v>164</v>
      </c>
      <c r="C79" s="48">
        <v>0</v>
      </c>
      <c r="D79" s="46">
        <v>46.305481585</v>
      </c>
      <c r="E79" s="40">
        <v>0</v>
      </c>
      <c r="F79" s="40">
        <v>0</v>
      </c>
      <c r="G79" s="47">
        <v>0</v>
      </c>
      <c r="H79" s="64">
        <v>9.809871944</v>
      </c>
      <c r="I79" s="40">
        <v>11.438029845</v>
      </c>
      <c r="J79" s="40">
        <v>0</v>
      </c>
      <c r="K79" s="40">
        <v>0</v>
      </c>
      <c r="L79" s="47">
        <v>98.131843738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5.106121017</v>
      </c>
      <c r="S79" s="40">
        <v>4.189098981</v>
      </c>
      <c r="T79" s="40">
        <v>0</v>
      </c>
      <c r="U79" s="40">
        <v>0</v>
      </c>
      <c r="V79" s="47">
        <v>4.302237789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0.015005963</v>
      </c>
      <c r="AC79" s="40">
        <v>0</v>
      </c>
      <c r="AD79" s="40">
        <v>0</v>
      </c>
      <c r="AE79" s="40">
        <v>0</v>
      </c>
      <c r="AF79" s="47">
        <v>0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0.00181134</v>
      </c>
      <c r="AM79" s="40">
        <v>0</v>
      </c>
      <c r="AN79" s="40">
        <v>0</v>
      </c>
      <c r="AO79" s="40">
        <v>0</v>
      </c>
      <c r="AP79" s="47">
        <v>0</v>
      </c>
      <c r="AQ79" s="64">
        <v>0</v>
      </c>
      <c r="AR79" s="46">
        <v>0</v>
      </c>
      <c r="AS79" s="40">
        <v>0</v>
      </c>
      <c r="AT79" s="40">
        <v>0</v>
      </c>
      <c r="AU79" s="47">
        <v>0</v>
      </c>
      <c r="AV79" s="64">
        <v>44.121895729</v>
      </c>
      <c r="AW79" s="40">
        <v>24.91330972</v>
      </c>
      <c r="AX79" s="40">
        <v>0</v>
      </c>
      <c r="AY79" s="40">
        <v>0</v>
      </c>
      <c r="AZ79" s="47">
        <v>107.859908156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19.152873021</v>
      </c>
      <c r="BG79" s="46">
        <v>3.795422698</v>
      </c>
      <c r="BH79" s="40">
        <v>0</v>
      </c>
      <c r="BI79" s="40">
        <v>0</v>
      </c>
      <c r="BJ79" s="47">
        <v>19.245222257032072</v>
      </c>
      <c r="BK79" s="42">
        <v>398.38813378303206</v>
      </c>
      <c r="BL79" s="87"/>
    </row>
    <row r="80" spans="1:64" ht="12.75">
      <c r="A80" s="31"/>
      <c r="B80" s="32" t="s">
        <v>77</v>
      </c>
      <c r="C80" s="102">
        <f aca="true" t="shared" si="10" ref="C80:AH80">SUM(C62:C79)</f>
        <v>0</v>
      </c>
      <c r="D80" s="72">
        <f t="shared" si="10"/>
        <v>692.676994637</v>
      </c>
      <c r="E80" s="72">
        <f t="shared" si="10"/>
        <v>0</v>
      </c>
      <c r="F80" s="72">
        <f t="shared" si="10"/>
        <v>0</v>
      </c>
      <c r="G80" s="72">
        <f t="shared" si="10"/>
        <v>0</v>
      </c>
      <c r="H80" s="72">
        <f t="shared" si="10"/>
        <v>2250.528420531</v>
      </c>
      <c r="I80" s="72">
        <f t="shared" si="10"/>
        <v>1086.432105695</v>
      </c>
      <c r="J80" s="72">
        <f t="shared" si="10"/>
        <v>0</v>
      </c>
      <c r="K80" s="72">
        <f t="shared" si="10"/>
        <v>0</v>
      </c>
      <c r="L80" s="72">
        <f t="shared" si="10"/>
        <v>3450.919428238</v>
      </c>
      <c r="M80" s="72">
        <f t="shared" si="10"/>
        <v>0</v>
      </c>
      <c r="N80" s="72">
        <f t="shared" si="10"/>
        <v>0</v>
      </c>
      <c r="O80" s="72">
        <f t="shared" si="10"/>
        <v>0</v>
      </c>
      <c r="P80" s="72">
        <f t="shared" si="10"/>
        <v>0</v>
      </c>
      <c r="Q80" s="72">
        <f t="shared" si="10"/>
        <v>0</v>
      </c>
      <c r="R80" s="72">
        <f t="shared" si="10"/>
        <v>805.4469201570001</v>
      </c>
      <c r="S80" s="72">
        <f t="shared" si="10"/>
        <v>197.33007858000002</v>
      </c>
      <c r="T80" s="72">
        <f t="shared" si="10"/>
        <v>0</v>
      </c>
      <c r="U80" s="72">
        <f t="shared" si="10"/>
        <v>0</v>
      </c>
      <c r="V80" s="72">
        <f t="shared" si="10"/>
        <v>279.988521487</v>
      </c>
      <c r="W80" s="72">
        <f t="shared" si="10"/>
        <v>0</v>
      </c>
      <c r="X80" s="72">
        <f t="shared" si="10"/>
        <v>0</v>
      </c>
      <c r="Y80" s="72">
        <f t="shared" si="10"/>
        <v>0</v>
      </c>
      <c r="Z80" s="72">
        <f t="shared" si="10"/>
        <v>0</v>
      </c>
      <c r="AA80" s="72">
        <f t="shared" si="10"/>
        <v>0</v>
      </c>
      <c r="AB80" s="72">
        <f t="shared" si="10"/>
        <v>8.985463968</v>
      </c>
      <c r="AC80" s="72">
        <f t="shared" si="10"/>
        <v>0</v>
      </c>
      <c r="AD80" s="72">
        <f t="shared" si="10"/>
        <v>0</v>
      </c>
      <c r="AE80" s="72">
        <f t="shared" si="10"/>
        <v>0</v>
      </c>
      <c r="AF80" s="72">
        <f t="shared" si="10"/>
        <v>0.455008725</v>
      </c>
      <c r="AG80" s="72">
        <f t="shared" si="10"/>
        <v>0</v>
      </c>
      <c r="AH80" s="72">
        <f t="shared" si="10"/>
        <v>0</v>
      </c>
      <c r="AI80" s="72">
        <f aca="true" t="shared" si="11" ref="AI80:BJ80">SUM(AI62:AI79)</f>
        <v>0</v>
      </c>
      <c r="AJ80" s="72">
        <f t="shared" si="11"/>
        <v>0</v>
      </c>
      <c r="AK80" s="72">
        <f t="shared" si="11"/>
        <v>0</v>
      </c>
      <c r="AL80" s="72">
        <f t="shared" si="11"/>
        <v>5.569657489999999</v>
      </c>
      <c r="AM80" s="72">
        <f t="shared" si="11"/>
        <v>0</v>
      </c>
      <c r="AN80" s="72">
        <f t="shared" si="11"/>
        <v>0</v>
      </c>
      <c r="AO80" s="72">
        <f t="shared" si="11"/>
        <v>0</v>
      </c>
      <c r="AP80" s="72">
        <f t="shared" si="11"/>
        <v>0.206575517</v>
      </c>
      <c r="AQ80" s="72">
        <f t="shared" si="11"/>
        <v>0.054713097</v>
      </c>
      <c r="AR80" s="72">
        <f t="shared" si="11"/>
        <v>0.540839218</v>
      </c>
      <c r="AS80" s="72">
        <f t="shared" si="11"/>
        <v>0</v>
      </c>
      <c r="AT80" s="72">
        <f t="shared" si="11"/>
        <v>0</v>
      </c>
      <c r="AU80" s="72">
        <f t="shared" si="11"/>
        <v>0</v>
      </c>
      <c r="AV80" s="72">
        <f t="shared" si="11"/>
        <v>13949.050448476</v>
      </c>
      <c r="AW80" s="72">
        <f t="shared" si="11"/>
        <v>2000.2568871249998</v>
      </c>
      <c r="AX80" s="72">
        <f t="shared" si="11"/>
        <v>3.266257662</v>
      </c>
      <c r="AY80" s="72">
        <f t="shared" si="11"/>
        <v>0</v>
      </c>
      <c r="AZ80" s="72">
        <f t="shared" si="11"/>
        <v>13233.094891115</v>
      </c>
      <c r="BA80" s="72">
        <f t="shared" si="11"/>
        <v>0</v>
      </c>
      <c r="BB80" s="72">
        <f t="shared" si="11"/>
        <v>0</v>
      </c>
      <c r="BC80" s="72">
        <f t="shared" si="11"/>
        <v>0</v>
      </c>
      <c r="BD80" s="72">
        <f t="shared" si="11"/>
        <v>0</v>
      </c>
      <c r="BE80" s="72">
        <f t="shared" si="11"/>
        <v>0</v>
      </c>
      <c r="BF80" s="72">
        <f t="shared" si="11"/>
        <v>4547.627877014</v>
      </c>
      <c r="BG80" s="72">
        <f t="shared" si="11"/>
        <v>379.76744946099996</v>
      </c>
      <c r="BH80" s="72">
        <f t="shared" si="11"/>
        <v>0.6244134480000001</v>
      </c>
      <c r="BI80" s="72">
        <f t="shared" si="11"/>
        <v>0</v>
      </c>
      <c r="BJ80" s="72">
        <f t="shared" si="11"/>
        <v>1697.734615187032</v>
      </c>
      <c r="BK80" s="84">
        <f>SUM(C80:BJ80)</f>
        <v>44590.55756682802</v>
      </c>
      <c r="BL80" s="87"/>
    </row>
    <row r="81" spans="1:64" ht="12.75">
      <c r="A81" s="31"/>
      <c r="B81" s="33" t="s">
        <v>75</v>
      </c>
      <c r="C81" s="44">
        <f aca="true" t="shared" si="12" ref="C81:AH81">+C80+C60</f>
        <v>0</v>
      </c>
      <c r="D81" s="63">
        <f t="shared" si="12"/>
        <v>693.908802967</v>
      </c>
      <c r="E81" s="63">
        <f t="shared" si="12"/>
        <v>0</v>
      </c>
      <c r="F81" s="63">
        <f t="shared" si="12"/>
        <v>0</v>
      </c>
      <c r="G81" s="62">
        <f t="shared" si="12"/>
        <v>0</v>
      </c>
      <c r="H81" s="43">
        <f t="shared" si="12"/>
        <v>3175.250948592</v>
      </c>
      <c r="I81" s="63">
        <f t="shared" si="12"/>
        <v>1086.917954877</v>
      </c>
      <c r="J81" s="63">
        <f t="shared" si="12"/>
        <v>0</v>
      </c>
      <c r="K81" s="63">
        <f t="shared" si="12"/>
        <v>0</v>
      </c>
      <c r="L81" s="62">
        <f t="shared" si="12"/>
        <v>3513.523839589</v>
      </c>
      <c r="M81" s="43">
        <f t="shared" si="12"/>
        <v>0</v>
      </c>
      <c r="N81" s="63">
        <f t="shared" si="12"/>
        <v>0</v>
      </c>
      <c r="O81" s="63">
        <f t="shared" si="12"/>
        <v>0</v>
      </c>
      <c r="P81" s="63">
        <f t="shared" si="12"/>
        <v>0</v>
      </c>
      <c r="Q81" s="62">
        <f t="shared" si="12"/>
        <v>0</v>
      </c>
      <c r="R81" s="43">
        <f t="shared" si="12"/>
        <v>1382.5259081200002</v>
      </c>
      <c r="S81" s="63">
        <f t="shared" si="12"/>
        <v>197.337043555</v>
      </c>
      <c r="T81" s="63">
        <f t="shared" si="12"/>
        <v>0</v>
      </c>
      <c r="U81" s="63">
        <f t="shared" si="12"/>
        <v>0</v>
      </c>
      <c r="V81" s="62">
        <f t="shared" si="12"/>
        <v>296.512288383</v>
      </c>
      <c r="W81" s="43">
        <f t="shared" si="12"/>
        <v>0</v>
      </c>
      <c r="X81" s="63">
        <f t="shared" si="12"/>
        <v>0</v>
      </c>
      <c r="Y81" s="63">
        <f t="shared" si="12"/>
        <v>0</v>
      </c>
      <c r="Z81" s="63">
        <f t="shared" si="12"/>
        <v>0</v>
      </c>
      <c r="AA81" s="62">
        <f t="shared" si="12"/>
        <v>0</v>
      </c>
      <c r="AB81" s="43">
        <f t="shared" si="12"/>
        <v>12.006089994</v>
      </c>
      <c r="AC81" s="63">
        <f t="shared" si="12"/>
        <v>0</v>
      </c>
      <c r="AD81" s="63">
        <f t="shared" si="12"/>
        <v>0</v>
      </c>
      <c r="AE81" s="63">
        <f t="shared" si="12"/>
        <v>0</v>
      </c>
      <c r="AF81" s="62">
        <f t="shared" si="12"/>
        <v>0.521797213</v>
      </c>
      <c r="AG81" s="43">
        <f t="shared" si="12"/>
        <v>0</v>
      </c>
      <c r="AH81" s="63">
        <f t="shared" si="12"/>
        <v>0</v>
      </c>
      <c r="AI81" s="63">
        <f aca="true" t="shared" si="13" ref="AI81:BK81">+AI80+AI60</f>
        <v>0</v>
      </c>
      <c r="AJ81" s="63">
        <f t="shared" si="13"/>
        <v>0</v>
      </c>
      <c r="AK81" s="62">
        <f t="shared" si="13"/>
        <v>0</v>
      </c>
      <c r="AL81" s="43">
        <f t="shared" si="13"/>
        <v>6.9105154419999995</v>
      </c>
      <c r="AM81" s="63">
        <f t="shared" si="13"/>
        <v>0</v>
      </c>
      <c r="AN81" s="63">
        <f t="shared" si="13"/>
        <v>0</v>
      </c>
      <c r="AO81" s="63">
        <f t="shared" si="13"/>
        <v>0</v>
      </c>
      <c r="AP81" s="62">
        <f t="shared" si="13"/>
        <v>0.21725445599999998</v>
      </c>
      <c r="AQ81" s="43">
        <f t="shared" si="13"/>
        <v>0.054713097</v>
      </c>
      <c r="AR81" s="63">
        <f t="shared" si="13"/>
        <v>0.540839218</v>
      </c>
      <c r="AS81" s="63">
        <f t="shared" si="13"/>
        <v>0</v>
      </c>
      <c r="AT81" s="63">
        <f t="shared" si="13"/>
        <v>0</v>
      </c>
      <c r="AU81" s="62">
        <f t="shared" si="13"/>
        <v>0</v>
      </c>
      <c r="AV81" s="43">
        <f t="shared" si="13"/>
        <v>18140.311269706</v>
      </c>
      <c r="AW81" s="63">
        <f t="shared" si="13"/>
        <v>2009.3469427979999</v>
      </c>
      <c r="AX81" s="63">
        <f t="shared" si="13"/>
        <v>3.266257662</v>
      </c>
      <c r="AY81" s="63">
        <f t="shared" si="13"/>
        <v>0</v>
      </c>
      <c r="AZ81" s="62">
        <f t="shared" si="13"/>
        <v>13850.580863823001</v>
      </c>
      <c r="BA81" s="43">
        <f t="shared" si="13"/>
        <v>0</v>
      </c>
      <c r="BB81" s="63">
        <f t="shared" si="13"/>
        <v>0</v>
      </c>
      <c r="BC81" s="63">
        <f t="shared" si="13"/>
        <v>0</v>
      </c>
      <c r="BD81" s="63">
        <f t="shared" si="13"/>
        <v>0</v>
      </c>
      <c r="BE81" s="62">
        <f t="shared" si="13"/>
        <v>0</v>
      </c>
      <c r="BF81" s="43">
        <f t="shared" si="13"/>
        <v>6440.2352489429995</v>
      </c>
      <c r="BG81" s="63">
        <f t="shared" si="13"/>
        <v>383.10955528599993</v>
      </c>
      <c r="BH81" s="63">
        <f t="shared" si="13"/>
        <v>0.6244134480000001</v>
      </c>
      <c r="BI81" s="63">
        <f t="shared" si="13"/>
        <v>0</v>
      </c>
      <c r="BJ81" s="62">
        <f t="shared" si="13"/>
        <v>1846.5278161157487</v>
      </c>
      <c r="BK81" s="115">
        <f t="shared" si="13"/>
        <v>53040.23036328474</v>
      </c>
      <c r="BL81" s="87"/>
    </row>
    <row r="82" spans="1:64" ht="3" customHeight="1">
      <c r="A82" s="10"/>
      <c r="B82" s="17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6"/>
      <c r="BL82" s="87"/>
    </row>
    <row r="83" spans="1:64" ht="12.75">
      <c r="A83" s="10" t="s">
        <v>16</v>
      </c>
      <c r="B83" s="16" t="s">
        <v>8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6"/>
      <c r="BL83" s="87"/>
    </row>
    <row r="84" spans="1:64" ht="12.75">
      <c r="A84" s="10" t="s">
        <v>67</v>
      </c>
      <c r="B84" s="17" t="s">
        <v>17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6"/>
      <c r="BL84" s="87"/>
    </row>
    <row r="85" spans="1:64" ht="12.75">
      <c r="A85" s="10"/>
      <c r="B85" s="21" t="s">
        <v>125</v>
      </c>
      <c r="C85" s="48">
        <v>0</v>
      </c>
      <c r="D85" s="46">
        <v>1.119715654</v>
      </c>
      <c r="E85" s="40">
        <v>0</v>
      </c>
      <c r="F85" s="40">
        <v>0</v>
      </c>
      <c r="G85" s="47">
        <v>0</v>
      </c>
      <c r="H85" s="64">
        <v>93.29469741</v>
      </c>
      <c r="I85" s="40">
        <v>87.827573693</v>
      </c>
      <c r="J85" s="40">
        <v>0.030338014</v>
      </c>
      <c r="K85" s="40">
        <v>0</v>
      </c>
      <c r="L85" s="47">
        <v>174.899211493</v>
      </c>
      <c r="M85" s="64">
        <v>0</v>
      </c>
      <c r="N85" s="46">
        <v>0</v>
      </c>
      <c r="O85" s="40">
        <v>0</v>
      </c>
      <c r="P85" s="40">
        <v>0</v>
      </c>
      <c r="Q85" s="47">
        <v>0</v>
      </c>
      <c r="R85" s="64">
        <v>32.159839686</v>
      </c>
      <c r="S85" s="40">
        <v>2.086442478</v>
      </c>
      <c r="T85" s="40">
        <v>0</v>
      </c>
      <c r="U85" s="40">
        <v>0</v>
      </c>
      <c r="V85" s="47">
        <v>26.056825085</v>
      </c>
      <c r="W85" s="64">
        <v>0</v>
      </c>
      <c r="X85" s="40">
        <v>0</v>
      </c>
      <c r="Y85" s="40">
        <v>0</v>
      </c>
      <c r="Z85" s="40">
        <v>0</v>
      </c>
      <c r="AA85" s="47">
        <v>0</v>
      </c>
      <c r="AB85" s="64">
        <v>0.16925785</v>
      </c>
      <c r="AC85" s="40">
        <v>0</v>
      </c>
      <c r="AD85" s="40">
        <v>0</v>
      </c>
      <c r="AE85" s="40">
        <v>0</v>
      </c>
      <c r="AF85" s="47">
        <v>0.7851209</v>
      </c>
      <c r="AG85" s="64">
        <v>0</v>
      </c>
      <c r="AH85" s="40">
        <v>0</v>
      </c>
      <c r="AI85" s="40">
        <v>0</v>
      </c>
      <c r="AJ85" s="40">
        <v>0</v>
      </c>
      <c r="AK85" s="47">
        <v>0</v>
      </c>
      <c r="AL85" s="64">
        <v>0.040642665</v>
      </c>
      <c r="AM85" s="40">
        <v>0</v>
      </c>
      <c r="AN85" s="40">
        <v>0</v>
      </c>
      <c r="AO85" s="40">
        <v>0</v>
      </c>
      <c r="AP85" s="47">
        <v>0.055757697</v>
      </c>
      <c r="AQ85" s="64">
        <v>0</v>
      </c>
      <c r="AR85" s="46">
        <v>0</v>
      </c>
      <c r="AS85" s="40">
        <v>0</v>
      </c>
      <c r="AT85" s="40">
        <v>0</v>
      </c>
      <c r="AU85" s="47">
        <v>0</v>
      </c>
      <c r="AV85" s="64">
        <v>1141.087137376</v>
      </c>
      <c r="AW85" s="40">
        <v>369.607570163</v>
      </c>
      <c r="AX85" s="40">
        <v>0</v>
      </c>
      <c r="AY85" s="40">
        <v>0</v>
      </c>
      <c r="AZ85" s="47">
        <v>3632.50573087</v>
      </c>
      <c r="BA85" s="64">
        <v>0</v>
      </c>
      <c r="BB85" s="46">
        <v>0</v>
      </c>
      <c r="BC85" s="40">
        <v>0</v>
      </c>
      <c r="BD85" s="40">
        <v>0</v>
      </c>
      <c r="BE85" s="47">
        <v>0</v>
      </c>
      <c r="BF85" s="64">
        <v>396.454155509</v>
      </c>
      <c r="BG85" s="46">
        <v>25.073805949</v>
      </c>
      <c r="BH85" s="40">
        <v>0</v>
      </c>
      <c r="BI85" s="40">
        <v>0</v>
      </c>
      <c r="BJ85" s="47">
        <v>600.4870128012733</v>
      </c>
      <c r="BK85" s="54">
        <v>6583.740835293274</v>
      </c>
      <c r="BL85" s="87"/>
    </row>
    <row r="86" spans="1:64" ht="12.75">
      <c r="A86" s="31"/>
      <c r="B86" s="33" t="s">
        <v>74</v>
      </c>
      <c r="C86" s="44">
        <f aca="true" t="shared" si="14" ref="C86:AH86">SUM(C85:C85)</f>
        <v>0</v>
      </c>
      <c r="D86" s="63">
        <f t="shared" si="14"/>
        <v>1.119715654</v>
      </c>
      <c r="E86" s="63">
        <f t="shared" si="14"/>
        <v>0</v>
      </c>
      <c r="F86" s="63">
        <f t="shared" si="14"/>
        <v>0</v>
      </c>
      <c r="G86" s="62">
        <f t="shared" si="14"/>
        <v>0</v>
      </c>
      <c r="H86" s="43">
        <f t="shared" si="14"/>
        <v>93.29469741</v>
      </c>
      <c r="I86" s="63">
        <f t="shared" si="14"/>
        <v>87.827573693</v>
      </c>
      <c r="J86" s="63">
        <f t="shared" si="14"/>
        <v>0.030338014</v>
      </c>
      <c r="K86" s="63">
        <f t="shared" si="14"/>
        <v>0</v>
      </c>
      <c r="L86" s="62">
        <f t="shared" si="14"/>
        <v>174.899211493</v>
      </c>
      <c r="M86" s="43">
        <f t="shared" si="14"/>
        <v>0</v>
      </c>
      <c r="N86" s="63">
        <f t="shared" si="14"/>
        <v>0</v>
      </c>
      <c r="O86" s="63">
        <f t="shared" si="14"/>
        <v>0</v>
      </c>
      <c r="P86" s="63">
        <f t="shared" si="14"/>
        <v>0</v>
      </c>
      <c r="Q86" s="62">
        <f t="shared" si="14"/>
        <v>0</v>
      </c>
      <c r="R86" s="43">
        <f t="shared" si="14"/>
        <v>32.159839686</v>
      </c>
      <c r="S86" s="63">
        <f t="shared" si="14"/>
        <v>2.086442478</v>
      </c>
      <c r="T86" s="63">
        <f t="shared" si="14"/>
        <v>0</v>
      </c>
      <c r="U86" s="63">
        <f t="shared" si="14"/>
        <v>0</v>
      </c>
      <c r="V86" s="62">
        <f t="shared" si="14"/>
        <v>26.056825085</v>
      </c>
      <c r="W86" s="43">
        <f t="shared" si="14"/>
        <v>0</v>
      </c>
      <c r="X86" s="63">
        <f t="shared" si="14"/>
        <v>0</v>
      </c>
      <c r="Y86" s="63">
        <f t="shared" si="14"/>
        <v>0</v>
      </c>
      <c r="Z86" s="63">
        <f t="shared" si="14"/>
        <v>0</v>
      </c>
      <c r="AA86" s="62">
        <f t="shared" si="14"/>
        <v>0</v>
      </c>
      <c r="AB86" s="43">
        <f t="shared" si="14"/>
        <v>0.16925785</v>
      </c>
      <c r="AC86" s="63">
        <f t="shared" si="14"/>
        <v>0</v>
      </c>
      <c r="AD86" s="63">
        <f t="shared" si="14"/>
        <v>0</v>
      </c>
      <c r="AE86" s="63">
        <f t="shared" si="14"/>
        <v>0</v>
      </c>
      <c r="AF86" s="62">
        <f t="shared" si="14"/>
        <v>0.7851209</v>
      </c>
      <c r="AG86" s="43">
        <f t="shared" si="14"/>
        <v>0</v>
      </c>
      <c r="AH86" s="63">
        <f t="shared" si="14"/>
        <v>0</v>
      </c>
      <c r="AI86" s="63">
        <f aca="true" t="shared" si="15" ref="AI86:BJ86">SUM(AI85:AI85)</f>
        <v>0</v>
      </c>
      <c r="AJ86" s="63">
        <f t="shared" si="15"/>
        <v>0</v>
      </c>
      <c r="AK86" s="62">
        <f t="shared" si="15"/>
        <v>0</v>
      </c>
      <c r="AL86" s="43">
        <f t="shared" si="15"/>
        <v>0.040642665</v>
      </c>
      <c r="AM86" s="63">
        <f t="shared" si="15"/>
        <v>0</v>
      </c>
      <c r="AN86" s="63">
        <f t="shared" si="15"/>
        <v>0</v>
      </c>
      <c r="AO86" s="63">
        <f t="shared" si="15"/>
        <v>0</v>
      </c>
      <c r="AP86" s="62">
        <f t="shared" si="15"/>
        <v>0.055757697</v>
      </c>
      <c r="AQ86" s="43">
        <f t="shared" si="15"/>
        <v>0</v>
      </c>
      <c r="AR86" s="63">
        <f>SUM(AR85:AR85)</f>
        <v>0</v>
      </c>
      <c r="AS86" s="63">
        <f t="shared" si="15"/>
        <v>0</v>
      </c>
      <c r="AT86" s="63">
        <f t="shared" si="15"/>
        <v>0</v>
      </c>
      <c r="AU86" s="62">
        <f t="shared" si="15"/>
        <v>0</v>
      </c>
      <c r="AV86" s="43">
        <f t="shared" si="15"/>
        <v>1141.087137376</v>
      </c>
      <c r="AW86" s="63">
        <f t="shared" si="15"/>
        <v>369.607570163</v>
      </c>
      <c r="AX86" s="63">
        <f t="shared" si="15"/>
        <v>0</v>
      </c>
      <c r="AY86" s="63">
        <f t="shared" si="15"/>
        <v>0</v>
      </c>
      <c r="AZ86" s="62">
        <f t="shared" si="15"/>
        <v>3632.50573087</v>
      </c>
      <c r="BA86" s="43">
        <f t="shared" si="15"/>
        <v>0</v>
      </c>
      <c r="BB86" s="63">
        <f t="shared" si="15"/>
        <v>0</v>
      </c>
      <c r="BC86" s="63">
        <f t="shared" si="15"/>
        <v>0</v>
      </c>
      <c r="BD86" s="63">
        <f t="shared" si="15"/>
        <v>0</v>
      </c>
      <c r="BE86" s="62">
        <f t="shared" si="15"/>
        <v>0</v>
      </c>
      <c r="BF86" s="43">
        <f t="shared" si="15"/>
        <v>396.454155509</v>
      </c>
      <c r="BG86" s="63">
        <f t="shared" si="15"/>
        <v>25.073805949</v>
      </c>
      <c r="BH86" s="63">
        <f t="shared" si="15"/>
        <v>0</v>
      </c>
      <c r="BI86" s="63">
        <f t="shared" si="15"/>
        <v>0</v>
      </c>
      <c r="BJ86" s="62">
        <f t="shared" si="15"/>
        <v>600.4870128012733</v>
      </c>
      <c r="BK86" s="82">
        <f>SUM(BK85:BK85)</f>
        <v>6583.740835293274</v>
      </c>
      <c r="BL86" s="87"/>
    </row>
    <row r="87" spans="1:64" ht="2.25" customHeight="1">
      <c r="A87" s="10"/>
      <c r="B87" s="17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6"/>
      <c r="BL87" s="87"/>
    </row>
    <row r="88" spans="1:64" ht="12.75">
      <c r="A88" s="10" t="s">
        <v>4</v>
      </c>
      <c r="B88" s="16" t="s">
        <v>9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6"/>
      <c r="BL88" s="87"/>
    </row>
    <row r="89" spans="1:64" ht="12.75">
      <c r="A89" s="10" t="s">
        <v>67</v>
      </c>
      <c r="B89" s="17" t="s">
        <v>18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6"/>
      <c r="BL89" s="87"/>
    </row>
    <row r="90" spans="1:64" ht="12.75">
      <c r="A90" s="10"/>
      <c r="B90" s="18" t="s">
        <v>31</v>
      </c>
      <c r="C90" s="97"/>
      <c r="D90" s="51"/>
      <c r="E90" s="52"/>
      <c r="F90" s="52"/>
      <c r="G90" s="53"/>
      <c r="H90" s="50"/>
      <c r="I90" s="52"/>
      <c r="J90" s="52"/>
      <c r="K90" s="52"/>
      <c r="L90" s="53"/>
      <c r="M90" s="50"/>
      <c r="N90" s="51"/>
      <c r="O90" s="52"/>
      <c r="P90" s="52"/>
      <c r="Q90" s="53"/>
      <c r="R90" s="50"/>
      <c r="S90" s="52"/>
      <c r="T90" s="52"/>
      <c r="U90" s="52"/>
      <c r="V90" s="53"/>
      <c r="W90" s="50"/>
      <c r="X90" s="52"/>
      <c r="Y90" s="52"/>
      <c r="Z90" s="52"/>
      <c r="AA90" s="53"/>
      <c r="AB90" s="50"/>
      <c r="AC90" s="52"/>
      <c r="AD90" s="52"/>
      <c r="AE90" s="52"/>
      <c r="AF90" s="53"/>
      <c r="AG90" s="50"/>
      <c r="AH90" s="52"/>
      <c r="AI90" s="52"/>
      <c r="AJ90" s="52"/>
      <c r="AK90" s="53"/>
      <c r="AL90" s="50"/>
      <c r="AM90" s="52"/>
      <c r="AN90" s="52"/>
      <c r="AO90" s="52"/>
      <c r="AP90" s="53"/>
      <c r="AQ90" s="50"/>
      <c r="AR90" s="51"/>
      <c r="AS90" s="52"/>
      <c r="AT90" s="52"/>
      <c r="AU90" s="53"/>
      <c r="AV90" s="50"/>
      <c r="AW90" s="52"/>
      <c r="AX90" s="52"/>
      <c r="AY90" s="52"/>
      <c r="AZ90" s="53"/>
      <c r="BA90" s="50"/>
      <c r="BB90" s="51"/>
      <c r="BC90" s="52"/>
      <c r="BD90" s="52"/>
      <c r="BE90" s="53"/>
      <c r="BF90" s="50"/>
      <c r="BG90" s="51"/>
      <c r="BH90" s="52"/>
      <c r="BI90" s="52"/>
      <c r="BJ90" s="53"/>
      <c r="BK90" s="54"/>
      <c r="BL90" s="87"/>
    </row>
    <row r="91" spans="1:252" s="34" customFormat="1" ht="12.75">
      <c r="A91" s="31"/>
      <c r="B91" s="32" t="s">
        <v>76</v>
      </c>
      <c r="C91" s="98"/>
      <c r="D91" s="56"/>
      <c r="E91" s="56"/>
      <c r="F91" s="56"/>
      <c r="G91" s="57"/>
      <c r="H91" s="55"/>
      <c r="I91" s="56"/>
      <c r="J91" s="56"/>
      <c r="K91" s="56"/>
      <c r="L91" s="57"/>
      <c r="M91" s="55"/>
      <c r="N91" s="56"/>
      <c r="O91" s="56"/>
      <c r="P91" s="56"/>
      <c r="Q91" s="57"/>
      <c r="R91" s="55"/>
      <c r="S91" s="56"/>
      <c r="T91" s="56"/>
      <c r="U91" s="56"/>
      <c r="V91" s="57"/>
      <c r="W91" s="55"/>
      <c r="X91" s="56"/>
      <c r="Y91" s="56"/>
      <c r="Z91" s="56"/>
      <c r="AA91" s="57"/>
      <c r="AB91" s="55"/>
      <c r="AC91" s="56"/>
      <c r="AD91" s="56"/>
      <c r="AE91" s="56"/>
      <c r="AF91" s="57"/>
      <c r="AG91" s="55"/>
      <c r="AH91" s="56"/>
      <c r="AI91" s="56"/>
      <c r="AJ91" s="56"/>
      <c r="AK91" s="57"/>
      <c r="AL91" s="55"/>
      <c r="AM91" s="56"/>
      <c r="AN91" s="56"/>
      <c r="AO91" s="56"/>
      <c r="AP91" s="57"/>
      <c r="AQ91" s="55"/>
      <c r="AR91" s="56"/>
      <c r="AS91" s="56"/>
      <c r="AT91" s="56"/>
      <c r="AU91" s="57"/>
      <c r="AV91" s="55"/>
      <c r="AW91" s="56"/>
      <c r="AX91" s="56"/>
      <c r="AY91" s="56"/>
      <c r="AZ91" s="57"/>
      <c r="BA91" s="55"/>
      <c r="BB91" s="56"/>
      <c r="BC91" s="56"/>
      <c r="BD91" s="56"/>
      <c r="BE91" s="57"/>
      <c r="BF91" s="55"/>
      <c r="BG91" s="56"/>
      <c r="BH91" s="56"/>
      <c r="BI91" s="56"/>
      <c r="BJ91" s="57"/>
      <c r="BK91" s="58"/>
      <c r="BL91" s="87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</row>
    <row r="92" spans="1:64" ht="12.75">
      <c r="A92" s="10" t="s">
        <v>68</v>
      </c>
      <c r="B92" s="17" t="s">
        <v>19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6"/>
      <c r="BL92" s="87"/>
    </row>
    <row r="93" spans="1:64" ht="12.75">
      <c r="A93" s="10"/>
      <c r="B93" s="92" t="s">
        <v>126</v>
      </c>
      <c r="C93" s="97">
        <v>0</v>
      </c>
      <c r="D93" s="51">
        <v>0</v>
      </c>
      <c r="E93" s="52">
        <v>0</v>
      </c>
      <c r="F93" s="52">
        <v>0</v>
      </c>
      <c r="G93" s="53">
        <v>0</v>
      </c>
      <c r="H93" s="50">
        <v>0</v>
      </c>
      <c r="I93" s="52">
        <v>25.366731216</v>
      </c>
      <c r="J93" s="52">
        <v>0</v>
      </c>
      <c r="K93" s="52">
        <v>0</v>
      </c>
      <c r="L93" s="53">
        <v>50.587255232</v>
      </c>
      <c r="M93" s="50">
        <v>0</v>
      </c>
      <c r="N93" s="51">
        <v>0</v>
      </c>
      <c r="O93" s="52">
        <v>0</v>
      </c>
      <c r="P93" s="52">
        <v>0</v>
      </c>
      <c r="Q93" s="53">
        <v>0</v>
      </c>
      <c r="R93" s="50">
        <v>0</v>
      </c>
      <c r="S93" s="52">
        <v>0</v>
      </c>
      <c r="T93" s="52">
        <v>0</v>
      </c>
      <c r="U93" s="52">
        <v>0</v>
      </c>
      <c r="V93" s="53">
        <v>7.409E-06</v>
      </c>
      <c r="W93" s="50">
        <v>0</v>
      </c>
      <c r="X93" s="52">
        <v>0</v>
      </c>
      <c r="Y93" s="52">
        <v>0</v>
      </c>
      <c r="Z93" s="52">
        <v>0</v>
      </c>
      <c r="AA93" s="53">
        <v>0</v>
      </c>
      <c r="AB93" s="50">
        <v>0</v>
      </c>
      <c r="AC93" s="52">
        <v>0</v>
      </c>
      <c r="AD93" s="52">
        <v>0</v>
      </c>
      <c r="AE93" s="52">
        <v>0</v>
      </c>
      <c r="AF93" s="53">
        <v>0</v>
      </c>
      <c r="AG93" s="50">
        <v>0</v>
      </c>
      <c r="AH93" s="52">
        <v>0</v>
      </c>
      <c r="AI93" s="52">
        <v>0</v>
      </c>
      <c r="AJ93" s="52">
        <v>0</v>
      </c>
      <c r="AK93" s="53">
        <v>0</v>
      </c>
      <c r="AL93" s="50">
        <v>0</v>
      </c>
      <c r="AM93" s="52">
        <v>0</v>
      </c>
      <c r="AN93" s="52">
        <v>0</v>
      </c>
      <c r="AO93" s="52">
        <v>0</v>
      </c>
      <c r="AP93" s="53">
        <v>0</v>
      </c>
      <c r="AQ93" s="50">
        <v>0</v>
      </c>
      <c r="AR93" s="51">
        <v>0</v>
      </c>
      <c r="AS93" s="52">
        <v>0</v>
      </c>
      <c r="AT93" s="52">
        <v>0</v>
      </c>
      <c r="AU93" s="53">
        <v>0</v>
      </c>
      <c r="AV93" s="50">
        <v>0</v>
      </c>
      <c r="AW93" s="52">
        <v>0</v>
      </c>
      <c r="AX93" s="52">
        <v>0</v>
      </c>
      <c r="AY93" s="52">
        <v>0</v>
      </c>
      <c r="AZ93" s="53">
        <v>0</v>
      </c>
      <c r="BA93" s="50">
        <v>0</v>
      </c>
      <c r="BB93" s="51">
        <v>0</v>
      </c>
      <c r="BC93" s="52">
        <v>0</v>
      </c>
      <c r="BD93" s="52">
        <v>0</v>
      </c>
      <c r="BE93" s="53">
        <v>0</v>
      </c>
      <c r="BF93" s="50">
        <v>0</v>
      </c>
      <c r="BG93" s="51">
        <v>0</v>
      </c>
      <c r="BH93" s="52">
        <v>0</v>
      </c>
      <c r="BI93" s="52">
        <v>0</v>
      </c>
      <c r="BJ93" s="53">
        <v>0</v>
      </c>
      <c r="BK93" s="54">
        <v>75.953993857</v>
      </c>
      <c r="BL93" s="87"/>
    </row>
    <row r="94" spans="1:252" s="34" customFormat="1" ht="12.75">
      <c r="A94" s="31"/>
      <c r="B94" s="33" t="s">
        <v>77</v>
      </c>
      <c r="C94" s="44">
        <f aca="true" t="shared" si="16" ref="C94:BJ94">SUM(C93:C93)</f>
        <v>0</v>
      </c>
      <c r="D94" s="63">
        <f t="shared" si="16"/>
        <v>0</v>
      </c>
      <c r="E94" s="63">
        <f t="shared" si="16"/>
        <v>0</v>
      </c>
      <c r="F94" s="63">
        <f t="shared" si="16"/>
        <v>0</v>
      </c>
      <c r="G94" s="62">
        <f t="shared" si="16"/>
        <v>0</v>
      </c>
      <c r="H94" s="43">
        <f t="shared" si="16"/>
        <v>0</v>
      </c>
      <c r="I94" s="63">
        <f t="shared" si="16"/>
        <v>25.366731216</v>
      </c>
      <c r="J94" s="63">
        <f t="shared" si="16"/>
        <v>0</v>
      </c>
      <c r="K94" s="63">
        <f t="shared" si="16"/>
        <v>0</v>
      </c>
      <c r="L94" s="62">
        <f t="shared" si="16"/>
        <v>50.587255232</v>
      </c>
      <c r="M94" s="43">
        <f t="shared" si="16"/>
        <v>0</v>
      </c>
      <c r="N94" s="63">
        <f t="shared" si="16"/>
        <v>0</v>
      </c>
      <c r="O94" s="63">
        <f t="shared" si="16"/>
        <v>0</v>
      </c>
      <c r="P94" s="63">
        <f t="shared" si="16"/>
        <v>0</v>
      </c>
      <c r="Q94" s="62">
        <f t="shared" si="16"/>
        <v>0</v>
      </c>
      <c r="R94" s="43">
        <f t="shared" si="16"/>
        <v>0</v>
      </c>
      <c r="S94" s="63">
        <f t="shared" si="16"/>
        <v>0</v>
      </c>
      <c r="T94" s="63">
        <f t="shared" si="16"/>
        <v>0</v>
      </c>
      <c r="U94" s="63">
        <f t="shared" si="16"/>
        <v>0</v>
      </c>
      <c r="V94" s="62">
        <f t="shared" si="16"/>
        <v>7.409E-06</v>
      </c>
      <c r="W94" s="43">
        <f t="shared" si="16"/>
        <v>0</v>
      </c>
      <c r="X94" s="63">
        <f t="shared" si="16"/>
        <v>0</v>
      </c>
      <c r="Y94" s="63">
        <f t="shared" si="16"/>
        <v>0</v>
      </c>
      <c r="Z94" s="63">
        <f t="shared" si="16"/>
        <v>0</v>
      </c>
      <c r="AA94" s="62">
        <f t="shared" si="16"/>
        <v>0</v>
      </c>
      <c r="AB94" s="43">
        <f t="shared" si="16"/>
        <v>0</v>
      </c>
      <c r="AC94" s="63">
        <f t="shared" si="16"/>
        <v>0</v>
      </c>
      <c r="AD94" s="63">
        <f t="shared" si="16"/>
        <v>0</v>
      </c>
      <c r="AE94" s="63">
        <f t="shared" si="16"/>
        <v>0</v>
      </c>
      <c r="AF94" s="62">
        <f t="shared" si="16"/>
        <v>0</v>
      </c>
      <c r="AG94" s="43">
        <f t="shared" si="16"/>
        <v>0</v>
      </c>
      <c r="AH94" s="63">
        <f t="shared" si="16"/>
        <v>0</v>
      </c>
      <c r="AI94" s="63">
        <f t="shared" si="16"/>
        <v>0</v>
      </c>
      <c r="AJ94" s="63">
        <f t="shared" si="16"/>
        <v>0</v>
      </c>
      <c r="AK94" s="62">
        <f t="shared" si="16"/>
        <v>0</v>
      </c>
      <c r="AL94" s="43">
        <f t="shared" si="16"/>
        <v>0</v>
      </c>
      <c r="AM94" s="63">
        <f t="shared" si="16"/>
        <v>0</v>
      </c>
      <c r="AN94" s="63">
        <f t="shared" si="16"/>
        <v>0</v>
      </c>
      <c r="AO94" s="63">
        <f t="shared" si="16"/>
        <v>0</v>
      </c>
      <c r="AP94" s="62">
        <f t="shared" si="16"/>
        <v>0</v>
      </c>
      <c r="AQ94" s="43">
        <f t="shared" si="16"/>
        <v>0</v>
      </c>
      <c r="AR94" s="63">
        <f>SUM(AR93:AR93)</f>
        <v>0</v>
      </c>
      <c r="AS94" s="63">
        <f t="shared" si="16"/>
        <v>0</v>
      </c>
      <c r="AT94" s="63">
        <f t="shared" si="16"/>
        <v>0</v>
      </c>
      <c r="AU94" s="62">
        <f t="shared" si="16"/>
        <v>0</v>
      </c>
      <c r="AV94" s="43">
        <f t="shared" si="16"/>
        <v>0</v>
      </c>
      <c r="AW94" s="63">
        <f t="shared" si="16"/>
        <v>0</v>
      </c>
      <c r="AX94" s="63">
        <f t="shared" si="16"/>
        <v>0</v>
      </c>
      <c r="AY94" s="63">
        <f t="shared" si="16"/>
        <v>0</v>
      </c>
      <c r="AZ94" s="62">
        <f t="shared" si="16"/>
        <v>0</v>
      </c>
      <c r="BA94" s="43">
        <f t="shared" si="16"/>
        <v>0</v>
      </c>
      <c r="BB94" s="63">
        <f t="shared" si="16"/>
        <v>0</v>
      </c>
      <c r="BC94" s="63">
        <f t="shared" si="16"/>
        <v>0</v>
      </c>
      <c r="BD94" s="63">
        <f t="shared" si="16"/>
        <v>0</v>
      </c>
      <c r="BE94" s="62">
        <f t="shared" si="16"/>
        <v>0</v>
      </c>
      <c r="BF94" s="43">
        <f t="shared" si="16"/>
        <v>0</v>
      </c>
      <c r="BG94" s="63">
        <f t="shared" si="16"/>
        <v>0</v>
      </c>
      <c r="BH94" s="63">
        <f t="shared" si="16"/>
        <v>0</v>
      </c>
      <c r="BI94" s="63">
        <f t="shared" si="16"/>
        <v>0</v>
      </c>
      <c r="BJ94" s="62">
        <f t="shared" si="16"/>
        <v>0</v>
      </c>
      <c r="BK94" s="82">
        <f>SUM(BK93:BK93)</f>
        <v>75.953993857</v>
      </c>
      <c r="BL94" s="87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252" s="34" customFormat="1" ht="12.75">
      <c r="A95" s="31"/>
      <c r="B95" s="33" t="s">
        <v>75</v>
      </c>
      <c r="C95" s="44">
        <f aca="true" t="shared" si="17" ref="C95:AR95">SUM(C94,C91)</f>
        <v>0</v>
      </c>
      <c r="D95" s="63">
        <f t="shared" si="17"/>
        <v>0</v>
      </c>
      <c r="E95" s="63">
        <f t="shared" si="17"/>
        <v>0</v>
      </c>
      <c r="F95" s="63">
        <f t="shared" si="17"/>
        <v>0</v>
      </c>
      <c r="G95" s="62">
        <f t="shared" si="17"/>
        <v>0</v>
      </c>
      <c r="H95" s="43">
        <f t="shared" si="17"/>
        <v>0</v>
      </c>
      <c r="I95" s="63">
        <f t="shared" si="17"/>
        <v>25.366731216</v>
      </c>
      <c r="J95" s="63">
        <f t="shared" si="17"/>
        <v>0</v>
      </c>
      <c r="K95" s="63">
        <f t="shared" si="17"/>
        <v>0</v>
      </c>
      <c r="L95" s="62">
        <f t="shared" si="17"/>
        <v>50.587255232</v>
      </c>
      <c r="M95" s="43">
        <f t="shared" si="17"/>
        <v>0</v>
      </c>
      <c r="N95" s="63">
        <f t="shared" si="17"/>
        <v>0</v>
      </c>
      <c r="O95" s="63">
        <f t="shared" si="17"/>
        <v>0</v>
      </c>
      <c r="P95" s="63">
        <f t="shared" si="17"/>
        <v>0</v>
      </c>
      <c r="Q95" s="62">
        <f t="shared" si="17"/>
        <v>0</v>
      </c>
      <c r="R95" s="43">
        <f t="shared" si="17"/>
        <v>0</v>
      </c>
      <c r="S95" s="63">
        <f t="shared" si="17"/>
        <v>0</v>
      </c>
      <c r="T95" s="63">
        <f t="shared" si="17"/>
        <v>0</v>
      </c>
      <c r="U95" s="63">
        <f t="shared" si="17"/>
        <v>0</v>
      </c>
      <c r="V95" s="62">
        <f t="shared" si="17"/>
        <v>7.409E-06</v>
      </c>
      <c r="W95" s="43">
        <f t="shared" si="17"/>
        <v>0</v>
      </c>
      <c r="X95" s="63">
        <f t="shared" si="17"/>
        <v>0</v>
      </c>
      <c r="Y95" s="63">
        <f t="shared" si="17"/>
        <v>0</v>
      </c>
      <c r="Z95" s="63">
        <f t="shared" si="17"/>
        <v>0</v>
      </c>
      <c r="AA95" s="62">
        <f t="shared" si="17"/>
        <v>0</v>
      </c>
      <c r="AB95" s="43">
        <f t="shared" si="17"/>
        <v>0</v>
      </c>
      <c r="AC95" s="63">
        <f t="shared" si="17"/>
        <v>0</v>
      </c>
      <c r="AD95" s="63">
        <f t="shared" si="17"/>
        <v>0</v>
      </c>
      <c r="AE95" s="63">
        <f t="shared" si="17"/>
        <v>0</v>
      </c>
      <c r="AF95" s="62">
        <f t="shared" si="17"/>
        <v>0</v>
      </c>
      <c r="AG95" s="43">
        <f t="shared" si="17"/>
        <v>0</v>
      </c>
      <c r="AH95" s="63">
        <f t="shared" si="17"/>
        <v>0</v>
      </c>
      <c r="AI95" s="63">
        <f t="shared" si="17"/>
        <v>0</v>
      </c>
      <c r="AJ95" s="63">
        <f t="shared" si="17"/>
        <v>0</v>
      </c>
      <c r="AK95" s="62">
        <f t="shared" si="17"/>
        <v>0</v>
      </c>
      <c r="AL95" s="43">
        <f t="shared" si="17"/>
        <v>0</v>
      </c>
      <c r="AM95" s="63">
        <f t="shared" si="17"/>
        <v>0</v>
      </c>
      <c r="AN95" s="63">
        <f t="shared" si="17"/>
        <v>0</v>
      </c>
      <c r="AO95" s="63">
        <f t="shared" si="17"/>
        <v>0</v>
      </c>
      <c r="AP95" s="62">
        <f t="shared" si="17"/>
        <v>0</v>
      </c>
      <c r="AQ95" s="43">
        <f t="shared" si="17"/>
        <v>0</v>
      </c>
      <c r="AR95" s="63">
        <f t="shared" si="17"/>
        <v>0</v>
      </c>
      <c r="AS95" s="63">
        <f aca="true" t="shared" si="18" ref="AS95:BK95">SUM(AS94,AS91)</f>
        <v>0</v>
      </c>
      <c r="AT95" s="63">
        <f t="shared" si="18"/>
        <v>0</v>
      </c>
      <c r="AU95" s="62">
        <f t="shared" si="18"/>
        <v>0</v>
      </c>
      <c r="AV95" s="43">
        <f t="shared" si="18"/>
        <v>0</v>
      </c>
      <c r="AW95" s="63">
        <f t="shared" si="18"/>
        <v>0</v>
      </c>
      <c r="AX95" s="63">
        <f t="shared" si="18"/>
        <v>0</v>
      </c>
      <c r="AY95" s="63">
        <f t="shared" si="18"/>
        <v>0</v>
      </c>
      <c r="AZ95" s="62">
        <f t="shared" si="18"/>
        <v>0</v>
      </c>
      <c r="BA95" s="43">
        <f t="shared" si="18"/>
        <v>0</v>
      </c>
      <c r="BB95" s="63">
        <f t="shared" si="18"/>
        <v>0</v>
      </c>
      <c r="BC95" s="63">
        <f t="shared" si="18"/>
        <v>0</v>
      </c>
      <c r="BD95" s="63">
        <f t="shared" si="18"/>
        <v>0</v>
      </c>
      <c r="BE95" s="62">
        <f t="shared" si="18"/>
        <v>0</v>
      </c>
      <c r="BF95" s="43">
        <f t="shared" si="18"/>
        <v>0</v>
      </c>
      <c r="BG95" s="63">
        <f t="shared" si="18"/>
        <v>0</v>
      </c>
      <c r="BH95" s="63">
        <f t="shared" si="18"/>
        <v>0</v>
      </c>
      <c r="BI95" s="63">
        <f t="shared" si="18"/>
        <v>0</v>
      </c>
      <c r="BJ95" s="62">
        <f t="shared" si="18"/>
        <v>0</v>
      </c>
      <c r="BK95" s="82">
        <f t="shared" si="18"/>
        <v>75.953993857</v>
      </c>
      <c r="BL95" s="87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64" ht="4.5" customHeight="1">
      <c r="A96" s="10"/>
      <c r="B96" s="17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  <c r="BL96" s="87"/>
    </row>
    <row r="97" spans="1:64" ht="12.75">
      <c r="A97" s="10" t="s">
        <v>20</v>
      </c>
      <c r="B97" s="16" t="s">
        <v>21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6"/>
      <c r="BL97" s="87"/>
    </row>
    <row r="98" spans="1:64" ht="12.75">
      <c r="A98" s="10" t="s">
        <v>67</v>
      </c>
      <c r="B98" s="17" t="s">
        <v>22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6"/>
      <c r="BL98" s="87"/>
    </row>
    <row r="99" spans="1:64" ht="12.75">
      <c r="A99" s="10"/>
      <c r="B99" s="21" t="s">
        <v>119</v>
      </c>
      <c r="C99" s="48">
        <v>0</v>
      </c>
      <c r="D99" s="46">
        <v>7.154895072</v>
      </c>
      <c r="E99" s="40">
        <v>0</v>
      </c>
      <c r="F99" s="40">
        <v>0</v>
      </c>
      <c r="G99" s="47">
        <v>0</v>
      </c>
      <c r="H99" s="64">
        <v>1.391358707</v>
      </c>
      <c r="I99" s="40">
        <v>1.12104597</v>
      </c>
      <c r="J99" s="40">
        <v>0</v>
      </c>
      <c r="K99" s="40">
        <v>0</v>
      </c>
      <c r="L99" s="47">
        <v>20.198025541</v>
      </c>
      <c r="M99" s="64">
        <v>0</v>
      </c>
      <c r="N99" s="46">
        <v>0</v>
      </c>
      <c r="O99" s="40">
        <v>0</v>
      </c>
      <c r="P99" s="40">
        <v>0</v>
      </c>
      <c r="Q99" s="47">
        <v>0</v>
      </c>
      <c r="R99" s="64">
        <v>0.390842845</v>
      </c>
      <c r="S99" s="40">
        <v>0</v>
      </c>
      <c r="T99" s="40">
        <v>0</v>
      </c>
      <c r="U99" s="40">
        <v>0</v>
      </c>
      <c r="V99" s="47">
        <v>0.023375077</v>
      </c>
      <c r="W99" s="64">
        <v>0</v>
      </c>
      <c r="X99" s="40">
        <v>0</v>
      </c>
      <c r="Y99" s="40">
        <v>0</v>
      </c>
      <c r="Z99" s="40">
        <v>0</v>
      </c>
      <c r="AA99" s="47">
        <v>0</v>
      </c>
      <c r="AB99" s="64">
        <v>0</v>
      </c>
      <c r="AC99" s="40">
        <v>0</v>
      </c>
      <c r="AD99" s="40">
        <v>0</v>
      </c>
      <c r="AE99" s="40">
        <v>0</v>
      </c>
      <c r="AF99" s="47">
        <v>0</v>
      </c>
      <c r="AG99" s="64">
        <v>0</v>
      </c>
      <c r="AH99" s="40">
        <v>0</v>
      </c>
      <c r="AI99" s="40">
        <v>0</v>
      </c>
      <c r="AJ99" s="40">
        <v>0</v>
      </c>
      <c r="AK99" s="47">
        <v>0</v>
      </c>
      <c r="AL99" s="64">
        <v>0</v>
      </c>
      <c r="AM99" s="40">
        <v>0</v>
      </c>
      <c r="AN99" s="40">
        <v>0</v>
      </c>
      <c r="AO99" s="40">
        <v>0</v>
      </c>
      <c r="AP99" s="47">
        <v>0</v>
      </c>
      <c r="AQ99" s="64">
        <v>0</v>
      </c>
      <c r="AR99" s="46">
        <v>18.078029033</v>
      </c>
      <c r="AS99" s="40">
        <v>0</v>
      </c>
      <c r="AT99" s="40">
        <v>0</v>
      </c>
      <c r="AU99" s="47">
        <v>0</v>
      </c>
      <c r="AV99" s="64">
        <v>2.370274069</v>
      </c>
      <c r="AW99" s="40">
        <v>0.832564551</v>
      </c>
      <c r="AX99" s="40">
        <v>0</v>
      </c>
      <c r="AY99" s="40">
        <v>0</v>
      </c>
      <c r="AZ99" s="47">
        <v>13.363059201</v>
      </c>
      <c r="BA99" s="64">
        <v>0</v>
      </c>
      <c r="BB99" s="46">
        <v>0</v>
      </c>
      <c r="BC99" s="40">
        <v>0</v>
      </c>
      <c r="BD99" s="40">
        <v>0</v>
      </c>
      <c r="BE99" s="47">
        <v>0</v>
      </c>
      <c r="BF99" s="64">
        <v>0.843139482</v>
      </c>
      <c r="BG99" s="46">
        <v>0.150646724</v>
      </c>
      <c r="BH99" s="40">
        <v>0</v>
      </c>
      <c r="BI99" s="40">
        <v>0</v>
      </c>
      <c r="BJ99" s="47">
        <v>0.157813448</v>
      </c>
      <c r="BK99" s="54">
        <v>66.07506972</v>
      </c>
      <c r="BL99" s="87"/>
    </row>
    <row r="100" spans="1:64" ht="12.75">
      <c r="A100" s="10"/>
      <c r="B100" s="21" t="s">
        <v>118</v>
      </c>
      <c r="C100" s="48">
        <v>0</v>
      </c>
      <c r="D100" s="46">
        <v>65.809170639</v>
      </c>
      <c r="E100" s="40">
        <v>0</v>
      </c>
      <c r="F100" s="40">
        <v>0</v>
      </c>
      <c r="G100" s="47">
        <v>0</v>
      </c>
      <c r="H100" s="64">
        <v>34.431531308</v>
      </c>
      <c r="I100" s="40">
        <v>10.776577447</v>
      </c>
      <c r="J100" s="40">
        <v>0</v>
      </c>
      <c r="K100" s="40">
        <v>0</v>
      </c>
      <c r="L100" s="47">
        <v>68.493804273</v>
      </c>
      <c r="M100" s="64">
        <v>0</v>
      </c>
      <c r="N100" s="46">
        <v>0</v>
      </c>
      <c r="O100" s="40">
        <v>0</v>
      </c>
      <c r="P100" s="40">
        <v>0</v>
      </c>
      <c r="Q100" s="47">
        <v>0</v>
      </c>
      <c r="R100" s="64">
        <v>11.898933251</v>
      </c>
      <c r="S100" s="40">
        <v>0.040249742</v>
      </c>
      <c r="T100" s="40">
        <v>0</v>
      </c>
      <c r="U100" s="40">
        <v>0</v>
      </c>
      <c r="V100" s="47">
        <v>5.839131938</v>
      </c>
      <c r="W100" s="64">
        <v>0</v>
      </c>
      <c r="X100" s="40">
        <v>0</v>
      </c>
      <c r="Y100" s="40">
        <v>0</v>
      </c>
      <c r="Z100" s="40">
        <v>0</v>
      </c>
      <c r="AA100" s="47">
        <v>0</v>
      </c>
      <c r="AB100" s="64">
        <v>0</v>
      </c>
      <c r="AC100" s="40">
        <v>0</v>
      </c>
      <c r="AD100" s="40">
        <v>0</v>
      </c>
      <c r="AE100" s="40">
        <v>0</v>
      </c>
      <c r="AF100" s="47">
        <v>0</v>
      </c>
      <c r="AG100" s="64">
        <v>0</v>
      </c>
      <c r="AH100" s="40">
        <v>0</v>
      </c>
      <c r="AI100" s="40">
        <v>0</v>
      </c>
      <c r="AJ100" s="40">
        <v>0</v>
      </c>
      <c r="AK100" s="47">
        <v>0</v>
      </c>
      <c r="AL100" s="64">
        <v>0.000497886</v>
      </c>
      <c r="AM100" s="40">
        <v>0</v>
      </c>
      <c r="AN100" s="40">
        <v>0</v>
      </c>
      <c r="AO100" s="40">
        <v>0</v>
      </c>
      <c r="AP100" s="47">
        <v>0</v>
      </c>
      <c r="AQ100" s="64">
        <v>0</v>
      </c>
      <c r="AR100" s="46">
        <v>0</v>
      </c>
      <c r="AS100" s="40">
        <v>0</v>
      </c>
      <c r="AT100" s="40">
        <v>0</v>
      </c>
      <c r="AU100" s="47">
        <v>0</v>
      </c>
      <c r="AV100" s="64">
        <v>50.673746728</v>
      </c>
      <c r="AW100" s="40">
        <v>58.743888531</v>
      </c>
      <c r="AX100" s="40">
        <v>0</v>
      </c>
      <c r="AY100" s="40">
        <v>0</v>
      </c>
      <c r="AZ100" s="47">
        <v>99.711682432</v>
      </c>
      <c r="BA100" s="64">
        <v>0</v>
      </c>
      <c r="BB100" s="46">
        <v>0</v>
      </c>
      <c r="BC100" s="40">
        <v>0</v>
      </c>
      <c r="BD100" s="40">
        <v>0</v>
      </c>
      <c r="BE100" s="47">
        <v>0</v>
      </c>
      <c r="BF100" s="64">
        <v>12.312251079</v>
      </c>
      <c r="BG100" s="46">
        <v>1.579141802</v>
      </c>
      <c r="BH100" s="40">
        <v>0</v>
      </c>
      <c r="BI100" s="40">
        <v>0</v>
      </c>
      <c r="BJ100" s="47">
        <v>8.177461177</v>
      </c>
      <c r="BK100" s="54">
        <v>428.488068233</v>
      </c>
      <c r="BL100" s="87"/>
    </row>
    <row r="101" spans="1:64" ht="12.75">
      <c r="A101" s="10"/>
      <c r="B101" s="21" t="s">
        <v>122</v>
      </c>
      <c r="C101" s="48">
        <v>0</v>
      </c>
      <c r="D101" s="46">
        <v>22.584083832</v>
      </c>
      <c r="E101" s="40">
        <v>0</v>
      </c>
      <c r="F101" s="40">
        <v>0</v>
      </c>
      <c r="G101" s="47">
        <v>0</v>
      </c>
      <c r="H101" s="64">
        <v>11.526554562</v>
      </c>
      <c r="I101" s="40">
        <v>0.292260743</v>
      </c>
      <c r="J101" s="40">
        <v>0</v>
      </c>
      <c r="K101" s="40">
        <v>0</v>
      </c>
      <c r="L101" s="47">
        <v>57.303877266</v>
      </c>
      <c r="M101" s="64">
        <v>0</v>
      </c>
      <c r="N101" s="46">
        <v>0</v>
      </c>
      <c r="O101" s="40">
        <v>0</v>
      </c>
      <c r="P101" s="40">
        <v>0</v>
      </c>
      <c r="Q101" s="47">
        <v>0</v>
      </c>
      <c r="R101" s="64">
        <v>4.917431778</v>
      </c>
      <c r="S101" s="40">
        <v>0</v>
      </c>
      <c r="T101" s="40">
        <v>0</v>
      </c>
      <c r="U101" s="40">
        <v>0</v>
      </c>
      <c r="V101" s="47">
        <v>1.306550168</v>
      </c>
      <c r="W101" s="64">
        <v>0</v>
      </c>
      <c r="X101" s="40">
        <v>0</v>
      </c>
      <c r="Y101" s="40">
        <v>0</v>
      </c>
      <c r="Z101" s="40">
        <v>0</v>
      </c>
      <c r="AA101" s="47">
        <v>0</v>
      </c>
      <c r="AB101" s="64">
        <v>0</v>
      </c>
      <c r="AC101" s="40">
        <v>0</v>
      </c>
      <c r="AD101" s="40">
        <v>0</v>
      </c>
      <c r="AE101" s="40">
        <v>0</v>
      </c>
      <c r="AF101" s="47">
        <v>0</v>
      </c>
      <c r="AG101" s="64">
        <v>0</v>
      </c>
      <c r="AH101" s="40">
        <v>0</v>
      </c>
      <c r="AI101" s="40">
        <v>0</v>
      </c>
      <c r="AJ101" s="40">
        <v>0</v>
      </c>
      <c r="AK101" s="47">
        <v>0</v>
      </c>
      <c r="AL101" s="64">
        <v>0</v>
      </c>
      <c r="AM101" s="40">
        <v>0</v>
      </c>
      <c r="AN101" s="40">
        <v>0</v>
      </c>
      <c r="AO101" s="40">
        <v>0</v>
      </c>
      <c r="AP101" s="47">
        <v>0</v>
      </c>
      <c r="AQ101" s="64">
        <v>0</v>
      </c>
      <c r="AR101" s="46">
        <v>0.068068682</v>
      </c>
      <c r="AS101" s="40">
        <v>0</v>
      </c>
      <c r="AT101" s="40">
        <v>0</v>
      </c>
      <c r="AU101" s="47">
        <v>0</v>
      </c>
      <c r="AV101" s="64">
        <v>11.603651462</v>
      </c>
      <c r="AW101" s="40">
        <v>2.754474476</v>
      </c>
      <c r="AX101" s="40">
        <v>0</v>
      </c>
      <c r="AY101" s="40">
        <v>0</v>
      </c>
      <c r="AZ101" s="47">
        <v>31.102877449</v>
      </c>
      <c r="BA101" s="64">
        <v>0</v>
      </c>
      <c r="BB101" s="46">
        <v>0</v>
      </c>
      <c r="BC101" s="40">
        <v>0</v>
      </c>
      <c r="BD101" s="40">
        <v>0</v>
      </c>
      <c r="BE101" s="47">
        <v>0</v>
      </c>
      <c r="BF101" s="64">
        <v>3.72374668</v>
      </c>
      <c r="BG101" s="46">
        <v>0.208202172</v>
      </c>
      <c r="BH101" s="40">
        <v>0</v>
      </c>
      <c r="BI101" s="40">
        <v>0</v>
      </c>
      <c r="BJ101" s="47">
        <v>0.8758757</v>
      </c>
      <c r="BK101" s="54">
        <v>148.26765497</v>
      </c>
      <c r="BL101" s="87"/>
    </row>
    <row r="102" spans="1:64" ht="12.75">
      <c r="A102" s="10"/>
      <c r="B102" s="21" t="s">
        <v>123</v>
      </c>
      <c r="C102" s="48">
        <v>0</v>
      </c>
      <c r="D102" s="46">
        <v>14.637582172</v>
      </c>
      <c r="E102" s="40">
        <v>0</v>
      </c>
      <c r="F102" s="40">
        <v>0</v>
      </c>
      <c r="G102" s="47">
        <v>0</v>
      </c>
      <c r="H102" s="64">
        <v>2.273632618</v>
      </c>
      <c r="I102" s="40">
        <v>3.164675226</v>
      </c>
      <c r="J102" s="40">
        <v>0</v>
      </c>
      <c r="K102" s="40">
        <v>0</v>
      </c>
      <c r="L102" s="47">
        <v>26.97400923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1.015829348</v>
      </c>
      <c r="S102" s="40">
        <v>0</v>
      </c>
      <c r="T102" s="40">
        <v>0</v>
      </c>
      <c r="U102" s="40">
        <v>0</v>
      </c>
      <c r="V102" s="47">
        <v>1.955003646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5.349425784</v>
      </c>
      <c r="AW102" s="40">
        <v>0.968269019</v>
      </c>
      <c r="AX102" s="40">
        <v>0</v>
      </c>
      <c r="AY102" s="40">
        <v>0</v>
      </c>
      <c r="AZ102" s="47">
        <v>19.07592887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0.949960078</v>
      </c>
      <c r="BG102" s="46">
        <v>0</v>
      </c>
      <c r="BH102" s="40">
        <v>0</v>
      </c>
      <c r="BI102" s="40">
        <v>0</v>
      </c>
      <c r="BJ102" s="47">
        <v>0.753336916</v>
      </c>
      <c r="BK102" s="54">
        <v>77.117652907</v>
      </c>
      <c r="BL102" s="87"/>
    </row>
    <row r="103" spans="1:64" ht="12.75">
      <c r="A103" s="10"/>
      <c r="B103" s="21" t="s">
        <v>121</v>
      </c>
      <c r="C103" s="48">
        <v>0</v>
      </c>
      <c r="D103" s="46">
        <v>66.948182953</v>
      </c>
      <c r="E103" s="40">
        <v>0</v>
      </c>
      <c r="F103" s="40">
        <v>0</v>
      </c>
      <c r="G103" s="47">
        <v>0</v>
      </c>
      <c r="H103" s="64">
        <v>53.062542202</v>
      </c>
      <c r="I103" s="40">
        <v>90.976901087</v>
      </c>
      <c r="J103" s="40">
        <v>0</v>
      </c>
      <c r="K103" s="40">
        <v>0</v>
      </c>
      <c r="L103" s="47">
        <v>227.853076513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27.132232719</v>
      </c>
      <c r="S103" s="40">
        <v>1.393672658</v>
      </c>
      <c r="T103" s="40">
        <v>0</v>
      </c>
      <c r="U103" s="40">
        <v>0</v>
      </c>
      <c r="V103" s="47">
        <v>11.180144057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0.095554838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0.059681462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</v>
      </c>
      <c r="AS103" s="40">
        <v>0</v>
      </c>
      <c r="AT103" s="40">
        <v>0</v>
      </c>
      <c r="AU103" s="47">
        <v>0</v>
      </c>
      <c r="AV103" s="64">
        <v>101.913558282</v>
      </c>
      <c r="AW103" s="40">
        <v>20.712458997</v>
      </c>
      <c r="AX103" s="40">
        <v>0</v>
      </c>
      <c r="AY103" s="40">
        <v>0</v>
      </c>
      <c r="AZ103" s="47">
        <v>260.431147065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30.741315668</v>
      </c>
      <c r="BG103" s="46">
        <v>2.148109327</v>
      </c>
      <c r="BH103" s="40">
        <v>0</v>
      </c>
      <c r="BI103" s="40">
        <v>0</v>
      </c>
      <c r="BJ103" s="47">
        <v>18.372668051</v>
      </c>
      <c r="BK103" s="54">
        <v>913.021245879</v>
      </c>
      <c r="BL103" s="87"/>
    </row>
    <row r="104" spans="1:64" ht="12.75">
      <c r="A104" s="10"/>
      <c r="B104" s="21" t="s">
        <v>120</v>
      </c>
      <c r="C104" s="48">
        <v>0</v>
      </c>
      <c r="D104" s="46">
        <v>31.010941039</v>
      </c>
      <c r="E104" s="40">
        <v>0</v>
      </c>
      <c r="F104" s="40">
        <v>0</v>
      </c>
      <c r="G104" s="47">
        <v>0</v>
      </c>
      <c r="H104" s="64">
        <v>3.030869655</v>
      </c>
      <c r="I104" s="40">
        <v>2.016927687</v>
      </c>
      <c r="J104" s="40">
        <v>0</v>
      </c>
      <c r="K104" s="40">
        <v>0</v>
      </c>
      <c r="L104" s="47">
        <v>52.473243377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0.939189055</v>
      </c>
      <c r="S104" s="40">
        <v>0</v>
      </c>
      <c r="T104" s="40">
        <v>0</v>
      </c>
      <c r="U104" s="40">
        <v>0</v>
      </c>
      <c r="V104" s="47">
        <v>0.389486675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0.000775916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</v>
      </c>
      <c r="AS104" s="40">
        <v>0</v>
      </c>
      <c r="AT104" s="40">
        <v>0</v>
      </c>
      <c r="AU104" s="47">
        <v>0</v>
      </c>
      <c r="AV104" s="64">
        <v>7.193965589</v>
      </c>
      <c r="AW104" s="40">
        <v>3.351668714</v>
      </c>
      <c r="AX104" s="40">
        <v>0</v>
      </c>
      <c r="AY104" s="40">
        <v>0</v>
      </c>
      <c r="AZ104" s="47">
        <v>24.948022525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2.135553689</v>
      </c>
      <c r="BG104" s="46">
        <v>0.015502277</v>
      </c>
      <c r="BH104" s="40">
        <v>0</v>
      </c>
      <c r="BI104" s="40">
        <v>0</v>
      </c>
      <c r="BJ104" s="47">
        <v>4.47894020089714</v>
      </c>
      <c r="BK104" s="54">
        <v>131.98508639889712</v>
      </c>
      <c r="BL104" s="87"/>
    </row>
    <row r="105" spans="1:64" ht="12.75">
      <c r="A105" s="31"/>
      <c r="B105" s="33" t="s">
        <v>74</v>
      </c>
      <c r="C105" s="102">
        <f aca="true" t="shared" si="19" ref="C105:AH105">SUM(C99:C104)</f>
        <v>0</v>
      </c>
      <c r="D105" s="72">
        <f t="shared" si="19"/>
        <v>208.14485570699998</v>
      </c>
      <c r="E105" s="72">
        <f t="shared" si="19"/>
        <v>0</v>
      </c>
      <c r="F105" s="72">
        <f t="shared" si="19"/>
        <v>0</v>
      </c>
      <c r="G105" s="72">
        <f t="shared" si="19"/>
        <v>0</v>
      </c>
      <c r="H105" s="72">
        <f t="shared" si="19"/>
        <v>105.71648905200001</v>
      </c>
      <c r="I105" s="72">
        <f t="shared" si="19"/>
        <v>108.34838816</v>
      </c>
      <c r="J105" s="72">
        <f t="shared" si="19"/>
        <v>0</v>
      </c>
      <c r="K105" s="72">
        <f t="shared" si="19"/>
        <v>0</v>
      </c>
      <c r="L105" s="72">
        <f t="shared" si="19"/>
        <v>453.2960362</v>
      </c>
      <c r="M105" s="72">
        <f t="shared" si="19"/>
        <v>0</v>
      </c>
      <c r="N105" s="72">
        <f t="shared" si="19"/>
        <v>0</v>
      </c>
      <c r="O105" s="72">
        <f t="shared" si="19"/>
        <v>0</v>
      </c>
      <c r="P105" s="72">
        <f t="shared" si="19"/>
        <v>0</v>
      </c>
      <c r="Q105" s="72">
        <f t="shared" si="19"/>
        <v>0</v>
      </c>
      <c r="R105" s="72">
        <f t="shared" si="19"/>
        <v>46.294458996</v>
      </c>
      <c r="S105" s="72">
        <f t="shared" si="19"/>
        <v>1.4339224000000002</v>
      </c>
      <c r="T105" s="72">
        <f t="shared" si="19"/>
        <v>0</v>
      </c>
      <c r="U105" s="72">
        <f t="shared" si="19"/>
        <v>0</v>
      </c>
      <c r="V105" s="72">
        <f t="shared" si="19"/>
        <v>20.693691561</v>
      </c>
      <c r="W105" s="72">
        <f t="shared" si="19"/>
        <v>0</v>
      </c>
      <c r="X105" s="72">
        <f t="shared" si="19"/>
        <v>0</v>
      </c>
      <c r="Y105" s="72">
        <f t="shared" si="19"/>
        <v>0</v>
      </c>
      <c r="Z105" s="72">
        <f t="shared" si="19"/>
        <v>0</v>
      </c>
      <c r="AA105" s="72">
        <f t="shared" si="19"/>
        <v>0</v>
      </c>
      <c r="AB105" s="72">
        <f t="shared" si="19"/>
        <v>0.095554838</v>
      </c>
      <c r="AC105" s="72">
        <f t="shared" si="19"/>
        <v>0</v>
      </c>
      <c r="AD105" s="72">
        <f t="shared" si="19"/>
        <v>0</v>
      </c>
      <c r="AE105" s="72">
        <f t="shared" si="19"/>
        <v>0</v>
      </c>
      <c r="AF105" s="72">
        <f t="shared" si="19"/>
        <v>0</v>
      </c>
      <c r="AG105" s="72">
        <f t="shared" si="19"/>
        <v>0</v>
      </c>
      <c r="AH105" s="72">
        <f t="shared" si="19"/>
        <v>0</v>
      </c>
      <c r="AI105" s="72">
        <f aca="true" t="shared" si="20" ref="AI105:BK105">SUM(AI99:AI104)</f>
        <v>0</v>
      </c>
      <c r="AJ105" s="72">
        <f t="shared" si="20"/>
        <v>0</v>
      </c>
      <c r="AK105" s="72">
        <f t="shared" si="20"/>
        <v>0</v>
      </c>
      <c r="AL105" s="72">
        <f t="shared" si="20"/>
        <v>0.060955264</v>
      </c>
      <c r="AM105" s="72">
        <f t="shared" si="20"/>
        <v>0</v>
      </c>
      <c r="AN105" s="72">
        <f t="shared" si="20"/>
        <v>0</v>
      </c>
      <c r="AO105" s="72">
        <f t="shared" si="20"/>
        <v>0</v>
      </c>
      <c r="AP105" s="72">
        <f t="shared" si="20"/>
        <v>0</v>
      </c>
      <c r="AQ105" s="72">
        <f t="shared" si="20"/>
        <v>0</v>
      </c>
      <c r="AR105" s="72">
        <f t="shared" si="20"/>
        <v>18.146097715</v>
      </c>
      <c r="AS105" s="72">
        <f t="shared" si="20"/>
        <v>0</v>
      </c>
      <c r="AT105" s="72">
        <f t="shared" si="20"/>
        <v>0</v>
      </c>
      <c r="AU105" s="72">
        <f t="shared" si="20"/>
        <v>0</v>
      </c>
      <c r="AV105" s="72">
        <f t="shared" si="20"/>
        <v>179.10462191399998</v>
      </c>
      <c r="AW105" s="72">
        <f t="shared" si="20"/>
        <v>87.363324288</v>
      </c>
      <c r="AX105" s="72">
        <f t="shared" si="20"/>
        <v>0</v>
      </c>
      <c r="AY105" s="72">
        <f t="shared" si="20"/>
        <v>0</v>
      </c>
      <c r="AZ105" s="72">
        <f t="shared" si="20"/>
        <v>448.632717542</v>
      </c>
      <c r="BA105" s="72">
        <f t="shared" si="20"/>
        <v>0</v>
      </c>
      <c r="BB105" s="72">
        <f t="shared" si="20"/>
        <v>0</v>
      </c>
      <c r="BC105" s="72">
        <f t="shared" si="20"/>
        <v>0</v>
      </c>
      <c r="BD105" s="72">
        <f t="shared" si="20"/>
        <v>0</v>
      </c>
      <c r="BE105" s="72">
        <f t="shared" si="20"/>
        <v>0</v>
      </c>
      <c r="BF105" s="72">
        <f t="shared" si="20"/>
        <v>50.705966675999996</v>
      </c>
      <c r="BG105" s="72">
        <f t="shared" si="20"/>
        <v>4.101602302000001</v>
      </c>
      <c r="BH105" s="72">
        <f t="shared" si="20"/>
        <v>0</v>
      </c>
      <c r="BI105" s="72">
        <f t="shared" si="20"/>
        <v>0</v>
      </c>
      <c r="BJ105" s="72">
        <f t="shared" si="20"/>
        <v>32.81609549289714</v>
      </c>
      <c r="BK105" s="116">
        <f t="shared" si="20"/>
        <v>1764.9547781078973</v>
      </c>
      <c r="BL105" s="87"/>
    </row>
    <row r="106" spans="1:64" ht="4.5" customHeight="1">
      <c r="A106" s="10"/>
      <c r="B106" s="20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6"/>
      <c r="BL106" s="87"/>
    </row>
    <row r="107" spans="1:65" ht="12.75">
      <c r="A107" s="31"/>
      <c r="B107" s="103" t="s">
        <v>88</v>
      </c>
      <c r="C107" s="45">
        <f aca="true" t="shared" si="21" ref="C107:AH107">+C105++C86+C81+C54+C95</f>
        <v>0</v>
      </c>
      <c r="D107" s="74">
        <f t="shared" si="21"/>
        <v>3549.560377351</v>
      </c>
      <c r="E107" s="74">
        <f t="shared" si="21"/>
        <v>0</v>
      </c>
      <c r="F107" s="74">
        <f t="shared" si="21"/>
        <v>0</v>
      </c>
      <c r="G107" s="74">
        <f t="shared" si="21"/>
        <v>0</v>
      </c>
      <c r="H107" s="74">
        <f t="shared" si="21"/>
        <v>3628.4618748569997</v>
      </c>
      <c r="I107" s="74">
        <f t="shared" si="21"/>
        <v>20870.737032696</v>
      </c>
      <c r="J107" s="74">
        <f t="shared" si="21"/>
        <v>1139.3739854430003</v>
      </c>
      <c r="K107" s="74">
        <f t="shared" si="21"/>
        <v>12.649224639000002</v>
      </c>
      <c r="L107" s="74">
        <f t="shared" si="21"/>
        <v>8410.472842658</v>
      </c>
      <c r="M107" s="74">
        <f t="shared" si="21"/>
        <v>0</v>
      </c>
      <c r="N107" s="74">
        <f t="shared" si="21"/>
        <v>0</v>
      </c>
      <c r="O107" s="74">
        <f t="shared" si="21"/>
        <v>0</v>
      </c>
      <c r="P107" s="74">
        <f t="shared" si="21"/>
        <v>0</v>
      </c>
      <c r="Q107" s="74">
        <f t="shared" si="21"/>
        <v>0</v>
      </c>
      <c r="R107" s="74">
        <f t="shared" si="21"/>
        <v>1565.583897036</v>
      </c>
      <c r="S107" s="74">
        <f t="shared" si="21"/>
        <v>751.058846807</v>
      </c>
      <c r="T107" s="74">
        <f t="shared" si="21"/>
        <v>176.302754857</v>
      </c>
      <c r="U107" s="74">
        <f t="shared" si="21"/>
        <v>0</v>
      </c>
      <c r="V107" s="74">
        <f t="shared" si="21"/>
        <v>627.942070343</v>
      </c>
      <c r="W107" s="74">
        <f t="shared" si="21"/>
        <v>0</v>
      </c>
      <c r="X107" s="74">
        <f t="shared" si="21"/>
        <v>0</v>
      </c>
      <c r="Y107" s="74">
        <f t="shared" si="21"/>
        <v>0</v>
      </c>
      <c r="Z107" s="74">
        <f t="shared" si="21"/>
        <v>0</v>
      </c>
      <c r="AA107" s="74">
        <f t="shared" si="21"/>
        <v>0</v>
      </c>
      <c r="AB107" s="74">
        <f t="shared" si="21"/>
        <v>12.458693875</v>
      </c>
      <c r="AC107" s="74">
        <f t="shared" si="21"/>
        <v>0.052611562</v>
      </c>
      <c r="AD107" s="74">
        <f t="shared" si="21"/>
        <v>0</v>
      </c>
      <c r="AE107" s="74">
        <f t="shared" si="21"/>
        <v>0</v>
      </c>
      <c r="AF107" s="74">
        <f t="shared" si="21"/>
        <v>1.557243465</v>
      </c>
      <c r="AG107" s="74">
        <f t="shared" si="21"/>
        <v>0</v>
      </c>
      <c r="AH107" s="74">
        <f t="shared" si="21"/>
        <v>0</v>
      </c>
      <c r="AI107" s="74">
        <f aca="true" t="shared" si="22" ref="AI107:BK107">+AI105++AI86+AI81+AI54+AI95</f>
        <v>0</v>
      </c>
      <c r="AJ107" s="74">
        <f t="shared" si="22"/>
        <v>0</v>
      </c>
      <c r="AK107" s="74">
        <f t="shared" si="22"/>
        <v>0</v>
      </c>
      <c r="AL107" s="74">
        <f t="shared" si="22"/>
        <v>7.078917197</v>
      </c>
      <c r="AM107" s="74">
        <f t="shared" si="22"/>
        <v>0</v>
      </c>
      <c r="AN107" s="74">
        <f t="shared" si="22"/>
        <v>0</v>
      </c>
      <c r="AO107" s="74">
        <f t="shared" si="22"/>
        <v>0</v>
      </c>
      <c r="AP107" s="74">
        <f t="shared" si="22"/>
        <v>0.31275041699999995</v>
      </c>
      <c r="AQ107" s="74">
        <f t="shared" si="22"/>
        <v>0.054713097</v>
      </c>
      <c r="AR107" s="74">
        <f t="shared" si="22"/>
        <v>19.250565526</v>
      </c>
      <c r="AS107" s="74">
        <f t="shared" si="22"/>
        <v>0</v>
      </c>
      <c r="AT107" s="74">
        <f t="shared" si="22"/>
        <v>0</v>
      </c>
      <c r="AU107" s="74">
        <f t="shared" si="22"/>
        <v>0</v>
      </c>
      <c r="AV107" s="74">
        <f t="shared" si="22"/>
        <v>20117.102218408</v>
      </c>
      <c r="AW107" s="74">
        <f t="shared" si="22"/>
        <v>8935.762147648</v>
      </c>
      <c r="AX107" s="74">
        <f t="shared" si="22"/>
        <v>52.26760517699999</v>
      </c>
      <c r="AY107" s="74">
        <f t="shared" si="22"/>
        <v>0</v>
      </c>
      <c r="AZ107" s="74">
        <f t="shared" si="22"/>
        <v>23743.886971792002</v>
      </c>
      <c r="BA107" s="74">
        <f t="shared" si="22"/>
        <v>0</v>
      </c>
      <c r="BB107" s="74">
        <f t="shared" si="22"/>
        <v>0</v>
      </c>
      <c r="BC107" s="74">
        <f t="shared" si="22"/>
        <v>0</v>
      </c>
      <c r="BD107" s="74">
        <f t="shared" si="22"/>
        <v>0</v>
      </c>
      <c r="BE107" s="74">
        <f t="shared" si="22"/>
        <v>0</v>
      </c>
      <c r="BF107" s="74">
        <f t="shared" si="22"/>
        <v>7161.737311817999</v>
      </c>
      <c r="BG107" s="74">
        <f t="shared" si="22"/>
        <v>940.8804420949999</v>
      </c>
      <c r="BH107" s="74">
        <f t="shared" si="22"/>
        <v>52.30675237</v>
      </c>
      <c r="BI107" s="74">
        <f t="shared" si="22"/>
        <v>0</v>
      </c>
      <c r="BJ107" s="74">
        <f t="shared" si="22"/>
        <v>3177.8466783282724</v>
      </c>
      <c r="BK107" s="117">
        <f t="shared" si="22"/>
        <v>104954.69852946226</v>
      </c>
      <c r="BL107" s="87"/>
      <c r="BM107" s="87"/>
    </row>
    <row r="108" spans="1:63" ht="4.5" customHeight="1">
      <c r="A108" s="10"/>
      <c r="B108" s="104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6"/>
    </row>
    <row r="109" spans="1:63" ht="14.25" customHeight="1">
      <c r="A109" s="10" t="s">
        <v>5</v>
      </c>
      <c r="B109" s="105" t="s">
        <v>24</v>
      </c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6"/>
    </row>
    <row r="110" spans="1:63" ht="14.25" customHeight="1">
      <c r="A110" s="27"/>
      <c r="B110" s="105"/>
      <c r="C110" s="48">
        <v>0</v>
      </c>
      <c r="D110" s="46">
        <v>0</v>
      </c>
      <c r="E110" s="40">
        <v>0</v>
      </c>
      <c r="F110" s="40">
        <v>0</v>
      </c>
      <c r="G110" s="47">
        <v>0</v>
      </c>
      <c r="H110" s="64">
        <v>0</v>
      </c>
      <c r="I110" s="40">
        <v>0</v>
      </c>
      <c r="J110" s="40">
        <v>0</v>
      </c>
      <c r="K110" s="40">
        <v>0</v>
      </c>
      <c r="L110" s="47">
        <v>0</v>
      </c>
      <c r="M110" s="64">
        <v>0</v>
      </c>
      <c r="N110" s="46">
        <v>0</v>
      </c>
      <c r="O110" s="40">
        <v>0</v>
      </c>
      <c r="P110" s="40">
        <v>0</v>
      </c>
      <c r="Q110" s="47">
        <v>0</v>
      </c>
      <c r="R110" s="64">
        <v>0</v>
      </c>
      <c r="S110" s="40">
        <v>0</v>
      </c>
      <c r="T110" s="40">
        <v>0</v>
      </c>
      <c r="U110" s="40">
        <v>0</v>
      </c>
      <c r="V110" s="47">
        <v>0</v>
      </c>
      <c r="W110" s="64">
        <v>0</v>
      </c>
      <c r="X110" s="40">
        <v>0</v>
      </c>
      <c r="Y110" s="40">
        <v>0</v>
      </c>
      <c r="Z110" s="40">
        <v>0</v>
      </c>
      <c r="AA110" s="47">
        <v>0</v>
      </c>
      <c r="AB110" s="64">
        <v>0</v>
      </c>
      <c r="AC110" s="40">
        <v>0</v>
      </c>
      <c r="AD110" s="40">
        <v>0</v>
      </c>
      <c r="AE110" s="40">
        <v>0</v>
      </c>
      <c r="AF110" s="47">
        <v>0</v>
      </c>
      <c r="AG110" s="64">
        <v>0</v>
      </c>
      <c r="AH110" s="40">
        <v>0</v>
      </c>
      <c r="AI110" s="40">
        <v>0</v>
      </c>
      <c r="AJ110" s="40">
        <v>0</v>
      </c>
      <c r="AK110" s="47">
        <v>0</v>
      </c>
      <c r="AL110" s="64">
        <v>0</v>
      </c>
      <c r="AM110" s="40">
        <v>0</v>
      </c>
      <c r="AN110" s="40">
        <v>0</v>
      </c>
      <c r="AO110" s="40">
        <v>0</v>
      </c>
      <c r="AP110" s="47">
        <v>0</v>
      </c>
      <c r="AQ110" s="64">
        <v>0</v>
      </c>
      <c r="AR110" s="46">
        <v>0</v>
      </c>
      <c r="AS110" s="40">
        <v>0</v>
      </c>
      <c r="AT110" s="40">
        <v>0</v>
      </c>
      <c r="AU110" s="47">
        <v>0</v>
      </c>
      <c r="AV110" s="64">
        <v>0</v>
      </c>
      <c r="AW110" s="40">
        <v>0</v>
      </c>
      <c r="AX110" s="40">
        <v>0</v>
      </c>
      <c r="AY110" s="40">
        <v>0</v>
      </c>
      <c r="AZ110" s="47">
        <v>0</v>
      </c>
      <c r="BA110" s="38">
        <v>0</v>
      </c>
      <c r="BB110" s="39">
        <v>0</v>
      </c>
      <c r="BC110" s="38">
        <v>0</v>
      </c>
      <c r="BD110" s="38">
        <v>0</v>
      </c>
      <c r="BE110" s="41">
        <v>0</v>
      </c>
      <c r="BF110" s="38">
        <v>0</v>
      </c>
      <c r="BG110" s="39">
        <v>0</v>
      </c>
      <c r="BH110" s="38">
        <v>0</v>
      </c>
      <c r="BI110" s="38">
        <v>0</v>
      </c>
      <c r="BJ110" s="41">
        <v>0</v>
      </c>
      <c r="BK110" s="81">
        <f>SUM(C110:BJ110)</f>
        <v>0</v>
      </c>
    </row>
    <row r="111" spans="1:63" ht="13.5" thickBot="1">
      <c r="A111" s="35"/>
      <c r="B111" s="106" t="s">
        <v>74</v>
      </c>
      <c r="C111" s="118">
        <f>SUM(C110)</f>
        <v>0</v>
      </c>
      <c r="D111" s="119">
        <f aca="true" t="shared" si="23" ref="D111:BK111">SUM(D110)</f>
        <v>0</v>
      </c>
      <c r="E111" s="119">
        <f t="shared" si="23"/>
        <v>0</v>
      </c>
      <c r="F111" s="119">
        <f t="shared" si="23"/>
        <v>0</v>
      </c>
      <c r="G111" s="120">
        <f t="shared" si="23"/>
        <v>0</v>
      </c>
      <c r="H111" s="121">
        <f t="shared" si="23"/>
        <v>0</v>
      </c>
      <c r="I111" s="119">
        <f t="shared" si="23"/>
        <v>0</v>
      </c>
      <c r="J111" s="119">
        <f t="shared" si="23"/>
        <v>0</v>
      </c>
      <c r="K111" s="119">
        <f t="shared" si="23"/>
        <v>0</v>
      </c>
      <c r="L111" s="120">
        <f t="shared" si="23"/>
        <v>0</v>
      </c>
      <c r="M111" s="121">
        <f t="shared" si="23"/>
        <v>0</v>
      </c>
      <c r="N111" s="119">
        <f t="shared" si="23"/>
        <v>0</v>
      </c>
      <c r="O111" s="119">
        <f t="shared" si="23"/>
        <v>0</v>
      </c>
      <c r="P111" s="119">
        <f t="shared" si="23"/>
        <v>0</v>
      </c>
      <c r="Q111" s="120">
        <f t="shared" si="23"/>
        <v>0</v>
      </c>
      <c r="R111" s="121">
        <f t="shared" si="23"/>
        <v>0</v>
      </c>
      <c r="S111" s="119">
        <f t="shared" si="23"/>
        <v>0</v>
      </c>
      <c r="T111" s="119">
        <f t="shared" si="23"/>
        <v>0</v>
      </c>
      <c r="U111" s="119">
        <f t="shared" si="23"/>
        <v>0</v>
      </c>
      <c r="V111" s="120">
        <f t="shared" si="23"/>
        <v>0</v>
      </c>
      <c r="W111" s="121">
        <f t="shared" si="23"/>
        <v>0</v>
      </c>
      <c r="X111" s="119">
        <f t="shared" si="23"/>
        <v>0</v>
      </c>
      <c r="Y111" s="119">
        <f t="shared" si="23"/>
        <v>0</v>
      </c>
      <c r="Z111" s="119">
        <f t="shared" si="23"/>
        <v>0</v>
      </c>
      <c r="AA111" s="120">
        <f t="shared" si="23"/>
        <v>0</v>
      </c>
      <c r="AB111" s="121">
        <f t="shared" si="23"/>
        <v>0</v>
      </c>
      <c r="AC111" s="119">
        <f t="shared" si="23"/>
        <v>0</v>
      </c>
      <c r="AD111" s="119">
        <f t="shared" si="23"/>
        <v>0</v>
      </c>
      <c r="AE111" s="119">
        <f t="shared" si="23"/>
        <v>0</v>
      </c>
      <c r="AF111" s="120">
        <f t="shared" si="23"/>
        <v>0</v>
      </c>
      <c r="AG111" s="121">
        <f t="shared" si="23"/>
        <v>0</v>
      </c>
      <c r="AH111" s="119">
        <f t="shared" si="23"/>
        <v>0</v>
      </c>
      <c r="AI111" s="119">
        <f t="shared" si="23"/>
        <v>0</v>
      </c>
      <c r="AJ111" s="119">
        <f t="shared" si="23"/>
        <v>0</v>
      </c>
      <c r="AK111" s="120">
        <f t="shared" si="23"/>
        <v>0</v>
      </c>
      <c r="AL111" s="121">
        <f t="shared" si="23"/>
        <v>0</v>
      </c>
      <c r="AM111" s="119">
        <f t="shared" si="23"/>
        <v>0</v>
      </c>
      <c r="AN111" s="119">
        <f t="shared" si="23"/>
        <v>0</v>
      </c>
      <c r="AO111" s="119">
        <f t="shared" si="23"/>
        <v>0</v>
      </c>
      <c r="AP111" s="120">
        <f t="shared" si="23"/>
        <v>0</v>
      </c>
      <c r="AQ111" s="121">
        <f t="shared" si="23"/>
        <v>0</v>
      </c>
      <c r="AR111" s="119">
        <f t="shared" si="23"/>
        <v>0</v>
      </c>
      <c r="AS111" s="119">
        <f t="shared" si="23"/>
        <v>0</v>
      </c>
      <c r="AT111" s="119">
        <f t="shared" si="23"/>
        <v>0</v>
      </c>
      <c r="AU111" s="120">
        <f t="shared" si="23"/>
        <v>0</v>
      </c>
      <c r="AV111" s="121">
        <f t="shared" si="23"/>
        <v>0</v>
      </c>
      <c r="AW111" s="119">
        <f t="shared" si="23"/>
        <v>0</v>
      </c>
      <c r="AX111" s="119">
        <f t="shared" si="23"/>
        <v>0</v>
      </c>
      <c r="AY111" s="119">
        <f t="shared" si="23"/>
        <v>0</v>
      </c>
      <c r="AZ111" s="120">
        <f t="shared" si="23"/>
        <v>0</v>
      </c>
      <c r="BA111" s="118">
        <f t="shared" si="23"/>
        <v>0</v>
      </c>
      <c r="BB111" s="119">
        <f t="shared" si="23"/>
        <v>0</v>
      </c>
      <c r="BC111" s="119">
        <f t="shared" si="23"/>
        <v>0</v>
      </c>
      <c r="BD111" s="119">
        <f t="shared" si="23"/>
        <v>0</v>
      </c>
      <c r="BE111" s="122">
        <f t="shared" si="23"/>
        <v>0</v>
      </c>
      <c r="BF111" s="121">
        <f t="shared" si="23"/>
        <v>0</v>
      </c>
      <c r="BG111" s="119">
        <f t="shared" si="23"/>
        <v>0</v>
      </c>
      <c r="BH111" s="119">
        <f t="shared" si="23"/>
        <v>0</v>
      </c>
      <c r="BI111" s="119">
        <f t="shared" si="23"/>
        <v>0</v>
      </c>
      <c r="BJ111" s="120">
        <f t="shared" si="23"/>
        <v>0</v>
      </c>
      <c r="BK111" s="123">
        <f t="shared" si="23"/>
        <v>0</v>
      </c>
    </row>
    <row r="112" spans="1:63" ht="6" customHeight="1">
      <c r="A112" s="3"/>
      <c r="B112" s="15"/>
      <c r="C112" s="23"/>
      <c r="D112" s="29"/>
      <c r="E112" s="23"/>
      <c r="F112" s="23"/>
      <c r="G112" s="23"/>
      <c r="H112" s="23"/>
      <c r="I112" s="23"/>
      <c r="J112" s="23"/>
      <c r="K112" s="23"/>
      <c r="L112" s="23"/>
      <c r="M112" s="23"/>
      <c r="N112" s="29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9"/>
      <c r="AS112" s="23"/>
      <c r="AT112" s="23"/>
      <c r="AU112" s="23"/>
      <c r="AV112" s="23"/>
      <c r="AW112" s="23"/>
      <c r="AX112" s="23"/>
      <c r="AY112" s="23"/>
      <c r="AZ112" s="23"/>
      <c r="BA112" s="23"/>
      <c r="BB112" s="29"/>
      <c r="BC112" s="23"/>
      <c r="BD112" s="23"/>
      <c r="BE112" s="23"/>
      <c r="BF112" s="23"/>
      <c r="BG112" s="29"/>
      <c r="BH112" s="23"/>
      <c r="BI112" s="23"/>
      <c r="BJ112" s="23"/>
      <c r="BK112" s="25"/>
    </row>
    <row r="113" spans="1:63" ht="12.75">
      <c r="A113" s="3"/>
      <c r="B113" s="3" t="s">
        <v>104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36" t="s">
        <v>89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5"/>
    </row>
    <row r="114" spans="1:63" ht="12.75">
      <c r="A114" s="3"/>
      <c r="B114" s="3" t="s">
        <v>105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37" t="s">
        <v>90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5"/>
    </row>
    <row r="115" spans="3:63" ht="12.75">
      <c r="C115" s="23"/>
      <c r="D115" s="23"/>
      <c r="E115" s="23"/>
      <c r="F115" s="23"/>
      <c r="G115" s="23"/>
      <c r="H115" s="23"/>
      <c r="I115" s="23"/>
      <c r="J115" s="23"/>
      <c r="K115" s="23"/>
      <c r="L115" s="37" t="s">
        <v>91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5"/>
    </row>
    <row r="116" spans="2:63" ht="12.75">
      <c r="B116" s="3" t="s">
        <v>96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7" t="s">
        <v>92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2:63" ht="12.75">
      <c r="B117" s="3" t="s">
        <v>97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93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2:63" ht="12.75">
      <c r="B118" s="3"/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94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21" ht="12.75">
      <c r="BJ121" s="87"/>
    </row>
    <row r="123" spans="3:63" ht="12.75"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</row>
    <row r="126" spans="4:63" ht="12.75"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39:BK39"/>
    <mergeCell ref="C42:BK4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7:BK57"/>
    <mergeCell ref="M3:V3"/>
    <mergeCell ref="C12:BK12"/>
    <mergeCell ref="C16:BK16"/>
    <mergeCell ref="C36:BK36"/>
    <mergeCell ref="C98:BK98"/>
    <mergeCell ref="C58:BK58"/>
    <mergeCell ref="C55:BK55"/>
    <mergeCell ref="C61:BK61"/>
    <mergeCell ref="C82:BK82"/>
    <mergeCell ref="C83:BK83"/>
    <mergeCell ref="C87:BK87"/>
    <mergeCell ref="C106:BK106"/>
    <mergeCell ref="A1:A5"/>
    <mergeCell ref="C84:BK84"/>
    <mergeCell ref="C108:BK108"/>
    <mergeCell ref="C109:BK109"/>
    <mergeCell ref="C88:BK88"/>
    <mergeCell ref="C89:BK89"/>
    <mergeCell ref="C92:BK92"/>
    <mergeCell ref="C96:BK96"/>
    <mergeCell ref="C97:BK9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63" max="63" width="16.57421875" style="0" customWidth="1"/>
  </cols>
  <sheetData>
    <row r="2" spans="2:12" ht="12.75">
      <c r="B2" s="159" t="s">
        <v>167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127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0.039013089</v>
      </c>
      <c r="E5" s="85">
        <v>0.063126941</v>
      </c>
      <c r="F5" s="85">
        <v>4.749177892</v>
      </c>
      <c r="G5" s="85">
        <v>0.221915558</v>
      </c>
      <c r="H5" s="85">
        <v>0.02743653</v>
      </c>
      <c r="I5" s="85">
        <v>0</v>
      </c>
      <c r="J5" s="75">
        <v>0</v>
      </c>
      <c r="K5" s="80">
        <v>5.10067001</v>
      </c>
      <c r="L5" s="85">
        <v>0</v>
      </c>
    </row>
    <row r="6" spans="2:12" ht="12.75">
      <c r="B6" s="11">
        <v>2</v>
      </c>
      <c r="C6" s="13" t="s">
        <v>34</v>
      </c>
      <c r="D6" s="85">
        <v>42.069518231</v>
      </c>
      <c r="E6" s="85">
        <v>256.541801205</v>
      </c>
      <c r="F6" s="85">
        <v>1116.917727546</v>
      </c>
      <c r="G6" s="85">
        <v>104.403278803</v>
      </c>
      <c r="H6" s="85">
        <v>15.30199046</v>
      </c>
      <c r="I6" s="85">
        <v>0</v>
      </c>
      <c r="J6" s="75">
        <v>0.1294546356548091</v>
      </c>
      <c r="K6" s="80">
        <v>1535.3637708806548</v>
      </c>
      <c r="L6" s="85">
        <v>0</v>
      </c>
    </row>
    <row r="7" spans="2:12" ht="12.75">
      <c r="B7" s="11">
        <v>3</v>
      </c>
      <c r="C7" s="12" t="s">
        <v>35</v>
      </c>
      <c r="D7" s="85">
        <v>0.104436934</v>
      </c>
      <c r="E7" s="85">
        <v>0.597952793</v>
      </c>
      <c r="F7" s="85">
        <v>6.809120116</v>
      </c>
      <c r="G7" s="85">
        <v>0.224968831</v>
      </c>
      <c r="H7" s="85">
        <v>0.099972617</v>
      </c>
      <c r="I7" s="85">
        <v>0</v>
      </c>
      <c r="J7" s="75">
        <v>0</v>
      </c>
      <c r="K7" s="80">
        <v>7.8364512909999995</v>
      </c>
      <c r="L7" s="85">
        <v>0</v>
      </c>
    </row>
    <row r="8" spans="2:12" ht="12.75">
      <c r="B8" s="11">
        <v>4</v>
      </c>
      <c r="C8" s="13" t="s">
        <v>36</v>
      </c>
      <c r="D8" s="85">
        <v>80.298604235</v>
      </c>
      <c r="E8" s="85">
        <v>85.305725936</v>
      </c>
      <c r="F8" s="85">
        <v>403.210459453</v>
      </c>
      <c r="G8" s="85">
        <v>20.42553602</v>
      </c>
      <c r="H8" s="85">
        <v>3.821728923</v>
      </c>
      <c r="I8" s="85">
        <v>0</v>
      </c>
      <c r="J8" s="75">
        <v>0.07913018759585932</v>
      </c>
      <c r="K8" s="80">
        <v>593.1411847545959</v>
      </c>
      <c r="L8" s="85">
        <v>0</v>
      </c>
    </row>
    <row r="9" spans="2:12" ht="12.75">
      <c r="B9" s="11">
        <v>5</v>
      </c>
      <c r="C9" s="13" t="s">
        <v>37</v>
      </c>
      <c r="D9" s="85">
        <v>11.355930156</v>
      </c>
      <c r="E9" s="85">
        <v>80.917430591</v>
      </c>
      <c r="F9" s="85">
        <v>568.953903259</v>
      </c>
      <c r="G9" s="85">
        <v>48.552394164</v>
      </c>
      <c r="H9" s="85">
        <v>5.488737229</v>
      </c>
      <c r="I9" s="85">
        <v>0</v>
      </c>
      <c r="J9" s="75">
        <v>0.04927335024914052</v>
      </c>
      <c r="K9" s="80">
        <v>715.317668749249</v>
      </c>
      <c r="L9" s="85">
        <v>0</v>
      </c>
    </row>
    <row r="10" spans="2:12" ht="12.75">
      <c r="B10" s="11">
        <v>6</v>
      </c>
      <c r="C10" s="13" t="s">
        <v>38</v>
      </c>
      <c r="D10" s="85">
        <v>8.393366732</v>
      </c>
      <c r="E10" s="85">
        <v>129.270031004</v>
      </c>
      <c r="F10" s="85">
        <v>243.500453287</v>
      </c>
      <c r="G10" s="85">
        <v>22.945755322</v>
      </c>
      <c r="H10" s="85">
        <v>12.760820549</v>
      </c>
      <c r="I10" s="85">
        <v>0</v>
      </c>
      <c r="J10" s="75">
        <v>0.00040133814896938126</v>
      </c>
      <c r="K10" s="80">
        <v>416.870828232149</v>
      </c>
      <c r="L10" s="85">
        <v>0</v>
      </c>
    </row>
    <row r="11" spans="2:12" ht="12.75">
      <c r="B11" s="11">
        <v>7</v>
      </c>
      <c r="C11" s="13" t="s">
        <v>39</v>
      </c>
      <c r="D11" s="85">
        <v>37.745795576</v>
      </c>
      <c r="E11" s="85">
        <v>73.118188484</v>
      </c>
      <c r="F11" s="85">
        <v>374.295231061</v>
      </c>
      <c r="G11" s="85">
        <v>50.116690949</v>
      </c>
      <c r="H11" s="85">
        <v>4.871014003</v>
      </c>
      <c r="I11" s="85">
        <v>0</v>
      </c>
      <c r="J11" s="75">
        <v>0.004135823636837014</v>
      </c>
      <c r="K11" s="80">
        <v>540.1510558966369</v>
      </c>
      <c r="L11" s="85">
        <v>0</v>
      </c>
    </row>
    <row r="12" spans="2:12" ht="12.75">
      <c r="B12" s="11">
        <v>8</v>
      </c>
      <c r="C12" s="12" t="s">
        <v>40</v>
      </c>
      <c r="D12" s="85">
        <v>0.095185682</v>
      </c>
      <c r="E12" s="85">
        <v>0.282886714</v>
      </c>
      <c r="F12" s="85">
        <v>20.295347878</v>
      </c>
      <c r="G12" s="85">
        <v>1.507401513</v>
      </c>
      <c r="H12" s="85">
        <v>0.068973573</v>
      </c>
      <c r="I12" s="85">
        <v>0</v>
      </c>
      <c r="J12" s="75">
        <v>0.00012153516827547367</v>
      </c>
      <c r="K12" s="80">
        <v>22.24991689516828</v>
      </c>
      <c r="L12" s="85">
        <v>0</v>
      </c>
    </row>
    <row r="13" spans="2:12" ht="12.75">
      <c r="B13" s="11">
        <v>9</v>
      </c>
      <c r="C13" s="12" t="s">
        <v>41</v>
      </c>
      <c r="D13" s="85">
        <v>20.489841839</v>
      </c>
      <c r="E13" s="85">
        <v>1.07855855</v>
      </c>
      <c r="F13" s="85">
        <v>11.090524475</v>
      </c>
      <c r="G13" s="85">
        <v>0.735750024</v>
      </c>
      <c r="H13" s="85">
        <v>0.0276321</v>
      </c>
      <c r="I13" s="85">
        <v>0</v>
      </c>
      <c r="J13" s="75">
        <v>0</v>
      </c>
      <c r="K13" s="80">
        <v>33.422306987999995</v>
      </c>
      <c r="L13" s="85">
        <v>0</v>
      </c>
    </row>
    <row r="14" spans="2:12" ht="12.75">
      <c r="B14" s="11">
        <v>10</v>
      </c>
      <c r="C14" s="13" t="s">
        <v>42</v>
      </c>
      <c r="D14" s="85">
        <v>60.450035157</v>
      </c>
      <c r="E14" s="85">
        <v>275.270582123</v>
      </c>
      <c r="F14" s="85">
        <v>596.957107827</v>
      </c>
      <c r="G14" s="85">
        <v>91.479139075</v>
      </c>
      <c r="H14" s="85">
        <v>4.838840577</v>
      </c>
      <c r="I14" s="85">
        <v>0</v>
      </c>
      <c r="J14" s="75">
        <v>0.0019169905348286657</v>
      </c>
      <c r="K14" s="80">
        <v>1028.9976217495348</v>
      </c>
      <c r="L14" s="85">
        <v>0</v>
      </c>
    </row>
    <row r="15" spans="2:12" ht="12.75">
      <c r="B15" s="11">
        <v>11</v>
      </c>
      <c r="C15" s="13" t="s">
        <v>43</v>
      </c>
      <c r="D15" s="85">
        <v>378.842348781</v>
      </c>
      <c r="E15" s="85">
        <v>928.933684432</v>
      </c>
      <c r="F15" s="85">
        <v>4906.6716833</v>
      </c>
      <c r="G15" s="85">
        <v>690.908527472</v>
      </c>
      <c r="H15" s="85">
        <v>64.197521511</v>
      </c>
      <c r="I15" s="85">
        <v>0</v>
      </c>
      <c r="J15" s="75">
        <v>2.840746516255531</v>
      </c>
      <c r="K15" s="80">
        <v>6972.394512012255</v>
      </c>
      <c r="L15" s="85">
        <v>0</v>
      </c>
    </row>
    <row r="16" spans="2:12" ht="12.75">
      <c r="B16" s="11">
        <v>12</v>
      </c>
      <c r="C16" s="13" t="s">
        <v>44</v>
      </c>
      <c r="D16" s="85">
        <v>355.578221793</v>
      </c>
      <c r="E16" s="85">
        <v>2738.687669977</v>
      </c>
      <c r="F16" s="85">
        <v>1503.86795575</v>
      </c>
      <c r="G16" s="85">
        <v>122.970326487</v>
      </c>
      <c r="H16" s="85">
        <v>47.799973829</v>
      </c>
      <c r="I16" s="85">
        <v>0</v>
      </c>
      <c r="J16" s="75">
        <v>0.5945169384749451</v>
      </c>
      <c r="K16" s="80">
        <v>4769.498664774475</v>
      </c>
      <c r="L16" s="85">
        <v>0</v>
      </c>
    </row>
    <row r="17" spans="2:12" ht="12.75">
      <c r="B17" s="11">
        <v>13</v>
      </c>
      <c r="C17" s="13" t="s">
        <v>45</v>
      </c>
      <c r="D17" s="85">
        <v>2.53513222</v>
      </c>
      <c r="E17" s="85">
        <v>4.694401671</v>
      </c>
      <c r="F17" s="85">
        <v>81.910816444</v>
      </c>
      <c r="G17" s="85">
        <v>6.150463385</v>
      </c>
      <c r="H17" s="85">
        <v>1.414339734</v>
      </c>
      <c r="I17" s="85">
        <v>0</v>
      </c>
      <c r="J17" s="75">
        <v>0.027334801209229168</v>
      </c>
      <c r="K17" s="80">
        <v>96.73248825520923</v>
      </c>
      <c r="L17" s="85">
        <v>0</v>
      </c>
    </row>
    <row r="18" spans="2:12" ht="12.75">
      <c r="B18" s="11">
        <v>14</v>
      </c>
      <c r="C18" s="13" t="s">
        <v>46</v>
      </c>
      <c r="D18" s="85">
        <v>0.841264549</v>
      </c>
      <c r="E18" s="85">
        <v>2.651804855</v>
      </c>
      <c r="F18" s="85">
        <v>43.833455983</v>
      </c>
      <c r="G18" s="85">
        <v>1.851011481</v>
      </c>
      <c r="H18" s="85">
        <v>1.0406552</v>
      </c>
      <c r="I18" s="85">
        <v>0</v>
      </c>
      <c r="J18" s="75">
        <v>0</v>
      </c>
      <c r="K18" s="80">
        <v>50.21819206800001</v>
      </c>
      <c r="L18" s="85">
        <v>0</v>
      </c>
    </row>
    <row r="19" spans="2:12" ht="12.75">
      <c r="B19" s="11">
        <v>15</v>
      </c>
      <c r="C19" s="13" t="s">
        <v>47</v>
      </c>
      <c r="D19" s="85">
        <v>24.743407958</v>
      </c>
      <c r="E19" s="85">
        <v>84.326021425</v>
      </c>
      <c r="F19" s="85">
        <v>684.966261355</v>
      </c>
      <c r="G19" s="85">
        <v>98.044383994</v>
      </c>
      <c r="H19" s="85">
        <v>6.699146392</v>
      </c>
      <c r="I19" s="85">
        <v>0</v>
      </c>
      <c r="J19" s="75">
        <v>0.004472312796763884</v>
      </c>
      <c r="K19" s="80">
        <v>898.7836934367969</v>
      </c>
      <c r="L19" s="85">
        <v>0</v>
      </c>
    </row>
    <row r="20" spans="2:12" ht="12.75">
      <c r="B20" s="11">
        <v>16</v>
      </c>
      <c r="C20" s="13" t="s">
        <v>48</v>
      </c>
      <c r="D20" s="85">
        <v>1158.081354947</v>
      </c>
      <c r="E20" s="85">
        <v>2341.084207805</v>
      </c>
      <c r="F20" s="85">
        <v>4297.890062346</v>
      </c>
      <c r="G20" s="85">
        <v>322.477245808</v>
      </c>
      <c r="H20" s="85">
        <v>98.697169322</v>
      </c>
      <c r="I20" s="85">
        <v>0</v>
      </c>
      <c r="J20" s="75">
        <v>1.8077576279150458</v>
      </c>
      <c r="K20" s="80">
        <v>8220.037797855915</v>
      </c>
      <c r="L20" s="85">
        <v>0</v>
      </c>
    </row>
    <row r="21" spans="2:12" ht="12.75">
      <c r="B21" s="11">
        <v>17</v>
      </c>
      <c r="C21" s="12" t="s">
        <v>49</v>
      </c>
      <c r="D21" s="85">
        <v>293.016112096</v>
      </c>
      <c r="E21" s="85">
        <v>152.157838964</v>
      </c>
      <c r="F21" s="85">
        <v>959.840116651</v>
      </c>
      <c r="G21" s="85">
        <v>91.651649139</v>
      </c>
      <c r="H21" s="85">
        <v>16.247911921</v>
      </c>
      <c r="I21" s="85">
        <v>0</v>
      </c>
      <c r="J21" s="75">
        <v>0.016296505597439434</v>
      </c>
      <c r="K21" s="80">
        <v>1512.9299252765975</v>
      </c>
      <c r="L21" s="85">
        <v>0</v>
      </c>
    </row>
    <row r="22" spans="2:12" ht="12.75">
      <c r="B22" s="11">
        <v>18</v>
      </c>
      <c r="C22" s="13" t="s">
        <v>50</v>
      </c>
      <c r="D22" s="85">
        <v>0.000129379</v>
      </c>
      <c r="E22" s="85">
        <v>0</v>
      </c>
      <c r="F22" s="85">
        <v>0.8864556</v>
      </c>
      <c r="G22" s="85">
        <v>0</v>
      </c>
      <c r="H22" s="85">
        <v>0</v>
      </c>
      <c r="I22" s="85">
        <v>0</v>
      </c>
      <c r="J22" s="75">
        <v>0</v>
      </c>
      <c r="K22" s="80">
        <v>0.886584979</v>
      </c>
      <c r="L22" s="85">
        <v>0</v>
      </c>
    </row>
    <row r="23" spans="2:12" ht="12.75">
      <c r="B23" s="11">
        <v>19</v>
      </c>
      <c r="C23" s="13" t="s">
        <v>51</v>
      </c>
      <c r="D23" s="85">
        <v>111.353849248</v>
      </c>
      <c r="E23" s="85">
        <v>167.162903685</v>
      </c>
      <c r="F23" s="85">
        <v>1061.895385976</v>
      </c>
      <c r="G23" s="85">
        <v>122.297373357</v>
      </c>
      <c r="H23" s="85">
        <v>12.524219101</v>
      </c>
      <c r="I23" s="85">
        <v>0</v>
      </c>
      <c r="J23" s="75">
        <v>0.43739844967769537</v>
      </c>
      <c r="K23" s="80">
        <v>1475.6711298166776</v>
      </c>
      <c r="L23" s="85">
        <v>0</v>
      </c>
    </row>
    <row r="24" spans="2:12" ht="12.75">
      <c r="B24" s="11">
        <v>20</v>
      </c>
      <c r="C24" s="12" t="s">
        <v>52</v>
      </c>
      <c r="D24" s="85">
        <v>9386.304260509</v>
      </c>
      <c r="E24" s="85">
        <v>12632.300781874672</v>
      </c>
      <c r="F24" s="85">
        <v>17599.890029836748</v>
      </c>
      <c r="G24" s="85">
        <v>2740.899942357273</v>
      </c>
      <c r="H24" s="85">
        <v>1030.3242414318972</v>
      </c>
      <c r="I24" s="85">
        <v>0</v>
      </c>
      <c r="J24" s="75">
        <v>63.38885047499932</v>
      </c>
      <c r="K24" s="80">
        <v>43453.10810648459</v>
      </c>
      <c r="L24" s="85">
        <v>0</v>
      </c>
    </row>
    <row r="25" spans="2:12" ht="12.75">
      <c r="B25" s="11">
        <v>21</v>
      </c>
      <c r="C25" s="13" t="s">
        <v>53</v>
      </c>
      <c r="D25" s="85">
        <v>0.190591524</v>
      </c>
      <c r="E25" s="85">
        <v>0.178337948</v>
      </c>
      <c r="F25" s="85">
        <v>7.531781104</v>
      </c>
      <c r="G25" s="85">
        <v>0.390819853</v>
      </c>
      <c r="H25" s="85">
        <v>0.181935433</v>
      </c>
      <c r="I25" s="85">
        <v>0</v>
      </c>
      <c r="J25" s="75">
        <v>2.9567511087913744E-05</v>
      </c>
      <c r="K25" s="80">
        <v>8.473495429511088</v>
      </c>
      <c r="L25" s="85">
        <v>0</v>
      </c>
    </row>
    <row r="26" spans="2:12" ht="12.75">
      <c r="B26" s="11">
        <v>22</v>
      </c>
      <c r="C26" s="12" t="s">
        <v>54</v>
      </c>
      <c r="D26" s="85">
        <v>1.291074296</v>
      </c>
      <c r="E26" s="85">
        <v>6.25389614</v>
      </c>
      <c r="F26" s="85">
        <v>24.106983511</v>
      </c>
      <c r="G26" s="85">
        <v>1.302013279</v>
      </c>
      <c r="H26" s="85">
        <v>0.653045912</v>
      </c>
      <c r="I26" s="85">
        <v>0</v>
      </c>
      <c r="J26" s="75">
        <v>4.8614067310189465E-05</v>
      </c>
      <c r="K26" s="80">
        <v>33.60706175206731</v>
      </c>
      <c r="L26" s="85">
        <v>0</v>
      </c>
    </row>
    <row r="27" spans="2:12" ht="12.75">
      <c r="B27" s="11">
        <v>23</v>
      </c>
      <c r="C27" s="12" t="s">
        <v>55</v>
      </c>
      <c r="D27" s="85">
        <v>0.28391669</v>
      </c>
      <c r="E27" s="85">
        <v>0.000649536</v>
      </c>
      <c r="F27" s="85">
        <v>1.741712592</v>
      </c>
      <c r="G27" s="85">
        <v>0.26087907</v>
      </c>
      <c r="H27" s="85">
        <v>0.003457391</v>
      </c>
      <c r="I27" s="85">
        <v>0</v>
      </c>
      <c r="J27" s="75">
        <v>0</v>
      </c>
      <c r="K27" s="80">
        <v>2.2906152790000003</v>
      </c>
      <c r="L27" s="85">
        <v>0</v>
      </c>
    </row>
    <row r="28" spans="2:12" ht="12.75">
      <c r="B28" s="11">
        <v>24</v>
      </c>
      <c r="C28" s="13" t="s">
        <v>56</v>
      </c>
      <c r="D28" s="85">
        <v>0.110131528</v>
      </c>
      <c r="E28" s="85">
        <v>0.393401307</v>
      </c>
      <c r="F28" s="85">
        <v>7.944333302</v>
      </c>
      <c r="G28" s="85">
        <v>0.20074663</v>
      </c>
      <c r="H28" s="85">
        <v>0.082717236</v>
      </c>
      <c r="I28" s="85">
        <v>0</v>
      </c>
      <c r="J28" s="75">
        <v>0.5361777902555486</v>
      </c>
      <c r="K28" s="80">
        <v>9.267507793255549</v>
      </c>
      <c r="L28" s="85">
        <v>0</v>
      </c>
    </row>
    <row r="29" spans="2:12" ht="12.75">
      <c r="B29" s="11">
        <v>25</v>
      </c>
      <c r="C29" s="13" t="s">
        <v>99</v>
      </c>
      <c r="D29" s="85">
        <v>2054.695736599</v>
      </c>
      <c r="E29" s="85">
        <v>2125.743792747</v>
      </c>
      <c r="F29" s="85">
        <v>3650.394102277</v>
      </c>
      <c r="G29" s="85">
        <v>415.237055319</v>
      </c>
      <c r="H29" s="85">
        <v>116.308878517</v>
      </c>
      <c r="I29" s="85">
        <v>0</v>
      </c>
      <c r="J29" s="75">
        <v>3.2638590510897614</v>
      </c>
      <c r="K29" s="80">
        <v>8365.64342451009</v>
      </c>
      <c r="L29" s="85">
        <v>0</v>
      </c>
    </row>
    <row r="30" spans="2:12" ht="12.75">
      <c r="B30" s="11">
        <v>26</v>
      </c>
      <c r="C30" s="13" t="s">
        <v>100</v>
      </c>
      <c r="D30" s="85">
        <v>45.096642925</v>
      </c>
      <c r="E30" s="85">
        <v>89.984606516</v>
      </c>
      <c r="F30" s="85">
        <v>472.04633429</v>
      </c>
      <c r="G30" s="85">
        <v>59.04827683</v>
      </c>
      <c r="H30" s="85">
        <v>7.346180203</v>
      </c>
      <c r="I30" s="85">
        <v>0</v>
      </c>
      <c r="J30" s="75">
        <v>0.011505299030782583</v>
      </c>
      <c r="K30" s="80">
        <v>673.5335460630307</v>
      </c>
      <c r="L30" s="85">
        <v>0</v>
      </c>
    </row>
    <row r="31" spans="2:12" ht="12.75">
      <c r="B31" s="11">
        <v>27</v>
      </c>
      <c r="C31" s="13" t="s">
        <v>15</v>
      </c>
      <c r="D31" s="85">
        <v>313.797163129</v>
      </c>
      <c r="E31" s="85">
        <v>896.173366573</v>
      </c>
      <c r="F31" s="85">
        <v>3286.914199222</v>
      </c>
      <c r="G31" s="85">
        <v>357.744802154</v>
      </c>
      <c r="H31" s="85">
        <v>61.227771872</v>
      </c>
      <c r="I31" s="85">
        <v>0</v>
      </c>
      <c r="J31" s="75">
        <v>0</v>
      </c>
      <c r="K31" s="80">
        <v>4915.85730295</v>
      </c>
      <c r="L31" s="85">
        <v>0</v>
      </c>
    </row>
    <row r="32" spans="2:12" ht="12.75">
      <c r="B32" s="11">
        <v>28</v>
      </c>
      <c r="C32" s="13" t="s">
        <v>101</v>
      </c>
      <c r="D32" s="85">
        <v>2.030518597</v>
      </c>
      <c r="E32" s="85">
        <v>6.196970096</v>
      </c>
      <c r="F32" s="85">
        <v>27.240140885</v>
      </c>
      <c r="G32" s="85">
        <v>2.302196555</v>
      </c>
      <c r="H32" s="85">
        <v>2.520091117</v>
      </c>
      <c r="I32" s="85">
        <v>0</v>
      </c>
      <c r="J32" s="75">
        <v>0.0028777532494123166</v>
      </c>
      <c r="K32" s="80">
        <v>40.29279500324942</v>
      </c>
      <c r="L32" s="85">
        <v>0</v>
      </c>
    </row>
    <row r="33" spans="2:12" ht="12.75">
      <c r="B33" s="11">
        <v>29</v>
      </c>
      <c r="C33" s="13" t="s">
        <v>57</v>
      </c>
      <c r="D33" s="85">
        <v>21.514088946</v>
      </c>
      <c r="E33" s="85">
        <v>115.446482067</v>
      </c>
      <c r="F33" s="85">
        <v>904.405803101</v>
      </c>
      <c r="G33" s="85">
        <v>50.872443145</v>
      </c>
      <c r="H33" s="85">
        <v>14.868016806</v>
      </c>
      <c r="I33" s="85">
        <v>0</v>
      </c>
      <c r="J33" s="75">
        <v>0.0094143499491238</v>
      </c>
      <c r="K33" s="80">
        <v>1107.116248414949</v>
      </c>
      <c r="L33" s="85">
        <v>0</v>
      </c>
    </row>
    <row r="34" spans="2:12" ht="12.75">
      <c r="B34" s="11">
        <v>30</v>
      </c>
      <c r="C34" s="13" t="s">
        <v>58</v>
      </c>
      <c r="D34" s="85">
        <v>43.578917764</v>
      </c>
      <c r="E34" s="85">
        <v>494.716600287</v>
      </c>
      <c r="F34" s="85">
        <v>1528.343663912</v>
      </c>
      <c r="G34" s="85">
        <v>98.571150309</v>
      </c>
      <c r="H34" s="85">
        <v>16.569675149</v>
      </c>
      <c r="I34" s="85">
        <v>0</v>
      </c>
      <c r="J34" s="75">
        <v>0.07740366262325336</v>
      </c>
      <c r="K34" s="80">
        <v>2181.857411083623</v>
      </c>
      <c r="L34" s="85">
        <v>0</v>
      </c>
    </row>
    <row r="35" spans="2:12" ht="12.75">
      <c r="B35" s="11">
        <v>31</v>
      </c>
      <c r="C35" s="12" t="s">
        <v>59</v>
      </c>
      <c r="D35" s="85">
        <v>1.454463785</v>
      </c>
      <c r="E35" s="85">
        <v>0.273387419</v>
      </c>
      <c r="F35" s="85">
        <v>27.411899852</v>
      </c>
      <c r="G35" s="85">
        <v>2.220011094</v>
      </c>
      <c r="H35" s="85">
        <v>0.115737073</v>
      </c>
      <c r="I35" s="85">
        <v>0</v>
      </c>
      <c r="J35" s="75">
        <v>9.069788677274153E-08</v>
      </c>
      <c r="K35" s="80">
        <v>31.47549931369789</v>
      </c>
      <c r="L35" s="85">
        <v>0</v>
      </c>
    </row>
    <row r="36" spans="2:12" ht="12.75">
      <c r="B36" s="11">
        <v>32</v>
      </c>
      <c r="C36" s="13" t="s">
        <v>60</v>
      </c>
      <c r="D36" s="85">
        <v>508.7761078</v>
      </c>
      <c r="E36" s="85">
        <v>888.85774087</v>
      </c>
      <c r="F36" s="85">
        <v>2515.020807913</v>
      </c>
      <c r="G36" s="85">
        <v>357.449745599</v>
      </c>
      <c r="H36" s="85">
        <v>85.876247354</v>
      </c>
      <c r="I36" s="85">
        <v>0</v>
      </c>
      <c r="J36" s="75">
        <v>1.6802432921519665</v>
      </c>
      <c r="K36" s="80">
        <v>4357.660892828153</v>
      </c>
      <c r="L36" s="85">
        <v>0</v>
      </c>
    </row>
    <row r="37" spans="2:12" ht="12.75">
      <c r="B37" s="11">
        <v>33</v>
      </c>
      <c r="C37" s="13" t="s">
        <v>95</v>
      </c>
      <c r="D37" s="85">
        <v>23.244102109</v>
      </c>
      <c r="E37" s="85">
        <v>16.69030064</v>
      </c>
      <c r="F37" s="85">
        <v>94.734877252</v>
      </c>
      <c r="G37" s="86">
        <v>5.631260877</v>
      </c>
      <c r="H37" s="86">
        <v>1.06662871</v>
      </c>
      <c r="I37" s="85">
        <v>0</v>
      </c>
      <c r="J37" s="75">
        <v>0.49251292523077395</v>
      </c>
      <c r="K37" s="80">
        <v>141.85968251323078</v>
      </c>
      <c r="L37" s="85">
        <v>0</v>
      </c>
    </row>
    <row r="38" spans="2:12" ht="12.75">
      <c r="B38" s="11">
        <v>34</v>
      </c>
      <c r="C38" s="13" t="s">
        <v>61</v>
      </c>
      <c r="D38" s="85">
        <v>0.142474499</v>
      </c>
      <c r="E38" s="85">
        <v>0.179506684</v>
      </c>
      <c r="F38" s="85">
        <v>7.804899296</v>
      </c>
      <c r="G38" s="85">
        <v>0.159323492</v>
      </c>
      <c r="H38" s="85">
        <v>0.067007086</v>
      </c>
      <c r="I38" s="85">
        <v>0</v>
      </c>
      <c r="J38" s="75">
        <v>5.4872221497508634E-05</v>
      </c>
      <c r="K38" s="80">
        <v>8.353265929221498</v>
      </c>
      <c r="L38" s="85">
        <v>0</v>
      </c>
    </row>
    <row r="39" spans="2:12" ht="12.75">
      <c r="B39" s="11">
        <v>35</v>
      </c>
      <c r="C39" s="13" t="s">
        <v>62</v>
      </c>
      <c r="D39" s="85">
        <v>386.909722343</v>
      </c>
      <c r="E39" s="85">
        <v>635.42904772</v>
      </c>
      <c r="F39" s="85">
        <v>2834.080870704</v>
      </c>
      <c r="G39" s="85">
        <v>308.643144785</v>
      </c>
      <c r="H39" s="85">
        <v>39.164967304</v>
      </c>
      <c r="I39" s="85">
        <v>0</v>
      </c>
      <c r="J39" s="75">
        <v>0.07014765028566051</v>
      </c>
      <c r="K39" s="80">
        <v>4204.297900506285</v>
      </c>
      <c r="L39" s="85">
        <v>0</v>
      </c>
    </row>
    <row r="40" spans="2:12" ht="12.75">
      <c r="B40" s="11">
        <v>36</v>
      </c>
      <c r="C40" s="13" t="s">
        <v>63</v>
      </c>
      <c r="D40" s="85">
        <v>14.870801426</v>
      </c>
      <c r="E40" s="85">
        <v>50.795911036</v>
      </c>
      <c r="F40" s="85">
        <v>391.326674382</v>
      </c>
      <c r="G40" s="85">
        <v>28.470980477</v>
      </c>
      <c r="H40" s="85">
        <v>3.860387552</v>
      </c>
      <c r="I40" s="85">
        <v>0</v>
      </c>
      <c r="J40" s="75">
        <v>0.0001289723949908385</v>
      </c>
      <c r="K40" s="80">
        <v>489.32488384539505</v>
      </c>
      <c r="L40" s="85">
        <v>0</v>
      </c>
    </row>
    <row r="41" spans="2:12" ht="12.75">
      <c r="B41" s="11">
        <v>37</v>
      </c>
      <c r="C41" s="13" t="s">
        <v>64</v>
      </c>
      <c r="D41" s="85">
        <v>1567.548512289</v>
      </c>
      <c r="E41" s="85">
        <v>1250.186186948</v>
      </c>
      <c r="F41" s="85">
        <v>2770.750003654</v>
      </c>
      <c r="G41" s="85">
        <v>357.372232086</v>
      </c>
      <c r="H41" s="85">
        <v>88.78970839</v>
      </c>
      <c r="I41" s="85">
        <v>0</v>
      </c>
      <c r="J41" s="75">
        <v>0.4277824783262758</v>
      </c>
      <c r="K41" s="80">
        <v>6035.074425845327</v>
      </c>
      <c r="L41" s="85">
        <v>0</v>
      </c>
    </row>
    <row r="42" spans="2:12" ht="15">
      <c r="B42" s="14" t="s">
        <v>11</v>
      </c>
      <c r="C42" s="76"/>
      <c r="D42" s="88">
        <f aca="true" t="shared" si="0" ref="D42:L42">SUM(D5:D41)</f>
        <v>16957.872775359996</v>
      </c>
      <c r="E42" s="88">
        <f t="shared" si="0"/>
        <v>26531.94578356367</v>
      </c>
      <c r="F42" s="88">
        <f t="shared" si="0"/>
        <v>53040.23036328475</v>
      </c>
      <c r="G42" s="88">
        <f t="shared" si="0"/>
        <v>6583.740835293273</v>
      </c>
      <c r="H42" s="88">
        <f>SUM(H5:H41)</f>
        <v>1764.954778107897</v>
      </c>
      <c r="I42" s="88">
        <f t="shared" si="0"/>
        <v>0</v>
      </c>
      <c r="J42" s="88">
        <f t="shared" si="0"/>
        <v>75.95399385700004</v>
      </c>
      <c r="K42" s="88">
        <f>SUM(K5:K41)</f>
        <v>104954.69852946658</v>
      </c>
      <c r="L42" s="88">
        <f t="shared" si="0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24"/>
      <c r="E47" s="124"/>
      <c r="F47" s="124"/>
      <c r="G47" s="124"/>
      <c r="H47" s="124"/>
      <c r="I47" s="124"/>
      <c r="J47" s="124"/>
      <c r="K47" s="124"/>
      <c r="L47" s="124"/>
    </row>
    <row r="90" ht="12.75">
      <c r="B90" s="16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2021-06-08T09:54:12Z</cp:lastPrinted>
  <dcterms:created xsi:type="dcterms:W3CDTF">2014-01-06T04:43:23Z</dcterms:created>
  <dcterms:modified xsi:type="dcterms:W3CDTF">2021-06-08T09:54:20Z</dcterms:modified>
  <cp:category/>
  <cp:version/>
  <cp:contentType/>
  <cp:contentStatus/>
</cp:coreProperties>
</file>