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<sst xmlns="http://schemas.openxmlformats.org/spreadsheetml/2006/main" count="192" uniqueCount="158">
  <si>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</si>
  <si>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</si>
  <si>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</si>
  <si>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</si>
  <si>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</si>
  <si>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</si>
  <si>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</si>
  <si>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</si>
  <si>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</si>
  <si>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</si>
  <si>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</si>
  <si>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</si>
  <si>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</si>
  <si>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</si>
  <si>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</si>
  <si>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</si>
  <si>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</si>
  <si>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</si>
  <si>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</si>
  <si>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</si>
  <si>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</si>
  <si>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</si>
  <si>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</si>
  <si>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</si>
  <si>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</si>
  <si>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</si>
  <si>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</si>
  <si>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</si>
  <si>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</si>
  <si>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</si>
  <si>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</si>
  <si>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</si>
  <si>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</si>
  <si>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</si>
  <si>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</si>
  <si>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</si>
  <si>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</si>
  <si>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</si>
  <si>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</si>
  <si>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</si>
  <si>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</si>
  <si>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</si>
  <si>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</si>
  <si>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</si>
  <si>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</si>
  <si>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</si>
  <si>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</si>
  <si>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</si>
  <si>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</si>
  <si>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</si>
  <si>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</si>
  <si>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</si>
  <si>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</si>
  <si>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</si>
  <si>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</si>
  <si>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</si>
  <si>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</si>
  <si>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</si>
  <si>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</si>
  <si>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</si>
  <si>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</si>
  <si>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</si>
  <si>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</si>
  <si>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</si>
  <si>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</si>
  <si>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</si>
  <si>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</si>
  <si>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</si>
  <si>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</si>
  <si>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</si>
  <si>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</si>
  <si>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</si>
  <si>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</si>
  <si>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</si>
  <si>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</si>
  <si>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</si>
  <si>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</si>
  <si>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</si>
  <si>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</si>
  <si>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</si>
  <si>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</si>
  <si>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</si>
  <si>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</si>
  <si>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</si>
  <si>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</si>
  <si>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</si>
  <si>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</si>
  <si>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</si>
  <si>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</si>
  <si>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</si>
  <si>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</si>
  <si>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</si>
  <si>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</si>
  <si>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</si>
  <si>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</si>
  <si>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</si>
  <si>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</si>
  <si>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</si>
  <si>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</si>
  <si>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</si>
  <si>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</si>
  <si>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</si>
  <si>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</si>
  <si>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</si>
  <si>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</si>
  <si>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</si>
  <si>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</si>
  <si>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</si>
  <si>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</si>
  <si>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</si>
  <si>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</si>
  <si>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</si>
  <si>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</si>
  <si>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</si>
  <si>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</si>
  <si>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</si>
  <si>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</si>
  <si>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</si>
  <si>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</si>
  <si>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</si>
  <si>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</si>
  <si>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</si>
  <si>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</si>
  <si>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</si>
  <si>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</si>
  <si>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</si>
  <si>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</si>
  <si>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</si>
  <si>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</si>
  <si>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</si>
  <si>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</si>
  <si>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</si>
  <si>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</si>
  <si>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</si>
  <si>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</si>
  <si>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</si>
  <si>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</si>
  <si>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</si>
  <si>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</si>
  <si>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</si>
  <si>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</si>
  <si>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</si>
  <si>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</si>
  <si>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</si>
  <si>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</si>
  <si>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</si>
  <si>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</si>
  <si>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</si>
  <si>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</si>
  <si>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</si>
  <si>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</si>
  <si>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</si>
  <si>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</si>
  <si>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</si>
  <si>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Nifty Midcap 150 Quality 50 Index Fund</t>
  </si>
  <si>
    <t>DSP Silver ETF</t>
  </si>
  <si>
    <t>DSP Mutual Fund: Average Assets Under Management (AAUM) as on 30.09.2022 (All figures in Rs. Crore)</t>
  </si>
  <si>
    <t>Table showing State wise /Union Territory wise contribution to AAUM of category of schemes as on 30.09.2022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</si>
</sst>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5"/>
  <sheetViews>
    <sheetView tabSelected="1" zoomScale="85" zoomScaleNormal="85" zoomScalePageLayoutView="0" workbookViewId="0" topLeftCell="A1">
      <pane xSplit="2" ySplit="5" topLeftCell="AF78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K8" sqref="BK8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5" t="s">
        <v>66</v>
      </c>
      <c r="B1" s="145" t="s">
        <v>28</v>
      </c>
      <c r="C1" s="131" t="s">
        <v>156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6"/>
      <c r="B2" s="146"/>
      <c r="C2" s="150" t="s">
        <v>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3" t="s">
        <v>25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  <c r="AQ2" s="153" t="s">
        <v>26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2"/>
      <c r="BK2" s="137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6"/>
      <c r="B3" s="146"/>
      <c r="C3" s="149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6"/>
      <c r="B4" s="146"/>
      <c r="C4" s="155" t="s">
        <v>29</v>
      </c>
      <c r="D4" s="155"/>
      <c r="E4" s="155"/>
      <c r="F4" s="155"/>
      <c r="G4" s="156"/>
      <c r="H4" s="142" t="s">
        <v>30</v>
      </c>
      <c r="I4" s="143"/>
      <c r="J4" s="143"/>
      <c r="K4" s="143"/>
      <c r="L4" s="144"/>
      <c r="M4" s="154" t="s">
        <v>29</v>
      </c>
      <c r="N4" s="155"/>
      <c r="O4" s="155"/>
      <c r="P4" s="155"/>
      <c r="Q4" s="156"/>
      <c r="R4" s="142" t="s">
        <v>30</v>
      </c>
      <c r="S4" s="143"/>
      <c r="T4" s="143"/>
      <c r="U4" s="143"/>
      <c r="V4" s="144"/>
      <c r="W4" s="154" t="s">
        <v>29</v>
      </c>
      <c r="X4" s="155"/>
      <c r="Y4" s="155"/>
      <c r="Z4" s="155"/>
      <c r="AA4" s="156"/>
      <c r="AB4" s="142" t="s">
        <v>30</v>
      </c>
      <c r="AC4" s="143"/>
      <c r="AD4" s="143"/>
      <c r="AE4" s="143"/>
      <c r="AF4" s="144"/>
      <c r="AG4" s="154" t="s">
        <v>29</v>
      </c>
      <c r="AH4" s="155"/>
      <c r="AI4" s="155"/>
      <c r="AJ4" s="155"/>
      <c r="AK4" s="156"/>
      <c r="AL4" s="142" t="s">
        <v>30</v>
      </c>
      <c r="AM4" s="143"/>
      <c r="AN4" s="143"/>
      <c r="AO4" s="143"/>
      <c r="AP4" s="144"/>
      <c r="AQ4" s="154" t="s">
        <v>29</v>
      </c>
      <c r="AR4" s="155"/>
      <c r="AS4" s="155"/>
      <c r="AT4" s="155"/>
      <c r="AU4" s="156"/>
      <c r="AV4" s="142" t="s">
        <v>30</v>
      </c>
      <c r="AW4" s="143"/>
      <c r="AX4" s="143"/>
      <c r="AY4" s="143"/>
      <c r="AZ4" s="144"/>
      <c r="BA4" s="154" t="s">
        <v>29</v>
      </c>
      <c r="BB4" s="155"/>
      <c r="BC4" s="155"/>
      <c r="BD4" s="155"/>
      <c r="BE4" s="156"/>
      <c r="BF4" s="142" t="s">
        <v>30</v>
      </c>
      <c r="BG4" s="143"/>
      <c r="BH4" s="143"/>
      <c r="BI4" s="143"/>
      <c r="BJ4" s="144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6"/>
      <c r="B5" s="146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</row>
    <row r="7" spans="1:63" ht="12.75">
      <c r="A7" s="10" t="s">
        <v>67</v>
      </c>
      <c r="B7" s="17" t="s">
        <v>12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</row>
    <row r="8" spans="1:63" ht="12.75">
      <c r="A8" s="10"/>
      <c r="B8" s="21" t="s">
        <v>131</v>
      </c>
      <c r="C8" s="47">
        <v>0</v>
      </c>
      <c r="D8" s="45">
        <v>409.456308434</v>
      </c>
      <c r="E8" s="40">
        <v>0</v>
      </c>
      <c r="F8" s="40">
        <v>0</v>
      </c>
      <c r="G8" s="40">
        <v>0</v>
      </c>
      <c r="H8" s="40">
        <v>53.426708621</v>
      </c>
      <c r="I8" s="40">
        <v>7946.573458906</v>
      </c>
      <c r="J8" s="40">
        <v>628.569214478</v>
      </c>
      <c r="K8" s="40">
        <v>0</v>
      </c>
      <c r="L8" s="40">
        <v>421.314720262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23.457664299</v>
      </c>
      <c r="S8" s="40">
        <v>247.076042649</v>
      </c>
      <c r="T8" s="40">
        <v>6.053836145</v>
      </c>
      <c r="U8" s="40">
        <v>0</v>
      </c>
      <c r="V8" s="40">
        <v>43.085713278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0.012153019</v>
      </c>
      <c r="AC8" s="40">
        <v>43.193696304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0.003899453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0.174920803</v>
      </c>
      <c r="AS8" s="40">
        <v>0</v>
      </c>
      <c r="AT8" s="40">
        <v>0</v>
      </c>
      <c r="AU8" s="40">
        <v>0</v>
      </c>
      <c r="AV8" s="40">
        <v>76.138609643</v>
      </c>
      <c r="AW8" s="40">
        <v>1752.997694764</v>
      </c>
      <c r="AX8" s="40">
        <v>2.390976979</v>
      </c>
      <c r="AY8" s="40">
        <v>0</v>
      </c>
      <c r="AZ8" s="40">
        <v>489.469937917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29.840081309</v>
      </c>
      <c r="BG8" s="45">
        <v>13.019038302</v>
      </c>
      <c r="BH8" s="40">
        <v>1.244082559</v>
      </c>
      <c r="BI8" s="40">
        <v>0</v>
      </c>
      <c r="BJ8" s="40">
        <v>62.000714065</v>
      </c>
      <c r="BK8" s="108">
        <v>12249.499472189</v>
      </c>
    </row>
    <row r="9" spans="1:63" ht="12.75">
      <c r="A9" s="10"/>
      <c r="B9" s="21" t="s">
        <v>125</v>
      </c>
      <c r="C9" s="47">
        <v>0</v>
      </c>
      <c r="D9" s="45">
        <v>456.597914335</v>
      </c>
      <c r="E9" s="40">
        <v>0</v>
      </c>
      <c r="F9" s="40">
        <v>0</v>
      </c>
      <c r="G9" s="48">
        <v>0</v>
      </c>
      <c r="H9" s="47">
        <v>21.583249254</v>
      </c>
      <c r="I9" s="40">
        <v>2876.863692665</v>
      </c>
      <c r="J9" s="40">
        <v>10.805091171</v>
      </c>
      <c r="K9" s="48">
        <v>0</v>
      </c>
      <c r="L9" s="48">
        <v>381.96656732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6.163800079</v>
      </c>
      <c r="S9" s="40">
        <v>30.834208832</v>
      </c>
      <c r="T9" s="40">
        <v>1.300488127</v>
      </c>
      <c r="U9" s="40">
        <v>0</v>
      </c>
      <c r="V9" s="48">
        <v>6.390843557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9.785237639</v>
      </c>
      <c r="AW9" s="40">
        <v>961.952579522</v>
      </c>
      <c r="AX9" s="40">
        <v>0</v>
      </c>
      <c r="AY9" s="48">
        <v>0</v>
      </c>
      <c r="AZ9" s="48">
        <v>73.017182414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4.329691281</v>
      </c>
      <c r="BG9" s="45">
        <v>32.091747475</v>
      </c>
      <c r="BH9" s="40">
        <v>9.652634444</v>
      </c>
      <c r="BI9" s="40">
        <v>0</v>
      </c>
      <c r="BJ9" s="40">
        <v>9.947268397</v>
      </c>
      <c r="BK9" s="108">
        <v>4893.282196512</v>
      </c>
    </row>
    <row r="10" spans="1:63" ht="12.75">
      <c r="A10" s="10"/>
      <c r="B10" s="21" t="s">
        <v>130</v>
      </c>
      <c r="C10" s="47">
        <v>0</v>
      </c>
      <c r="D10" s="45">
        <v>194.962100058</v>
      </c>
      <c r="E10" s="40">
        <v>0</v>
      </c>
      <c r="F10" s="40">
        <v>0</v>
      </c>
      <c r="G10" s="46">
        <v>0</v>
      </c>
      <c r="H10" s="47">
        <v>4.170029488</v>
      </c>
      <c r="I10" s="40">
        <v>1510.314476886</v>
      </c>
      <c r="J10" s="40">
        <v>125.015040114</v>
      </c>
      <c r="K10" s="48">
        <v>0</v>
      </c>
      <c r="L10" s="46">
        <v>377.61320952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1.190839099</v>
      </c>
      <c r="S10" s="40">
        <v>40.343550721</v>
      </c>
      <c r="T10" s="40">
        <v>3.157104948</v>
      </c>
      <c r="U10" s="40">
        <v>0</v>
      </c>
      <c r="V10" s="46">
        <v>20.23415428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0.001400143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16.767341828</v>
      </c>
      <c r="AW10" s="40">
        <v>546.022852887</v>
      </c>
      <c r="AX10" s="40">
        <v>6.749302952</v>
      </c>
      <c r="AY10" s="48">
        <v>0</v>
      </c>
      <c r="AZ10" s="46">
        <v>333.014048987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7.968775455</v>
      </c>
      <c r="BG10" s="45">
        <v>39.598324399</v>
      </c>
      <c r="BH10" s="40">
        <v>0</v>
      </c>
      <c r="BI10" s="40">
        <v>0</v>
      </c>
      <c r="BJ10" s="40">
        <v>43.453520598</v>
      </c>
      <c r="BK10" s="108">
        <v>3270.576072363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1061.016322827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79.179987363</v>
      </c>
      <c r="I11" s="76">
        <f t="shared" si="0"/>
        <v>12333.751628457001</v>
      </c>
      <c r="J11" s="76">
        <f t="shared" si="0"/>
        <v>764.389345763</v>
      </c>
      <c r="K11" s="76">
        <f t="shared" si="0"/>
        <v>0</v>
      </c>
      <c r="L11" s="76">
        <f t="shared" si="0"/>
        <v>1180.894497102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30.812303477</v>
      </c>
      <c r="S11" s="76">
        <f t="shared" si="0"/>
        <v>318.253802202</v>
      </c>
      <c r="T11" s="76">
        <f t="shared" si="0"/>
        <v>10.51142922</v>
      </c>
      <c r="U11" s="76">
        <f t="shared" si="0"/>
        <v>0</v>
      </c>
      <c r="V11" s="76">
        <f t="shared" si="0"/>
        <v>69.710711115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0.012153019</v>
      </c>
      <c r="AC11" s="76">
        <f t="shared" si="0"/>
        <v>43.193696304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0.005299596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</v>
      </c>
      <c r="AQ11" s="76">
        <f t="shared" si="0"/>
        <v>0</v>
      </c>
      <c r="AR11" s="76">
        <f t="shared" si="0"/>
        <v>0.174920803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102.69118911</v>
      </c>
      <c r="AW11" s="76">
        <f t="shared" si="0"/>
        <v>3260.9731271729997</v>
      </c>
      <c r="AX11" s="76">
        <f t="shared" si="0"/>
        <v>9.140279931</v>
      </c>
      <c r="AY11" s="76">
        <f t="shared" si="0"/>
        <v>0</v>
      </c>
      <c r="AZ11" s="76">
        <f t="shared" si="0"/>
        <v>895.501169318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42.138548045</v>
      </c>
      <c r="BG11" s="76">
        <f t="shared" si="0"/>
        <v>84.709110176</v>
      </c>
      <c r="BH11" s="76">
        <f t="shared" si="0"/>
        <v>10.896717003000001</v>
      </c>
      <c r="BI11" s="76">
        <f t="shared" si="0"/>
        <v>0</v>
      </c>
      <c r="BJ11" s="76">
        <f t="shared" si="0"/>
        <v>115.40150306</v>
      </c>
      <c r="BK11" s="109">
        <f>SUM(BK8:BK10)</f>
        <v>20413.357741064</v>
      </c>
      <c r="BL11" s="86"/>
    </row>
    <row r="12" spans="1:64" ht="12.75">
      <c r="A12" s="10" t="s">
        <v>68</v>
      </c>
      <c r="B12" s="17" t="s">
        <v>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86"/>
    </row>
    <row r="13" spans="1:64" ht="12.75">
      <c r="A13" s="10"/>
      <c r="B13" s="17" t="s">
        <v>132</v>
      </c>
      <c r="C13" s="47">
        <v>0</v>
      </c>
      <c r="D13" s="45">
        <v>58.156019194</v>
      </c>
      <c r="E13" s="40">
        <v>0</v>
      </c>
      <c r="F13" s="40">
        <v>0</v>
      </c>
      <c r="G13" s="46">
        <v>0</v>
      </c>
      <c r="H13" s="47">
        <v>38.113239741</v>
      </c>
      <c r="I13" s="40">
        <v>68.001850755</v>
      </c>
      <c r="J13" s="40">
        <v>0</v>
      </c>
      <c r="K13" s="48">
        <v>0</v>
      </c>
      <c r="L13" s="46">
        <v>76.505298211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16.922514249</v>
      </c>
      <c r="S13" s="40">
        <v>2.133531077</v>
      </c>
      <c r="T13" s="40">
        <v>0</v>
      </c>
      <c r="U13" s="40">
        <v>0</v>
      </c>
      <c r="V13" s="46">
        <v>10.822965776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0.408049325</v>
      </c>
      <c r="AS13" s="40">
        <v>0</v>
      </c>
      <c r="AT13" s="48">
        <v>0</v>
      </c>
      <c r="AU13" s="46">
        <v>0</v>
      </c>
      <c r="AV13" s="47">
        <v>17.089839044</v>
      </c>
      <c r="AW13" s="40">
        <v>23.473295162</v>
      </c>
      <c r="AX13" s="40">
        <v>6.328773358</v>
      </c>
      <c r="AY13" s="48">
        <v>0</v>
      </c>
      <c r="AZ13" s="46">
        <v>77.548300752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4.291434527</v>
      </c>
      <c r="BG13" s="45">
        <v>0.059484493</v>
      </c>
      <c r="BH13" s="40">
        <v>0</v>
      </c>
      <c r="BI13" s="40">
        <v>0</v>
      </c>
      <c r="BJ13" s="40">
        <v>3.983965409</v>
      </c>
      <c r="BK13" s="108">
        <v>403.838561073</v>
      </c>
      <c r="BL13" s="86"/>
    </row>
    <row r="14" spans="1:64" ht="12.75">
      <c r="A14" s="10"/>
      <c r="B14" s="21" t="s">
        <v>122</v>
      </c>
      <c r="C14" s="47">
        <v>0</v>
      </c>
      <c r="D14" s="45">
        <v>6.288937841</v>
      </c>
      <c r="E14" s="40">
        <v>0</v>
      </c>
      <c r="F14" s="40">
        <v>0</v>
      </c>
      <c r="G14" s="46">
        <v>0</v>
      </c>
      <c r="H14" s="47">
        <v>4.625727146</v>
      </c>
      <c r="I14" s="40">
        <v>23.96621003</v>
      </c>
      <c r="J14" s="40">
        <v>0</v>
      </c>
      <c r="K14" s="48">
        <v>0</v>
      </c>
      <c r="L14" s="46">
        <v>5.258605113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1.817034341</v>
      </c>
      <c r="S14" s="40">
        <v>0</v>
      </c>
      <c r="T14" s="40">
        <v>0</v>
      </c>
      <c r="U14" s="40">
        <v>0</v>
      </c>
      <c r="V14" s="46">
        <v>0.423810512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9.8783E-05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1.607736855</v>
      </c>
      <c r="AW14" s="40">
        <v>0</v>
      </c>
      <c r="AX14" s="40">
        <v>0</v>
      </c>
      <c r="AY14" s="48">
        <v>0</v>
      </c>
      <c r="AZ14" s="46">
        <v>10.663200416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0.372956033</v>
      </c>
      <c r="BG14" s="45">
        <v>0</v>
      </c>
      <c r="BH14" s="40">
        <v>0</v>
      </c>
      <c r="BI14" s="40">
        <v>0</v>
      </c>
      <c r="BJ14" s="40">
        <v>0.132096446</v>
      </c>
      <c r="BK14" s="108">
        <v>55.156413516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64.444957035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42.738966887000004</v>
      </c>
      <c r="I15" s="77">
        <f t="shared" si="1"/>
        <v>91.968060785</v>
      </c>
      <c r="J15" s="77">
        <f t="shared" si="1"/>
        <v>0</v>
      </c>
      <c r="K15" s="77">
        <f t="shared" si="1"/>
        <v>0</v>
      </c>
      <c r="L15" s="77">
        <f t="shared" si="1"/>
        <v>81.763903324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18.73954859</v>
      </c>
      <c r="S15" s="77">
        <f t="shared" si="1"/>
        <v>2.133531077</v>
      </c>
      <c r="T15" s="77">
        <f t="shared" si="1"/>
        <v>0</v>
      </c>
      <c r="U15" s="77">
        <f t="shared" si="1"/>
        <v>0</v>
      </c>
      <c r="V15" s="77">
        <f t="shared" si="1"/>
        <v>11.246776288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9.8783E-05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0.408049325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18.697575899</v>
      </c>
      <c r="AW15" s="77">
        <f t="shared" si="2"/>
        <v>23.473295162</v>
      </c>
      <c r="AX15" s="77">
        <f t="shared" si="2"/>
        <v>6.328773358</v>
      </c>
      <c r="AY15" s="77">
        <f t="shared" si="2"/>
        <v>0</v>
      </c>
      <c r="AZ15" s="77">
        <f t="shared" si="2"/>
        <v>88.211501168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4.66439056</v>
      </c>
      <c r="BG15" s="77">
        <f t="shared" si="2"/>
        <v>0.059484493</v>
      </c>
      <c r="BH15" s="77">
        <f t="shared" si="2"/>
        <v>0</v>
      </c>
      <c r="BI15" s="77">
        <f t="shared" si="2"/>
        <v>0</v>
      </c>
      <c r="BJ15" s="77">
        <f t="shared" si="2"/>
        <v>4.116061855</v>
      </c>
      <c r="BK15" s="110">
        <f>SUM(BK13:BK14)</f>
        <v>458.994974589</v>
      </c>
      <c r="BL15" s="86"/>
    </row>
    <row r="16" spans="1:64" ht="12.75">
      <c r="A16" s="10" t="s">
        <v>69</v>
      </c>
      <c r="B16" s="17" t="s">
        <v>10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40"/>
      <c r="BL16" s="86"/>
    </row>
    <row r="17" spans="1:64" ht="12.75">
      <c r="A17" s="10"/>
      <c r="B17" s="106" t="s">
        <v>146</v>
      </c>
      <c r="C17" s="47">
        <v>0</v>
      </c>
      <c r="D17" s="45">
        <v>0.508824559</v>
      </c>
      <c r="E17" s="40">
        <v>0</v>
      </c>
      <c r="F17" s="40">
        <v>0</v>
      </c>
      <c r="G17" s="46">
        <v>0</v>
      </c>
      <c r="H17" s="63">
        <v>0.494389671</v>
      </c>
      <c r="I17" s="40">
        <v>5.089263236</v>
      </c>
      <c r="J17" s="40">
        <v>0</v>
      </c>
      <c r="K17" s="40">
        <v>0</v>
      </c>
      <c r="L17" s="46">
        <v>7.757437556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0.062229206</v>
      </c>
      <c r="S17" s="40">
        <v>0</v>
      </c>
      <c r="T17" s="40">
        <v>0</v>
      </c>
      <c r="U17" s="40">
        <v>0</v>
      </c>
      <c r="V17" s="46">
        <v>0.328090075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0.096022768</v>
      </c>
      <c r="AW17" s="40">
        <v>21.121411634</v>
      </c>
      <c r="AX17" s="40">
        <v>0</v>
      </c>
      <c r="AY17" s="40">
        <v>0</v>
      </c>
      <c r="AZ17" s="46">
        <v>6.231946383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0.028451193</v>
      </c>
      <c r="BG17" s="45">
        <v>0</v>
      </c>
      <c r="BH17" s="40">
        <v>0</v>
      </c>
      <c r="BI17" s="40">
        <v>0</v>
      </c>
      <c r="BJ17" s="48">
        <v>0.231165924</v>
      </c>
      <c r="BK17" s="108">
        <v>41.949232205</v>
      </c>
      <c r="BL17" s="86"/>
    </row>
    <row r="18" spans="1:64" ht="12.75">
      <c r="A18" s="31"/>
      <c r="B18" s="32" t="s">
        <v>98</v>
      </c>
      <c r="C18" s="95">
        <f aca="true" t="shared" si="3" ref="C18:AH18">SUM(C17:C17)</f>
        <v>0</v>
      </c>
      <c r="D18" s="78">
        <f t="shared" si="3"/>
        <v>0.508824559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0.494389671</v>
      </c>
      <c r="I18" s="78">
        <f t="shared" si="3"/>
        <v>5.089263236</v>
      </c>
      <c r="J18" s="78">
        <f t="shared" si="3"/>
        <v>0</v>
      </c>
      <c r="K18" s="78">
        <f t="shared" si="3"/>
        <v>0</v>
      </c>
      <c r="L18" s="78">
        <f t="shared" si="3"/>
        <v>7.757437556</v>
      </c>
      <c r="M18" s="78">
        <f t="shared" si="3"/>
        <v>0</v>
      </c>
      <c r="N18" s="78">
        <f t="shared" si="3"/>
        <v>0</v>
      </c>
      <c r="O18" s="78">
        <f t="shared" si="3"/>
        <v>0</v>
      </c>
      <c r="P18" s="78">
        <f t="shared" si="3"/>
        <v>0</v>
      </c>
      <c r="Q18" s="78">
        <f t="shared" si="3"/>
        <v>0</v>
      </c>
      <c r="R18" s="78">
        <f t="shared" si="3"/>
        <v>0.062229206</v>
      </c>
      <c r="S18" s="78">
        <f t="shared" si="3"/>
        <v>0</v>
      </c>
      <c r="T18" s="78">
        <f t="shared" si="3"/>
        <v>0</v>
      </c>
      <c r="U18" s="78">
        <f t="shared" si="3"/>
        <v>0</v>
      </c>
      <c r="V18" s="78">
        <f t="shared" si="3"/>
        <v>0.328090075</v>
      </c>
      <c r="W18" s="78">
        <f t="shared" si="3"/>
        <v>0</v>
      </c>
      <c r="X18" s="78">
        <f t="shared" si="3"/>
        <v>0</v>
      </c>
      <c r="Y18" s="78">
        <f t="shared" si="3"/>
        <v>0</v>
      </c>
      <c r="Z18" s="78">
        <f t="shared" si="3"/>
        <v>0</v>
      </c>
      <c r="AA18" s="78">
        <f t="shared" si="3"/>
        <v>0</v>
      </c>
      <c r="AB18" s="78">
        <f t="shared" si="3"/>
        <v>0</v>
      </c>
      <c r="AC18" s="78">
        <f t="shared" si="3"/>
        <v>0</v>
      </c>
      <c r="AD18" s="78">
        <f t="shared" si="3"/>
        <v>0</v>
      </c>
      <c r="AE18" s="78">
        <f t="shared" si="3"/>
        <v>0</v>
      </c>
      <c r="AF18" s="78">
        <f t="shared" si="3"/>
        <v>0</v>
      </c>
      <c r="AG18" s="78">
        <f t="shared" si="3"/>
        <v>0</v>
      </c>
      <c r="AH18" s="78">
        <f t="shared" si="3"/>
        <v>0</v>
      </c>
      <c r="AI18" s="78">
        <f aca="true" t="shared" si="4" ref="AI18:BK18">SUM(AI17:AI17)</f>
        <v>0</v>
      </c>
      <c r="AJ18" s="78">
        <f t="shared" si="4"/>
        <v>0</v>
      </c>
      <c r="AK18" s="78">
        <f t="shared" si="4"/>
        <v>0</v>
      </c>
      <c r="AL18" s="78">
        <f t="shared" si="4"/>
        <v>0</v>
      </c>
      <c r="AM18" s="78">
        <f t="shared" si="4"/>
        <v>0</v>
      </c>
      <c r="AN18" s="78">
        <f t="shared" si="4"/>
        <v>0</v>
      </c>
      <c r="AO18" s="78">
        <f t="shared" si="4"/>
        <v>0</v>
      </c>
      <c r="AP18" s="78">
        <f t="shared" si="4"/>
        <v>0</v>
      </c>
      <c r="AQ18" s="78">
        <f t="shared" si="4"/>
        <v>0</v>
      </c>
      <c r="AR18" s="78">
        <f t="shared" si="4"/>
        <v>0</v>
      </c>
      <c r="AS18" s="78">
        <f t="shared" si="4"/>
        <v>0</v>
      </c>
      <c r="AT18" s="78">
        <f t="shared" si="4"/>
        <v>0</v>
      </c>
      <c r="AU18" s="78">
        <f t="shared" si="4"/>
        <v>0</v>
      </c>
      <c r="AV18" s="78">
        <f t="shared" si="4"/>
        <v>0.096022768</v>
      </c>
      <c r="AW18" s="78">
        <f t="shared" si="4"/>
        <v>21.121411634</v>
      </c>
      <c r="AX18" s="78">
        <f t="shared" si="4"/>
        <v>0</v>
      </c>
      <c r="AY18" s="78">
        <f t="shared" si="4"/>
        <v>0</v>
      </c>
      <c r="AZ18" s="78">
        <f t="shared" si="4"/>
        <v>6.231946383</v>
      </c>
      <c r="BA18" s="78">
        <f t="shared" si="4"/>
        <v>0</v>
      </c>
      <c r="BB18" s="78">
        <f t="shared" si="4"/>
        <v>0</v>
      </c>
      <c r="BC18" s="78">
        <f t="shared" si="4"/>
        <v>0</v>
      </c>
      <c r="BD18" s="78">
        <f t="shared" si="4"/>
        <v>0</v>
      </c>
      <c r="BE18" s="78">
        <f t="shared" si="4"/>
        <v>0</v>
      </c>
      <c r="BF18" s="78">
        <f t="shared" si="4"/>
        <v>0.028451193</v>
      </c>
      <c r="BG18" s="78">
        <f t="shared" si="4"/>
        <v>0</v>
      </c>
      <c r="BH18" s="78">
        <f t="shared" si="4"/>
        <v>0</v>
      </c>
      <c r="BI18" s="78">
        <f t="shared" si="4"/>
        <v>0</v>
      </c>
      <c r="BJ18" s="78">
        <f t="shared" si="4"/>
        <v>0.231165924</v>
      </c>
      <c r="BK18" s="111">
        <f t="shared" si="4"/>
        <v>41.949232205</v>
      </c>
      <c r="BL18" s="86"/>
    </row>
    <row r="19" spans="1:64" ht="12.75">
      <c r="A19" s="10" t="s">
        <v>70</v>
      </c>
      <c r="B19" s="17" t="s">
        <v>13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41"/>
      <c r="BL19" s="86"/>
    </row>
    <row r="20" spans="1:64" ht="12.75">
      <c r="A20" s="10"/>
      <c r="B20" s="18" t="s">
        <v>31</v>
      </c>
      <c r="C20" s="96"/>
      <c r="D20" s="50"/>
      <c r="E20" s="51"/>
      <c r="F20" s="51"/>
      <c r="G20" s="52"/>
      <c r="H20" s="49"/>
      <c r="I20" s="51"/>
      <c r="J20" s="51"/>
      <c r="K20" s="51"/>
      <c r="L20" s="52"/>
      <c r="M20" s="49"/>
      <c r="N20" s="50"/>
      <c r="O20" s="51"/>
      <c r="P20" s="51"/>
      <c r="Q20" s="52"/>
      <c r="R20" s="49"/>
      <c r="S20" s="51"/>
      <c r="T20" s="51"/>
      <c r="U20" s="51"/>
      <c r="V20" s="52"/>
      <c r="W20" s="49"/>
      <c r="X20" s="51"/>
      <c r="Y20" s="51"/>
      <c r="Z20" s="51"/>
      <c r="AA20" s="52"/>
      <c r="AB20" s="49"/>
      <c r="AC20" s="51"/>
      <c r="AD20" s="51"/>
      <c r="AE20" s="51"/>
      <c r="AF20" s="52"/>
      <c r="AG20" s="49"/>
      <c r="AH20" s="51"/>
      <c r="AI20" s="51"/>
      <c r="AJ20" s="51"/>
      <c r="AK20" s="52"/>
      <c r="AL20" s="49"/>
      <c r="AM20" s="51"/>
      <c r="AN20" s="51"/>
      <c r="AO20" s="51"/>
      <c r="AP20" s="52"/>
      <c r="AQ20" s="49"/>
      <c r="AR20" s="50"/>
      <c r="AS20" s="51"/>
      <c r="AT20" s="51"/>
      <c r="AU20" s="52"/>
      <c r="AV20" s="49"/>
      <c r="AW20" s="51"/>
      <c r="AX20" s="51"/>
      <c r="AY20" s="51"/>
      <c r="AZ20" s="52"/>
      <c r="BA20" s="49"/>
      <c r="BB20" s="50"/>
      <c r="BC20" s="51"/>
      <c r="BD20" s="51"/>
      <c r="BE20" s="52"/>
      <c r="BF20" s="49"/>
      <c r="BG20" s="50"/>
      <c r="BH20" s="51"/>
      <c r="BI20" s="51"/>
      <c r="BJ20" s="52"/>
      <c r="BK20" s="53"/>
      <c r="BL20" s="86"/>
    </row>
    <row r="21" spans="1:64" ht="12.75">
      <c r="A21" s="31"/>
      <c r="B21" s="32" t="s">
        <v>83</v>
      </c>
      <c r="C21" s="97"/>
      <c r="D21" s="55"/>
      <c r="E21" s="55"/>
      <c r="F21" s="55"/>
      <c r="G21" s="56"/>
      <c r="H21" s="54"/>
      <c r="I21" s="55"/>
      <c r="J21" s="55"/>
      <c r="K21" s="55"/>
      <c r="L21" s="56"/>
      <c r="M21" s="54"/>
      <c r="N21" s="55"/>
      <c r="O21" s="55"/>
      <c r="P21" s="55"/>
      <c r="Q21" s="56"/>
      <c r="R21" s="54"/>
      <c r="S21" s="55"/>
      <c r="T21" s="55"/>
      <c r="U21" s="55"/>
      <c r="V21" s="56"/>
      <c r="W21" s="54"/>
      <c r="X21" s="55"/>
      <c r="Y21" s="55"/>
      <c r="Z21" s="55"/>
      <c r="AA21" s="56"/>
      <c r="AB21" s="54"/>
      <c r="AC21" s="55"/>
      <c r="AD21" s="55"/>
      <c r="AE21" s="55"/>
      <c r="AF21" s="56"/>
      <c r="AG21" s="54"/>
      <c r="AH21" s="55"/>
      <c r="AI21" s="55"/>
      <c r="AJ21" s="55"/>
      <c r="AK21" s="56"/>
      <c r="AL21" s="54"/>
      <c r="AM21" s="55"/>
      <c r="AN21" s="55"/>
      <c r="AO21" s="55"/>
      <c r="AP21" s="56"/>
      <c r="AQ21" s="54"/>
      <c r="AR21" s="55"/>
      <c r="AS21" s="55"/>
      <c r="AT21" s="55"/>
      <c r="AU21" s="56"/>
      <c r="AV21" s="54"/>
      <c r="AW21" s="55"/>
      <c r="AX21" s="55"/>
      <c r="AY21" s="55"/>
      <c r="AZ21" s="56"/>
      <c r="BA21" s="54"/>
      <c r="BB21" s="55"/>
      <c r="BC21" s="55"/>
      <c r="BD21" s="55"/>
      <c r="BE21" s="56"/>
      <c r="BF21" s="54"/>
      <c r="BG21" s="55"/>
      <c r="BH21" s="55"/>
      <c r="BI21" s="55"/>
      <c r="BJ21" s="56"/>
      <c r="BK21" s="57"/>
      <c r="BL21" s="86"/>
    </row>
    <row r="22" spans="1:64" ht="12.75">
      <c r="A22" s="10" t="s">
        <v>72</v>
      </c>
      <c r="B22" s="21" t="s">
        <v>87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86"/>
    </row>
    <row r="23" spans="1:64" ht="12.75">
      <c r="A23" s="10"/>
      <c r="B23" s="18" t="s">
        <v>31</v>
      </c>
      <c r="C23" s="96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6"/>
    </row>
    <row r="24" spans="1:64" ht="12.75">
      <c r="A24" s="31"/>
      <c r="B24" s="32" t="s">
        <v>82</v>
      </c>
      <c r="C24" s="97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6"/>
    </row>
    <row r="25" spans="1:64" ht="12.75">
      <c r="A25" s="10" t="s">
        <v>73</v>
      </c>
      <c r="B25" s="17" t="s">
        <v>14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4"/>
      <c r="BL25" s="86"/>
    </row>
    <row r="26" spans="1:64" ht="12.75">
      <c r="A26" s="10"/>
      <c r="B26" s="21" t="s">
        <v>135</v>
      </c>
      <c r="C26" s="47">
        <v>0</v>
      </c>
      <c r="D26" s="45">
        <v>296.438053534</v>
      </c>
      <c r="E26" s="40">
        <v>0</v>
      </c>
      <c r="F26" s="40">
        <v>0</v>
      </c>
      <c r="G26" s="46">
        <v>0</v>
      </c>
      <c r="H26" s="63">
        <v>15.996283456</v>
      </c>
      <c r="I26" s="40">
        <v>1205.9346727</v>
      </c>
      <c r="J26" s="40">
        <v>502.637632021</v>
      </c>
      <c r="K26" s="40">
        <v>0</v>
      </c>
      <c r="L26" s="46">
        <v>223.957332398</v>
      </c>
      <c r="M26" s="63">
        <v>0</v>
      </c>
      <c r="N26" s="45">
        <v>0</v>
      </c>
      <c r="O26" s="40">
        <v>0</v>
      </c>
      <c r="P26" s="40">
        <v>0</v>
      </c>
      <c r="Q26" s="46">
        <v>0</v>
      </c>
      <c r="R26" s="63">
        <v>6.016253371</v>
      </c>
      <c r="S26" s="40">
        <v>61.861895622</v>
      </c>
      <c r="T26" s="40">
        <v>0</v>
      </c>
      <c r="U26" s="40">
        <v>0</v>
      </c>
      <c r="V26" s="46">
        <v>29.387807179</v>
      </c>
      <c r="W26" s="63">
        <v>0</v>
      </c>
      <c r="X26" s="40">
        <v>0</v>
      </c>
      <c r="Y26" s="40">
        <v>0</v>
      </c>
      <c r="Z26" s="40">
        <v>0</v>
      </c>
      <c r="AA26" s="46">
        <v>0</v>
      </c>
      <c r="AB26" s="63">
        <v>0.009270881</v>
      </c>
      <c r="AC26" s="40">
        <v>0</v>
      </c>
      <c r="AD26" s="40">
        <v>0</v>
      </c>
      <c r="AE26" s="40">
        <v>0</v>
      </c>
      <c r="AF26" s="46">
        <v>0.001936161</v>
      </c>
      <c r="AG26" s="63">
        <v>0</v>
      </c>
      <c r="AH26" s="40">
        <v>0</v>
      </c>
      <c r="AI26" s="40">
        <v>0</v>
      </c>
      <c r="AJ26" s="40">
        <v>0</v>
      </c>
      <c r="AK26" s="46">
        <v>0</v>
      </c>
      <c r="AL26" s="63">
        <v>0</v>
      </c>
      <c r="AM26" s="40">
        <v>0</v>
      </c>
      <c r="AN26" s="40">
        <v>0</v>
      </c>
      <c r="AO26" s="40">
        <v>0</v>
      </c>
      <c r="AP26" s="46">
        <v>0</v>
      </c>
      <c r="AQ26" s="63">
        <v>0</v>
      </c>
      <c r="AR26" s="45">
        <v>0</v>
      </c>
      <c r="AS26" s="40">
        <v>0</v>
      </c>
      <c r="AT26" s="40">
        <v>0</v>
      </c>
      <c r="AU26" s="46">
        <v>0</v>
      </c>
      <c r="AV26" s="63">
        <v>43.521811681</v>
      </c>
      <c r="AW26" s="40">
        <v>676.740502602</v>
      </c>
      <c r="AX26" s="40">
        <v>0</v>
      </c>
      <c r="AY26" s="40">
        <v>0</v>
      </c>
      <c r="AZ26" s="46">
        <v>429.335809137</v>
      </c>
      <c r="BA26" s="63">
        <v>0</v>
      </c>
      <c r="BB26" s="45">
        <v>0</v>
      </c>
      <c r="BC26" s="40">
        <v>0</v>
      </c>
      <c r="BD26" s="40">
        <v>0</v>
      </c>
      <c r="BE26" s="46">
        <v>0</v>
      </c>
      <c r="BF26" s="63">
        <v>21.935883843</v>
      </c>
      <c r="BG26" s="45">
        <v>19.481583937</v>
      </c>
      <c r="BH26" s="40">
        <v>5.596598938</v>
      </c>
      <c r="BI26" s="40">
        <v>0</v>
      </c>
      <c r="BJ26" s="46">
        <v>50.573611898</v>
      </c>
      <c r="BK26" s="108">
        <v>3589.426939359</v>
      </c>
      <c r="BL26" s="86"/>
    </row>
    <row r="27" spans="1:64" ht="12.75">
      <c r="A27" s="10"/>
      <c r="B27" s="21" t="s">
        <v>137</v>
      </c>
      <c r="C27" s="47">
        <v>0</v>
      </c>
      <c r="D27" s="45">
        <v>0.875337026</v>
      </c>
      <c r="E27" s="40">
        <v>0</v>
      </c>
      <c r="F27" s="40">
        <v>0</v>
      </c>
      <c r="G27" s="46">
        <v>0</v>
      </c>
      <c r="H27" s="63">
        <v>2.915184435</v>
      </c>
      <c r="I27" s="40">
        <v>20.14266953</v>
      </c>
      <c r="J27" s="40">
        <v>0</v>
      </c>
      <c r="K27" s="40">
        <v>0</v>
      </c>
      <c r="L27" s="46">
        <v>6.266898334</v>
      </c>
      <c r="M27" s="63">
        <v>0</v>
      </c>
      <c r="N27" s="45">
        <v>0</v>
      </c>
      <c r="O27" s="40">
        <v>0</v>
      </c>
      <c r="P27" s="40">
        <v>0</v>
      </c>
      <c r="Q27" s="46">
        <v>0</v>
      </c>
      <c r="R27" s="63">
        <v>0.981745725</v>
      </c>
      <c r="S27" s="40">
        <v>0</v>
      </c>
      <c r="T27" s="40">
        <v>0</v>
      </c>
      <c r="U27" s="40">
        <v>0</v>
      </c>
      <c r="V27" s="46">
        <v>0.538782591</v>
      </c>
      <c r="W27" s="63">
        <v>0</v>
      </c>
      <c r="X27" s="40">
        <v>0</v>
      </c>
      <c r="Y27" s="40">
        <v>0</v>
      </c>
      <c r="Z27" s="40">
        <v>0</v>
      </c>
      <c r="AA27" s="46">
        <v>0</v>
      </c>
      <c r="AB27" s="63">
        <v>0</v>
      </c>
      <c r="AC27" s="40">
        <v>0</v>
      </c>
      <c r="AD27" s="40">
        <v>0</v>
      </c>
      <c r="AE27" s="40">
        <v>0</v>
      </c>
      <c r="AF27" s="46">
        <v>0</v>
      </c>
      <c r="AG27" s="63">
        <v>0</v>
      </c>
      <c r="AH27" s="40">
        <v>0</v>
      </c>
      <c r="AI27" s="40">
        <v>0</v>
      </c>
      <c r="AJ27" s="40">
        <v>0</v>
      </c>
      <c r="AK27" s="46">
        <v>0</v>
      </c>
      <c r="AL27" s="63">
        <v>0.00303813</v>
      </c>
      <c r="AM27" s="40">
        <v>0</v>
      </c>
      <c r="AN27" s="40">
        <v>0</v>
      </c>
      <c r="AO27" s="40">
        <v>0</v>
      </c>
      <c r="AP27" s="46">
        <v>0</v>
      </c>
      <c r="AQ27" s="63">
        <v>0</v>
      </c>
      <c r="AR27" s="45">
        <v>0</v>
      </c>
      <c r="AS27" s="40">
        <v>0</v>
      </c>
      <c r="AT27" s="40">
        <v>0</v>
      </c>
      <c r="AU27" s="46">
        <v>0</v>
      </c>
      <c r="AV27" s="63">
        <v>29.101659639</v>
      </c>
      <c r="AW27" s="40">
        <v>16.123118976</v>
      </c>
      <c r="AX27" s="40">
        <v>0</v>
      </c>
      <c r="AY27" s="40">
        <v>0</v>
      </c>
      <c r="AZ27" s="46">
        <v>101.359103409</v>
      </c>
      <c r="BA27" s="63">
        <v>0</v>
      </c>
      <c r="BB27" s="45">
        <v>0</v>
      </c>
      <c r="BC27" s="40">
        <v>0</v>
      </c>
      <c r="BD27" s="40">
        <v>0</v>
      </c>
      <c r="BE27" s="46">
        <v>0</v>
      </c>
      <c r="BF27" s="63">
        <v>7.166196183</v>
      </c>
      <c r="BG27" s="45">
        <v>1.978915011</v>
      </c>
      <c r="BH27" s="40">
        <v>0</v>
      </c>
      <c r="BI27" s="40">
        <v>0</v>
      </c>
      <c r="BJ27" s="46">
        <v>17.398171781</v>
      </c>
      <c r="BK27" s="108">
        <v>204.85082077</v>
      </c>
      <c r="BL27" s="86"/>
    </row>
    <row r="28" spans="1:64" ht="12.75">
      <c r="A28" s="10"/>
      <c r="B28" s="21" t="s">
        <v>139</v>
      </c>
      <c r="C28" s="47">
        <v>0</v>
      </c>
      <c r="D28" s="45">
        <v>178.776319369</v>
      </c>
      <c r="E28" s="40">
        <v>0</v>
      </c>
      <c r="F28" s="40">
        <v>0</v>
      </c>
      <c r="G28" s="46">
        <v>0</v>
      </c>
      <c r="H28" s="63">
        <v>8.447726205</v>
      </c>
      <c r="I28" s="40">
        <v>1553.49163256</v>
      </c>
      <c r="J28" s="40">
        <v>0.348546438</v>
      </c>
      <c r="K28" s="40">
        <v>0</v>
      </c>
      <c r="L28" s="46">
        <v>124.464173182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3.711561523</v>
      </c>
      <c r="S28" s="40">
        <v>3.611116691</v>
      </c>
      <c r="T28" s="40">
        <v>0.759479263</v>
      </c>
      <c r="U28" s="40">
        <v>0</v>
      </c>
      <c r="V28" s="46">
        <v>24.143918021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9.627002214</v>
      </c>
      <c r="AW28" s="40">
        <v>207.986799735</v>
      </c>
      <c r="AX28" s="40">
        <v>2.669785405</v>
      </c>
      <c r="AY28" s="40">
        <v>0</v>
      </c>
      <c r="AZ28" s="46">
        <v>373.310180547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3.700039969</v>
      </c>
      <c r="BG28" s="45">
        <v>12.475552195</v>
      </c>
      <c r="BH28" s="40">
        <v>0</v>
      </c>
      <c r="BI28" s="40">
        <v>0</v>
      </c>
      <c r="BJ28" s="46">
        <v>26.284347038</v>
      </c>
      <c r="BK28" s="108">
        <v>2533.808180355</v>
      </c>
      <c r="BL28" s="86"/>
    </row>
    <row r="29" spans="1:64" ht="25.5">
      <c r="A29" s="10"/>
      <c r="B29" s="21" t="s">
        <v>151</v>
      </c>
      <c r="C29" s="47">
        <v>0</v>
      </c>
      <c r="D29" s="45">
        <v>25.643804317</v>
      </c>
      <c r="E29" s="40">
        <v>0</v>
      </c>
      <c r="F29" s="40">
        <v>0</v>
      </c>
      <c r="G29" s="46">
        <v>0</v>
      </c>
      <c r="H29" s="63">
        <v>1.588972903</v>
      </c>
      <c r="I29" s="40">
        <v>474.762327429</v>
      </c>
      <c r="J29" s="40">
        <v>5.028196925</v>
      </c>
      <c r="K29" s="40">
        <v>0</v>
      </c>
      <c r="L29" s="46">
        <v>125.95627002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0.231301894</v>
      </c>
      <c r="S29" s="40">
        <v>21.811463511</v>
      </c>
      <c r="T29" s="40">
        <v>1.005180644</v>
      </c>
      <c r="U29" s="40">
        <v>0</v>
      </c>
      <c r="V29" s="46">
        <v>5.56478049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0.830612876</v>
      </c>
      <c r="AW29" s="40">
        <v>40.416793669</v>
      </c>
      <c r="AX29" s="40">
        <v>0</v>
      </c>
      <c r="AY29" s="40">
        <v>0</v>
      </c>
      <c r="AZ29" s="46">
        <v>62.690381777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0.101418448</v>
      </c>
      <c r="BG29" s="45">
        <v>0</v>
      </c>
      <c r="BH29" s="40">
        <v>0</v>
      </c>
      <c r="BI29" s="40">
        <v>0</v>
      </c>
      <c r="BJ29" s="46">
        <v>2.193265158</v>
      </c>
      <c r="BK29" s="108">
        <v>767.824770061</v>
      </c>
      <c r="BL29" s="86"/>
    </row>
    <row r="30" spans="1:64" ht="12.75">
      <c r="A30" s="10"/>
      <c r="B30" s="21" t="s">
        <v>145</v>
      </c>
      <c r="C30" s="47">
        <v>0</v>
      </c>
      <c r="D30" s="45">
        <v>326.2764877</v>
      </c>
      <c r="E30" s="40">
        <v>0</v>
      </c>
      <c r="F30" s="40">
        <v>0</v>
      </c>
      <c r="G30" s="46">
        <v>0</v>
      </c>
      <c r="H30" s="63">
        <v>2.27988591</v>
      </c>
      <c r="I30" s="40">
        <v>409.02439508</v>
      </c>
      <c r="J30" s="40">
        <v>0.506370644</v>
      </c>
      <c r="K30" s="40">
        <v>0</v>
      </c>
      <c r="L30" s="46">
        <v>255.765674988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1.016279689</v>
      </c>
      <c r="S30" s="40">
        <v>7.629288067</v>
      </c>
      <c r="T30" s="40">
        <v>0.305726299</v>
      </c>
      <c r="U30" s="40">
        <v>0</v>
      </c>
      <c r="V30" s="46">
        <v>27.972281839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10.411382081</v>
      </c>
      <c r="AW30" s="40">
        <v>103.998084637</v>
      </c>
      <c r="AX30" s="40">
        <v>0.511523071</v>
      </c>
      <c r="AY30" s="40">
        <v>0</v>
      </c>
      <c r="AZ30" s="46">
        <v>145.861603146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6.019389489</v>
      </c>
      <c r="BG30" s="45">
        <v>11.618738794</v>
      </c>
      <c r="BH30" s="40">
        <v>5.050237072</v>
      </c>
      <c r="BI30" s="40">
        <v>0</v>
      </c>
      <c r="BJ30" s="46">
        <v>28.296649897</v>
      </c>
      <c r="BK30" s="108">
        <v>1342.543998403</v>
      </c>
      <c r="BL30" s="86"/>
    </row>
    <row r="31" spans="1:64" ht="12.75">
      <c r="A31" s="10"/>
      <c r="B31" s="21" t="s">
        <v>136</v>
      </c>
      <c r="C31" s="47">
        <v>0</v>
      </c>
      <c r="D31" s="45">
        <v>2.178136922</v>
      </c>
      <c r="E31" s="40">
        <v>0</v>
      </c>
      <c r="F31" s="40">
        <v>0</v>
      </c>
      <c r="G31" s="46">
        <v>0</v>
      </c>
      <c r="H31" s="63">
        <v>2.96089719</v>
      </c>
      <c r="I31" s="40">
        <v>6.986210881</v>
      </c>
      <c r="J31" s="40">
        <v>0</v>
      </c>
      <c r="K31" s="40">
        <v>0</v>
      </c>
      <c r="L31" s="46">
        <v>76.45584922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0.99526448</v>
      </c>
      <c r="S31" s="40">
        <v>0</v>
      </c>
      <c r="T31" s="40">
        <v>0</v>
      </c>
      <c r="U31" s="40">
        <v>0</v>
      </c>
      <c r="V31" s="46">
        <v>1.380841945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0.001959729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0.000128307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21.116777023</v>
      </c>
      <c r="AW31" s="40">
        <v>32.533837331</v>
      </c>
      <c r="AX31" s="40">
        <v>0</v>
      </c>
      <c r="AY31" s="40">
        <v>0</v>
      </c>
      <c r="AZ31" s="46">
        <v>81.644408384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6.989102004</v>
      </c>
      <c r="BG31" s="45">
        <v>4.481522201</v>
      </c>
      <c r="BH31" s="40">
        <v>0</v>
      </c>
      <c r="BI31" s="40">
        <v>0</v>
      </c>
      <c r="BJ31" s="46">
        <v>7.620979861</v>
      </c>
      <c r="BK31" s="108">
        <v>245.345915478</v>
      </c>
      <c r="BL31" s="86"/>
    </row>
    <row r="32" spans="1:64" ht="12.75">
      <c r="A32" s="10"/>
      <c r="B32" s="21" t="s">
        <v>141</v>
      </c>
      <c r="C32" s="47">
        <v>0</v>
      </c>
      <c r="D32" s="45">
        <v>118.408049356</v>
      </c>
      <c r="E32" s="40">
        <v>0</v>
      </c>
      <c r="F32" s="40">
        <v>0</v>
      </c>
      <c r="G32" s="46">
        <v>0</v>
      </c>
      <c r="H32" s="63">
        <v>9.500456336</v>
      </c>
      <c r="I32" s="40">
        <v>11.964357419</v>
      </c>
      <c r="J32" s="40">
        <v>0</v>
      </c>
      <c r="K32" s="40">
        <v>0</v>
      </c>
      <c r="L32" s="46">
        <v>106.218004895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4.088989061</v>
      </c>
      <c r="S32" s="40">
        <v>8.273645658</v>
      </c>
      <c r="T32" s="40">
        <v>0</v>
      </c>
      <c r="U32" s="40">
        <v>0</v>
      </c>
      <c r="V32" s="46">
        <v>3.077456808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0.000117964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8.060764824</v>
      </c>
      <c r="AW32" s="40">
        <v>29.906779684</v>
      </c>
      <c r="AX32" s="40">
        <v>7.209913227</v>
      </c>
      <c r="AY32" s="40">
        <v>0</v>
      </c>
      <c r="AZ32" s="46">
        <v>189.656709185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2.002266732</v>
      </c>
      <c r="BG32" s="45">
        <v>2.742567932</v>
      </c>
      <c r="BH32" s="40">
        <v>0</v>
      </c>
      <c r="BI32" s="40">
        <v>0</v>
      </c>
      <c r="BJ32" s="46">
        <v>8.00298851</v>
      </c>
      <c r="BK32" s="108">
        <v>509.113067591</v>
      </c>
      <c r="BL32" s="86"/>
    </row>
    <row r="33" spans="1:64" ht="12.75">
      <c r="A33" s="10"/>
      <c r="B33" s="21" t="s">
        <v>134</v>
      </c>
      <c r="C33" s="47">
        <v>0</v>
      </c>
      <c r="D33" s="45">
        <v>2.727278585</v>
      </c>
      <c r="E33" s="40">
        <v>0</v>
      </c>
      <c r="F33" s="40">
        <v>0</v>
      </c>
      <c r="G33" s="46">
        <v>0</v>
      </c>
      <c r="H33" s="63">
        <v>14.894648717</v>
      </c>
      <c r="I33" s="40">
        <v>343.352814227</v>
      </c>
      <c r="J33" s="40">
        <v>112.659119244</v>
      </c>
      <c r="K33" s="40">
        <v>2.784636283</v>
      </c>
      <c r="L33" s="46">
        <v>193.792488923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6.361118807</v>
      </c>
      <c r="S33" s="40">
        <v>9.865936099</v>
      </c>
      <c r="T33" s="40">
        <v>11.685395613</v>
      </c>
      <c r="U33" s="40">
        <v>0</v>
      </c>
      <c r="V33" s="46">
        <v>11.232723052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0.035706946</v>
      </c>
      <c r="AC33" s="40">
        <v>0.002399051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2.83E-07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117.790565317</v>
      </c>
      <c r="AW33" s="40">
        <v>539.184391297</v>
      </c>
      <c r="AX33" s="40">
        <v>7.508285711</v>
      </c>
      <c r="AY33" s="40">
        <v>0</v>
      </c>
      <c r="AZ33" s="46">
        <v>793.271637976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51.638190606</v>
      </c>
      <c r="BG33" s="45">
        <v>68.236767327</v>
      </c>
      <c r="BH33" s="40">
        <v>31.851611247</v>
      </c>
      <c r="BI33" s="40">
        <v>0</v>
      </c>
      <c r="BJ33" s="46">
        <v>123.648519255</v>
      </c>
      <c r="BK33" s="108">
        <v>2442.524234566</v>
      </c>
      <c r="BL33" s="86"/>
    </row>
    <row r="34" spans="1:64" ht="12.75">
      <c r="A34" s="10"/>
      <c r="B34" s="21" t="s">
        <v>140</v>
      </c>
      <c r="C34" s="47">
        <v>0</v>
      </c>
      <c r="D34" s="45">
        <v>183.958669787</v>
      </c>
      <c r="E34" s="40">
        <v>0</v>
      </c>
      <c r="F34" s="40">
        <v>0</v>
      </c>
      <c r="G34" s="46">
        <v>0</v>
      </c>
      <c r="H34" s="63">
        <v>15.812725278</v>
      </c>
      <c r="I34" s="40">
        <v>953.046596208</v>
      </c>
      <c r="J34" s="40">
        <v>3.257688144</v>
      </c>
      <c r="K34" s="40">
        <v>0</v>
      </c>
      <c r="L34" s="46">
        <v>347.268981429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5.425574829</v>
      </c>
      <c r="S34" s="40">
        <v>8.897028951</v>
      </c>
      <c r="T34" s="40">
        <v>1.297706678</v>
      </c>
      <c r="U34" s="40">
        <v>0</v>
      </c>
      <c r="V34" s="46">
        <v>32.000320858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0.045913476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23.516402167</v>
      </c>
      <c r="AW34" s="40">
        <v>272.719513496</v>
      </c>
      <c r="AX34" s="40">
        <v>0</v>
      </c>
      <c r="AY34" s="40">
        <v>0</v>
      </c>
      <c r="AZ34" s="46">
        <v>631.693218246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6.157095147</v>
      </c>
      <c r="BG34" s="45">
        <v>21.596449963</v>
      </c>
      <c r="BH34" s="40">
        <v>0.461273437</v>
      </c>
      <c r="BI34" s="40">
        <v>0</v>
      </c>
      <c r="BJ34" s="46">
        <v>30.143032543</v>
      </c>
      <c r="BK34" s="108">
        <v>2537.298190637</v>
      </c>
      <c r="BL34" s="86"/>
    </row>
    <row r="35" spans="1:64" ht="12.75">
      <c r="A35" s="10"/>
      <c r="B35" s="21" t="s">
        <v>138</v>
      </c>
      <c r="C35" s="47">
        <v>0</v>
      </c>
      <c r="D35" s="45">
        <v>324.171721527</v>
      </c>
      <c r="E35" s="40">
        <v>0</v>
      </c>
      <c r="F35" s="40">
        <v>0</v>
      </c>
      <c r="G35" s="46">
        <v>0</v>
      </c>
      <c r="H35" s="63">
        <v>16.716202167</v>
      </c>
      <c r="I35" s="40">
        <v>1196.001709162</v>
      </c>
      <c r="J35" s="40">
        <v>0.26472971</v>
      </c>
      <c r="K35" s="40">
        <v>1.974830751</v>
      </c>
      <c r="L35" s="46">
        <v>476.1204828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5.711406424</v>
      </c>
      <c r="S35" s="40">
        <v>5.6932023</v>
      </c>
      <c r="T35" s="40">
        <v>32.391348238</v>
      </c>
      <c r="U35" s="40">
        <v>0</v>
      </c>
      <c r="V35" s="46">
        <v>21.358479088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3.5E-08</v>
      </c>
      <c r="AM35" s="40">
        <v>0</v>
      </c>
      <c r="AN35" s="40">
        <v>0</v>
      </c>
      <c r="AO35" s="40">
        <v>0</v>
      </c>
      <c r="AP35" s="46">
        <v>0.001970395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30.909104203</v>
      </c>
      <c r="AW35" s="40">
        <v>178.427859189</v>
      </c>
      <c r="AX35" s="40">
        <v>2.084271749</v>
      </c>
      <c r="AY35" s="40">
        <v>0</v>
      </c>
      <c r="AZ35" s="46">
        <v>416.101413571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10.184361163</v>
      </c>
      <c r="BG35" s="45">
        <v>6.670328783</v>
      </c>
      <c r="BH35" s="40">
        <v>0</v>
      </c>
      <c r="BI35" s="40">
        <v>0</v>
      </c>
      <c r="BJ35" s="46">
        <v>42.582991208</v>
      </c>
      <c r="BK35" s="108">
        <v>2767.366412463</v>
      </c>
      <c r="BL35" s="86"/>
    </row>
    <row r="36" spans="1:64" ht="12.75">
      <c r="A36" s="10"/>
      <c r="B36" s="21" t="s">
        <v>133</v>
      </c>
      <c r="C36" s="47">
        <v>0</v>
      </c>
      <c r="D36" s="45">
        <v>61.439283051</v>
      </c>
      <c r="E36" s="40">
        <v>0</v>
      </c>
      <c r="F36" s="40">
        <v>0</v>
      </c>
      <c r="G36" s="46">
        <v>0</v>
      </c>
      <c r="H36" s="63">
        <v>1.983135604</v>
      </c>
      <c r="I36" s="40">
        <v>33.484465957</v>
      </c>
      <c r="J36" s="40">
        <v>0</v>
      </c>
      <c r="K36" s="40">
        <v>0</v>
      </c>
      <c r="L36" s="46">
        <v>38.381555494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0.625852498</v>
      </c>
      <c r="S36" s="40">
        <v>13.843319667</v>
      </c>
      <c r="T36" s="40">
        <v>0</v>
      </c>
      <c r="U36" s="40">
        <v>0</v>
      </c>
      <c r="V36" s="46">
        <v>13.643805635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10.378487264</v>
      </c>
      <c r="AW36" s="40">
        <v>57.360711031</v>
      </c>
      <c r="AX36" s="40">
        <v>0</v>
      </c>
      <c r="AY36" s="40">
        <v>0</v>
      </c>
      <c r="AZ36" s="46">
        <v>94.786411529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1.691749597</v>
      </c>
      <c r="BG36" s="45">
        <v>5.694337698</v>
      </c>
      <c r="BH36" s="40">
        <v>5.049041505</v>
      </c>
      <c r="BI36" s="40">
        <v>0</v>
      </c>
      <c r="BJ36" s="46">
        <v>4.504390644476279</v>
      </c>
      <c r="BK36" s="108">
        <v>342.86654717447635</v>
      </c>
      <c r="BL36" s="86"/>
    </row>
    <row r="37" spans="1:64" ht="12.75">
      <c r="A37" s="31"/>
      <c r="B37" s="32" t="s">
        <v>81</v>
      </c>
      <c r="C37" s="98">
        <f aca="true" t="shared" si="5" ref="C37:AH37">SUM(C26:C36)</f>
        <v>0</v>
      </c>
      <c r="D37" s="72">
        <f t="shared" si="5"/>
        <v>1520.8931411740002</v>
      </c>
      <c r="E37" s="72">
        <f t="shared" si="5"/>
        <v>0</v>
      </c>
      <c r="F37" s="72">
        <f t="shared" si="5"/>
        <v>0</v>
      </c>
      <c r="G37" s="72">
        <f t="shared" si="5"/>
        <v>0</v>
      </c>
      <c r="H37" s="72">
        <f t="shared" si="5"/>
        <v>93.09611820100001</v>
      </c>
      <c r="I37" s="72">
        <f t="shared" si="5"/>
        <v>6208.191851152999</v>
      </c>
      <c r="J37" s="72">
        <f t="shared" si="5"/>
        <v>624.702283126</v>
      </c>
      <c r="K37" s="72">
        <f t="shared" si="5"/>
        <v>4.759467034</v>
      </c>
      <c r="L37" s="72">
        <f t="shared" si="5"/>
        <v>1974.647711683</v>
      </c>
      <c r="M37" s="72">
        <f t="shared" si="5"/>
        <v>0</v>
      </c>
      <c r="N37" s="72">
        <f t="shared" si="5"/>
        <v>0</v>
      </c>
      <c r="O37" s="72">
        <f t="shared" si="5"/>
        <v>0</v>
      </c>
      <c r="P37" s="72">
        <f t="shared" si="5"/>
        <v>0</v>
      </c>
      <c r="Q37" s="72">
        <f t="shared" si="5"/>
        <v>0</v>
      </c>
      <c r="R37" s="72">
        <f t="shared" si="5"/>
        <v>35.165348300999995</v>
      </c>
      <c r="S37" s="72">
        <f t="shared" si="5"/>
        <v>141.48689656599998</v>
      </c>
      <c r="T37" s="72">
        <f t="shared" si="5"/>
        <v>47.444836734999996</v>
      </c>
      <c r="U37" s="72">
        <f t="shared" si="5"/>
        <v>0</v>
      </c>
      <c r="V37" s="72">
        <f t="shared" si="5"/>
        <v>170.301197506</v>
      </c>
      <c r="W37" s="72">
        <f t="shared" si="5"/>
        <v>0</v>
      </c>
      <c r="X37" s="72">
        <f t="shared" si="5"/>
        <v>0</v>
      </c>
      <c r="Y37" s="72">
        <f t="shared" si="5"/>
        <v>0</v>
      </c>
      <c r="Z37" s="72">
        <f t="shared" si="5"/>
        <v>0</v>
      </c>
      <c r="AA37" s="72">
        <f t="shared" si="5"/>
        <v>0</v>
      </c>
      <c r="AB37" s="72">
        <f t="shared" si="5"/>
        <v>0.04705552</v>
      </c>
      <c r="AC37" s="72">
        <f t="shared" si="5"/>
        <v>0.002399051</v>
      </c>
      <c r="AD37" s="72">
        <f t="shared" si="5"/>
        <v>0</v>
      </c>
      <c r="AE37" s="72">
        <f t="shared" si="5"/>
        <v>0</v>
      </c>
      <c r="AF37" s="72">
        <f t="shared" si="5"/>
        <v>0.047849637</v>
      </c>
      <c r="AG37" s="72">
        <f t="shared" si="5"/>
        <v>0</v>
      </c>
      <c r="AH37" s="72">
        <f t="shared" si="5"/>
        <v>0</v>
      </c>
      <c r="AI37" s="72">
        <f aca="true" t="shared" si="6" ref="AI37:BJ37">SUM(AI26:AI36)</f>
        <v>0</v>
      </c>
      <c r="AJ37" s="72">
        <f t="shared" si="6"/>
        <v>0</v>
      </c>
      <c r="AK37" s="72">
        <f t="shared" si="6"/>
        <v>0</v>
      </c>
      <c r="AL37" s="72">
        <f t="shared" si="6"/>
        <v>0.0031667549999999994</v>
      </c>
      <c r="AM37" s="72">
        <f t="shared" si="6"/>
        <v>0</v>
      </c>
      <c r="AN37" s="72">
        <f t="shared" si="6"/>
        <v>0</v>
      </c>
      <c r="AO37" s="72">
        <f t="shared" si="6"/>
        <v>0</v>
      </c>
      <c r="AP37" s="72">
        <f t="shared" si="6"/>
        <v>0.001970395</v>
      </c>
      <c r="AQ37" s="72">
        <f t="shared" si="6"/>
        <v>0</v>
      </c>
      <c r="AR37" s="72">
        <f t="shared" si="6"/>
        <v>0</v>
      </c>
      <c r="AS37" s="72">
        <f t="shared" si="6"/>
        <v>0</v>
      </c>
      <c r="AT37" s="72">
        <f t="shared" si="6"/>
        <v>0</v>
      </c>
      <c r="AU37" s="72">
        <f t="shared" si="6"/>
        <v>0</v>
      </c>
      <c r="AV37" s="72">
        <f t="shared" si="6"/>
        <v>305.26456928900006</v>
      </c>
      <c r="AW37" s="72">
        <f t="shared" si="6"/>
        <v>2155.398391647</v>
      </c>
      <c r="AX37" s="72">
        <f t="shared" si="6"/>
        <v>19.983779162999998</v>
      </c>
      <c r="AY37" s="72">
        <f t="shared" si="6"/>
        <v>0</v>
      </c>
      <c r="AZ37" s="72">
        <f t="shared" si="6"/>
        <v>3319.710876907</v>
      </c>
      <c r="BA37" s="72">
        <f t="shared" si="6"/>
        <v>0</v>
      </c>
      <c r="BB37" s="72">
        <f t="shared" si="6"/>
        <v>0</v>
      </c>
      <c r="BC37" s="72">
        <f t="shared" si="6"/>
        <v>0</v>
      </c>
      <c r="BD37" s="72">
        <f t="shared" si="6"/>
        <v>0</v>
      </c>
      <c r="BE37" s="72">
        <f t="shared" si="6"/>
        <v>0</v>
      </c>
      <c r="BF37" s="72">
        <f t="shared" si="6"/>
        <v>117.585693181</v>
      </c>
      <c r="BG37" s="72">
        <f t="shared" si="6"/>
        <v>154.976763841</v>
      </c>
      <c r="BH37" s="72">
        <f t="shared" si="6"/>
        <v>48.008762199</v>
      </c>
      <c r="BI37" s="72">
        <f t="shared" si="6"/>
        <v>0</v>
      </c>
      <c r="BJ37" s="72">
        <f t="shared" si="6"/>
        <v>341.2489477934763</v>
      </c>
      <c r="BK37" s="112">
        <f>SUM(BK26:BK36)</f>
        <v>17282.969076857476</v>
      </c>
      <c r="BL37" s="86"/>
    </row>
    <row r="38" spans="1:64" ht="12.75">
      <c r="A38" s="31"/>
      <c r="B38" s="33" t="s">
        <v>71</v>
      </c>
      <c r="C38" s="99">
        <f aca="true" t="shared" si="7" ref="C38:AH38">+C37+C18+C15+C11</f>
        <v>0</v>
      </c>
      <c r="D38" s="64">
        <f t="shared" si="7"/>
        <v>2646.863245595</v>
      </c>
      <c r="E38" s="64">
        <f t="shared" si="7"/>
        <v>0</v>
      </c>
      <c r="F38" s="64">
        <f t="shared" si="7"/>
        <v>0</v>
      </c>
      <c r="G38" s="65">
        <f t="shared" si="7"/>
        <v>0</v>
      </c>
      <c r="H38" s="58">
        <f t="shared" si="7"/>
        <v>215.509462122</v>
      </c>
      <c r="I38" s="64">
        <f t="shared" si="7"/>
        <v>18639.000803631</v>
      </c>
      <c r="J38" s="64">
        <f t="shared" si="7"/>
        <v>1389.091628889</v>
      </c>
      <c r="K38" s="64">
        <f t="shared" si="7"/>
        <v>4.759467034</v>
      </c>
      <c r="L38" s="65">
        <f t="shared" si="7"/>
        <v>3245.0635496649998</v>
      </c>
      <c r="M38" s="58">
        <f t="shared" si="7"/>
        <v>0</v>
      </c>
      <c r="N38" s="64">
        <f t="shared" si="7"/>
        <v>0</v>
      </c>
      <c r="O38" s="64">
        <f t="shared" si="7"/>
        <v>0</v>
      </c>
      <c r="P38" s="64">
        <f t="shared" si="7"/>
        <v>0</v>
      </c>
      <c r="Q38" s="65">
        <f t="shared" si="7"/>
        <v>0</v>
      </c>
      <c r="R38" s="58">
        <f t="shared" si="7"/>
        <v>84.77942957399999</v>
      </c>
      <c r="S38" s="64">
        <f t="shared" si="7"/>
        <v>461.87422984499995</v>
      </c>
      <c r="T38" s="64">
        <f t="shared" si="7"/>
        <v>57.95626595499999</v>
      </c>
      <c r="U38" s="64">
        <f t="shared" si="7"/>
        <v>0</v>
      </c>
      <c r="V38" s="65">
        <f t="shared" si="7"/>
        <v>251.586774984</v>
      </c>
      <c r="W38" s="58">
        <f t="shared" si="7"/>
        <v>0</v>
      </c>
      <c r="X38" s="58">
        <f t="shared" si="7"/>
        <v>0</v>
      </c>
      <c r="Y38" s="58">
        <f t="shared" si="7"/>
        <v>0</v>
      </c>
      <c r="Z38" s="58">
        <f t="shared" si="7"/>
        <v>0</v>
      </c>
      <c r="AA38" s="58">
        <f t="shared" si="7"/>
        <v>0</v>
      </c>
      <c r="AB38" s="58">
        <f t="shared" si="7"/>
        <v>0.059307322</v>
      </c>
      <c r="AC38" s="64">
        <f t="shared" si="7"/>
        <v>43.196095355</v>
      </c>
      <c r="AD38" s="64">
        <f t="shared" si="7"/>
        <v>0</v>
      </c>
      <c r="AE38" s="64">
        <f t="shared" si="7"/>
        <v>0</v>
      </c>
      <c r="AF38" s="65">
        <f t="shared" si="7"/>
        <v>0.047849637</v>
      </c>
      <c r="AG38" s="58">
        <f t="shared" si="7"/>
        <v>0</v>
      </c>
      <c r="AH38" s="64">
        <f t="shared" si="7"/>
        <v>0</v>
      </c>
      <c r="AI38" s="64">
        <f aca="true" t="shared" si="8" ref="AI38:BK38">+AI37+AI18+AI15+AI11</f>
        <v>0</v>
      </c>
      <c r="AJ38" s="64">
        <f t="shared" si="8"/>
        <v>0</v>
      </c>
      <c r="AK38" s="65">
        <f t="shared" si="8"/>
        <v>0</v>
      </c>
      <c r="AL38" s="58">
        <f t="shared" si="8"/>
        <v>0.008466351</v>
      </c>
      <c r="AM38" s="64">
        <f t="shared" si="8"/>
        <v>0</v>
      </c>
      <c r="AN38" s="64">
        <f t="shared" si="8"/>
        <v>0</v>
      </c>
      <c r="AO38" s="64">
        <f t="shared" si="8"/>
        <v>0</v>
      </c>
      <c r="AP38" s="65">
        <f t="shared" si="8"/>
        <v>0.001970395</v>
      </c>
      <c r="AQ38" s="58">
        <f t="shared" si="8"/>
        <v>0</v>
      </c>
      <c r="AR38" s="64">
        <f t="shared" si="8"/>
        <v>0.582970128</v>
      </c>
      <c r="AS38" s="64">
        <f t="shared" si="8"/>
        <v>0</v>
      </c>
      <c r="AT38" s="64">
        <f t="shared" si="8"/>
        <v>0</v>
      </c>
      <c r="AU38" s="65">
        <f t="shared" si="8"/>
        <v>0</v>
      </c>
      <c r="AV38" s="58">
        <f t="shared" si="8"/>
        <v>426.7493570660001</v>
      </c>
      <c r="AW38" s="64">
        <f t="shared" si="8"/>
        <v>5460.966225616</v>
      </c>
      <c r="AX38" s="64">
        <f t="shared" si="8"/>
        <v>35.452832451999996</v>
      </c>
      <c r="AY38" s="64">
        <f t="shared" si="8"/>
        <v>0</v>
      </c>
      <c r="AZ38" s="65">
        <f t="shared" si="8"/>
        <v>4309.655493776</v>
      </c>
      <c r="BA38" s="58">
        <f t="shared" si="8"/>
        <v>0</v>
      </c>
      <c r="BB38" s="64">
        <f t="shared" si="8"/>
        <v>0</v>
      </c>
      <c r="BC38" s="64">
        <f t="shared" si="8"/>
        <v>0</v>
      </c>
      <c r="BD38" s="64">
        <f t="shared" si="8"/>
        <v>0</v>
      </c>
      <c r="BE38" s="65">
        <f t="shared" si="8"/>
        <v>0</v>
      </c>
      <c r="BF38" s="58">
        <f t="shared" si="8"/>
        <v>164.41708297899999</v>
      </c>
      <c r="BG38" s="64">
        <f t="shared" si="8"/>
        <v>239.74535851000002</v>
      </c>
      <c r="BH38" s="64">
        <f t="shared" si="8"/>
        <v>58.905479202</v>
      </c>
      <c r="BI38" s="64">
        <f t="shared" si="8"/>
        <v>0</v>
      </c>
      <c r="BJ38" s="65">
        <f t="shared" si="8"/>
        <v>460.99767863247627</v>
      </c>
      <c r="BK38" s="112">
        <f t="shared" si="8"/>
        <v>38197.271024715476</v>
      </c>
      <c r="BL38" s="86"/>
    </row>
    <row r="39" spans="1:64" ht="3.75" customHeight="1">
      <c r="A39" s="10"/>
      <c r="B39" s="1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30"/>
      <c r="BL39" s="86"/>
    </row>
    <row r="40" spans="1:64" ht="3.75" customHeight="1">
      <c r="A40" s="10"/>
      <c r="B40" s="19"/>
      <c r="C40" s="22"/>
      <c r="D40" s="28"/>
      <c r="E40" s="22"/>
      <c r="F40" s="22"/>
      <c r="G40" s="22"/>
      <c r="H40" s="22"/>
      <c r="I40" s="22"/>
      <c r="J40" s="22"/>
      <c r="K40" s="22"/>
      <c r="L40" s="22"/>
      <c r="M40" s="22"/>
      <c r="N40" s="28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8"/>
      <c r="AS40" s="22"/>
      <c r="AT40" s="22"/>
      <c r="AU40" s="22"/>
      <c r="AV40" s="22"/>
      <c r="AW40" s="22"/>
      <c r="AX40" s="22"/>
      <c r="AY40" s="22"/>
      <c r="AZ40" s="22"/>
      <c r="BA40" s="22"/>
      <c r="BB40" s="28"/>
      <c r="BC40" s="22"/>
      <c r="BD40" s="22"/>
      <c r="BE40" s="22"/>
      <c r="BF40" s="22"/>
      <c r="BG40" s="28"/>
      <c r="BH40" s="22"/>
      <c r="BI40" s="22"/>
      <c r="BJ40" s="22"/>
      <c r="BK40" s="24"/>
      <c r="BL40" s="86"/>
    </row>
    <row r="41" spans="1:64" ht="12.75">
      <c r="A41" s="10" t="s">
        <v>1</v>
      </c>
      <c r="B41" s="16" t="s">
        <v>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30"/>
      <c r="BL41" s="86"/>
    </row>
    <row r="42" spans="1:252" s="3" customFormat="1" ht="12.75">
      <c r="A42" s="10" t="s">
        <v>67</v>
      </c>
      <c r="B42" s="21" t="s">
        <v>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8"/>
      <c r="BL42" s="86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3" customFormat="1" ht="12.75">
      <c r="A43" s="10"/>
      <c r="B43" s="21" t="s">
        <v>142</v>
      </c>
      <c r="C43" s="100">
        <v>0</v>
      </c>
      <c r="D43" s="45">
        <v>13.86880015</v>
      </c>
      <c r="E43" s="68">
        <v>0</v>
      </c>
      <c r="F43" s="68">
        <v>0</v>
      </c>
      <c r="G43" s="69">
        <v>0</v>
      </c>
      <c r="H43" s="67">
        <v>1280.986746502</v>
      </c>
      <c r="I43" s="68">
        <v>1.334129475</v>
      </c>
      <c r="J43" s="68">
        <v>0</v>
      </c>
      <c r="K43" s="68">
        <v>0</v>
      </c>
      <c r="L43" s="69">
        <v>96.898070587</v>
      </c>
      <c r="M43" s="59">
        <v>0</v>
      </c>
      <c r="N43" s="60">
        <v>0</v>
      </c>
      <c r="O43" s="59">
        <v>0</v>
      </c>
      <c r="P43" s="59">
        <v>0</v>
      </c>
      <c r="Q43" s="59">
        <v>0</v>
      </c>
      <c r="R43" s="67">
        <v>844.776177703</v>
      </c>
      <c r="S43" s="68">
        <v>0.022182922</v>
      </c>
      <c r="T43" s="68">
        <v>0</v>
      </c>
      <c r="U43" s="68">
        <v>0</v>
      </c>
      <c r="V43" s="69">
        <v>25.275988772</v>
      </c>
      <c r="W43" s="67">
        <v>0</v>
      </c>
      <c r="X43" s="68">
        <v>0</v>
      </c>
      <c r="Y43" s="68">
        <v>0</v>
      </c>
      <c r="Z43" s="68">
        <v>0</v>
      </c>
      <c r="AA43" s="69">
        <v>0</v>
      </c>
      <c r="AB43" s="67">
        <v>3.208503125</v>
      </c>
      <c r="AC43" s="68">
        <v>0</v>
      </c>
      <c r="AD43" s="68">
        <v>0</v>
      </c>
      <c r="AE43" s="68">
        <v>0</v>
      </c>
      <c r="AF43" s="69">
        <v>0.090494171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67">
        <v>1.43678732</v>
      </c>
      <c r="AM43" s="68">
        <v>0</v>
      </c>
      <c r="AN43" s="68">
        <v>0</v>
      </c>
      <c r="AO43" s="68">
        <v>0</v>
      </c>
      <c r="AP43" s="69">
        <v>0.012704737</v>
      </c>
      <c r="AQ43" s="67">
        <v>0</v>
      </c>
      <c r="AR43" s="70">
        <v>0</v>
      </c>
      <c r="AS43" s="68">
        <v>0</v>
      </c>
      <c r="AT43" s="68">
        <v>0</v>
      </c>
      <c r="AU43" s="69">
        <v>0</v>
      </c>
      <c r="AV43" s="67">
        <v>4839.837097485</v>
      </c>
      <c r="AW43" s="68">
        <v>8.487370846</v>
      </c>
      <c r="AX43" s="68">
        <v>0</v>
      </c>
      <c r="AY43" s="68">
        <v>0</v>
      </c>
      <c r="AZ43" s="69">
        <v>641.802372412</v>
      </c>
      <c r="BA43" s="67">
        <v>0</v>
      </c>
      <c r="BB43" s="70">
        <v>0</v>
      </c>
      <c r="BC43" s="68">
        <v>0</v>
      </c>
      <c r="BD43" s="68">
        <v>0</v>
      </c>
      <c r="BE43" s="69">
        <v>0</v>
      </c>
      <c r="BF43" s="67">
        <v>2307.350269722</v>
      </c>
      <c r="BG43" s="70">
        <v>1.975973773</v>
      </c>
      <c r="BH43" s="68">
        <v>0</v>
      </c>
      <c r="BI43" s="68">
        <v>0</v>
      </c>
      <c r="BJ43" s="69">
        <v>157.935400435</v>
      </c>
      <c r="BK43" s="108">
        <v>10225.299070137</v>
      </c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31"/>
      <c r="B44" s="32" t="s">
        <v>76</v>
      </c>
      <c r="C44" s="43">
        <f>SUM(C43)</f>
        <v>0</v>
      </c>
      <c r="D44" s="62">
        <f>SUM(D43)</f>
        <v>13.86880015</v>
      </c>
      <c r="E44" s="62">
        <f aca="true" t="shared" si="9" ref="E44:BJ44">SUM(E43)</f>
        <v>0</v>
      </c>
      <c r="F44" s="62">
        <f t="shared" si="9"/>
        <v>0</v>
      </c>
      <c r="G44" s="61">
        <f t="shared" si="9"/>
        <v>0</v>
      </c>
      <c r="H44" s="42">
        <f t="shared" si="9"/>
        <v>1280.986746502</v>
      </c>
      <c r="I44" s="62">
        <f t="shared" si="9"/>
        <v>1.334129475</v>
      </c>
      <c r="J44" s="62">
        <f t="shared" si="9"/>
        <v>0</v>
      </c>
      <c r="K44" s="62">
        <f t="shared" si="9"/>
        <v>0</v>
      </c>
      <c r="L44" s="61">
        <f t="shared" si="9"/>
        <v>96.898070587</v>
      </c>
      <c r="M44" s="43">
        <f t="shared" si="9"/>
        <v>0</v>
      </c>
      <c r="N44" s="43">
        <f t="shared" si="9"/>
        <v>0</v>
      </c>
      <c r="O44" s="43">
        <f t="shared" si="9"/>
        <v>0</v>
      </c>
      <c r="P44" s="43">
        <f t="shared" si="9"/>
        <v>0</v>
      </c>
      <c r="Q44" s="66">
        <f t="shared" si="9"/>
        <v>0</v>
      </c>
      <c r="R44" s="42">
        <f t="shared" si="9"/>
        <v>844.776177703</v>
      </c>
      <c r="S44" s="62">
        <f t="shared" si="9"/>
        <v>0.022182922</v>
      </c>
      <c r="T44" s="62">
        <f t="shared" si="9"/>
        <v>0</v>
      </c>
      <c r="U44" s="62">
        <f t="shared" si="9"/>
        <v>0</v>
      </c>
      <c r="V44" s="61">
        <f t="shared" si="9"/>
        <v>25.275988772</v>
      </c>
      <c r="W44" s="42">
        <f t="shared" si="9"/>
        <v>0</v>
      </c>
      <c r="X44" s="62">
        <f t="shared" si="9"/>
        <v>0</v>
      </c>
      <c r="Y44" s="62">
        <f t="shared" si="9"/>
        <v>0</v>
      </c>
      <c r="Z44" s="62">
        <f t="shared" si="9"/>
        <v>0</v>
      </c>
      <c r="AA44" s="61">
        <f t="shared" si="9"/>
        <v>0</v>
      </c>
      <c r="AB44" s="42">
        <f t="shared" si="9"/>
        <v>3.208503125</v>
      </c>
      <c r="AC44" s="62">
        <f t="shared" si="9"/>
        <v>0</v>
      </c>
      <c r="AD44" s="62">
        <f t="shared" si="9"/>
        <v>0</v>
      </c>
      <c r="AE44" s="62">
        <f t="shared" si="9"/>
        <v>0</v>
      </c>
      <c r="AF44" s="61">
        <f t="shared" si="9"/>
        <v>0.090494171</v>
      </c>
      <c r="AG44" s="43">
        <f t="shared" si="9"/>
        <v>0</v>
      </c>
      <c r="AH44" s="43">
        <f t="shared" si="9"/>
        <v>0</v>
      </c>
      <c r="AI44" s="43">
        <f t="shared" si="9"/>
        <v>0</v>
      </c>
      <c r="AJ44" s="43">
        <f t="shared" si="9"/>
        <v>0</v>
      </c>
      <c r="AK44" s="66">
        <f t="shared" si="9"/>
        <v>0</v>
      </c>
      <c r="AL44" s="42">
        <f t="shared" si="9"/>
        <v>1.43678732</v>
      </c>
      <c r="AM44" s="62">
        <f t="shared" si="9"/>
        <v>0</v>
      </c>
      <c r="AN44" s="62">
        <f t="shared" si="9"/>
        <v>0</v>
      </c>
      <c r="AO44" s="62">
        <f t="shared" si="9"/>
        <v>0</v>
      </c>
      <c r="AP44" s="61">
        <f t="shared" si="9"/>
        <v>0.012704737</v>
      </c>
      <c r="AQ44" s="42">
        <f t="shared" si="9"/>
        <v>0</v>
      </c>
      <c r="AR44" s="62">
        <f t="shared" si="9"/>
        <v>0</v>
      </c>
      <c r="AS44" s="62">
        <f t="shared" si="9"/>
        <v>0</v>
      </c>
      <c r="AT44" s="62">
        <f t="shared" si="9"/>
        <v>0</v>
      </c>
      <c r="AU44" s="61">
        <f t="shared" si="9"/>
        <v>0</v>
      </c>
      <c r="AV44" s="42">
        <f t="shared" si="9"/>
        <v>4839.837097485</v>
      </c>
      <c r="AW44" s="62">
        <f t="shared" si="9"/>
        <v>8.487370846</v>
      </c>
      <c r="AX44" s="62">
        <f t="shared" si="9"/>
        <v>0</v>
      </c>
      <c r="AY44" s="62">
        <f t="shared" si="9"/>
        <v>0</v>
      </c>
      <c r="AZ44" s="61">
        <f t="shared" si="9"/>
        <v>641.802372412</v>
      </c>
      <c r="BA44" s="42">
        <f t="shared" si="9"/>
        <v>0</v>
      </c>
      <c r="BB44" s="62">
        <f t="shared" si="9"/>
        <v>0</v>
      </c>
      <c r="BC44" s="62">
        <f t="shared" si="9"/>
        <v>0</v>
      </c>
      <c r="BD44" s="62">
        <f t="shared" si="9"/>
        <v>0</v>
      </c>
      <c r="BE44" s="61">
        <f t="shared" si="9"/>
        <v>0</v>
      </c>
      <c r="BF44" s="42">
        <f t="shared" si="9"/>
        <v>2307.350269722</v>
      </c>
      <c r="BG44" s="62">
        <f t="shared" si="9"/>
        <v>1.975973773</v>
      </c>
      <c r="BH44" s="62">
        <f t="shared" si="9"/>
        <v>0</v>
      </c>
      <c r="BI44" s="62">
        <f t="shared" si="9"/>
        <v>0</v>
      </c>
      <c r="BJ44" s="61">
        <f t="shared" si="9"/>
        <v>157.935400435</v>
      </c>
      <c r="BK44" s="113">
        <f>SUM(BK43:BK43)</f>
        <v>10225.299070137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64" ht="12.75">
      <c r="A45" s="10" t="s">
        <v>68</v>
      </c>
      <c r="B45" s="17" t="s">
        <v>15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4"/>
      <c r="BL45" s="86"/>
    </row>
    <row r="46" spans="1:64" ht="12" customHeight="1">
      <c r="A46" s="10"/>
      <c r="B46" s="21" t="s">
        <v>111</v>
      </c>
      <c r="C46" s="47">
        <v>0</v>
      </c>
      <c r="D46" s="45">
        <v>77.981887141</v>
      </c>
      <c r="E46" s="40">
        <v>0</v>
      </c>
      <c r="F46" s="40">
        <v>0</v>
      </c>
      <c r="G46" s="46">
        <v>0</v>
      </c>
      <c r="H46" s="63">
        <v>803.393301506</v>
      </c>
      <c r="I46" s="40">
        <v>246.271557998</v>
      </c>
      <c r="J46" s="40">
        <v>24.467128598</v>
      </c>
      <c r="K46" s="40">
        <v>0</v>
      </c>
      <c r="L46" s="46">
        <v>921.388283408</v>
      </c>
      <c r="M46" s="63">
        <v>0</v>
      </c>
      <c r="N46" s="45">
        <v>0</v>
      </c>
      <c r="O46" s="40">
        <v>0</v>
      </c>
      <c r="P46" s="40">
        <v>0</v>
      </c>
      <c r="Q46" s="46">
        <v>0</v>
      </c>
      <c r="R46" s="63">
        <v>330.402927904</v>
      </c>
      <c r="S46" s="40">
        <v>35.413298401</v>
      </c>
      <c r="T46" s="40">
        <v>0</v>
      </c>
      <c r="U46" s="40">
        <v>0</v>
      </c>
      <c r="V46" s="46">
        <v>85.986393207</v>
      </c>
      <c r="W46" s="63">
        <v>0</v>
      </c>
      <c r="X46" s="40">
        <v>0</v>
      </c>
      <c r="Y46" s="40">
        <v>0</v>
      </c>
      <c r="Z46" s="40">
        <v>0</v>
      </c>
      <c r="AA46" s="46">
        <v>0</v>
      </c>
      <c r="AB46" s="63">
        <v>2.95229866</v>
      </c>
      <c r="AC46" s="40">
        <v>0</v>
      </c>
      <c r="AD46" s="40">
        <v>0</v>
      </c>
      <c r="AE46" s="40">
        <v>0</v>
      </c>
      <c r="AF46" s="46">
        <v>0.25229828</v>
      </c>
      <c r="AG46" s="63">
        <v>0</v>
      </c>
      <c r="AH46" s="40">
        <v>0</v>
      </c>
      <c r="AI46" s="40">
        <v>0</v>
      </c>
      <c r="AJ46" s="40">
        <v>0</v>
      </c>
      <c r="AK46" s="46">
        <v>0</v>
      </c>
      <c r="AL46" s="63">
        <v>2.038057684</v>
      </c>
      <c r="AM46" s="40">
        <v>0</v>
      </c>
      <c r="AN46" s="40">
        <v>0</v>
      </c>
      <c r="AO46" s="40">
        <v>0</v>
      </c>
      <c r="AP46" s="46">
        <v>0.027754731</v>
      </c>
      <c r="AQ46" s="63">
        <v>0</v>
      </c>
      <c r="AR46" s="45">
        <v>0</v>
      </c>
      <c r="AS46" s="40">
        <v>0</v>
      </c>
      <c r="AT46" s="40">
        <v>0</v>
      </c>
      <c r="AU46" s="46">
        <v>0</v>
      </c>
      <c r="AV46" s="63">
        <v>4758.579294506</v>
      </c>
      <c r="AW46" s="40">
        <v>647.795193829</v>
      </c>
      <c r="AX46" s="40">
        <v>0</v>
      </c>
      <c r="AY46" s="40">
        <v>0</v>
      </c>
      <c r="AZ46" s="46">
        <v>4120.917980343</v>
      </c>
      <c r="BA46" s="63">
        <v>0</v>
      </c>
      <c r="BB46" s="45">
        <v>0</v>
      </c>
      <c r="BC46" s="40">
        <v>0</v>
      </c>
      <c r="BD46" s="40">
        <v>0</v>
      </c>
      <c r="BE46" s="46">
        <v>0</v>
      </c>
      <c r="BF46" s="63">
        <v>1733.110658065</v>
      </c>
      <c r="BG46" s="45">
        <v>122.473023839</v>
      </c>
      <c r="BH46" s="40">
        <v>0.084914509</v>
      </c>
      <c r="BI46" s="40">
        <v>0</v>
      </c>
      <c r="BJ46" s="46">
        <v>476.368363642</v>
      </c>
      <c r="BK46" s="108">
        <v>14389.904616251</v>
      </c>
      <c r="BL46" s="86"/>
    </row>
    <row r="47" spans="1:64" ht="12" customHeight="1">
      <c r="A47" s="10"/>
      <c r="B47" s="21" t="s">
        <v>113</v>
      </c>
      <c r="C47" s="47">
        <v>0</v>
      </c>
      <c r="D47" s="45">
        <v>35.894513907</v>
      </c>
      <c r="E47" s="40">
        <v>0</v>
      </c>
      <c r="F47" s="40">
        <v>0</v>
      </c>
      <c r="G47" s="46">
        <v>0</v>
      </c>
      <c r="H47" s="63">
        <v>975.576757095</v>
      </c>
      <c r="I47" s="40">
        <v>70.211890637</v>
      </c>
      <c r="J47" s="40">
        <v>0</v>
      </c>
      <c r="K47" s="40">
        <v>0</v>
      </c>
      <c r="L47" s="46">
        <v>477.764779748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348.266453257</v>
      </c>
      <c r="S47" s="40">
        <v>3.466371028</v>
      </c>
      <c r="T47" s="40">
        <v>0</v>
      </c>
      <c r="U47" s="40">
        <v>0</v>
      </c>
      <c r="V47" s="46">
        <v>72.106321145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3.152075155</v>
      </c>
      <c r="AC47" s="40">
        <v>0</v>
      </c>
      <c r="AD47" s="40">
        <v>0</v>
      </c>
      <c r="AE47" s="40">
        <v>0</v>
      </c>
      <c r="AF47" s="46">
        <v>0.065132754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2.367251839</v>
      </c>
      <c r="AM47" s="40">
        <v>0</v>
      </c>
      <c r="AN47" s="40">
        <v>0</v>
      </c>
      <c r="AO47" s="40">
        <v>0</v>
      </c>
      <c r="AP47" s="46">
        <v>0</v>
      </c>
      <c r="AQ47" s="63">
        <v>0.03073499</v>
      </c>
      <c r="AR47" s="45">
        <v>0.117547036</v>
      </c>
      <c r="AS47" s="40">
        <v>0</v>
      </c>
      <c r="AT47" s="40">
        <v>0</v>
      </c>
      <c r="AU47" s="46">
        <v>0</v>
      </c>
      <c r="AV47" s="63">
        <v>3990.268340651</v>
      </c>
      <c r="AW47" s="40">
        <v>127.071852244</v>
      </c>
      <c r="AX47" s="40">
        <v>0</v>
      </c>
      <c r="AY47" s="40">
        <v>0</v>
      </c>
      <c r="AZ47" s="46">
        <v>1297.531788603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1566.102111906</v>
      </c>
      <c r="BG47" s="45">
        <v>22.935489971</v>
      </c>
      <c r="BH47" s="40">
        <v>0.135951143</v>
      </c>
      <c r="BI47" s="40">
        <v>0</v>
      </c>
      <c r="BJ47" s="46">
        <v>195.381748994</v>
      </c>
      <c r="BK47" s="108">
        <v>9188.447112103</v>
      </c>
      <c r="BL47" s="86"/>
    </row>
    <row r="48" spans="1:64" ht="12.75">
      <c r="A48" s="10"/>
      <c r="B48" s="21" t="s">
        <v>128</v>
      </c>
      <c r="C48" s="47">
        <v>0</v>
      </c>
      <c r="D48" s="45">
        <v>1.682700539</v>
      </c>
      <c r="E48" s="40">
        <v>0</v>
      </c>
      <c r="F48" s="40">
        <v>0</v>
      </c>
      <c r="G48" s="46">
        <v>0</v>
      </c>
      <c r="H48" s="63">
        <v>83.331580415</v>
      </c>
      <c r="I48" s="40">
        <v>18.195059865</v>
      </c>
      <c r="J48" s="40">
        <v>0</v>
      </c>
      <c r="K48" s="40">
        <v>0</v>
      </c>
      <c r="L48" s="46">
        <v>119.577715419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40.47018931</v>
      </c>
      <c r="S48" s="40">
        <v>0.173185664</v>
      </c>
      <c r="T48" s="40">
        <v>0</v>
      </c>
      <c r="U48" s="40">
        <v>0</v>
      </c>
      <c r="V48" s="46">
        <v>9.045464899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0.026410085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0.028882134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252.20157194</v>
      </c>
      <c r="AW48" s="40">
        <v>93.506718422</v>
      </c>
      <c r="AX48" s="40">
        <v>0</v>
      </c>
      <c r="AY48" s="40">
        <v>0</v>
      </c>
      <c r="AZ48" s="46">
        <v>378.432928574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98.58038719</v>
      </c>
      <c r="BG48" s="45">
        <v>3.291687349</v>
      </c>
      <c r="BH48" s="40">
        <v>0</v>
      </c>
      <c r="BI48" s="40">
        <v>0</v>
      </c>
      <c r="BJ48" s="46">
        <v>59.521429561</v>
      </c>
      <c r="BK48" s="108">
        <v>1158.065911366</v>
      </c>
      <c r="BL48" s="86"/>
    </row>
    <row r="49" spans="1:64" ht="12.75">
      <c r="A49" s="10"/>
      <c r="B49" s="21" t="s">
        <v>108</v>
      </c>
      <c r="C49" s="47">
        <v>0</v>
      </c>
      <c r="D49" s="45">
        <v>47.941412578</v>
      </c>
      <c r="E49" s="40">
        <v>0</v>
      </c>
      <c r="F49" s="40">
        <v>0</v>
      </c>
      <c r="G49" s="46">
        <v>0</v>
      </c>
      <c r="H49" s="63">
        <v>281.32614635</v>
      </c>
      <c r="I49" s="40">
        <v>107.725239195</v>
      </c>
      <c r="J49" s="40">
        <v>0</v>
      </c>
      <c r="K49" s="40">
        <v>0</v>
      </c>
      <c r="L49" s="46">
        <v>530.552725265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101.742212242</v>
      </c>
      <c r="S49" s="40">
        <v>76.719214826</v>
      </c>
      <c r="T49" s="40">
        <v>0</v>
      </c>
      <c r="U49" s="40">
        <v>0</v>
      </c>
      <c r="V49" s="46">
        <v>37.326828154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0.877378065</v>
      </c>
      <c r="AC49" s="40">
        <v>0</v>
      </c>
      <c r="AD49" s="40">
        <v>0</v>
      </c>
      <c r="AE49" s="40">
        <v>0</v>
      </c>
      <c r="AF49" s="46">
        <v>0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0.565113619</v>
      </c>
      <c r="AM49" s="40">
        <v>0</v>
      </c>
      <c r="AN49" s="40">
        <v>0</v>
      </c>
      <c r="AO49" s="40">
        <v>0</v>
      </c>
      <c r="AP49" s="46">
        <v>0.084761036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2144.295178069</v>
      </c>
      <c r="AW49" s="40">
        <v>317.302848397</v>
      </c>
      <c r="AX49" s="40">
        <v>0</v>
      </c>
      <c r="AY49" s="40">
        <v>0</v>
      </c>
      <c r="AZ49" s="46">
        <v>2371.052687446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777.953120148</v>
      </c>
      <c r="BG49" s="45">
        <v>45.075013002</v>
      </c>
      <c r="BH49" s="40">
        <v>0.530507832</v>
      </c>
      <c r="BI49" s="40">
        <v>0</v>
      </c>
      <c r="BJ49" s="46">
        <v>282.876555708</v>
      </c>
      <c r="BK49" s="108">
        <v>7123.946941932</v>
      </c>
      <c r="BL49" s="86"/>
    </row>
    <row r="50" spans="1:64" ht="12.75">
      <c r="A50" s="10"/>
      <c r="B50" s="21" t="s">
        <v>115</v>
      </c>
      <c r="C50" s="47">
        <v>0</v>
      </c>
      <c r="D50" s="45">
        <v>3.725838588</v>
      </c>
      <c r="E50" s="40">
        <v>0</v>
      </c>
      <c r="F50" s="40">
        <v>0</v>
      </c>
      <c r="G50" s="46">
        <v>0</v>
      </c>
      <c r="H50" s="63">
        <v>139.883424732</v>
      </c>
      <c r="I50" s="40">
        <v>5.737972366</v>
      </c>
      <c r="J50" s="40">
        <v>0</v>
      </c>
      <c r="K50" s="40">
        <v>0</v>
      </c>
      <c r="L50" s="46">
        <v>58.186579374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44.254332003</v>
      </c>
      <c r="S50" s="40">
        <v>0.069866416</v>
      </c>
      <c r="T50" s="40">
        <v>0</v>
      </c>
      <c r="U50" s="40">
        <v>0</v>
      </c>
      <c r="V50" s="46">
        <v>8.112840326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0.939680997</v>
      </c>
      <c r="AC50" s="40">
        <v>0</v>
      </c>
      <c r="AD50" s="40">
        <v>0</v>
      </c>
      <c r="AE50" s="40">
        <v>0</v>
      </c>
      <c r="AF50" s="46">
        <v>0.000648458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0.299764796</v>
      </c>
      <c r="AM50" s="40">
        <v>0</v>
      </c>
      <c r="AN50" s="40">
        <v>0</v>
      </c>
      <c r="AO50" s="40">
        <v>0</v>
      </c>
      <c r="AP50" s="46">
        <v>0.027272354</v>
      </c>
      <c r="AQ50" s="63">
        <v>0.042490908</v>
      </c>
      <c r="AR50" s="45">
        <v>0</v>
      </c>
      <c r="AS50" s="40">
        <v>0</v>
      </c>
      <c r="AT50" s="40">
        <v>0</v>
      </c>
      <c r="AU50" s="46">
        <v>0</v>
      </c>
      <c r="AV50" s="63">
        <v>1314.591528717</v>
      </c>
      <c r="AW50" s="40">
        <v>84.790949816</v>
      </c>
      <c r="AX50" s="40">
        <v>0.105242846</v>
      </c>
      <c r="AY50" s="40">
        <v>0</v>
      </c>
      <c r="AZ50" s="46">
        <v>659.996202664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318.454166026</v>
      </c>
      <c r="BG50" s="45">
        <v>8.85497422</v>
      </c>
      <c r="BH50" s="40">
        <v>0</v>
      </c>
      <c r="BI50" s="40">
        <v>0</v>
      </c>
      <c r="BJ50" s="46">
        <v>62.892467049</v>
      </c>
      <c r="BK50" s="108">
        <v>2710.966242656</v>
      </c>
      <c r="BL50" s="86"/>
    </row>
    <row r="51" spans="1:64" ht="12.75">
      <c r="A51" s="10"/>
      <c r="B51" s="107" t="s">
        <v>129</v>
      </c>
      <c r="C51" s="47">
        <v>0</v>
      </c>
      <c r="D51" s="45">
        <v>47.494078578</v>
      </c>
      <c r="E51" s="40">
        <v>0</v>
      </c>
      <c r="F51" s="40">
        <v>0</v>
      </c>
      <c r="G51" s="46">
        <v>0</v>
      </c>
      <c r="H51" s="63">
        <v>59.562044365</v>
      </c>
      <c r="I51" s="40">
        <v>233.939047787</v>
      </c>
      <c r="J51" s="40">
        <v>0</v>
      </c>
      <c r="K51" s="40">
        <v>0</v>
      </c>
      <c r="L51" s="46">
        <v>377.059649229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19.01206668</v>
      </c>
      <c r="S51" s="40">
        <v>6.087936198</v>
      </c>
      <c r="T51" s="40">
        <v>0</v>
      </c>
      <c r="U51" s="40">
        <v>0</v>
      </c>
      <c r="V51" s="46">
        <v>13.330656599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0.000920656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0.007677223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0.328246243</v>
      </c>
      <c r="AS51" s="40">
        <v>0</v>
      </c>
      <c r="AT51" s="40">
        <v>0</v>
      </c>
      <c r="AU51" s="46">
        <v>0</v>
      </c>
      <c r="AV51" s="63">
        <v>124.252102831</v>
      </c>
      <c r="AW51" s="40">
        <v>77.574585036</v>
      </c>
      <c r="AX51" s="40">
        <v>0</v>
      </c>
      <c r="AY51" s="40">
        <v>0</v>
      </c>
      <c r="AZ51" s="46">
        <v>343.658819651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35.060525758</v>
      </c>
      <c r="BG51" s="45">
        <v>4.069386317</v>
      </c>
      <c r="BH51" s="40">
        <v>0</v>
      </c>
      <c r="BI51" s="40">
        <v>0</v>
      </c>
      <c r="BJ51" s="46">
        <v>29.260001011</v>
      </c>
      <c r="BK51" s="108">
        <v>1370.697744162</v>
      </c>
      <c r="BL51" s="86"/>
    </row>
    <row r="52" spans="1:64" ht="14.25" customHeight="1">
      <c r="A52" s="10"/>
      <c r="B52" s="21" t="s">
        <v>143</v>
      </c>
      <c r="C52" s="47">
        <v>0</v>
      </c>
      <c r="D52" s="45">
        <v>51.718950853</v>
      </c>
      <c r="E52" s="40">
        <v>0</v>
      </c>
      <c r="F52" s="40">
        <v>0</v>
      </c>
      <c r="G52" s="46">
        <v>0</v>
      </c>
      <c r="H52" s="63">
        <v>21.634439109</v>
      </c>
      <c r="I52" s="40">
        <v>13.568657837</v>
      </c>
      <c r="J52" s="40">
        <v>0</v>
      </c>
      <c r="K52" s="40">
        <v>0</v>
      </c>
      <c r="L52" s="46">
        <v>75.570834361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10.206372188</v>
      </c>
      <c r="S52" s="40">
        <v>5.212730131</v>
      </c>
      <c r="T52" s="40">
        <v>0</v>
      </c>
      <c r="U52" s="40">
        <v>0</v>
      </c>
      <c r="V52" s="46">
        <v>6.128028469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0.051772009</v>
      </c>
      <c r="AC52" s="40">
        <v>0</v>
      </c>
      <c r="AD52" s="40">
        <v>0</v>
      </c>
      <c r="AE52" s="40">
        <v>0</v>
      </c>
      <c r="AF52" s="46">
        <v>0.017879989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0.026573914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0.316190689</v>
      </c>
      <c r="AS52" s="40">
        <v>0</v>
      </c>
      <c r="AT52" s="40">
        <v>0</v>
      </c>
      <c r="AU52" s="46">
        <v>0</v>
      </c>
      <c r="AV52" s="63">
        <v>98.654939438</v>
      </c>
      <c r="AW52" s="40">
        <v>25.538916728</v>
      </c>
      <c r="AX52" s="40">
        <v>0</v>
      </c>
      <c r="AY52" s="40">
        <v>0</v>
      </c>
      <c r="AZ52" s="46">
        <v>205.716254444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38.281529927</v>
      </c>
      <c r="BG52" s="45">
        <v>5.137324423</v>
      </c>
      <c r="BH52" s="40">
        <v>0</v>
      </c>
      <c r="BI52" s="40">
        <v>0</v>
      </c>
      <c r="BJ52" s="46">
        <v>31.54701963</v>
      </c>
      <c r="BK52" s="108">
        <v>589.328414139</v>
      </c>
      <c r="BL52" s="86"/>
    </row>
    <row r="53" spans="1:64" ht="12.75">
      <c r="A53" s="10"/>
      <c r="B53" s="21" t="s">
        <v>127</v>
      </c>
      <c r="C53" s="47">
        <v>0</v>
      </c>
      <c r="D53" s="45">
        <v>0.8535035</v>
      </c>
      <c r="E53" s="40">
        <v>0</v>
      </c>
      <c r="F53" s="40">
        <v>0</v>
      </c>
      <c r="G53" s="46">
        <v>0</v>
      </c>
      <c r="H53" s="63">
        <v>37.690220404</v>
      </c>
      <c r="I53" s="40">
        <v>3.582645077</v>
      </c>
      <c r="J53" s="40">
        <v>0</v>
      </c>
      <c r="K53" s="40">
        <v>0</v>
      </c>
      <c r="L53" s="46">
        <v>75.614416266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15.751086843</v>
      </c>
      <c r="S53" s="40">
        <v>0.00614164</v>
      </c>
      <c r="T53" s="40">
        <v>0</v>
      </c>
      <c r="U53" s="40">
        <v>0</v>
      </c>
      <c r="V53" s="46">
        <v>5.078957928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0.000791461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0.008212379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18.432853454</v>
      </c>
      <c r="AW53" s="40">
        <v>20.414552705</v>
      </c>
      <c r="AX53" s="40">
        <v>0</v>
      </c>
      <c r="AY53" s="40">
        <v>0</v>
      </c>
      <c r="AZ53" s="46">
        <v>43.587963363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5.81140201</v>
      </c>
      <c r="BG53" s="45">
        <v>1.197292585</v>
      </c>
      <c r="BH53" s="40">
        <v>0</v>
      </c>
      <c r="BI53" s="40">
        <v>0</v>
      </c>
      <c r="BJ53" s="46">
        <v>5.055999912</v>
      </c>
      <c r="BK53" s="108">
        <v>233.086039527</v>
      </c>
      <c r="BL53" s="86"/>
    </row>
    <row r="54" spans="1:64" ht="12.75">
      <c r="A54" s="10"/>
      <c r="B54" s="21" t="s">
        <v>109</v>
      </c>
      <c r="C54" s="47">
        <v>0</v>
      </c>
      <c r="D54" s="45">
        <v>48.909881465</v>
      </c>
      <c r="E54" s="40">
        <v>0</v>
      </c>
      <c r="F54" s="40">
        <v>0</v>
      </c>
      <c r="G54" s="46">
        <v>0</v>
      </c>
      <c r="H54" s="63">
        <v>6.249121839</v>
      </c>
      <c r="I54" s="40">
        <v>24.847828825</v>
      </c>
      <c r="J54" s="40">
        <v>0</v>
      </c>
      <c r="K54" s="40">
        <v>0</v>
      </c>
      <c r="L54" s="46">
        <v>80.023990955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2.881195174</v>
      </c>
      <c r="S54" s="40">
        <v>1.589250457</v>
      </c>
      <c r="T54" s="40">
        <v>0</v>
      </c>
      <c r="U54" s="40">
        <v>0</v>
      </c>
      <c r="V54" s="46">
        <v>1.367673517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0.003109836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49.63919203</v>
      </c>
      <c r="AW54" s="40">
        <v>32.469948489</v>
      </c>
      <c r="AX54" s="40">
        <v>0</v>
      </c>
      <c r="AY54" s="40">
        <v>0</v>
      </c>
      <c r="AZ54" s="46">
        <v>209.70091886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15.726729352</v>
      </c>
      <c r="BG54" s="45">
        <v>3.574143533</v>
      </c>
      <c r="BH54" s="40">
        <v>0</v>
      </c>
      <c r="BI54" s="40">
        <v>0</v>
      </c>
      <c r="BJ54" s="46">
        <v>29.76064779</v>
      </c>
      <c r="BK54" s="108">
        <v>506.743632122</v>
      </c>
      <c r="BL54" s="86"/>
    </row>
    <row r="55" spans="1:64" ht="12.75">
      <c r="A55" s="10"/>
      <c r="B55" s="21" t="s">
        <v>107</v>
      </c>
      <c r="C55" s="47">
        <v>0</v>
      </c>
      <c r="D55" s="45">
        <v>53.120120548</v>
      </c>
      <c r="E55" s="40">
        <v>0</v>
      </c>
      <c r="F55" s="40">
        <v>0</v>
      </c>
      <c r="G55" s="46">
        <v>0</v>
      </c>
      <c r="H55" s="63">
        <v>52.229592488</v>
      </c>
      <c r="I55" s="40">
        <v>85.837037553</v>
      </c>
      <c r="J55" s="40">
        <v>0</v>
      </c>
      <c r="K55" s="40">
        <v>0</v>
      </c>
      <c r="L55" s="46">
        <v>277.411579704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17.55455036</v>
      </c>
      <c r="S55" s="40">
        <v>48.195377933</v>
      </c>
      <c r="T55" s="40">
        <v>5.125281975</v>
      </c>
      <c r="U55" s="40">
        <v>0</v>
      </c>
      <c r="V55" s="46">
        <v>53.376904042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0.009472673</v>
      </c>
      <c r="AC55" s="40">
        <v>0</v>
      </c>
      <c r="AD55" s="40">
        <v>0</v>
      </c>
      <c r="AE55" s="40">
        <v>0</v>
      </c>
      <c r="AF55" s="46">
        <v>0.042388766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0.011922852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467.258188546</v>
      </c>
      <c r="AW55" s="40">
        <v>461.000720853</v>
      </c>
      <c r="AX55" s="40">
        <v>2.283064629</v>
      </c>
      <c r="AY55" s="40">
        <v>0</v>
      </c>
      <c r="AZ55" s="46">
        <v>2383.091699879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165.602100134</v>
      </c>
      <c r="BG55" s="45">
        <v>78.995958233</v>
      </c>
      <c r="BH55" s="40">
        <v>0</v>
      </c>
      <c r="BI55" s="40">
        <v>0</v>
      </c>
      <c r="BJ55" s="46">
        <v>423.606383436</v>
      </c>
      <c r="BK55" s="108">
        <v>4574.752344604</v>
      </c>
      <c r="BL55" s="86"/>
    </row>
    <row r="56" spans="1:64" ht="12.75">
      <c r="A56" s="10"/>
      <c r="B56" s="21" t="s">
        <v>106</v>
      </c>
      <c r="C56" s="47">
        <v>0</v>
      </c>
      <c r="D56" s="45">
        <v>347.547465311</v>
      </c>
      <c r="E56" s="40">
        <v>0</v>
      </c>
      <c r="F56" s="40">
        <v>0</v>
      </c>
      <c r="G56" s="46">
        <v>0</v>
      </c>
      <c r="H56" s="63">
        <v>9.672905039</v>
      </c>
      <c r="I56" s="40">
        <v>49.156967677</v>
      </c>
      <c r="J56" s="40">
        <v>0</v>
      </c>
      <c r="K56" s="40">
        <v>0</v>
      </c>
      <c r="L56" s="46">
        <v>190.641860837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2.195494682</v>
      </c>
      <c r="S56" s="40">
        <v>23.631084383</v>
      </c>
      <c r="T56" s="40">
        <v>0</v>
      </c>
      <c r="U56" s="40">
        <v>0</v>
      </c>
      <c r="V56" s="46">
        <v>29.282200466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20.573987058</v>
      </c>
      <c r="AW56" s="40">
        <v>56.519889659</v>
      </c>
      <c r="AX56" s="40">
        <v>0</v>
      </c>
      <c r="AY56" s="40">
        <v>0</v>
      </c>
      <c r="AZ56" s="46">
        <v>229.221811586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5.245898091</v>
      </c>
      <c r="BG56" s="45">
        <v>6.180666094</v>
      </c>
      <c r="BH56" s="40">
        <v>0</v>
      </c>
      <c r="BI56" s="40">
        <v>0</v>
      </c>
      <c r="BJ56" s="46">
        <v>30.906015585</v>
      </c>
      <c r="BK56" s="108">
        <v>1000.776246468</v>
      </c>
      <c r="BL56" s="86"/>
    </row>
    <row r="57" spans="1:64" ht="25.5">
      <c r="A57" s="10"/>
      <c r="B57" s="21" t="s">
        <v>154</v>
      </c>
      <c r="C57" s="47">
        <v>0</v>
      </c>
      <c r="D57" s="45">
        <v>35.579792665</v>
      </c>
      <c r="E57" s="40">
        <v>0</v>
      </c>
      <c r="F57" s="40">
        <v>0</v>
      </c>
      <c r="G57" s="46">
        <v>0</v>
      </c>
      <c r="H57" s="63">
        <v>2.70381952</v>
      </c>
      <c r="I57" s="40">
        <v>9.196966698</v>
      </c>
      <c r="J57" s="40">
        <v>0</v>
      </c>
      <c r="K57" s="40">
        <v>0</v>
      </c>
      <c r="L57" s="46">
        <v>38.624783855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1.794159182</v>
      </c>
      <c r="S57" s="40">
        <v>1.479035621</v>
      </c>
      <c r="T57" s="40">
        <v>0</v>
      </c>
      <c r="U57" s="40">
        <v>0</v>
      </c>
      <c r="V57" s="46">
        <v>1.758400149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0.005079223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5.774028782</v>
      </c>
      <c r="AW57" s="40">
        <v>3.054700253</v>
      </c>
      <c r="AX57" s="40">
        <v>0</v>
      </c>
      <c r="AY57" s="40">
        <v>0</v>
      </c>
      <c r="AZ57" s="46">
        <v>21.418316204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2.732133787</v>
      </c>
      <c r="BG57" s="45">
        <v>0.644627837</v>
      </c>
      <c r="BH57" s="40">
        <v>0</v>
      </c>
      <c r="BI57" s="40">
        <v>0</v>
      </c>
      <c r="BJ57" s="46">
        <v>3.439408554</v>
      </c>
      <c r="BK57" s="108">
        <v>128.20525233</v>
      </c>
      <c r="BL57" s="86"/>
    </row>
    <row r="58" spans="1:64" ht="12.75">
      <c r="A58" s="10"/>
      <c r="B58" s="21" t="s">
        <v>152</v>
      </c>
      <c r="C58" s="47">
        <v>0</v>
      </c>
      <c r="D58" s="45">
        <v>0.826751834</v>
      </c>
      <c r="E58" s="40">
        <v>0</v>
      </c>
      <c r="F58" s="40">
        <v>0</v>
      </c>
      <c r="G58" s="46">
        <v>0</v>
      </c>
      <c r="H58" s="63">
        <v>75.436041886</v>
      </c>
      <c r="I58" s="40">
        <v>40.509545449</v>
      </c>
      <c r="J58" s="40">
        <v>0</v>
      </c>
      <c r="K58" s="40">
        <v>0</v>
      </c>
      <c r="L58" s="46">
        <v>79.117679702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29.717829138</v>
      </c>
      <c r="S58" s="40">
        <v>2.582091188</v>
      </c>
      <c r="T58" s="40">
        <v>0</v>
      </c>
      <c r="U58" s="40">
        <v>0</v>
      </c>
      <c r="V58" s="46">
        <v>10.614977303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0.015006839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0.082310854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46.327117481</v>
      </c>
      <c r="AW58" s="40">
        <v>32.91975979</v>
      </c>
      <c r="AX58" s="40">
        <v>0</v>
      </c>
      <c r="AY58" s="40">
        <v>0</v>
      </c>
      <c r="AZ58" s="46">
        <v>69.026147917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17.200564799</v>
      </c>
      <c r="BG58" s="45">
        <v>2.68244257</v>
      </c>
      <c r="BH58" s="40">
        <v>0</v>
      </c>
      <c r="BI58" s="40">
        <v>0</v>
      </c>
      <c r="BJ58" s="46">
        <v>8.181102015</v>
      </c>
      <c r="BK58" s="108">
        <v>415.239368765</v>
      </c>
      <c r="BL58" s="86"/>
    </row>
    <row r="59" spans="1:64" ht="12" customHeight="1">
      <c r="A59" s="10"/>
      <c r="B59" s="21" t="s">
        <v>110</v>
      </c>
      <c r="C59" s="47">
        <v>0</v>
      </c>
      <c r="D59" s="45">
        <v>69.94359099</v>
      </c>
      <c r="E59" s="40">
        <v>0</v>
      </c>
      <c r="F59" s="40">
        <v>0</v>
      </c>
      <c r="G59" s="46">
        <v>0</v>
      </c>
      <c r="H59" s="63">
        <v>78.028613661</v>
      </c>
      <c r="I59" s="40">
        <v>44.711173682</v>
      </c>
      <c r="J59" s="40">
        <v>0</v>
      </c>
      <c r="K59" s="40">
        <v>0</v>
      </c>
      <c r="L59" s="46">
        <v>150.280067623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23.878853484</v>
      </c>
      <c r="S59" s="40">
        <v>0</v>
      </c>
      <c r="T59" s="40">
        <v>0</v>
      </c>
      <c r="U59" s="40">
        <v>0</v>
      </c>
      <c r="V59" s="46">
        <v>5.253755411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0.139012261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0.179498476</v>
      </c>
      <c r="AM59" s="40">
        <v>0</v>
      </c>
      <c r="AN59" s="40">
        <v>0</v>
      </c>
      <c r="AO59" s="40">
        <v>0</v>
      </c>
      <c r="AP59" s="46">
        <v>0.002838966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619.150012463</v>
      </c>
      <c r="AW59" s="40">
        <v>73.575746433</v>
      </c>
      <c r="AX59" s="40">
        <v>0</v>
      </c>
      <c r="AY59" s="40">
        <v>0</v>
      </c>
      <c r="AZ59" s="46">
        <v>648.629917409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161.459431803</v>
      </c>
      <c r="BG59" s="45">
        <v>4.971946226</v>
      </c>
      <c r="BH59" s="40">
        <v>0</v>
      </c>
      <c r="BI59" s="40">
        <v>0</v>
      </c>
      <c r="BJ59" s="46">
        <v>64.78631653</v>
      </c>
      <c r="BK59" s="108">
        <v>1944.990775418</v>
      </c>
      <c r="BL59" s="86"/>
    </row>
    <row r="60" spans="1:64" ht="12" customHeight="1">
      <c r="A60" s="10"/>
      <c r="B60" s="21" t="s">
        <v>112</v>
      </c>
      <c r="C60" s="47">
        <v>0</v>
      </c>
      <c r="D60" s="45">
        <v>1.469642573</v>
      </c>
      <c r="E60" s="40">
        <v>0</v>
      </c>
      <c r="F60" s="40">
        <v>0</v>
      </c>
      <c r="G60" s="46">
        <v>0</v>
      </c>
      <c r="H60" s="63">
        <v>121.135438762</v>
      </c>
      <c r="I60" s="40">
        <v>3.868267696</v>
      </c>
      <c r="J60" s="40">
        <v>0</v>
      </c>
      <c r="K60" s="40">
        <v>0</v>
      </c>
      <c r="L60" s="46">
        <v>73.585448036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60.524700283</v>
      </c>
      <c r="S60" s="40">
        <v>0.700037539</v>
      </c>
      <c r="T60" s="40">
        <v>0</v>
      </c>
      <c r="U60" s="40">
        <v>0</v>
      </c>
      <c r="V60" s="46">
        <v>7.389184019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0.112220368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0.05366858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</v>
      </c>
      <c r="AS60" s="40">
        <v>0</v>
      </c>
      <c r="AT60" s="40">
        <v>0</v>
      </c>
      <c r="AU60" s="46">
        <v>0</v>
      </c>
      <c r="AV60" s="63">
        <v>159.508814832</v>
      </c>
      <c r="AW60" s="40">
        <v>21.177318231</v>
      </c>
      <c r="AX60" s="40">
        <v>0</v>
      </c>
      <c r="AY60" s="40">
        <v>0</v>
      </c>
      <c r="AZ60" s="46">
        <v>127.105096543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65.274245978</v>
      </c>
      <c r="BG60" s="45">
        <v>11.763599964</v>
      </c>
      <c r="BH60" s="40">
        <v>0</v>
      </c>
      <c r="BI60" s="40">
        <v>0</v>
      </c>
      <c r="BJ60" s="46">
        <v>21.369695394</v>
      </c>
      <c r="BK60" s="108">
        <v>675.037378798</v>
      </c>
      <c r="BL60" s="86"/>
    </row>
    <row r="61" spans="1:64" ht="12" customHeight="1">
      <c r="A61" s="10"/>
      <c r="B61" s="21" t="s">
        <v>144</v>
      </c>
      <c r="C61" s="47">
        <v>0</v>
      </c>
      <c r="D61" s="45">
        <v>31.058281024</v>
      </c>
      <c r="E61" s="40">
        <v>0</v>
      </c>
      <c r="F61" s="40">
        <v>0</v>
      </c>
      <c r="G61" s="46">
        <v>0</v>
      </c>
      <c r="H61" s="63">
        <v>330.112563795</v>
      </c>
      <c r="I61" s="40">
        <v>102.440916695</v>
      </c>
      <c r="J61" s="40">
        <v>0</v>
      </c>
      <c r="K61" s="40">
        <v>0</v>
      </c>
      <c r="L61" s="46">
        <v>445.237372366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119.412913024</v>
      </c>
      <c r="S61" s="40">
        <v>42.330517267</v>
      </c>
      <c r="T61" s="40">
        <v>0</v>
      </c>
      <c r="U61" s="40">
        <v>0</v>
      </c>
      <c r="V61" s="46">
        <v>40.814106394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0.566861923</v>
      </c>
      <c r="AC61" s="40">
        <v>0</v>
      </c>
      <c r="AD61" s="40">
        <v>0</v>
      </c>
      <c r="AE61" s="40">
        <v>0</v>
      </c>
      <c r="AF61" s="46">
        <v>0.007756682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0.341131742</v>
      </c>
      <c r="AM61" s="40">
        <v>0</v>
      </c>
      <c r="AN61" s="40">
        <v>0</v>
      </c>
      <c r="AO61" s="40">
        <v>0</v>
      </c>
      <c r="AP61" s="46">
        <v>0.001734805</v>
      </c>
      <c r="AQ61" s="63">
        <v>0</v>
      </c>
      <c r="AR61" s="45">
        <v>0.2564425</v>
      </c>
      <c r="AS61" s="40">
        <v>0</v>
      </c>
      <c r="AT61" s="40">
        <v>0</v>
      </c>
      <c r="AU61" s="46">
        <v>0</v>
      </c>
      <c r="AV61" s="63">
        <v>2192.015644917</v>
      </c>
      <c r="AW61" s="40">
        <v>440.885815773</v>
      </c>
      <c r="AX61" s="40">
        <v>0</v>
      </c>
      <c r="AY61" s="40">
        <v>0</v>
      </c>
      <c r="AZ61" s="46">
        <v>2912.469450835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729.456912467</v>
      </c>
      <c r="BG61" s="45">
        <v>98.532636613</v>
      </c>
      <c r="BH61" s="40">
        <v>0</v>
      </c>
      <c r="BI61" s="40">
        <v>0</v>
      </c>
      <c r="BJ61" s="46">
        <v>515.422070581</v>
      </c>
      <c r="BK61" s="108">
        <v>8001.363129403</v>
      </c>
      <c r="BL61" s="86"/>
    </row>
    <row r="62" spans="1:64" ht="11.25" customHeight="1">
      <c r="A62" s="10"/>
      <c r="B62" s="21" t="s">
        <v>114</v>
      </c>
      <c r="C62" s="47">
        <v>0</v>
      </c>
      <c r="D62" s="45">
        <v>2.261049864</v>
      </c>
      <c r="E62" s="40">
        <v>0</v>
      </c>
      <c r="F62" s="40">
        <v>0</v>
      </c>
      <c r="G62" s="46">
        <v>0</v>
      </c>
      <c r="H62" s="63">
        <v>52.458518955</v>
      </c>
      <c r="I62" s="40">
        <v>15.575515212</v>
      </c>
      <c r="J62" s="40">
        <v>0</v>
      </c>
      <c r="K62" s="40">
        <v>0</v>
      </c>
      <c r="L62" s="46">
        <v>65.846158862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12.948836633</v>
      </c>
      <c r="S62" s="40">
        <v>4.135282562</v>
      </c>
      <c r="T62" s="40">
        <v>0</v>
      </c>
      <c r="U62" s="40">
        <v>0</v>
      </c>
      <c r="V62" s="46">
        <v>7.170530404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0.98010314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0.286404959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0.360740767</v>
      </c>
      <c r="AS62" s="40">
        <v>0</v>
      </c>
      <c r="AT62" s="40">
        <v>0</v>
      </c>
      <c r="AU62" s="46">
        <v>0</v>
      </c>
      <c r="AV62" s="63">
        <v>759.499707573</v>
      </c>
      <c r="AW62" s="40">
        <v>74.553200856</v>
      </c>
      <c r="AX62" s="40">
        <v>0</v>
      </c>
      <c r="AY62" s="40">
        <v>0</v>
      </c>
      <c r="AZ62" s="46">
        <v>443.926696674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170.528404451</v>
      </c>
      <c r="BG62" s="45">
        <v>10.820037904</v>
      </c>
      <c r="BH62" s="40">
        <v>0</v>
      </c>
      <c r="BI62" s="40">
        <v>0</v>
      </c>
      <c r="BJ62" s="46">
        <v>78.609178506</v>
      </c>
      <c r="BK62" s="108">
        <v>1699.960367322</v>
      </c>
      <c r="BL62" s="86"/>
    </row>
    <row r="63" spans="1:64" ht="14.25" customHeight="1">
      <c r="A63" s="10"/>
      <c r="B63" s="21" t="s">
        <v>126</v>
      </c>
      <c r="C63" s="47">
        <v>0</v>
      </c>
      <c r="D63" s="45">
        <v>0.835538667</v>
      </c>
      <c r="E63" s="40">
        <v>0</v>
      </c>
      <c r="F63" s="40">
        <v>0</v>
      </c>
      <c r="G63" s="46">
        <v>0</v>
      </c>
      <c r="H63" s="63">
        <v>40.381345129</v>
      </c>
      <c r="I63" s="40">
        <v>1.407246927</v>
      </c>
      <c r="J63" s="40">
        <v>0</v>
      </c>
      <c r="K63" s="40">
        <v>0</v>
      </c>
      <c r="L63" s="46">
        <v>63.009775859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18.456874255</v>
      </c>
      <c r="S63" s="40">
        <v>0.37664057</v>
      </c>
      <c r="T63" s="40">
        <v>0</v>
      </c>
      <c r="U63" s="40">
        <v>0</v>
      </c>
      <c r="V63" s="46">
        <v>8.130872249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21.690101011</v>
      </c>
      <c r="AW63" s="40">
        <v>14.865874699</v>
      </c>
      <c r="AX63" s="40">
        <v>0</v>
      </c>
      <c r="AY63" s="40">
        <v>0</v>
      </c>
      <c r="AZ63" s="46">
        <v>38.254662616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8.089638642</v>
      </c>
      <c r="BG63" s="45">
        <v>0.476033993</v>
      </c>
      <c r="BH63" s="40">
        <v>0</v>
      </c>
      <c r="BI63" s="40">
        <v>0</v>
      </c>
      <c r="BJ63" s="46">
        <v>3.187965117</v>
      </c>
      <c r="BK63" s="108">
        <v>219.162569734</v>
      </c>
      <c r="BL63" s="86"/>
    </row>
    <row r="64" spans="1:64" ht="12.75">
      <c r="A64" s="31"/>
      <c r="B64" s="32" t="s">
        <v>77</v>
      </c>
      <c r="C64" s="101">
        <f aca="true" t="shared" si="10" ref="C64:AH64">SUM(C46:C63)</f>
        <v>0</v>
      </c>
      <c r="D64" s="71">
        <f t="shared" si="10"/>
        <v>858.845000625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3170.8058750499995</v>
      </c>
      <c r="I64" s="71">
        <f t="shared" si="10"/>
        <v>1076.783537176</v>
      </c>
      <c r="J64" s="71">
        <f t="shared" si="10"/>
        <v>24.467128598</v>
      </c>
      <c r="K64" s="71">
        <f t="shared" si="10"/>
        <v>0</v>
      </c>
      <c r="L64" s="71">
        <f t="shared" si="10"/>
        <v>4099.4937008689985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1199.4710466420001</v>
      </c>
      <c r="S64" s="71">
        <f t="shared" si="10"/>
        <v>252.168061824</v>
      </c>
      <c r="T64" s="71">
        <f t="shared" si="10"/>
        <v>5.125281975</v>
      </c>
      <c r="U64" s="71">
        <f t="shared" si="10"/>
        <v>0</v>
      </c>
      <c r="V64" s="71">
        <f t="shared" si="10"/>
        <v>402.27409468099995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9.824004291999998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0.38610492900000004</v>
      </c>
      <c r="AG64" s="71">
        <f t="shared" si="10"/>
        <v>0</v>
      </c>
      <c r="AH64" s="71">
        <f t="shared" si="10"/>
        <v>0</v>
      </c>
      <c r="AI64" s="71">
        <f aca="true" t="shared" si="11" ref="AI64:BJ64">SUM(AI46:AI63)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6.3046601099999995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0.144361892</v>
      </c>
      <c r="AQ64" s="71">
        <f t="shared" si="11"/>
        <v>0.073225898</v>
      </c>
      <c r="AR64" s="71">
        <f t="shared" si="11"/>
        <v>1.379167235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17042.712604299</v>
      </c>
      <c r="AW64" s="71">
        <f t="shared" si="11"/>
        <v>2605.0185922129995</v>
      </c>
      <c r="AX64" s="71">
        <f t="shared" si="11"/>
        <v>2.388307475</v>
      </c>
      <c r="AY64" s="71">
        <f t="shared" si="11"/>
        <v>0</v>
      </c>
      <c r="AZ64" s="71">
        <f t="shared" si="11"/>
        <v>16503.739343611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5914.669960534</v>
      </c>
      <c r="BG64" s="71">
        <f t="shared" si="11"/>
        <v>431.676284673</v>
      </c>
      <c r="BH64" s="71">
        <f t="shared" si="11"/>
        <v>0.7513734839999999</v>
      </c>
      <c r="BI64" s="71">
        <f t="shared" si="11"/>
        <v>0</v>
      </c>
      <c r="BJ64" s="71">
        <f t="shared" si="11"/>
        <v>2322.172369015</v>
      </c>
      <c r="BK64" s="83">
        <f>SUM(C64:BJ64)</f>
        <v>55930.6740871</v>
      </c>
      <c r="BL64" s="86"/>
    </row>
    <row r="65" spans="1:64" ht="12.75">
      <c r="A65" s="31"/>
      <c r="B65" s="33" t="s">
        <v>75</v>
      </c>
      <c r="C65" s="43">
        <f aca="true" t="shared" si="12" ref="C65:AH65">+C64+C44</f>
        <v>0</v>
      </c>
      <c r="D65" s="62">
        <f t="shared" si="12"/>
        <v>872.713800775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4451.792621551999</v>
      </c>
      <c r="I65" s="62">
        <f t="shared" si="12"/>
        <v>1078.117666651</v>
      </c>
      <c r="J65" s="62">
        <f t="shared" si="12"/>
        <v>24.467128598</v>
      </c>
      <c r="K65" s="62">
        <f t="shared" si="12"/>
        <v>0</v>
      </c>
      <c r="L65" s="61">
        <f t="shared" si="12"/>
        <v>4196.391771455998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2044.2472243450002</v>
      </c>
      <c r="S65" s="62">
        <f t="shared" si="12"/>
        <v>252.19024474600002</v>
      </c>
      <c r="T65" s="62">
        <f t="shared" si="12"/>
        <v>5.125281975</v>
      </c>
      <c r="U65" s="62">
        <f t="shared" si="12"/>
        <v>0</v>
      </c>
      <c r="V65" s="61">
        <f t="shared" si="12"/>
        <v>427.55008345299996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13.032507416999998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0.47659910000000005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+AI64+AI44</f>
        <v>0</v>
      </c>
      <c r="AJ65" s="62">
        <f t="shared" si="13"/>
        <v>0</v>
      </c>
      <c r="AK65" s="61">
        <f t="shared" si="13"/>
        <v>0</v>
      </c>
      <c r="AL65" s="42">
        <f t="shared" si="13"/>
        <v>7.741447429999999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0.15706662899999999</v>
      </c>
      <c r="AQ65" s="42">
        <f t="shared" si="13"/>
        <v>0.073225898</v>
      </c>
      <c r="AR65" s="62">
        <f t="shared" si="13"/>
        <v>1.379167235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21882.549701784</v>
      </c>
      <c r="AW65" s="62">
        <f t="shared" si="13"/>
        <v>2613.5059630589994</v>
      </c>
      <c r="AX65" s="62">
        <f t="shared" si="13"/>
        <v>2.388307475</v>
      </c>
      <c r="AY65" s="62">
        <f t="shared" si="13"/>
        <v>0</v>
      </c>
      <c r="AZ65" s="61">
        <f t="shared" si="13"/>
        <v>17145.541716023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8222.020230256</v>
      </c>
      <c r="BG65" s="62">
        <f t="shared" si="13"/>
        <v>433.652258446</v>
      </c>
      <c r="BH65" s="62">
        <f t="shared" si="13"/>
        <v>0.7513734839999999</v>
      </c>
      <c r="BI65" s="62">
        <f t="shared" si="13"/>
        <v>0</v>
      </c>
      <c r="BJ65" s="61">
        <f t="shared" si="13"/>
        <v>2480.10776945</v>
      </c>
      <c r="BK65" s="113">
        <f t="shared" si="13"/>
        <v>66155.973157237</v>
      </c>
      <c r="BL65" s="86"/>
    </row>
    <row r="66" spans="1:64" ht="3" customHeight="1">
      <c r="A66" s="10"/>
      <c r="B66" s="17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4"/>
      <c r="BL66" s="86"/>
    </row>
    <row r="67" spans="1:64" ht="12.75">
      <c r="A67" s="10" t="s">
        <v>16</v>
      </c>
      <c r="B67" s="16" t="s">
        <v>8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L67" s="86"/>
    </row>
    <row r="68" spans="1:64" ht="12.75">
      <c r="A68" s="10" t="s">
        <v>67</v>
      </c>
      <c r="B68" s="17" t="s">
        <v>17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4"/>
      <c r="BL68" s="86"/>
    </row>
    <row r="69" spans="1:64" ht="12.75">
      <c r="A69" s="10"/>
      <c r="B69" s="21" t="s">
        <v>123</v>
      </c>
      <c r="C69" s="47">
        <v>0</v>
      </c>
      <c r="D69" s="45">
        <v>10.379028571</v>
      </c>
      <c r="E69" s="40">
        <v>0</v>
      </c>
      <c r="F69" s="40">
        <v>0</v>
      </c>
      <c r="G69" s="46">
        <v>0</v>
      </c>
      <c r="H69" s="63">
        <v>129.335866504</v>
      </c>
      <c r="I69" s="40">
        <v>116.517477829</v>
      </c>
      <c r="J69" s="40">
        <v>0.034257698</v>
      </c>
      <c r="K69" s="40">
        <v>0</v>
      </c>
      <c r="L69" s="46">
        <v>240.983071246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46.209272741</v>
      </c>
      <c r="S69" s="40">
        <v>5.276207034</v>
      </c>
      <c r="T69" s="40">
        <v>0</v>
      </c>
      <c r="U69" s="40">
        <v>0</v>
      </c>
      <c r="V69" s="46">
        <v>33.193642313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0.135580499</v>
      </c>
      <c r="AC69" s="40">
        <v>0</v>
      </c>
      <c r="AD69" s="40">
        <v>0</v>
      </c>
      <c r="AE69" s="40">
        <v>0</v>
      </c>
      <c r="AF69" s="46">
        <v>0.539686031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0.053848369</v>
      </c>
      <c r="AM69" s="40">
        <v>0</v>
      </c>
      <c r="AN69" s="40">
        <v>0</v>
      </c>
      <c r="AO69" s="40">
        <v>0</v>
      </c>
      <c r="AP69" s="46">
        <v>0</v>
      </c>
      <c r="AQ69" s="63">
        <v>0</v>
      </c>
      <c r="AR69" s="45">
        <v>0.2047185</v>
      </c>
      <c r="AS69" s="40">
        <v>0</v>
      </c>
      <c r="AT69" s="40">
        <v>0</v>
      </c>
      <c r="AU69" s="46">
        <v>0</v>
      </c>
      <c r="AV69" s="63">
        <v>1266.225318369</v>
      </c>
      <c r="AW69" s="40">
        <v>422.369743383</v>
      </c>
      <c r="AX69" s="40">
        <v>0</v>
      </c>
      <c r="AY69" s="40">
        <v>0</v>
      </c>
      <c r="AZ69" s="46">
        <v>4134.792926458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467.071901532</v>
      </c>
      <c r="BG69" s="45">
        <v>34.174428318</v>
      </c>
      <c r="BH69" s="40">
        <v>0</v>
      </c>
      <c r="BI69" s="40">
        <v>0</v>
      </c>
      <c r="BJ69" s="46">
        <v>743.0365351667282</v>
      </c>
      <c r="BK69" s="108">
        <v>7650.533510561727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10.379028571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129.335866504</v>
      </c>
      <c r="I70" s="62">
        <f t="shared" si="14"/>
        <v>116.517477829</v>
      </c>
      <c r="J70" s="62">
        <f t="shared" si="14"/>
        <v>0.034257698</v>
      </c>
      <c r="K70" s="62">
        <f t="shared" si="14"/>
        <v>0</v>
      </c>
      <c r="L70" s="61">
        <f t="shared" si="14"/>
        <v>240.983071246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46.209272741</v>
      </c>
      <c r="S70" s="62">
        <f t="shared" si="14"/>
        <v>5.276207034</v>
      </c>
      <c r="T70" s="62">
        <f t="shared" si="14"/>
        <v>0</v>
      </c>
      <c r="U70" s="62">
        <f t="shared" si="14"/>
        <v>0</v>
      </c>
      <c r="V70" s="61">
        <f t="shared" si="14"/>
        <v>33.193642313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0.135580499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0.539686031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0.053848369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</v>
      </c>
      <c r="AQ70" s="42">
        <f t="shared" si="15"/>
        <v>0</v>
      </c>
      <c r="AR70" s="62">
        <f>SUM(AR69:AR69)</f>
        <v>0.2047185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1266.225318369</v>
      </c>
      <c r="AW70" s="62">
        <f t="shared" si="15"/>
        <v>422.369743383</v>
      </c>
      <c r="AX70" s="62">
        <f t="shared" si="15"/>
        <v>0</v>
      </c>
      <c r="AY70" s="62">
        <f t="shared" si="15"/>
        <v>0</v>
      </c>
      <c r="AZ70" s="61">
        <f t="shared" si="15"/>
        <v>4134.792926458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467.071901532</v>
      </c>
      <c r="BG70" s="62">
        <f t="shared" si="15"/>
        <v>34.174428318</v>
      </c>
      <c r="BH70" s="62">
        <f t="shared" si="15"/>
        <v>0</v>
      </c>
      <c r="BI70" s="62">
        <f t="shared" si="15"/>
        <v>0</v>
      </c>
      <c r="BJ70" s="61">
        <f t="shared" si="15"/>
        <v>743.0365351667282</v>
      </c>
      <c r="BK70" s="81">
        <f>SUM(BK69:BK69)</f>
        <v>7650.533510561727</v>
      </c>
      <c r="BL70" s="86"/>
    </row>
    <row r="71" spans="1:64" ht="2.25" customHeight="1">
      <c r="A71" s="10"/>
      <c r="B71" s="17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4"/>
      <c r="BL71" s="86"/>
    </row>
    <row r="72" spans="1:64" ht="12.75">
      <c r="A72" s="10" t="s">
        <v>4</v>
      </c>
      <c r="B72" s="16" t="s">
        <v>9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4"/>
      <c r="BL72" s="86"/>
    </row>
    <row r="73" spans="1:64" ht="12.75">
      <c r="A73" s="10" t="s">
        <v>67</v>
      </c>
      <c r="B73" s="17" t="s">
        <v>18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4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4"/>
      <c r="BL76" s="86"/>
    </row>
    <row r="77" spans="1:64" ht="12.75">
      <c r="A77" s="10"/>
      <c r="B77" s="17" t="s">
        <v>155</v>
      </c>
      <c r="C77" s="96">
        <v>0</v>
      </c>
      <c r="D77" s="50">
        <v>0.233001928</v>
      </c>
      <c r="E77" s="51">
        <v>0</v>
      </c>
      <c r="F77" s="51">
        <v>0</v>
      </c>
      <c r="G77" s="52">
        <v>0</v>
      </c>
      <c r="H77" s="49">
        <v>0.0195072</v>
      </c>
      <c r="I77" s="51">
        <v>0.079882577</v>
      </c>
      <c r="J77" s="51">
        <v>0</v>
      </c>
      <c r="K77" s="51">
        <v>0</v>
      </c>
      <c r="L77" s="52">
        <v>18.69918057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0.007813395</v>
      </c>
      <c r="S77" s="51">
        <v>0</v>
      </c>
      <c r="T77" s="51">
        <v>0</v>
      </c>
      <c r="U77" s="51">
        <v>0</v>
      </c>
      <c r="V77" s="52">
        <v>0.00776654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19.04715221</v>
      </c>
      <c r="BL77" s="86"/>
    </row>
    <row r="78" spans="1:64" ht="12.75">
      <c r="A78" s="10"/>
      <c r="B78" s="17" t="s">
        <v>149</v>
      </c>
      <c r="C78" s="96">
        <v>0</v>
      </c>
      <c r="D78" s="50">
        <v>0.519203244</v>
      </c>
      <c r="E78" s="51">
        <v>0</v>
      </c>
      <c r="F78" s="51">
        <v>0</v>
      </c>
      <c r="G78" s="52">
        <v>0</v>
      </c>
      <c r="H78" s="49">
        <v>0</v>
      </c>
      <c r="I78" s="51">
        <v>0</v>
      </c>
      <c r="J78" s="51">
        <v>0</v>
      </c>
      <c r="K78" s="51">
        <v>0</v>
      </c>
      <c r="L78" s="52">
        <v>35.035734818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35.554938062</v>
      </c>
      <c r="BL78" s="86"/>
    </row>
    <row r="79" spans="1:64" ht="12.75">
      <c r="A79" s="10"/>
      <c r="B79" s="17" t="s">
        <v>148</v>
      </c>
      <c r="C79" s="96">
        <v>0</v>
      </c>
      <c r="D79" s="50">
        <v>0.493122646</v>
      </c>
      <c r="E79" s="51">
        <v>0</v>
      </c>
      <c r="F79" s="51">
        <v>0</v>
      </c>
      <c r="G79" s="52">
        <v>0</v>
      </c>
      <c r="H79" s="49">
        <v>0</v>
      </c>
      <c r="I79" s="51">
        <v>0.921076258</v>
      </c>
      <c r="J79" s="51">
        <v>0</v>
      </c>
      <c r="K79" s="51">
        <v>0</v>
      </c>
      <c r="L79" s="52">
        <v>68.101706414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69.515905318</v>
      </c>
      <c r="BL79" s="86"/>
    </row>
    <row r="80" spans="1:64" ht="12.75">
      <c r="A80" s="10"/>
      <c r="B80" s="17" t="s">
        <v>153</v>
      </c>
      <c r="C80" s="96">
        <v>0</v>
      </c>
      <c r="D80" s="50">
        <v>0</v>
      </c>
      <c r="E80" s="51">
        <v>0</v>
      </c>
      <c r="F80" s="51">
        <v>0</v>
      </c>
      <c r="G80" s="52">
        <v>0</v>
      </c>
      <c r="H80" s="49">
        <v>0</v>
      </c>
      <c r="I80" s="51">
        <v>26.386113117</v>
      </c>
      <c r="J80" s="51">
        <v>0</v>
      </c>
      <c r="K80" s="51">
        <v>0</v>
      </c>
      <c r="L80" s="52">
        <v>94.56238049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</v>
      </c>
      <c r="S80" s="51">
        <v>0</v>
      </c>
      <c r="T80" s="51">
        <v>0</v>
      </c>
      <c r="U80" s="51">
        <v>0</v>
      </c>
      <c r="V80" s="52">
        <v>0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120.948493607</v>
      </c>
      <c r="BL80" s="86"/>
    </row>
    <row r="81" spans="1:64" ht="12.75">
      <c r="A81" s="10"/>
      <c r="B81" s="91" t="s">
        <v>147</v>
      </c>
      <c r="C81" s="96">
        <v>0</v>
      </c>
      <c r="D81" s="50">
        <v>0.505679536</v>
      </c>
      <c r="E81" s="51">
        <v>0</v>
      </c>
      <c r="F81" s="51">
        <v>0</v>
      </c>
      <c r="G81" s="52">
        <v>0</v>
      </c>
      <c r="H81" s="49">
        <v>0</v>
      </c>
      <c r="I81" s="51">
        <v>0.033641583</v>
      </c>
      <c r="J81" s="51">
        <v>0</v>
      </c>
      <c r="K81" s="51">
        <v>0</v>
      </c>
      <c r="L81" s="52">
        <v>51.181060097</v>
      </c>
      <c r="M81" s="49">
        <v>0</v>
      </c>
      <c r="N81" s="50">
        <v>0</v>
      </c>
      <c r="O81" s="51">
        <v>0</v>
      </c>
      <c r="P81" s="51">
        <v>0</v>
      </c>
      <c r="Q81" s="52">
        <v>0</v>
      </c>
      <c r="R81" s="49">
        <v>0</v>
      </c>
      <c r="S81" s="51">
        <v>0</v>
      </c>
      <c r="T81" s="51">
        <v>0</v>
      </c>
      <c r="U81" s="51">
        <v>0</v>
      </c>
      <c r="V81" s="52">
        <v>0</v>
      </c>
      <c r="W81" s="49">
        <v>0</v>
      </c>
      <c r="X81" s="51">
        <v>0</v>
      </c>
      <c r="Y81" s="51">
        <v>0</v>
      </c>
      <c r="Z81" s="51">
        <v>0</v>
      </c>
      <c r="AA81" s="52">
        <v>0</v>
      </c>
      <c r="AB81" s="49">
        <v>0</v>
      </c>
      <c r="AC81" s="51">
        <v>0</v>
      </c>
      <c r="AD81" s="51">
        <v>0</v>
      </c>
      <c r="AE81" s="51">
        <v>0</v>
      </c>
      <c r="AF81" s="52">
        <v>0</v>
      </c>
      <c r="AG81" s="49">
        <v>0</v>
      </c>
      <c r="AH81" s="51">
        <v>0</v>
      </c>
      <c r="AI81" s="51">
        <v>0</v>
      </c>
      <c r="AJ81" s="51">
        <v>0</v>
      </c>
      <c r="AK81" s="52">
        <v>0</v>
      </c>
      <c r="AL81" s="49">
        <v>0</v>
      </c>
      <c r="AM81" s="51">
        <v>0</v>
      </c>
      <c r="AN81" s="51">
        <v>0</v>
      </c>
      <c r="AO81" s="51">
        <v>0</v>
      </c>
      <c r="AP81" s="52">
        <v>0</v>
      </c>
      <c r="AQ81" s="49">
        <v>0</v>
      </c>
      <c r="AR81" s="50">
        <v>0</v>
      </c>
      <c r="AS81" s="51">
        <v>0</v>
      </c>
      <c r="AT81" s="51">
        <v>0</v>
      </c>
      <c r="AU81" s="52">
        <v>0</v>
      </c>
      <c r="AV81" s="49">
        <v>0</v>
      </c>
      <c r="AW81" s="51">
        <v>0</v>
      </c>
      <c r="AX81" s="51">
        <v>0</v>
      </c>
      <c r="AY81" s="51">
        <v>0</v>
      </c>
      <c r="AZ81" s="52">
        <v>0</v>
      </c>
      <c r="BA81" s="49">
        <v>0</v>
      </c>
      <c r="BB81" s="50">
        <v>0</v>
      </c>
      <c r="BC81" s="51">
        <v>0</v>
      </c>
      <c r="BD81" s="51">
        <v>0</v>
      </c>
      <c r="BE81" s="52">
        <v>0</v>
      </c>
      <c r="BF81" s="49">
        <v>0</v>
      </c>
      <c r="BG81" s="50">
        <v>0</v>
      </c>
      <c r="BH81" s="51">
        <v>0</v>
      </c>
      <c r="BI81" s="51">
        <v>0</v>
      </c>
      <c r="BJ81" s="52">
        <v>0</v>
      </c>
      <c r="BK81" s="108">
        <v>51.720381216</v>
      </c>
      <c r="BL81" s="86"/>
    </row>
    <row r="82" spans="1:252" s="34" customFormat="1" ht="12.75">
      <c r="A82" s="31"/>
      <c r="B82" s="33" t="s">
        <v>77</v>
      </c>
      <c r="C82" s="43">
        <f>SUM(C77:C81)</f>
        <v>0</v>
      </c>
      <c r="D82" s="43">
        <f aca="true" t="shared" si="16" ref="D82:BK82">SUM(D77:D81)</f>
        <v>1.751007354</v>
      </c>
      <c r="E82" s="43">
        <f t="shared" si="16"/>
        <v>0</v>
      </c>
      <c r="F82" s="43">
        <f t="shared" si="16"/>
        <v>0</v>
      </c>
      <c r="G82" s="43">
        <f t="shared" si="16"/>
        <v>0</v>
      </c>
      <c r="H82" s="43">
        <f t="shared" si="16"/>
        <v>0.0195072</v>
      </c>
      <c r="I82" s="43">
        <f t="shared" si="16"/>
        <v>27.420713535</v>
      </c>
      <c r="J82" s="43">
        <f t="shared" si="16"/>
        <v>0</v>
      </c>
      <c r="K82" s="43">
        <f t="shared" si="16"/>
        <v>0</v>
      </c>
      <c r="L82" s="43">
        <f t="shared" si="16"/>
        <v>267.580062389</v>
      </c>
      <c r="M82" s="43">
        <f t="shared" si="16"/>
        <v>0</v>
      </c>
      <c r="N82" s="43">
        <f t="shared" si="16"/>
        <v>0</v>
      </c>
      <c r="O82" s="43">
        <f t="shared" si="16"/>
        <v>0</v>
      </c>
      <c r="P82" s="43">
        <f t="shared" si="16"/>
        <v>0</v>
      </c>
      <c r="Q82" s="43">
        <f t="shared" si="16"/>
        <v>0</v>
      </c>
      <c r="R82" s="43">
        <f t="shared" si="16"/>
        <v>0.007813395</v>
      </c>
      <c r="S82" s="43">
        <f t="shared" si="16"/>
        <v>0</v>
      </c>
      <c r="T82" s="43">
        <f t="shared" si="16"/>
        <v>0</v>
      </c>
      <c r="U82" s="43">
        <f t="shared" si="16"/>
        <v>0</v>
      </c>
      <c r="V82" s="43">
        <f t="shared" si="16"/>
        <v>0.00776654</v>
      </c>
      <c r="W82" s="43">
        <f t="shared" si="16"/>
        <v>0</v>
      </c>
      <c r="X82" s="43">
        <f t="shared" si="16"/>
        <v>0</v>
      </c>
      <c r="Y82" s="43">
        <f t="shared" si="16"/>
        <v>0</v>
      </c>
      <c r="Z82" s="43">
        <f t="shared" si="16"/>
        <v>0</v>
      </c>
      <c r="AA82" s="43">
        <f t="shared" si="16"/>
        <v>0</v>
      </c>
      <c r="AB82" s="43">
        <f t="shared" si="16"/>
        <v>0</v>
      </c>
      <c r="AC82" s="43">
        <f t="shared" si="16"/>
        <v>0</v>
      </c>
      <c r="AD82" s="43">
        <f t="shared" si="16"/>
        <v>0</v>
      </c>
      <c r="AE82" s="43">
        <f t="shared" si="16"/>
        <v>0</v>
      </c>
      <c r="AF82" s="43">
        <f t="shared" si="16"/>
        <v>0</v>
      </c>
      <c r="AG82" s="43">
        <f t="shared" si="16"/>
        <v>0</v>
      </c>
      <c r="AH82" s="43">
        <f t="shared" si="16"/>
        <v>0</v>
      </c>
      <c r="AI82" s="43">
        <f t="shared" si="16"/>
        <v>0</v>
      </c>
      <c r="AJ82" s="43">
        <f t="shared" si="16"/>
        <v>0</v>
      </c>
      <c r="AK82" s="43">
        <f t="shared" si="16"/>
        <v>0</v>
      </c>
      <c r="AL82" s="43">
        <f t="shared" si="16"/>
        <v>0</v>
      </c>
      <c r="AM82" s="43">
        <f t="shared" si="16"/>
        <v>0</v>
      </c>
      <c r="AN82" s="43">
        <f t="shared" si="16"/>
        <v>0</v>
      </c>
      <c r="AO82" s="43">
        <f t="shared" si="16"/>
        <v>0</v>
      </c>
      <c r="AP82" s="43">
        <f t="shared" si="16"/>
        <v>0</v>
      </c>
      <c r="AQ82" s="43">
        <f t="shared" si="16"/>
        <v>0</v>
      </c>
      <c r="AR82" s="43">
        <f t="shared" si="16"/>
        <v>0</v>
      </c>
      <c r="AS82" s="43">
        <f t="shared" si="16"/>
        <v>0</v>
      </c>
      <c r="AT82" s="43">
        <f t="shared" si="16"/>
        <v>0</v>
      </c>
      <c r="AU82" s="43">
        <f t="shared" si="16"/>
        <v>0</v>
      </c>
      <c r="AV82" s="43">
        <f t="shared" si="16"/>
        <v>0</v>
      </c>
      <c r="AW82" s="43">
        <f t="shared" si="16"/>
        <v>0</v>
      </c>
      <c r="AX82" s="43">
        <f t="shared" si="16"/>
        <v>0</v>
      </c>
      <c r="AY82" s="43">
        <f t="shared" si="16"/>
        <v>0</v>
      </c>
      <c r="AZ82" s="43">
        <f t="shared" si="16"/>
        <v>0</v>
      </c>
      <c r="BA82" s="43">
        <f t="shared" si="16"/>
        <v>0</v>
      </c>
      <c r="BB82" s="43">
        <f t="shared" si="16"/>
        <v>0</v>
      </c>
      <c r="BC82" s="43">
        <f t="shared" si="16"/>
        <v>0</v>
      </c>
      <c r="BD82" s="43">
        <f t="shared" si="16"/>
        <v>0</v>
      </c>
      <c r="BE82" s="43">
        <f t="shared" si="16"/>
        <v>0</v>
      </c>
      <c r="BF82" s="43">
        <f t="shared" si="16"/>
        <v>0</v>
      </c>
      <c r="BG82" s="43">
        <f t="shared" si="16"/>
        <v>0</v>
      </c>
      <c r="BH82" s="43">
        <f t="shared" si="16"/>
        <v>0</v>
      </c>
      <c r="BI82" s="43">
        <f t="shared" si="16"/>
        <v>0</v>
      </c>
      <c r="BJ82" s="43">
        <f t="shared" si="16"/>
        <v>0</v>
      </c>
      <c r="BK82" s="43">
        <f t="shared" si="16"/>
        <v>296.78687041300003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s="34" customFormat="1" ht="12.75">
      <c r="A83" s="31"/>
      <c r="B83" s="33" t="s">
        <v>75</v>
      </c>
      <c r="C83" s="43">
        <f aca="true" t="shared" si="17" ref="C83:AR83">SUM(C82,C75)</f>
        <v>0</v>
      </c>
      <c r="D83" s="62">
        <f t="shared" si="17"/>
        <v>1.751007354</v>
      </c>
      <c r="E83" s="62">
        <f t="shared" si="17"/>
        <v>0</v>
      </c>
      <c r="F83" s="62">
        <f t="shared" si="17"/>
        <v>0</v>
      </c>
      <c r="G83" s="61">
        <f t="shared" si="17"/>
        <v>0</v>
      </c>
      <c r="H83" s="42">
        <f t="shared" si="17"/>
        <v>0.0195072</v>
      </c>
      <c r="I83" s="62">
        <f t="shared" si="17"/>
        <v>27.420713535</v>
      </c>
      <c r="J83" s="62">
        <f t="shared" si="17"/>
        <v>0</v>
      </c>
      <c r="K83" s="62">
        <f t="shared" si="17"/>
        <v>0</v>
      </c>
      <c r="L83" s="61">
        <f t="shared" si="17"/>
        <v>267.580062389</v>
      </c>
      <c r="M83" s="42">
        <f t="shared" si="17"/>
        <v>0</v>
      </c>
      <c r="N83" s="62">
        <f t="shared" si="17"/>
        <v>0</v>
      </c>
      <c r="O83" s="62">
        <f t="shared" si="17"/>
        <v>0</v>
      </c>
      <c r="P83" s="62">
        <f t="shared" si="17"/>
        <v>0</v>
      </c>
      <c r="Q83" s="61">
        <f t="shared" si="17"/>
        <v>0</v>
      </c>
      <c r="R83" s="42">
        <f t="shared" si="17"/>
        <v>0.007813395</v>
      </c>
      <c r="S83" s="62">
        <f t="shared" si="17"/>
        <v>0</v>
      </c>
      <c r="T83" s="62">
        <f t="shared" si="17"/>
        <v>0</v>
      </c>
      <c r="U83" s="62">
        <f t="shared" si="17"/>
        <v>0</v>
      </c>
      <c r="V83" s="61">
        <f t="shared" si="17"/>
        <v>0.00776654</v>
      </c>
      <c r="W83" s="42">
        <f t="shared" si="17"/>
        <v>0</v>
      </c>
      <c r="X83" s="62">
        <f t="shared" si="17"/>
        <v>0</v>
      </c>
      <c r="Y83" s="62">
        <f t="shared" si="17"/>
        <v>0</v>
      </c>
      <c r="Z83" s="62">
        <f t="shared" si="17"/>
        <v>0</v>
      </c>
      <c r="AA83" s="61">
        <f t="shared" si="17"/>
        <v>0</v>
      </c>
      <c r="AB83" s="42">
        <f t="shared" si="17"/>
        <v>0</v>
      </c>
      <c r="AC83" s="62">
        <f t="shared" si="17"/>
        <v>0</v>
      </c>
      <c r="AD83" s="62">
        <f t="shared" si="17"/>
        <v>0</v>
      </c>
      <c r="AE83" s="62">
        <f t="shared" si="17"/>
        <v>0</v>
      </c>
      <c r="AF83" s="61">
        <f t="shared" si="17"/>
        <v>0</v>
      </c>
      <c r="AG83" s="42">
        <f t="shared" si="17"/>
        <v>0</v>
      </c>
      <c r="AH83" s="62">
        <f t="shared" si="17"/>
        <v>0</v>
      </c>
      <c r="AI83" s="62">
        <f t="shared" si="17"/>
        <v>0</v>
      </c>
      <c r="AJ83" s="62">
        <f t="shared" si="17"/>
        <v>0</v>
      </c>
      <c r="AK83" s="61">
        <f t="shared" si="17"/>
        <v>0</v>
      </c>
      <c r="AL83" s="42">
        <f t="shared" si="17"/>
        <v>0</v>
      </c>
      <c r="AM83" s="62">
        <f t="shared" si="17"/>
        <v>0</v>
      </c>
      <c r="AN83" s="62">
        <f t="shared" si="17"/>
        <v>0</v>
      </c>
      <c r="AO83" s="62">
        <f t="shared" si="17"/>
        <v>0</v>
      </c>
      <c r="AP83" s="61">
        <f t="shared" si="17"/>
        <v>0</v>
      </c>
      <c r="AQ83" s="42">
        <f t="shared" si="17"/>
        <v>0</v>
      </c>
      <c r="AR83" s="62">
        <f t="shared" si="17"/>
        <v>0</v>
      </c>
      <c r="AS83" s="62">
        <f aca="true" t="shared" si="18" ref="AS83:BK83">SUM(AS82,AS75)</f>
        <v>0</v>
      </c>
      <c r="AT83" s="62">
        <f t="shared" si="18"/>
        <v>0</v>
      </c>
      <c r="AU83" s="61">
        <f t="shared" si="18"/>
        <v>0</v>
      </c>
      <c r="AV83" s="42">
        <f t="shared" si="18"/>
        <v>0</v>
      </c>
      <c r="AW83" s="62">
        <f t="shared" si="18"/>
        <v>0</v>
      </c>
      <c r="AX83" s="62">
        <f t="shared" si="18"/>
        <v>0</v>
      </c>
      <c r="AY83" s="62">
        <f t="shared" si="18"/>
        <v>0</v>
      </c>
      <c r="AZ83" s="61">
        <f t="shared" si="18"/>
        <v>0</v>
      </c>
      <c r="BA83" s="42">
        <f t="shared" si="18"/>
        <v>0</v>
      </c>
      <c r="BB83" s="62">
        <f t="shared" si="18"/>
        <v>0</v>
      </c>
      <c r="BC83" s="62">
        <f t="shared" si="18"/>
        <v>0</v>
      </c>
      <c r="BD83" s="62">
        <f t="shared" si="18"/>
        <v>0</v>
      </c>
      <c r="BE83" s="61">
        <f t="shared" si="18"/>
        <v>0</v>
      </c>
      <c r="BF83" s="42">
        <f t="shared" si="18"/>
        <v>0</v>
      </c>
      <c r="BG83" s="62">
        <f t="shared" si="18"/>
        <v>0</v>
      </c>
      <c r="BH83" s="62">
        <f t="shared" si="18"/>
        <v>0</v>
      </c>
      <c r="BI83" s="62">
        <f t="shared" si="18"/>
        <v>0</v>
      </c>
      <c r="BJ83" s="61">
        <f t="shared" si="18"/>
        <v>0</v>
      </c>
      <c r="BK83" s="81">
        <f t="shared" si="18"/>
        <v>296.78687041300003</v>
      </c>
      <c r="BL83" s="86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64" ht="4.5" customHeight="1">
      <c r="A84" s="10"/>
      <c r="B84" s="17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4"/>
      <c r="BL84" s="86"/>
    </row>
    <row r="85" spans="1:64" ht="12.75">
      <c r="A85" s="10" t="s">
        <v>20</v>
      </c>
      <c r="B85" s="16" t="s">
        <v>21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4"/>
      <c r="BL85" s="86"/>
    </row>
    <row r="86" spans="1:64" ht="12.75">
      <c r="A86" s="10" t="s">
        <v>67</v>
      </c>
      <c r="B86" s="17" t="s">
        <v>22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4"/>
      <c r="BL86" s="86"/>
    </row>
    <row r="87" spans="1:64" ht="12.75">
      <c r="A87" s="10"/>
      <c r="B87" s="21" t="s">
        <v>120</v>
      </c>
      <c r="C87" s="47">
        <v>0</v>
      </c>
      <c r="D87" s="45">
        <v>19.865693473</v>
      </c>
      <c r="E87" s="40">
        <v>0</v>
      </c>
      <c r="F87" s="40">
        <v>0</v>
      </c>
      <c r="G87" s="46">
        <v>0</v>
      </c>
      <c r="H87" s="63">
        <v>12.83948606</v>
      </c>
      <c r="I87" s="40">
        <v>0.785237757</v>
      </c>
      <c r="J87" s="40">
        <v>0</v>
      </c>
      <c r="K87" s="40">
        <v>0</v>
      </c>
      <c r="L87" s="46">
        <v>49.287569362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5.40776164</v>
      </c>
      <c r="S87" s="40">
        <v>0.026118209</v>
      </c>
      <c r="T87" s="40">
        <v>0</v>
      </c>
      <c r="U87" s="40">
        <v>0</v>
      </c>
      <c r="V87" s="46">
        <v>0.999638248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0.010882069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0.138435554</v>
      </c>
      <c r="AS87" s="40">
        <v>0</v>
      </c>
      <c r="AT87" s="40">
        <v>0</v>
      </c>
      <c r="AU87" s="46">
        <v>0</v>
      </c>
      <c r="AV87" s="63">
        <v>12.537658073</v>
      </c>
      <c r="AW87" s="40">
        <v>5.636355804</v>
      </c>
      <c r="AX87" s="40">
        <v>0</v>
      </c>
      <c r="AY87" s="40">
        <v>0</v>
      </c>
      <c r="AZ87" s="46">
        <v>33.273505822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3.614616417</v>
      </c>
      <c r="BG87" s="45">
        <v>0.041759403</v>
      </c>
      <c r="BH87" s="40">
        <v>0</v>
      </c>
      <c r="BI87" s="40">
        <v>0</v>
      </c>
      <c r="BJ87" s="46">
        <v>1.707057149</v>
      </c>
      <c r="BK87" s="108">
        <v>146.17177504</v>
      </c>
      <c r="BL87" s="86"/>
    </row>
    <row r="88" spans="1:64" ht="12.75">
      <c r="A88" s="10"/>
      <c r="B88" s="21" t="s">
        <v>117</v>
      </c>
      <c r="C88" s="47">
        <v>0</v>
      </c>
      <c r="D88" s="45">
        <v>5.617212261</v>
      </c>
      <c r="E88" s="40">
        <v>0</v>
      </c>
      <c r="F88" s="40">
        <v>0</v>
      </c>
      <c r="G88" s="46">
        <v>0</v>
      </c>
      <c r="H88" s="63">
        <v>1.346879972</v>
      </c>
      <c r="I88" s="40">
        <v>1.153632629</v>
      </c>
      <c r="J88" s="40">
        <v>0</v>
      </c>
      <c r="K88" s="40">
        <v>0</v>
      </c>
      <c r="L88" s="46">
        <v>18.101538773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0.470390306</v>
      </c>
      <c r="S88" s="40">
        <v>0</v>
      </c>
      <c r="T88" s="40">
        <v>0</v>
      </c>
      <c r="U88" s="40">
        <v>0</v>
      </c>
      <c r="V88" s="46">
        <v>0.126184822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14.143992503</v>
      </c>
      <c r="AS88" s="40">
        <v>0</v>
      </c>
      <c r="AT88" s="40">
        <v>0</v>
      </c>
      <c r="AU88" s="46">
        <v>0</v>
      </c>
      <c r="AV88" s="63">
        <v>2.19632429</v>
      </c>
      <c r="AW88" s="40">
        <v>0.699865786</v>
      </c>
      <c r="AX88" s="40">
        <v>0</v>
      </c>
      <c r="AY88" s="40">
        <v>0</v>
      </c>
      <c r="AZ88" s="46">
        <v>11.208612364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0.787343098</v>
      </c>
      <c r="BG88" s="45">
        <v>0.142097458</v>
      </c>
      <c r="BH88" s="40">
        <v>0</v>
      </c>
      <c r="BI88" s="40">
        <v>0</v>
      </c>
      <c r="BJ88" s="46">
        <v>0.21159338</v>
      </c>
      <c r="BK88" s="108">
        <v>56.205667642</v>
      </c>
      <c r="BL88" s="86"/>
    </row>
    <row r="89" spans="1:64" ht="12.75">
      <c r="A89" s="10"/>
      <c r="B89" s="21" t="s">
        <v>116</v>
      </c>
      <c r="C89" s="47">
        <v>0</v>
      </c>
      <c r="D89" s="45">
        <v>133.542400932</v>
      </c>
      <c r="E89" s="40">
        <v>0</v>
      </c>
      <c r="F89" s="40">
        <v>0</v>
      </c>
      <c r="G89" s="46">
        <v>0</v>
      </c>
      <c r="H89" s="63">
        <v>46.268630639</v>
      </c>
      <c r="I89" s="40">
        <v>20.395404236</v>
      </c>
      <c r="J89" s="40">
        <v>0</v>
      </c>
      <c r="K89" s="40">
        <v>0</v>
      </c>
      <c r="L89" s="46">
        <v>124.885777721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17.060837686</v>
      </c>
      <c r="S89" s="40">
        <v>1.715246989</v>
      </c>
      <c r="T89" s="40">
        <v>0</v>
      </c>
      <c r="U89" s="40">
        <v>0</v>
      </c>
      <c r="V89" s="46">
        <v>6.087815397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0.000927799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0.002649824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95.262125676</v>
      </c>
      <c r="AW89" s="40">
        <v>47.258187292</v>
      </c>
      <c r="AX89" s="40">
        <v>0</v>
      </c>
      <c r="AY89" s="40">
        <v>0</v>
      </c>
      <c r="AZ89" s="46">
        <v>137.070670178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25.887437568</v>
      </c>
      <c r="BG89" s="45">
        <v>0.71749135</v>
      </c>
      <c r="BH89" s="40">
        <v>0</v>
      </c>
      <c r="BI89" s="40">
        <v>0</v>
      </c>
      <c r="BJ89" s="46">
        <v>14.110123565</v>
      </c>
      <c r="BK89" s="108">
        <v>670.265726852</v>
      </c>
      <c r="BL89" s="86"/>
    </row>
    <row r="90" spans="1:64" ht="12.75">
      <c r="A90" s="10"/>
      <c r="B90" s="21" t="s">
        <v>121</v>
      </c>
      <c r="C90" s="47">
        <v>0</v>
      </c>
      <c r="D90" s="45">
        <v>16.917424768</v>
      </c>
      <c r="E90" s="40">
        <v>0</v>
      </c>
      <c r="F90" s="40">
        <v>0</v>
      </c>
      <c r="G90" s="46">
        <v>0</v>
      </c>
      <c r="H90" s="63">
        <v>2.689093735</v>
      </c>
      <c r="I90" s="40">
        <v>2.852000436</v>
      </c>
      <c r="J90" s="40">
        <v>0</v>
      </c>
      <c r="K90" s="40">
        <v>0</v>
      </c>
      <c r="L90" s="46">
        <v>14.503794133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1.004097178</v>
      </c>
      <c r="S90" s="40">
        <v>0</v>
      </c>
      <c r="T90" s="40">
        <v>0</v>
      </c>
      <c r="U90" s="40">
        <v>0</v>
      </c>
      <c r="V90" s="46">
        <v>0.41837483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6.996322118</v>
      </c>
      <c r="AW90" s="40">
        <v>0.219660038</v>
      </c>
      <c r="AX90" s="40">
        <v>0</v>
      </c>
      <c r="AY90" s="40">
        <v>0</v>
      </c>
      <c r="AZ90" s="46">
        <v>16.530651954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1.481773009</v>
      </c>
      <c r="BG90" s="45">
        <v>0</v>
      </c>
      <c r="BH90" s="40">
        <v>0</v>
      </c>
      <c r="BI90" s="40">
        <v>0</v>
      </c>
      <c r="BJ90" s="46">
        <v>0.489643028</v>
      </c>
      <c r="BK90" s="108">
        <v>64.102835227</v>
      </c>
      <c r="BL90" s="86"/>
    </row>
    <row r="91" spans="1:64" ht="12.75">
      <c r="A91" s="10"/>
      <c r="B91" s="21" t="s">
        <v>119</v>
      </c>
      <c r="C91" s="47">
        <v>0</v>
      </c>
      <c r="D91" s="45">
        <v>26.013236188</v>
      </c>
      <c r="E91" s="40">
        <v>0</v>
      </c>
      <c r="F91" s="40">
        <v>0</v>
      </c>
      <c r="G91" s="46">
        <v>0</v>
      </c>
      <c r="H91" s="63">
        <v>34.685568341</v>
      </c>
      <c r="I91" s="40">
        <v>44.634194861</v>
      </c>
      <c r="J91" s="40">
        <v>0</v>
      </c>
      <c r="K91" s="40">
        <v>0</v>
      </c>
      <c r="L91" s="46">
        <v>167.906425854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17.410792198</v>
      </c>
      <c r="S91" s="40">
        <v>1.24495014</v>
      </c>
      <c r="T91" s="40">
        <v>0</v>
      </c>
      <c r="U91" s="40">
        <v>0</v>
      </c>
      <c r="V91" s="46">
        <v>6.532375404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0.043136553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0.03885317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72.969709987</v>
      </c>
      <c r="AW91" s="40">
        <v>25.289713287</v>
      </c>
      <c r="AX91" s="40">
        <v>0</v>
      </c>
      <c r="AY91" s="40">
        <v>0</v>
      </c>
      <c r="AZ91" s="46">
        <v>208.914370251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23.693498932</v>
      </c>
      <c r="BG91" s="45">
        <v>4.42076119</v>
      </c>
      <c r="BH91" s="40">
        <v>0</v>
      </c>
      <c r="BI91" s="40">
        <v>0</v>
      </c>
      <c r="BJ91" s="46">
        <v>15.059454749</v>
      </c>
      <c r="BK91" s="108">
        <v>648.857041105</v>
      </c>
      <c r="BL91" s="86"/>
    </row>
    <row r="92" spans="1:64" ht="12.75">
      <c r="A92" s="10"/>
      <c r="B92" s="21" t="s">
        <v>118</v>
      </c>
      <c r="C92" s="47">
        <v>0</v>
      </c>
      <c r="D92" s="45">
        <v>29.242022673</v>
      </c>
      <c r="E92" s="40">
        <v>0</v>
      </c>
      <c r="F92" s="40">
        <v>0</v>
      </c>
      <c r="G92" s="46">
        <v>0</v>
      </c>
      <c r="H92" s="63">
        <v>3.639867653</v>
      </c>
      <c r="I92" s="40">
        <v>2.167590782</v>
      </c>
      <c r="J92" s="40">
        <v>0</v>
      </c>
      <c r="K92" s="40">
        <v>0</v>
      </c>
      <c r="L92" s="46">
        <v>59.136037074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1.338830136</v>
      </c>
      <c r="S92" s="40">
        <v>0</v>
      </c>
      <c r="T92" s="40">
        <v>0</v>
      </c>
      <c r="U92" s="40">
        <v>0</v>
      </c>
      <c r="V92" s="46">
        <v>0.350281444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0.000725441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0</v>
      </c>
      <c r="AS92" s="40">
        <v>0</v>
      </c>
      <c r="AT92" s="40">
        <v>0</v>
      </c>
      <c r="AU92" s="46">
        <v>0</v>
      </c>
      <c r="AV92" s="63">
        <v>7.137865164</v>
      </c>
      <c r="AW92" s="40">
        <v>9.26554934</v>
      </c>
      <c r="AX92" s="40">
        <v>0</v>
      </c>
      <c r="AY92" s="40">
        <v>0</v>
      </c>
      <c r="AZ92" s="46">
        <v>21.96020687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1.974671905</v>
      </c>
      <c r="BG92" s="45">
        <v>0.059194161</v>
      </c>
      <c r="BH92" s="40">
        <v>0</v>
      </c>
      <c r="BI92" s="40">
        <v>0</v>
      </c>
      <c r="BJ92" s="46">
        <v>4.211563743</v>
      </c>
      <c r="BK92" s="108">
        <v>140.484406386</v>
      </c>
      <c r="BL92" s="86"/>
    </row>
    <row r="93" spans="1:64" ht="12.75">
      <c r="A93" s="10"/>
      <c r="B93" s="21" t="s">
        <v>150</v>
      </c>
      <c r="C93" s="47">
        <v>0</v>
      </c>
      <c r="D93" s="45">
        <v>5.378273086</v>
      </c>
      <c r="E93" s="40">
        <v>0</v>
      </c>
      <c r="F93" s="40">
        <v>0</v>
      </c>
      <c r="G93" s="46">
        <v>0</v>
      </c>
      <c r="H93" s="63">
        <v>18.537524343</v>
      </c>
      <c r="I93" s="40">
        <v>2.87392352</v>
      </c>
      <c r="J93" s="40">
        <v>0</v>
      </c>
      <c r="K93" s="40">
        <v>0</v>
      </c>
      <c r="L93" s="46">
        <v>65.303721001</v>
      </c>
      <c r="M93" s="63">
        <v>0</v>
      </c>
      <c r="N93" s="45">
        <v>0</v>
      </c>
      <c r="O93" s="40">
        <v>0</v>
      </c>
      <c r="P93" s="40">
        <v>0</v>
      </c>
      <c r="Q93" s="46">
        <v>0</v>
      </c>
      <c r="R93" s="63">
        <v>8.787923006</v>
      </c>
      <c r="S93" s="40">
        <v>0.504013851</v>
      </c>
      <c r="T93" s="40">
        <v>0</v>
      </c>
      <c r="U93" s="40">
        <v>0</v>
      </c>
      <c r="V93" s="46">
        <v>1.925225929</v>
      </c>
      <c r="W93" s="63">
        <v>0</v>
      </c>
      <c r="X93" s="40">
        <v>0</v>
      </c>
      <c r="Y93" s="40">
        <v>0</v>
      </c>
      <c r="Z93" s="40">
        <v>0</v>
      </c>
      <c r="AA93" s="46">
        <v>0</v>
      </c>
      <c r="AB93" s="63">
        <v>0.009600972</v>
      </c>
      <c r="AC93" s="40">
        <v>0</v>
      </c>
      <c r="AD93" s="40">
        <v>0</v>
      </c>
      <c r="AE93" s="40">
        <v>0</v>
      </c>
      <c r="AF93" s="46">
        <v>0</v>
      </c>
      <c r="AG93" s="63">
        <v>0</v>
      </c>
      <c r="AH93" s="40">
        <v>0</v>
      </c>
      <c r="AI93" s="40">
        <v>0</v>
      </c>
      <c r="AJ93" s="40">
        <v>0</v>
      </c>
      <c r="AK93" s="46">
        <v>0</v>
      </c>
      <c r="AL93" s="63">
        <v>0.000723868</v>
      </c>
      <c r="AM93" s="40">
        <v>0</v>
      </c>
      <c r="AN93" s="40">
        <v>0</v>
      </c>
      <c r="AO93" s="40">
        <v>0</v>
      </c>
      <c r="AP93" s="46">
        <v>0</v>
      </c>
      <c r="AQ93" s="63">
        <v>0</v>
      </c>
      <c r="AR93" s="45">
        <v>0</v>
      </c>
      <c r="AS93" s="40">
        <v>0</v>
      </c>
      <c r="AT93" s="40">
        <v>0</v>
      </c>
      <c r="AU93" s="46">
        <v>0</v>
      </c>
      <c r="AV93" s="63">
        <v>79.844093089</v>
      </c>
      <c r="AW93" s="40">
        <v>4.948191159</v>
      </c>
      <c r="AX93" s="40">
        <v>0</v>
      </c>
      <c r="AY93" s="40">
        <v>0</v>
      </c>
      <c r="AZ93" s="46">
        <v>42.692005237</v>
      </c>
      <c r="BA93" s="63">
        <v>0</v>
      </c>
      <c r="BB93" s="45">
        <v>0</v>
      </c>
      <c r="BC93" s="40">
        <v>0</v>
      </c>
      <c r="BD93" s="40">
        <v>0</v>
      </c>
      <c r="BE93" s="46">
        <v>0</v>
      </c>
      <c r="BF93" s="63">
        <v>36.226480472</v>
      </c>
      <c r="BG93" s="45">
        <v>0.906201064</v>
      </c>
      <c r="BH93" s="40">
        <v>0</v>
      </c>
      <c r="BI93" s="40">
        <v>0</v>
      </c>
      <c r="BJ93" s="46">
        <v>5.511331682</v>
      </c>
      <c r="BK93" s="108">
        <v>273.449232279</v>
      </c>
      <c r="BL93" s="86"/>
    </row>
    <row r="94" spans="1:64" ht="12.75">
      <c r="A94" s="31"/>
      <c r="B94" s="33" t="s">
        <v>74</v>
      </c>
      <c r="C94" s="101">
        <f aca="true" t="shared" si="19" ref="C94:AH94">SUM(C87:C93)</f>
        <v>0</v>
      </c>
      <c r="D94" s="71">
        <f t="shared" si="19"/>
        <v>236.57626338100002</v>
      </c>
      <c r="E94" s="71">
        <f t="shared" si="19"/>
        <v>0</v>
      </c>
      <c r="F94" s="71">
        <f t="shared" si="19"/>
        <v>0</v>
      </c>
      <c r="G94" s="71">
        <f t="shared" si="19"/>
        <v>0</v>
      </c>
      <c r="H94" s="71">
        <f t="shared" si="19"/>
        <v>120.007050743</v>
      </c>
      <c r="I94" s="71">
        <f t="shared" si="19"/>
        <v>74.86198422100001</v>
      </c>
      <c r="J94" s="71">
        <f t="shared" si="19"/>
        <v>0</v>
      </c>
      <c r="K94" s="71">
        <f t="shared" si="19"/>
        <v>0</v>
      </c>
      <c r="L94" s="71">
        <f t="shared" si="19"/>
        <v>499.12486391799996</v>
      </c>
      <c r="M94" s="71">
        <f t="shared" si="19"/>
        <v>0</v>
      </c>
      <c r="N94" s="71">
        <f t="shared" si="19"/>
        <v>0</v>
      </c>
      <c r="O94" s="71">
        <f t="shared" si="19"/>
        <v>0</v>
      </c>
      <c r="P94" s="71">
        <f t="shared" si="19"/>
        <v>0</v>
      </c>
      <c r="Q94" s="71">
        <f t="shared" si="19"/>
        <v>0</v>
      </c>
      <c r="R94" s="71">
        <f t="shared" si="19"/>
        <v>51.48063214999999</v>
      </c>
      <c r="S94" s="71">
        <f t="shared" si="19"/>
        <v>3.4903291889999997</v>
      </c>
      <c r="T94" s="71">
        <f t="shared" si="19"/>
        <v>0</v>
      </c>
      <c r="U94" s="71">
        <f t="shared" si="19"/>
        <v>0</v>
      </c>
      <c r="V94" s="71">
        <f t="shared" si="19"/>
        <v>16.439896074</v>
      </c>
      <c r="W94" s="71">
        <f t="shared" si="19"/>
        <v>0</v>
      </c>
      <c r="X94" s="71">
        <f t="shared" si="19"/>
        <v>0</v>
      </c>
      <c r="Y94" s="71">
        <f t="shared" si="19"/>
        <v>0</v>
      </c>
      <c r="Z94" s="71">
        <f t="shared" si="19"/>
        <v>0</v>
      </c>
      <c r="AA94" s="71">
        <f t="shared" si="19"/>
        <v>0</v>
      </c>
      <c r="AB94" s="71">
        <f t="shared" si="19"/>
        <v>0.06454739300000001</v>
      </c>
      <c r="AC94" s="71">
        <f t="shared" si="19"/>
        <v>0</v>
      </c>
      <c r="AD94" s="71">
        <f t="shared" si="19"/>
        <v>0</v>
      </c>
      <c r="AE94" s="71">
        <f t="shared" si="19"/>
        <v>0</v>
      </c>
      <c r="AF94" s="71">
        <f t="shared" si="19"/>
        <v>0</v>
      </c>
      <c r="AG94" s="71">
        <f t="shared" si="19"/>
        <v>0</v>
      </c>
      <c r="AH94" s="71">
        <f t="shared" si="19"/>
        <v>0</v>
      </c>
      <c r="AI94" s="71">
        <f aca="true" t="shared" si="20" ref="AI94:BK94">SUM(AI87:AI93)</f>
        <v>0</v>
      </c>
      <c r="AJ94" s="71">
        <f t="shared" si="20"/>
        <v>0</v>
      </c>
      <c r="AK94" s="71">
        <f t="shared" si="20"/>
        <v>0</v>
      </c>
      <c r="AL94" s="71">
        <f t="shared" si="20"/>
        <v>0.042952303000000004</v>
      </c>
      <c r="AM94" s="71">
        <f t="shared" si="20"/>
        <v>0</v>
      </c>
      <c r="AN94" s="71">
        <f t="shared" si="20"/>
        <v>0</v>
      </c>
      <c r="AO94" s="71">
        <f t="shared" si="20"/>
        <v>0</v>
      </c>
      <c r="AP94" s="71">
        <f t="shared" si="20"/>
        <v>0</v>
      </c>
      <c r="AQ94" s="71">
        <f t="shared" si="20"/>
        <v>0</v>
      </c>
      <c r="AR94" s="71">
        <f t="shared" si="20"/>
        <v>14.282428057</v>
      </c>
      <c r="AS94" s="71">
        <f t="shared" si="20"/>
        <v>0</v>
      </c>
      <c r="AT94" s="71">
        <f t="shared" si="20"/>
        <v>0</v>
      </c>
      <c r="AU94" s="71">
        <f t="shared" si="20"/>
        <v>0</v>
      </c>
      <c r="AV94" s="71">
        <f t="shared" si="20"/>
        <v>276.944098397</v>
      </c>
      <c r="AW94" s="71">
        <f t="shared" si="20"/>
        <v>93.317522706</v>
      </c>
      <c r="AX94" s="71">
        <f t="shared" si="20"/>
        <v>0</v>
      </c>
      <c r="AY94" s="71">
        <f t="shared" si="20"/>
        <v>0</v>
      </c>
      <c r="AZ94" s="71">
        <f t="shared" si="20"/>
        <v>471.65002267599994</v>
      </c>
      <c r="BA94" s="71">
        <f t="shared" si="20"/>
        <v>0</v>
      </c>
      <c r="BB94" s="71">
        <f t="shared" si="20"/>
        <v>0</v>
      </c>
      <c r="BC94" s="71">
        <f t="shared" si="20"/>
        <v>0</v>
      </c>
      <c r="BD94" s="71">
        <f t="shared" si="20"/>
        <v>0</v>
      </c>
      <c r="BE94" s="71">
        <f t="shared" si="20"/>
        <v>0</v>
      </c>
      <c r="BF94" s="71">
        <f t="shared" si="20"/>
        <v>93.665821401</v>
      </c>
      <c r="BG94" s="71">
        <f t="shared" si="20"/>
        <v>6.2875046260000005</v>
      </c>
      <c r="BH94" s="71">
        <f t="shared" si="20"/>
        <v>0</v>
      </c>
      <c r="BI94" s="71">
        <f t="shared" si="20"/>
        <v>0</v>
      </c>
      <c r="BJ94" s="71">
        <f t="shared" si="20"/>
        <v>41.300767296</v>
      </c>
      <c r="BK94" s="114">
        <f t="shared" si="20"/>
        <v>1999.536684531</v>
      </c>
      <c r="BL94" s="86"/>
    </row>
    <row r="95" spans="1:64" ht="4.5" customHeight="1">
      <c r="A95" s="10"/>
      <c r="B95" s="20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4"/>
      <c r="BL95" s="86"/>
    </row>
    <row r="96" spans="1:66" ht="12.75">
      <c r="A96" s="31"/>
      <c r="B96" s="102" t="s">
        <v>88</v>
      </c>
      <c r="C96" s="44">
        <f aca="true" t="shared" si="21" ref="C96:AH96">+C94++C70+C65+C38+C83</f>
        <v>0</v>
      </c>
      <c r="D96" s="73">
        <f t="shared" si="21"/>
        <v>3768.2833456760004</v>
      </c>
      <c r="E96" s="73">
        <f t="shared" si="21"/>
        <v>0</v>
      </c>
      <c r="F96" s="73">
        <f t="shared" si="21"/>
        <v>0</v>
      </c>
      <c r="G96" s="73">
        <f t="shared" si="21"/>
        <v>0</v>
      </c>
      <c r="H96" s="73">
        <f t="shared" si="21"/>
        <v>4916.664508120998</v>
      </c>
      <c r="I96" s="73">
        <f t="shared" si="21"/>
        <v>19935.918645867</v>
      </c>
      <c r="J96" s="73">
        <f t="shared" si="21"/>
        <v>1413.593015185</v>
      </c>
      <c r="K96" s="73">
        <f t="shared" si="21"/>
        <v>4.759467034</v>
      </c>
      <c r="L96" s="73">
        <f t="shared" si="21"/>
        <v>8449.143318674</v>
      </c>
      <c r="M96" s="73">
        <f t="shared" si="21"/>
        <v>0</v>
      </c>
      <c r="N96" s="73">
        <f t="shared" si="21"/>
        <v>0</v>
      </c>
      <c r="O96" s="73">
        <f t="shared" si="21"/>
        <v>0</v>
      </c>
      <c r="P96" s="73">
        <f t="shared" si="21"/>
        <v>0</v>
      </c>
      <c r="Q96" s="73">
        <f t="shared" si="21"/>
        <v>0</v>
      </c>
      <c r="R96" s="73">
        <f t="shared" si="21"/>
        <v>2226.7243722050002</v>
      </c>
      <c r="S96" s="73">
        <f t="shared" si="21"/>
        <v>722.8310108139999</v>
      </c>
      <c r="T96" s="73">
        <f t="shared" si="21"/>
        <v>63.08154792999999</v>
      </c>
      <c r="U96" s="73">
        <f t="shared" si="21"/>
        <v>0</v>
      </c>
      <c r="V96" s="73">
        <f t="shared" si="21"/>
        <v>728.778163364</v>
      </c>
      <c r="W96" s="73">
        <f t="shared" si="21"/>
        <v>0</v>
      </c>
      <c r="X96" s="73">
        <f t="shared" si="21"/>
        <v>0</v>
      </c>
      <c r="Y96" s="73">
        <f t="shared" si="21"/>
        <v>0</v>
      </c>
      <c r="Z96" s="73">
        <f t="shared" si="21"/>
        <v>0</v>
      </c>
      <c r="AA96" s="73">
        <f t="shared" si="21"/>
        <v>0</v>
      </c>
      <c r="AB96" s="73">
        <f t="shared" si="21"/>
        <v>13.291942630999998</v>
      </c>
      <c r="AC96" s="73">
        <f t="shared" si="21"/>
        <v>43.196095355</v>
      </c>
      <c r="AD96" s="73">
        <f t="shared" si="21"/>
        <v>0</v>
      </c>
      <c r="AE96" s="73">
        <f t="shared" si="21"/>
        <v>0</v>
      </c>
      <c r="AF96" s="73">
        <f t="shared" si="21"/>
        <v>1.0641347680000002</v>
      </c>
      <c r="AG96" s="73">
        <f t="shared" si="21"/>
        <v>0</v>
      </c>
      <c r="AH96" s="73">
        <f t="shared" si="21"/>
        <v>0</v>
      </c>
      <c r="AI96" s="73">
        <f aca="true" t="shared" si="22" ref="AI96:BJ96">+AI94++AI70+AI65+AI38+AI83</f>
        <v>0</v>
      </c>
      <c r="AJ96" s="73">
        <f t="shared" si="22"/>
        <v>0</v>
      </c>
      <c r="AK96" s="73">
        <f t="shared" si="22"/>
        <v>0</v>
      </c>
      <c r="AL96" s="73">
        <f t="shared" si="22"/>
        <v>7.846714452999999</v>
      </c>
      <c r="AM96" s="73">
        <f t="shared" si="22"/>
        <v>0</v>
      </c>
      <c r="AN96" s="73">
        <f t="shared" si="22"/>
        <v>0</v>
      </c>
      <c r="AO96" s="73">
        <f t="shared" si="22"/>
        <v>0</v>
      </c>
      <c r="AP96" s="73">
        <f t="shared" si="22"/>
        <v>0.15903702399999997</v>
      </c>
      <c r="AQ96" s="73">
        <f t="shared" si="22"/>
        <v>0.073225898</v>
      </c>
      <c r="AR96" s="73">
        <f t="shared" si="22"/>
        <v>16.449283920000003</v>
      </c>
      <c r="AS96" s="73">
        <f t="shared" si="22"/>
        <v>0</v>
      </c>
      <c r="AT96" s="73">
        <f t="shared" si="22"/>
        <v>0</v>
      </c>
      <c r="AU96" s="73">
        <f t="shared" si="22"/>
        <v>0</v>
      </c>
      <c r="AV96" s="73">
        <f t="shared" si="22"/>
        <v>23852.468475616</v>
      </c>
      <c r="AW96" s="73">
        <f t="shared" si="22"/>
        <v>8590.159454764</v>
      </c>
      <c r="AX96" s="73">
        <f t="shared" si="22"/>
        <v>37.84113992699999</v>
      </c>
      <c r="AY96" s="73">
        <f t="shared" si="22"/>
        <v>0</v>
      </c>
      <c r="AZ96" s="73">
        <f t="shared" si="22"/>
        <v>26061.640158932998</v>
      </c>
      <c r="BA96" s="73">
        <f t="shared" si="22"/>
        <v>0</v>
      </c>
      <c r="BB96" s="73">
        <f t="shared" si="22"/>
        <v>0</v>
      </c>
      <c r="BC96" s="73">
        <f t="shared" si="22"/>
        <v>0</v>
      </c>
      <c r="BD96" s="73">
        <f t="shared" si="22"/>
        <v>0</v>
      </c>
      <c r="BE96" s="73">
        <f t="shared" si="22"/>
        <v>0</v>
      </c>
      <c r="BF96" s="73">
        <f t="shared" si="22"/>
        <v>8947.175036167999</v>
      </c>
      <c r="BG96" s="73">
        <f t="shared" si="22"/>
        <v>713.8595499</v>
      </c>
      <c r="BH96" s="73">
        <f t="shared" si="22"/>
        <v>59.656852686</v>
      </c>
      <c r="BI96" s="73">
        <f t="shared" si="22"/>
        <v>0</v>
      </c>
      <c r="BJ96" s="73">
        <f t="shared" si="22"/>
        <v>3725.4427505452045</v>
      </c>
      <c r="BK96" s="115">
        <f>+BK94++BK70+BK65+BK38+BK83</f>
        <v>114300.1012474582</v>
      </c>
      <c r="BL96" s="86"/>
      <c r="BM96" s="86"/>
      <c r="BN96" s="86"/>
    </row>
    <row r="97" spans="1:63" ht="4.5" customHeight="1">
      <c r="A97" s="10"/>
      <c r="B97" s="10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4"/>
    </row>
    <row r="98" spans="1:63" ht="14.25" customHeight="1">
      <c r="A98" s="10" t="s">
        <v>5</v>
      </c>
      <c r="B98" s="104" t="s">
        <v>24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4"/>
    </row>
    <row r="99" spans="1:63" ht="14.25" customHeight="1">
      <c r="A99" s="27"/>
      <c r="B99" s="104"/>
      <c r="C99" s="47">
        <v>0</v>
      </c>
      <c r="D99" s="45">
        <v>0</v>
      </c>
      <c r="E99" s="40">
        <v>0</v>
      </c>
      <c r="F99" s="40">
        <v>0</v>
      </c>
      <c r="G99" s="46">
        <v>0</v>
      </c>
      <c r="H99" s="63">
        <v>0</v>
      </c>
      <c r="I99" s="40">
        <v>0</v>
      </c>
      <c r="J99" s="40">
        <v>0</v>
      </c>
      <c r="K99" s="40">
        <v>0</v>
      </c>
      <c r="L99" s="46">
        <v>0</v>
      </c>
      <c r="M99" s="63">
        <v>0</v>
      </c>
      <c r="N99" s="45">
        <v>0</v>
      </c>
      <c r="O99" s="40">
        <v>0</v>
      </c>
      <c r="P99" s="40">
        <v>0</v>
      </c>
      <c r="Q99" s="46">
        <v>0</v>
      </c>
      <c r="R99" s="63">
        <v>0</v>
      </c>
      <c r="S99" s="40">
        <v>0</v>
      </c>
      <c r="T99" s="40">
        <v>0</v>
      </c>
      <c r="U99" s="40">
        <v>0</v>
      </c>
      <c r="V99" s="46">
        <v>0</v>
      </c>
      <c r="W99" s="63">
        <v>0</v>
      </c>
      <c r="X99" s="40">
        <v>0</v>
      </c>
      <c r="Y99" s="40">
        <v>0</v>
      </c>
      <c r="Z99" s="40">
        <v>0</v>
      </c>
      <c r="AA99" s="46">
        <v>0</v>
      </c>
      <c r="AB99" s="63">
        <v>0</v>
      </c>
      <c r="AC99" s="40">
        <v>0</v>
      </c>
      <c r="AD99" s="40">
        <v>0</v>
      </c>
      <c r="AE99" s="40">
        <v>0</v>
      </c>
      <c r="AF99" s="46">
        <v>0</v>
      </c>
      <c r="AG99" s="63">
        <v>0</v>
      </c>
      <c r="AH99" s="40">
        <v>0</v>
      </c>
      <c r="AI99" s="40">
        <v>0</v>
      </c>
      <c r="AJ99" s="40">
        <v>0</v>
      </c>
      <c r="AK99" s="46">
        <v>0</v>
      </c>
      <c r="AL99" s="63">
        <v>0</v>
      </c>
      <c r="AM99" s="40">
        <v>0</v>
      </c>
      <c r="AN99" s="40">
        <v>0</v>
      </c>
      <c r="AO99" s="40">
        <v>0</v>
      </c>
      <c r="AP99" s="46">
        <v>0</v>
      </c>
      <c r="AQ99" s="63">
        <v>0</v>
      </c>
      <c r="AR99" s="45">
        <v>0</v>
      </c>
      <c r="AS99" s="40">
        <v>0</v>
      </c>
      <c r="AT99" s="40">
        <v>0</v>
      </c>
      <c r="AU99" s="46">
        <v>0</v>
      </c>
      <c r="AV99" s="63">
        <v>0</v>
      </c>
      <c r="AW99" s="40">
        <v>0</v>
      </c>
      <c r="AX99" s="40">
        <v>0</v>
      </c>
      <c r="AY99" s="40">
        <v>0</v>
      </c>
      <c r="AZ99" s="46">
        <v>0</v>
      </c>
      <c r="BA99" s="38">
        <v>0</v>
      </c>
      <c r="BB99" s="39">
        <v>0</v>
      </c>
      <c r="BC99" s="38">
        <v>0</v>
      </c>
      <c r="BD99" s="38">
        <v>0</v>
      </c>
      <c r="BE99" s="41">
        <v>0</v>
      </c>
      <c r="BF99" s="38">
        <v>0</v>
      </c>
      <c r="BG99" s="39">
        <v>0</v>
      </c>
      <c r="BH99" s="38">
        <v>0</v>
      </c>
      <c r="BI99" s="38">
        <v>0</v>
      </c>
      <c r="BJ99" s="41">
        <v>0</v>
      </c>
      <c r="BK99" s="80">
        <f>SUM(C99:BJ99)</f>
        <v>0</v>
      </c>
    </row>
    <row r="100" spans="1:63" ht="13.5" thickBot="1">
      <c r="A100" s="35"/>
      <c r="B100" s="105" t="s">
        <v>74</v>
      </c>
      <c r="C100" s="116">
        <f>SUM(C99)</f>
        <v>0</v>
      </c>
      <c r="D100" s="117">
        <f aca="true" t="shared" si="23" ref="D100:BK100">SUM(D99)</f>
        <v>0</v>
      </c>
      <c r="E100" s="117">
        <f t="shared" si="23"/>
        <v>0</v>
      </c>
      <c r="F100" s="117">
        <f t="shared" si="23"/>
        <v>0</v>
      </c>
      <c r="G100" s="118">
        <f t="shared" si="23"/>
        <v>0</v>
      </c>
      <c r="H100" s="119">
        <f t="shared" si="23"/>
        <v>0</v>
      </c>
      <c r="I100" s="117">
        <f t="shared" si="23"/>
        <v>0</v>
      </c>
      <c r="J100" s="117">
        <f t="shared" si="23"/>
        <v>0</v>
      </c>
      <c r="K100" s="117">
        <f t="shared" si="23"/>
        <v>0</v>
      </c>
      <c r="L100" s="118">
        <f t="shared" si="23"/>
        <v>0</v>
      </c>
      <c r="M100" s="119">
        <f t="shared" si="23"/>
        <v>0</v>
      </c>
      <c r="N100" s="117">
        <f t="shared" si="23"/>
        <v>0</v>
      </c>
      <c r="O100" s="117">
        <f t="shared" si="23"/>
        <v>0</v>
      </c>
      <c r="P100" s="117">
        <f t="shared" si="23"/>
        <v>0</v>
      </c>
      <c r="Q100" s="118">
        <f t="shared" si="23"/>
        <v>0</v>
      </c>
      <c r="R100" s="119">
        <f t="shared" si="23"/>
        <v>0</v>
      </c>
      <c r="S100" s="117">
        <f t="shared" si="23"/>
        <v>0</v>
      </c>
      <c r="T100" s="117">
        <f t="shared" si="23"/>
        <v>0</v>
      </c>
      <c r="U100" s="117">
        <f t="shared" si="23"/>
        <v>0</v>
      </c>
      <c r="V100" s="118">
        <f t="shared" si="23"/>
        <v>0</v>
      </c>
      <c r="W100" s="119">
        <f t="shared" si="23"/>
        <v>0</v>
      </c>
      <c r="X100" s="117">
        <f t="shared" si="23"/>
        <v>0</v>
      </c>
      <c r="Y100" s="117">
        <f t="shared" si="23"/>
        <v>0</v>
      </c>
      <c r="Z100" s="117">
        <f t="shared" si="23"/>
        <v>0</v>
      </c>
      <c r="AA100" s="118">
        <f t="shared" si="23"/>
        <v>0</v>
      </c>
      <c r="AB100" s="119">
        <f t="shared" si="23"/>
        <v>0</v>
      </c>
      <c r="AC100" s="117">
        <f t="shared" si="23"/>
        <v>0</v>
      </c>
      <c r="AD100" s="117">
        <f t="shared" si="23"/>
        <v>0</v>
      </c>
      <c r="AE100" s="117">
        <f t="shared" si="23"/>
        <v>0</v>
      </c>
      <c r="AF100" s="118">
        <f t="shared" si="23"/>
        <v>0</v>
      </c>
      <c r="AG100" s="119">
        <f t="shared" si="23"/>
        <v>0</v>
      </c>
      <c r="AH100" s="117">
        <f t="shared" si="23"/>
        <v>0</v>
      </c>
      <c r="AI100" s="117">
        <f t="shared" si="23"/>
        <v>0</v>
      </c>
      <c r="AJ100" s="117">
        <f t="shared" si="23"/>
        <v>0</v>
      </c>
      <c r="AK100" s="118">
        <f t="shared" si="23"/>
        <v>0</v>
      </c>
      <c r="AL100" s="119">
        <f t="shared" si="23"/>
        <v>0</v>
      </c>
      <c r="AM100" s="117">
        <f t="shared" si="23"/>
        <v>0</v>
      </c>
      <c r="AN100" s="117">
        <f t="shared" si="23"/>
        <v>0</v>
      </c>
      <c r="AO100" s="117">
        <f t="shared" si="23"/>
        <v>0</v>
      </c>
      <c r="AP100" s="118">
        <f t="shared" si="23"/>
        <v>0</v>
      </c>
      <c r="AQ100" s="119">
        <f t="shared" si="23"/>
        <v>0</v>
      </c>
      <c r="AR100" s="117">
        <f t="shared" si="23"/>
        <v>0</v>
      </c>
      <c r="AS100" s="117">
        <f t="shared" si="23"/>
        <v>0</v>
      </c>
      <c r="AT100" s="117">
        <f t="shared" si="23"/>
        <v>0</v>
      </c>
      <c r="AU100" s="118">
        <f t="shared" si="23"/>
        <v>0</v>
      </c>
      <c r="AV100" s="119">
        <f t="shared" si="23"/>
        <v>0</v>
      </c>
      <c r="AW100" s="117">
        <f t="shared" si="23"/>
        <v>0</v>
      </c>
      <c r="AX100" s="117">
        <f t="shared" si="23"/>
        <v>0</v>
      </c>
      <c r="AY100" s="117">
        <f t="shared" si="23"/>
        <v>0</v>
      </c>
      <c r="AZ100" s="118">
        <f t="shared" si="23"/>
        <v>0</v>
      </c>
      <c r="BA100" s="116">
        <f t="shared" si="23"/>
        <v>0</v>
      </c>
      <c r="BB100" s="117">
        <f t="shared" si="23"/>
        <v>0</v>
      </c>
      <c r="BC100" s="117">
        <f t="shared" si="23"/>
        <v>0</v>
      </c>
      <c r="BD100" s="117">
        <f t="shared" si="23"/>
        <v>0</v>
      </c>
      <c r="BE100" s="120">
        <f t="shared" si="23"/>
        <v>0</v>
      </c>
      <c r="BF100" s="119">
        <f t="shared" si="23"/>
        <v>0</v>
      </c>
      <c r="BG100" s="117">
        <f t="shared" si="23"/>
        <v>0</v>
      </c>
      <c r="BH100" s="117">
        <f t="shared" si="23"/>
        <v>0</v>
      </c>
      <c r="BI100" s="117">
        <f t="shared" si="23"/>
        <v>0</v>
      </c>
      <c r="BJ100" s="118">
        <f t="shared" si="23"/>
        <v>0</v>
      </c>
      <c r="BK100" s="121">
        <f t="shared" si="23"/>
        <v>0</v>
      </c>
    </row>
    <row r="101" spans="1:63" ht="6" customHeight="1">
      <c r="A101" s="3"/>
      <c r="B101" s="15"/>
      <c r="C101" s="23"/>
      <c r="D101" s="29"/>
      <c r="E101" s="23"/>
      <c r="F101" s="23"/>
      <c r="G101" s="23"/>
      <c r="H101" s="23"/>
      <c r="I101" s="23"/>
      <c r="J101" s="23"/>
      <c r="K101" s="23"/>
      <c r="L101" s="23"/>
      <c r="M101" s="23"/>
      <c r="N101" s="29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9"/>
      <c r="AS101" s="23"/>
      <c r="AT101" s="23"/>
      <c r="AU101" s="23"/>
      <c r="AV101" s="23"/>
      <c r="AW101" s="23"/>
      <c r="AX101" s="23"/>
      <c r="AY101" s="23"/>
      <c r="AZ101" s="23"/>
      <c r="BA101" s="23"/>
      <c r="BB101" s="29"/>
      <c r="BC101" s="23"/>
      <c r="BD101" s="23"/>
      <c r="BE101" s="23"/>
      <c r="BF101" s="23"/>
      <c r="BG101" s="29"/>
      <c r="BH101" s="23"/>
      <c r="BI101" s="23"/>
      <c r="BJ101" s="23"/>
      <c r="BK101" s="25"/>
    </row>
    <row r="102" spans="1:63" ht="12.75">
      <c r="A102" s="3"/>
      <c r="B102" s="3" t="s">
        <v>104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6" t="s">
        <v>89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1:63" ht="12.75">
      <c r="A103" s="3"/>
      <c r="B103" s="3" t="s">
        <v>105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3:63" ht="12.75"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91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 t="s">
        <v>96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92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 t="s">
        <v>97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93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7" spans="2:63" ht="12.75"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37" t="s">
        <v>94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10" ht="12.75">
      <c r="BJ110" s="86"/>
    </row>
    <row r="112" spans="3:63" ht="12.7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</row>
    <row r="115" spans="4:63" ht="12.75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2:BK22"/>
    <mergeCell ref="C25:BK2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1:BK41"/>
    <mergeCell ref="M3:V3"/>
    <mergeCell ref="C12:BK12"/>
    <mergeCell ref="C16:BK16"/>
    <mergeCell ref="C19:BK19"/>
    <mergeCell ref="C86:BK86"/>
    <mergeCell ref="C42:BK42"/>
    <mergeCell ref="C39:BK39"/>
    <mergeCell ref="C45:BK45"/>
    <mergeCell ref="C66:BK66"/>
    <mergeCell ref="C67:BK67"/>
    <mergeCell ref="C71:BK71"/>
    <mergeCell ref="C95:BK95"/>
    <mergeCell ref="A1:A5"/>
    <mergeCell ref="C68:BK68"/>
    <mergeCell ref="C97:BK97"/>
    <mergeCell ref="C98:BK98"/>
    <mergeCell ref="C72:BK72"/>
    <mergeCell ref="C73:BK73"/>
    <mergeCell ref="C76:BK76"/>
    <mergeCell ref="C84:BK84"/>
    <mergeCell ref="C85:BK8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5" max="55" width="16.57421875" style="0" customWidth="1"/>
  </cols>
  <sheetData>
    <row r="2" spans="2:12" ht="12.75">
      <c r="B2" s="157" t="s">
        <v>157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0.008505711</v>
      </c>
      <c r="E5" s="84">
        <v>0.057011473</v>
      </c>
      <c r="F5" s="84">
        <v>5.273997925</v>
      </c>
      <c r="G5" s="84">
        <v>0.223440595</v>
      </c>
      <c r="H5" s="84">
        <v>0.06868077</v>
      </c>
      <c r="I5" s="84">
        <v>0</v>
      </c>
      <c r="J5" s="74">
        <v>0</v>
      </c>
      <c r="K5" s="79">
        <v>5.631636474</v>
      </c>
      <c r="L5" s="84">
        <v>0</v>
      </c>
    </row>
    <row r="6" spans="2:12" ht="12.75">
      <c r="B6" s="11">
        <v>2</v>
      </c>
      <c r="C6" s="13" t="s">
        <v>34</v>
      </c>
      <c r="D6" s="84">
        <v>37.931244083</v>
      </c>
      <c r="E6" s="84">
        <v>107.278298885</v>
      </c>
      <c r="F6" s="84">
        <v>1330.101751759</v>
      </c>
      <c r="G6" s="84">
        <v>111.701016544</v>
      </c>
      <c r="H6" s="84">
        <v>19.287966169</v>
      </c>
      <c r="I6" s="84">
        <v>0</v>
      </c>
      <c r="J6" s="74">
        <v>4.4340187676024865</v>
      </c>
      <c r="K6" s="79">
        <v>1610.7342962076025</v>
      </c>
      <c r="L6" s="84">
        <v>0</v>
      </c>
    </row>
    <row r="7" spans="2:12" ht="12.75">
      <c r="B7" s="11">
        <v>3</v>
      </c>
      <c r="C7" s="12" t="s">
        <v>35</v>
      </c>
      <c r="D7" s="84">
        <v>4.770005579</v>
      </c>
      <c r="E7" s="84">
        <v>0.32404012</v>
      </c>
      <c r="F7" s="84">
        <v>10.249965148</v>
      </c>
      <c r="G7" s="84">
        <v>0.222173691</v>
      </c>
      <c r="H7" s="84">
        <v>0.04715165</v>
      </c>
      <c r="I7" s="84">
        <v>0</v>
      </c>
      <c r="J7" s="74">
        <v>0</v>
      </c>
      <c r="K7" s="79">
        <v>15.613336188</v>
      </c>
      <c r="L7" s="84">
        <v>0</v>
      </c>
    </row>
    <row r="8" spans="2:12" ht="12.75">
      <c r="B8" s="11">
        <v>4</v>
      </c>
      <c r="C8" s="13" t="s">
        <v>36</v>
      </c>
      <c r="D8" s="84">
        <v>19.153392862</v>
      </c>
      <c r="E8" s="84">
        <v>67.963487644</v>
      </c>
      <c r="F8" s="84">
        <v>518.574103598</v>
      </c>
      <c r="G8" s="84">
        <v>22.613039662</v>
      </c>
      <c r="H8" s="84">
        <v>9.918844183</v>
      </c>
      <c r="I8" s="84">
        <v>0</v>
      </c>
      <c r="J8" s="74">
        <v>0.09920791398437175</v>
      </c>
      <c r="K8" s="79">
        <v>638.3220758629844</v>
      </c>
      <c r="L8" s="84">
        <v>0</v>
      </c>
    </row>
    <row r="9" spans="2:12" ht="12.75">
      <c r="B9" s="11">
        <v>5</v>
      </c>
      <c r="C9" s="13" t="s">
        <v>37</v>
      </c>
      <c r="D9" s="84">
        <v>30.840511668</v>
      </c>
      <c r="E9" s="84">
        <v>58.133764693</v>
      </c>
      <c r="F9" s="84">
        <v>737.117951147</v>
      </c>
      <c r="G9" s="84">
        <v>57.551716235</v>
      </c>
      <c r="H9" s="84">
        <v>9.092567056</v>
      </c>
      <c r="I9" s="84">
        <v>0</v>
      </c>
      <c r="J9" s="74">
        <v>0.0083775571809025</v>
      </c>
      <c r="K9" s="79">
        <v>892.7448883561808</v>
      </c>
      <c r="L9" s="84">
        <v>0</v>
      </c>
    </row>
    <row r="10" spans="2:12" ht="12.75">
      <c r="B10" s="11">
        <v>6</v>
      </c>
      <c r="C10" s="13" t="s">
        <v>38</v>
      </c>
      <c r="D10" s="84">
        <v>6.588363086</v>
      </c>
      <c r="E10" s="84">
        <v>39.346532767</v>
      </c>
      <c r="F10" s="84">
        <v>270.80342073</v>
      </c>
      <c r="G10" s="84">
        <v>23.655047254</v>
      </c>
      <c r="H10" s="84">
        <v>36.304143459</v>
      </c>
      <c r="I10" s="84">
        <v>0</v>
      </c>
      <c r="J10" s="74">
        <v>0.1855554457455489</v>
      </c>
      <c r="K10" s="79">
        <v>376.88306274174556</v>
      </c>
      <c r="L10" s="84">
        <v>0</v>
      </c>
    </row>
    <row r="11" spans="2:12" ht="12.75">
      <c r="B11" s="11">
        <v>7</v>
      </c>
      <c r="C11" s="13" t="s">
        <v>39</v>
      </c>
      <c r="D11" s="84">
        <v>28.577290446</v>
      </c>
      <c r="E11" s="84">
        <v>44.604925831</v>
      </c>
      <c r="F11" s="84">
        <v>529.189030561</v>
      </c>
      <c r="G11" s="84">
        <v>69.704145974</v>
      </c>
      <c r="H11" s="84">
        <v>8.709744648</v>
      </c>
      <c r="I11" s="84">
        <v>0</v>
      </c>
      <c r="J11" s="74">
        <v>1.3199940348046824</v>
      </c>
      <c r="K11" s="79">
        <v>682.1051314948046</v>
      </c>
      <c r="L11" s="84">
        <v>0</v>
      </c>
    </row>
    <row r="12" spans="2:12" ht="12.75">
      <c r="B12" s="11">
        <v>8</v>
      </c>
      <c r="C12" s="12" t="s">
        <v>40</v>
      </c>
      <c r="D12" s="84">
        <v>0.182521729</v>
      </c>
      <c r="E12" s="84">
        <v>10.245061591</v>
      </c>
      <c r="F12" s="84">
        <v>20.845285656</v>
      </c>
      <c r="G12" s="84">
        <v>2.218395977</v>
      </c>
      <c r="H12" s="84">
        <v>0.157280109</v>
      </c>
      <c r="I12" s="84">
        <v>0</v>
      </c>
      <c r="J12" s="74">
        <v>0.008718297704494797</v>
      </c>
      <c r="K12" s="79">
        <v>33.657263359704494</v>
      </c>
      <c r="L12" s="84">
        <v>0</v>
      </c>
    </row>
    <row r="13" spans="2:12" ht="12.75">
      <c r="B13" s="11">
        <v>9</v>
      </c>
      <c r="C13" s="12" t="s">
        <v>41</v>
      </c>
      <c r="D13" s="84">
        <v>0.065272047</v>
      </c>
      <c r="E13" s="84">
        <v>0.948859391</v>
      </c>
      <c r="F13" s="84">
        <v>13.36744878</v>
      </c>
      <c r="G13" s="84">
        <v>1.009999443</v>
      </c>
      <c r="H13" s="84">
        <v>0.027218429</v>
      </c>
      <c r="I13" s="84">
        <v>0</v>
      </c>
      <c r="J13" s="74">
        <v>0</v>
      </c>
      <c r="K13" s="79">
        <v>15.41879809</v>
      </c>
      <c r="L13" s="84">
        <v>0</v>
      </c>
    </row>
    <row r="14" spans="2:12" ht="12.75">
      <c r="B14" s="11">
        <v>10</v>
      </c>
      <c r="C14" s="13" t="s">
        <v>42</v>
      </c>
      <c r="D14" s="84">
        <v>21.579001148</v>
      </c>
      <c r="E14" s="84">
        <v>204.585571899</v>
      </c>
      <c r="F14" s="84">
        <v>710.165144902</v>
      </c>
      <c r="G14" s="84">
        <v>109.014473036</v>
      </c>
      <c r="H14" s="84">
        <v>6.162922509</v>
      </c>
      <c r="I14" s="84">
        <v>0</v>
      </c>
      <c r="J14" s="74">
        <v>0.04414366290942356</v>
      </c>
      <c r="K14" s="79">
        <v>1051.5512571569093</v>
      </c>
      <c r="L14" s="84">
        <v>0</v>
      </c>
    </row>
    <row r="15" spans="2:12" ht="12.75">
      <c r="B15" s="11">
        <v>11</v>
      </c>
      <c r="C15" s="13" t="s">
        <v>43</v>
      </c>
      <c r="D15" s="84">
        <v>336.491896955</v>
      </c>
      <c r="E15" s="84">
        <v>849.519880803</v>
      </c>
      <c r="F15" s="84">
        <v>6082.525945097</v>
      </c>
      <c r="G15" s="84">
        <v>815.980504603</v>
      </c>
      <c r="H15" s="84">
        <v>102.279748747</v>
      </c>
      <c r="I15" s="84">
        <v>0</v>
      </c>
      <c r="J15" s="74">
        <v>98.56353016373038</v>
      </c>
      <c r="K15" s="79">
        <v>8285.36150636873</v>
      </c>
      <c r="L15" s="84">
        <v>0</v>
      </c>
    </row>
    <row r="16" spans="2:12" ht="12.75">
      <c r="B16" s="11">
        <v>12</v>
      </c>
      <c r="C16" s="13" t="s">
        <v>44</v>
      </c>
      <c r="D16" s="84">
        <v>1069.184776581</v>
      </c>
      <c r="E16" s="84">
        <v>2352.294014186</v>
      </c>
      <c r="F16" s="84">
        <v>1898.122794043</v>
      </c>
      <c r="G16" s="84">
        <v>154.032825675</v>
      </c>
      <c r="H16" s="84">
        <v>54.519482193</v>
      </c>
      <c r="I16" s="84">
        <v>0</v>
      </c>
      <c r="J16" s="74">
        <v>0.9688109305506152</v>
      </c>
      <c r="K16" s="79">
        <v>5529.12270360855</v>
      </c>
      <c r="L16" s="84">
        <v>0</v>
      </c>
    </row>
    <row r="17" spans="2:12" ht="12.75">
      <c r="B17" s="11">
        <v>13</v>
      </c>
      <c r="C17" s="13" t="s">
        <v>45</v>
      </c>
      <c r="D17" s="84">
        <v>1.429237842</v>
      </c>
      <c r="E17" s="84">
        <v>4.646673662</v>
      </c>
      <c r="F17" s="84">
        <v>107.481578322</v>
      </c>
      <c r="G17" s="84">
        <v>5.614003588</v>
      </c>
      <c r="H17" s="84">
        <v>1.934706889</v>
      </c>
      <c r="I17" s="84">
        <v>0</v>
      </c>
      <c r="J17" s="74">
        <v>0.14042198500747957</v>
      </c>
      <c r="K17" s="79">
        <v>121.24662228800749</v>
      </c>
      <c r="L17" s="84">
        <v>0</v>
      </c>
    </row>
    <row r="18" spans="2:12" ht="12.75">
      <c r="B18" s="11">
        <v>14</v>
      </c>
      <c r="C18" s="13" t="s">
        <v>46</v>
      </c>
      <c r="D18" s="84">
        <v>0.437767667</v>
      </c>
      <c r="E18" s="84">
        <v>1.962073402</v>
      </c>
      <c r="F18" s="84">
        <v>59.114577356</v>
      </c>
      <c r="G18" s="84">
        <v>2.465290941</v>
      </c>
      <c r="H18" s="84">
        <v>1.068582535</v>
      </c>
      <c r="I18" s="84">
        <v>0</v>
      </c>
      <c r="J18" s="74">
        <v>0</v>
      </c>
      <c r="K18" s="79">
        <v>65.048291901</v>
      </c>
      <c r="L18" s="84">
        <v>0</v>
      </c>
    </row>
    <row r="19" spans="2:12" ht="12.75">
      <c r="B19" s="11">
        <v>15</v>
      </c>
      <c r="C19" s="13" t="s">
        <v>47</v>
      </c>
      <c r="D19" s="84">
        <v>28.731827982</v>
      </c>
      <c r="E19" s="84">
        <v>64.097069054</v>
      </c>
      <c r="F19" s="84">
        <v>909.820185408</v>
      </c>
      <c r="G19" s="84">
        <v>111.722848535</v>
      </c>
      <c r="H19" s="84">
        <v>10.967577908</v>
      </c>
      <c r="I19" s="84">
        <v>0</v>
      </c>
      <c r="J19" s="74">
        <v>0.02969742963397727</v>
      </c>
      <c r="K19" s="79">
        <v>1125.3692063166338</v>
      </c>
      <c r="L19" s="84">
        <v>0</v>
      </c>
    </row>
    <row r="20" spans="2:12" ht="12.75">
      <c r="B20" s="11">
        <v>16</v>
      </c>
      <c r="C20" s="13" t="s">
        <v>48</v>
      </c>
      <c r="D20" s="84">
        <v>1800.62042711</v>
      </c>
      <c r="E20" s="84">
        <v>1309.159792112</v>
      </c>
      <c r="F20" s="84">
        <v>5675.393011007</v>
      </c>
      <c r="G20" s="84">
        <v>384.527902363</v>
      </c>
      <c r="H20" s="84">
        <v>128.819179755</v>
      </c>
      <c r="I20" s="84">
        <v>0</v>
      </c>
      <c r="J20" s="74">
        <v>11.402275666931146</v>
      </c>
      <c r="K20" s="79">
        <v>9309.922588013931</v>
      </c>
      <c r="L20" s="84">
        <v>0</v>
      </c>
    </row>
    <row r="21" spans="2:12" ht="12.75">
      <c r="B21" s="11">
        <v>17</v>
      </c>
      <c r="C21" s="12" t="s">
        <v>49</v>
      </c>
      <c r="D21" s="84">
        <v>68.568785231</v>
      </c>
      <c r="E21" s="84">
        <v>118.807956824</v>
      </c>
      <c r="F21" s="84">
        <v>1243.651054332</v>
      </c>
      <c r="G21" s="84">
        <v>103.678112692</v>
      </c>
      <c r="H21" s="84">
        <v>21.214033724</v>
      </c>
      <c r="I21" s="84">
        <v>0</v>
      </c>
      <c r="J21" s="74">
        <v>1.2726976968969148</v>
      </c>
      <c r="K21" s="79">
        <v>1557.1926404998972</v>
      </c>
      <c r="L21" s="84">
        <v>0</v>
      </c>
    </row>
    <row r="22" spans="2:12" ht="12.75">
      <c r="B22" s="11">
        <v>18</v>
      </c>
      <c r="C22" s="13" t="s">
        <v>50</v>
      </c>
      <c r="D22" s="84">
        <v>0.000175297</v>
      </c>
      <c r="E22" s="84">
        <v>0</v>
      </c>
      <c r="F22" s="84">
        <v>1.062876906</v>
      </c>
      <c r="G22" s="84">
        <v>0.005099781</v>
      </c>
      <c r="H22" s="84">
        <v>0.014702221</v>
      </c>
      <c r="I22" s="84">
        <v>0</v>
      </c>
      <c r="J22" s="74">
        <v>0</v>
      </c>
      <c r="K22" s="79">
        <v>1.082854205</v>
      </c>
      <c r="L22" s="84">
        <v>0</v>
      </c>
    </row>
    <row r="23" spans="2:12" ht="12.75">
      <c r="B23" s="11">
        <v>19</v>
      </c>
      <c r="C23" s="13" t="s">
        <v>51</v>
      </c>
      <c r="D23" s="84">
        <v>164.83695319</v>
      </c>
      <c r="E23" s="84">
        <v>115.494764047</v>
      </c>
      <c r="F23" s="84">
        <v>1366.267339609</v>
      </c>
      <c r="G23" s="84">
        <v>149.63419941</v>
      </c>
      <c r="H23" s="84">
        <v>17.69809409</v>
      </c>
      <c r="I23" s="84">
        <v>0</v>
      </c>
      <c r="J23" s="74">
        <v>2.1560668247704307</v>
      </c>
      <c r="K23" s="79">
        <v>1816.0874171707706</v>
      </c>
      <c r="L23" s="84">
        <v>0</v>
      </c>
    </row>
    <row r="24" spans="2:12" ht="12.75">
      <c r="B24" s="11">
        <v>20</v>
      </c>
      <c r="C24" s="12" t="s">
        <v>52</v>
      </c>
      <c r="D24" s="84">
        <v>11390.966990303</v>
      </c>
      <c r="E24" s="84">
        <v>8342.28626277219</v>
      </c>
      <c r="F24" s="84">
        <v>21406.896931934</v>
      </c>
      <c r="G24" s="84">
        <v>3223.530732281728</v>
      </c>
      <c r="H24" s="84">
        <v>1044.034210233</v>
      </c>
      <c r="I24" s="84">
        <v>0</v>
      </c>
      <c r="J24" s="74">
        <v>142.19984577170328</v>
      </c>
      <c r="K24" s="79">
        <v>45549.91497329562</v>
      </c>
      <c r="L24" s="84">
        <v>0</v>
      </c>
    </row>
    <row r="25" spans="2:12" ht="12.75">
      <c r="B25" s="11">
        <v>21</v>
      </c>
      <c r="C25" s="13" t="s">
        <v>53</v>
      </c>
      <c r="D25" s="84">
        <v>0.204915899</v>
      </c>
      <c r="E25" s="84">
        <v>0.018075576</v>
      </c>
      <c r="F25" s="84">
        <v>9.403605645</v>
      </c>
      <c r="G25" s="84">
        <v>0.448944422</v>
      </c>
      <c r="H25" s="84">
        <v>0.247614953</v>
      </c>
      <c r="I25" s="84">
        <v>0</v>
      </c>
      <c r="J25" s="74">
        <v>6.329425110603295E-05</v>
      </c>
      <c r="K25" s="79">
        <v>10.323219789251107</v>
      </c>
      <c r="L25" s="84">
        <v>0</v>
      </c>
    </row>
    <row r="26" spans="2:12" ht="12.75">
      <c r="B26" s="11">
        <v>22</v>
      </c>
      <c r="C26" s="12" t="s">
        <v>54</v>
      </c>
      <c r="D26" s="84">
        <v>1.730927504</v>
      </c>
      <c r="E26" s="84">
        <v>4.369644725</v>
      </c>
      <c r="F26" s="84">
        <v>24.209761882</v>
      </c>
      <c r="G26" s="84">
        <v>1.032283151</v>
      </c>
      <c r="H26" s="84">
        <v>0.825467851</v>
      </c>
      <c r="I26" s="84">
        <v>0</v>
      </c>
      <c r="J26" s="74">
        <v>0.00010406662145041</v>
      </c>
      <c r="K26" s="79">
        <v>32.16818917962146</v>
      </c>
      <c r="L26" s="84">
        <v>0</v>
      </c>
    </row>
    <row r="27" spans="2:12" ht="12.75">
      <c r="B27" s="11">
        <v>23</v>
      </c>
      <c r="C27" s="12" t="s">
        <v>55</v>
      </c>
      <c r="D27" s="84">
        <v>0.288173528</v>
      </c>
      <c r="E27" s="84">
        <v>0.009214034</v>
      </c>
      <c r="F27" s="84">
        <v>2.119771453</v>
      </c>
      <c r="G27" s="84">
        <v>0.208109622</v>
      </c>
      <c r="H27" s="84">
        <v>0.021723038</v>
      </c>
      <c r="I27" s="84">
        <v>0</v>
      </c>
      <c r="J27" s="74">
        <v>0</v>
      </c>
      <c r="K27" s="79">
        <v>2.6469916749999998</v>
      </c>
      <c r="L27" s="84">
        <v>0</v>
      </c>
    </row>
    <row r="28" spans="2:12" ht="12.75">
      <c r="B28" s="11">
        <v>24</v>
      </c>
      <c r="C28" s="13" t="s">
        <v>56</v>
      </c>
      <c r="D28" s="84">
        <v>0.109051326</v>
      </c>
      <c r="E28" s="84">
        <v>0.19458178</v>
      </c>
      <c r="F28" s="84">
        <v>10.621191341</v>
      </c>
      <c r="G28" s="84">
        <v>0.307943783</v>
      </c>
      <c r="H28" s="84">
        <v>0.465761852</v>
      </c>
      <c r="I28" s="84">
        <v>0</v>
      </c>
      <c r="J28" s="74">
        <v>1.7897552295771555</v>
      </c>
      <c r="K28" s="79">
        <v>13.488285311577155</v>
      </c>
      <c r="L28" s="84">
        <v>0</v>
      </c>
    </row>
    <row r="29" spans="2:12" ht="12.75">
      <c r="B29" s="11">
        <v>25</v>
      </c>
      <c r="C29" s="13" t="s">
        <v>99</v>
      </c>
      <c r="D29" s="84">
        <v>1999.779628596</v>
      </c>
      <c r="E29" s="84">
        <v>1418.841221082</v>
      </c>
      <c r="F29" s="84">
        <v>4420.622870403</v>
      </c>
      <c r="G29" s="84">
        <v>452.597702889</v>
      </c>
      <c r="H29" s="84">
        <v>151.409417283</v>
      </c>
      <c r="I29" s="84">
        <v>0</v>
      </c>
      <c r="J29" s="74">
        <v>10.973092300050263</v>
      </c>
      <c r="K29" s="79">
        <v>8454.223932553048</v>
      </c>
      <c r="L29" s="84">
        <v>0</v>
      </c>
    </row>
    <row r="30" spans="2:12" ht="12.75">
      <c r="B30" s="11">
        <v>26</v>
      </c>
      <c r="C30" s="13" t="s">
        <v>100</v>
      </c>
      <c r="D30" s="84">
        <v>111.411775352</v>
      </c>
      <c r="E30" s="84">
        <v>48.914563627</v>
      </c>
      <c r="F30" s="84">
        <v>640.331872865</v>
      </c>
      <c r="G30" s="84">
        <v>65.8872341</v>
      </c>
      <c r="H30" s="84">
        <v>10.184034083</v>
      </c>
      <c r="I30" s="84">
        <v>0</v>
      </c>
      <c r="J30" s="74">
        <v>0.5124787954905673</v>
      </c>
      <c r="K30" s="79">
        <v>877.2419588224907</v>
      </c>
      <c r="L30" s="84">
        <v>0</v>
      </c>
    </row>
    <row r="31" spans="2:12" ht="12.75">
      <c r="B31" s="11">
        <v>27</v>
      </c>
      <c r="C31" s="13" t="s">
        <v>15</v>
      </c>
      <c r="D31" s="84">
        <v>367.74015522</v>
      </c>
      <c r="E31" s="84">
        <v>482.8221231</v>
      </c>
      <c r="F31" s="84">
        <v>4147.720015366</v>
      </c>
      <c r="G31" s="84">
        <v>425.870235262</v>
      </c>
      <c r="H31" s="84">
        <v>83.002055429</v>
      </c>
      <c r="I31" s="84">
        <v>0</v>
      </c>
      <c r="J31" s="74">
        <v>0</v>
      </c>
      <c r="K31" s="79">
        <v>5507.154584377</v>
      </c>
      <c r="L31" s="84">
        <v>0</v>
      </c>
    </row>
    <row r="32" spans="2:12" ht="12.75">
      <c r="B32" s="11">
        <v>28</v>
      </c>
      <c r="C32" s="13" t="s">
        <v>101</v>
      </c>
      <c r="D32" s="84">
        <v>1.783359283</v>
      </c>
      <c r="E32" s="84">
        <v>4.241543491</v>
      </c>
      <c r="F32" s="84">
        <v>36.886203535</v>
      </c>
      <c r="G32" s="84">
        <v>2.545513578</v>
      </c>
      <c r="H32" s="84">
        <v>2.441620905</v>
      </c>
      <c r="I32" s="84">
        <v>0</v>
      </c>
      <c r="J32" s="74">
        <v>0.06674068132499979</v>
      </c>
      <c r="K32" s="79">
        <v>47.964981473325</v>
      </c>
      <c r="L32" s="84">
        <v>0</v>
      </c>
    </row>
    <row r="33" spans="2:12" ht="12.75">
      <c r="B33" s="11">
        <v>29</v>
      </c>
      <c r="C33" s="13" t="s">
        <v>57</v>
      </c>
      <c r="D33" s="84">
        <v>19.021351232</v>
      </c>
      <c r="E33" s="84">
        <v>85.781372133</v>
      </c>
      <c r="F33" s="84">
        <v>1087.880036427</v>
      </c>
      <c r="G33" s="84">
        <v>57.350222749</v>
      </c>
      <c r="H33" s="84">
        <v>17.201775636</v>
      </c>
      <c r="I33" s="84">
        <v>0</v>
      </c>
      <c r="J33" s="74">
        <v>0.27402974200554675</v>
      </c>
      <c r="K33" s="79">
        <v>1267.5087879190057</v>
      </c>
      <c r="L33" s="84">
        <v>0</v>
      </c>
    </row>
    <row r="34" spans="2:12" ht="12.75">
      <c r="B34" s="11">
        <v>30</v>
      </c>
      <c r="C34" s="13" t="s">
        <v>58</v>
      </c>
      <c r="D34" s="84">
        <v>187.357500615</v>
      </c>
      <c r="E34" s="84">
        <v>144.523973803</v>
      </c>
      <c r="F34" s="84">
        <v>1996.697464806</v>
      </c>
      <c r="G34" s="84">
        <v>109.883380914</v>
      </c>
      <c r="H34" s="84">
        <v>23.251569231</v>
      </c>
      <c r="I34" s="84">
        <v>0</v>
      </c>
      <c r="J34" s="74">
        <v>0.8601449915712146</v>
      </c>
      <c r="K34" s="79">
        <v>2462.574034360571</v>
      </c>
      <c r="L34" s="84">
        <v>0</v>
      </c>
    </row>
    <row r="35" spans="2:12" ht="12.75">
      <c r="B35" s="11">
        <v>31</v>
      </c>
      <c r="C35" s="12" t="s">
        <v>59</v>
      </c>
      <c r="D35" s="84">
        <v>1.693673736</v>
      </c>
      <c r="E35" s="84">
        <v>0.296397491</v>
      </c>
      <c r="F35" s="84">
        <v>27.501178414</v>
      </c>
      <c r="G35" s="84">
        <v>1.943018942</v>
      </c>
      <c r="H35" s="84">
        <v>0.160280346</v>
      </c>
      <c r="I35" s="84">
        <v>0</v>
      </c>
      <c r="J35" s="74">
        <v>0.00010872632091833881</v>
      </c>
      <c r="K35" s="79">
        <v>31.59465765532092</v>
      </c>
      <c r="L35" s="84">
        <v>0</v>
      </c>
    </row>
    <row r="36" spans="2:12" ht="12.75">
      <c r="B36" s="11">
        <v>32</v>
      </c>
      <c r="C36" s="13" t="s">
        <v>60</v>
      </c>
      <c r="D36" s="84">
        <v>872.595083164</v>
      </c>
      <c r="E36" s="84">
        <v>603.873145799</v>
      </c>
      <c r="F36" s="84">
        <v>3168.507663245</v>
      </c>
      <c r="G36" s="84">
        <v>390.331244738</v>
      </c>
      <c r="H36" s="84">
        <v>96.539846734</v>
      </c>
      <c r="I36" s="84">
        <v>0</v>
      </c>
      <c r="J36" s="74">
        <v>6.547412064645625</v>
      </c>
      <c r="K36" s="79">
        <v>5138.394395744646</v>
      </c>
      <c r="L36" s="84">
        <v>0</v>
      </c>
    </row>
    <row r="37" spans="2:12" ht="12.75">
      <c r="B37" s="11">
        <v>33</v>
      </c>
      <c r="C37" s="13" t="s">
        <v>95</v>
      </c>
      <c r="D37" s="84">
        <v>60.677777354</v>
      </c>
      <c r="E37" s="84">
        <v>39.897366559</v>
      </c>
      <c r="F37" s="84">
        <v>114.191730584</v>
      </c>
      <c r="G37" s="85">
        <v>6.640684301</v>
      </c>
      <c r="H37" s="85">
        <v>1.403244342</v>
      </c>
      <c r="I37" s="84">
        <v>0</v>
      </c>
      <c r="J37" s="74">
        <v>1.5439588008019343</v>
      </c>
      <c r="K37" s="79">
        <v>224.35476194080192</v>
      </c>
      <c r="L37" s="84">
        <v>0</v>
      </c>
    </row>
    <row r="38" spans="2:12" ht="12.75">
      <c r="B38" s="11">
        <v>34</v>
      </c>
      <c r="C38" s="13" t="s">
        <v>61</v>
      </c>
      <c r="D38" s="84">
        <v>0.108863383</v>
      </c>
      <c r="E38" s="84">
        <v>0.215516747</v>
      </c>
      <c r="F38" s="84">
        <v>10.103957505</v>
      </c>
      <c r="G38" s="84">
        <v>0.27564052</v>
      </c>
      <c r="H38" s="84">
        <v>0.247755544</v>
      </c>
      <c r="I38" s="84">
        <v>0</v>
      </c>
      <c r="J38" s="74">
        <v>0.00011746325742070531</v>
      </c>
      <c r="K38" s="79">
        <v>10.951851162257421</v>
      </c>
      <c r="L38" s="84">
        <v>0</v>
      </c>
    </row>
    <row r="39" spans="2:12" ht="12.75">
      <c r="B39" s="11">
        <v>35</v>
      </c>
      <c r="C39" s="13" t="s">
        <v>62</v>
      </c>
      <c r="D39" s="84">
        <v>301.041943967</v>
      </c>
      <c r="E39" s="84">
        <v>458.29464971</v>
      </c>
      <c r="F39" s="84">
        <v>3740.388141658</v>
      </c>
      <c r="G39" s="84">
        <v>344.160653159</v>
      </c>
      <c r="H39" s="84">
        <v>50.9321239</v>
      </c>
      <c r="I39" s="84">
        <v>0</v>
      </c>
      <c r="J39" s="74">
        <v>10.215759888310153</v>
      </c>
      <c r="K39" s="79">
        <v>4905.0332722823105</v>
      </c>
      <c r="L39" s="84">
        <v>0</v>
      </c>
    </row>
    <row r="40" spans="2:12" ht="12.75">
      <c r="B40" s="11">
        <v>36</v>
      </c>
      <c r="C40" s="13" t="s">
        <v>63</v>
      </c>
      <c r="D40" s="84">
        <v>17.061481563</v>
      </c>
      <c r="E40" s="84">
        <v>28.358138039</v>
      </c>
      <c r="F40" s="84">
        <v>479.743295317</v>
      </c>
      <c r="G40" s="84">
        <v>32.283196339</v>
      </c>
      <c r="H40" s="84">
        <v>6.753967528</v>
      </c>
      <c r="I40" s="84">
        <v>0</v>
      </c>
      <c r="J40" s="74">
        <v>0.029655104030476907</v>
      </c>
      <c r="K40" s="79">
        <v>564.2297338900304</v>
      </c>
      <c r="L40" s="84">
        <v>0</v>
      </c>
    </row>
    <row r="41" spans="2:12" ht="12.75">
      <c r="B41" s="11">
        <v>37</v>
      </c>
      <c r="C41" s="13" t="s">
        <v>64</v>
      </c>
      <c r="D41" s="84">
        <v>1459.787132825</v>
      </c>
      <c r="E41" s="84">
        <v>771.505714834</v>
      </c>
      <c r="F41" s="84">
        <v>3343.020002571</v>
      </c>
      <c r="G41" s="84">
        <v>409.662533812</v>
      </c>
      <c r="H41" s="84">
        <v>82.121588599</v>
      </c>
      <c r="I41" s="84">
        <v>0</v>
      </c>
      <c r="J41" s="74">
        <v>1.1400871155849845</v>
      </c>
      <c r="K41" s="79">
        <v>6067.237059756585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20413.357741064003</v>
      </c>
      <c r="E42" s="87">
        <f t="shared" si="0"/>
        <v>17783.913283686186</v>
      </c>
      <c r="F42" s="87">
        <f t="shared" si="0"/>
        <v>66155.973157237</v>
      </c>
      <c r="G42" s="87">
        <f t="shared" si="0"/>
        <v>7650.533510561728</v>
      </c>
      <c r="H42" s="87">
        <f>SUM(H5:H41)</f>
        <v>1999.5366845310004</v>
      </c>
      <c r="I42" s="87">
        <f t="shared" si="0"/>
        <v>0</v>
      </c>
      <c r="J42" s="87">
        <f t="shared" si="0"/>
        <v>296.78687041300003</v>
      </c>
      <c r="K42" s="87">
        <f>SUM(K5:K41)</f>
        <v>114300.10124749292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2022-07-10T14:08:38Z</cp:lastPrinted>
  <dcterms:created xsi:type="dcterms:W3CDTF">2014-01-06T04:43:23Z</dcterms:created>
  <dcterms:modified xsi:type="dcterms:W3CDTF">2022-10-10T10:21:18Z</dcterms:modified>
  <cp:category/>
  <cp:version/>
  <cp:contentType/>
  <cp:contentStatus/>
</cp:coreProperties>
</file>