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<sst xmlns="http://schemas.openxmlformats.org/spreadsheetml/2006/main" count="191" uniqueCount="157">
  <si>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</si>
  <si>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</si>
  <si>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</si>
  <si>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</si>
  <si>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</si>
  <si>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</si>
  <si>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</si>
  <si>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</si>
  <si>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</si>
  <si>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</si>
  <si>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</si>
  <si>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</si>
  <si>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</si>
  <si>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</si>
  <si>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</si>
  <si>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</si>
  <si>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</si>
  <si>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</si>
  <si>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</si>
  <si>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</si>
  <si>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</si>
  <si>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</si>
  <si>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</si>
  <si>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</si>
  <si>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</si>
  <si>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</si>
  <si>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</si>
  <si>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</si>
  <si>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</si>
  <si>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</si>
  <si>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</si>
  <si>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</si>
  <si>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</si>
  <si>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</si>
  <si>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</si>
  <si>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</si>
  <si>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</si>
  <si>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</si>
  <si>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</si>
  <si>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</si>
  <si>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</si>
  <si>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</si>
  <si>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</si>
  <si>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</si>
  <si>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</si>
  <si>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</si>
  <si>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</si>
  <si>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</si>
  <si>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</si>
  <si>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</si>
  <si>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</si>
  <si>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</si>
  <si>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</si>
  <si>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</si>
  <si>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</si>
  <si>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</si>
  <si>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</si>
  <si>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</si>
  <si>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</si>
  <si>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</si>
  <si>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</si>
  <si>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</si>
  <si>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</si>
  <si>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</si>
  <si>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</si>
  <si>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</si>
  <si>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</si>
  <si>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</si>
  <si>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</si>
  <si>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</si>
  <si>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</si>
  <si>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</si>
  <si>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</si>
  <si>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</si>
  <si>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</si>
  <si>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</si>
  <si>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</si>
  <si>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</si>
  <si>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</si>
  <si>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</si>
  <si>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</si>
  <si>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</si>
  <si>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</si>
  <si>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</si>
  <si>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</si>
  <si>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</si>
  <si>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</si>
  <si>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</si>
  <si>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</si>
  <si>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</si>
  <si>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</si>
  <si>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</si>
  <si>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</si>
  <si>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</si>
  <si>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</si>
  <si>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</si>
  <si>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</si>
  <si>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</si>
  <si>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</si>
  <si>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</si>
  <si>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</si>
  <si>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</si>
  <si>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</si>
  <si>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</si>
  <si>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</si>
  <si>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</si>
  <si>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</si>
  <si>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</si>
  <si>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</si>
  <si>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</si>
  <si>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</si>
  <si>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</si>
  <si>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</si>
  <si>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</si>
  <si>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</si>
  <si>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</si>
  <si>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</si>
  <si>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</si>
  <si>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</si>
  <si>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</si>
  <si>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</si>
  <si>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</si>
  <si>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</si>
  <si>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</si>
  <si>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</si>
  <si>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</si>
  <si>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</si>
  <si>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</si>
  <si>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</si>
  <si>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</si>
  <si>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</si>
  <si>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</si>
  <si>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</si>
  <si>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</si>
  <si>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</si>
  <si>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</si>
  <si>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</si>
  <si>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</si>
  <si>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</si>
  <si>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</si>
  <si>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</si>
  <si>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</si>
  <si>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</si>
  <si>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</si>
  <si>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</si>
  <si>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</si>
  <si>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</si>
  <si>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</si>
  <si>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</si>
  <si>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</si>
  <si>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</si>
  <si>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</si>
  <si>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</si>
  <si>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</si>
  <si>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Mutual Fund: Average Assets Under Management (AAUM) as on 28.02.2022 (All figures in Rs. Crore)</t>
  </si>
  <si>
    <t>Table showing State wise /Union Territory wise contribution to AAUM of category of schemes as on 28.02.2022</t>
  </si>
  <si>
    <t>DSP Global Innovation Fund of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</si>
</sst>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4"/>
  <sheetViews>
    <sheetView zoomScale="85" zoomScaleNormal="85" zoomScalePageLayoutView="0" workbookViewId="0" topLeftCell="A1">
      <pane xSplit="2" ySplit="5" topLeftCell="AN7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93" sqref="C93:BJ93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132</v>
      </c>
      <c r="C8" s="47">
        <v>0</v>
      </c>
      <c r="D8" s="45">
        <v>136.531233578</v>
      </c>
      <c r="E8" s="40">
        <v>0</v>
      </c>
      <c r="F8" s="40">
        <v>0</v>
      </c>
      <c r="G8" s="40">
        <v>0</v>
      </c>
      <c r="H8" s="40">
        <v>4.590543279</v>
      </c>
      <c r="I8" s="40">
        <v>977.777314068</v>
      </c>
      <c r="J8" s="40">
        <v>294.027345764</v>
      </c>
      <c r="K8" s="40">
        <v>0</v>
      </c>
      <c r="L8" s="40">
        <v>126.212715359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1.271379643</v>
      </c>
      <c r="S8" s="40">
        <v>14.402388438</v>
      </c>
      <c r="T8" s="40">
        <v>2.037293711</v>
      </c>
      <c r="U8" s="40">
        <v>0</v>
      </c>
      <c r="V8" s="40">
        <v>18.801504851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0.001375529</v>
      </c>
      <c r="AM8" s="40">
        <v>0</v>
      </c>
      <c r="AN8" s="40">
        <v>0</v>
      </c>
      <c r="AO8" s="40">
        <v>0</v>
      </c>
      <c r="AP8" s="40">
        <v>0.049162525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17.486560772</v>
      </c>
      <c r="AW8" s="40">
        <v>508.545212718</v>
      </c>
      <c r="AX8" s="40">
        <v>10.041039038</v>
      </c>
      <c r="AY8" s="40">
        <v>0</v>
      </c>
      <c r="AZ8" s="40">
        <v>189.641800253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9.403538235</v>
      </c>
      <c r="BG8" s="45">
        <v>37.636316092</v>
      </c>
      <c r="BH8" s="40">
        <v>2.213845757</v>
      </c>
      <c r="BI8" s="40">
        <v>0</v>
      </c>
      <c r="BJ8" s="40">
        <v>30.136894587</v>
      </c>
      <c r="BK8" s="108">
        <v>2380.807464197</v>
      </c>
    </row>
    <row r="9" spans="1:63" ht="12.75">
      <c r="A9" s="10"/>
      <c r="B9" s="21" t="s">
        <v>133</v>
      </c>
      <c r="C9" s="47">
        <v>0</v>
      </c>
      <c r="D9" s="45">
        <v>365.732017097</v>
      </c>
      <c r="E9" s="40">
        <v>0</v>
      </c>
      <c r="F9" s="40">
        <v>0</v>
      </c>
      <c r="G9" s="48">
        <v>0</v>
      </c>
      <c r="H9" s="47">
        <v>56.795815784</v>
      </c>
      <c r="I9" s="40">
        <v>5439.998988438</v>
      </c>
      <c r="J9" s="40">
        <v>378.075949764</v>
      </c>
      <c r="K9" s="48">
        <v>0</v>
      </c>
      <c r="L9" s="48">
        <v>400.182565249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24.888317963</v>
      </c>
      <c r="S9" s="40">
        <v>49.81975714</v>
      </c>
      <c r="T9" s="40">
        <v>1.619210597</v>
      </c>
      <c r="U9" s="40">
        <v>0</v>
      </c>
      <c r="V9" s="48">
        <v>55.18525152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0.047486595</v>
      </c>
      <c r="AC9" s="40">
        <v>42.126373142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0.017764229</v>
      </c>
      <c r="AM9" s="40">
        <v>0</v>
      </c>
      <c r="AN9" s="40">
        <v>0</v>
      </c>
      <c r="AO9" s="48">
        <v>0</v>
      </c>
      <c r="AP9" s="48">
        <v>0.004246724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91.294630155</v>
      </c>
      <c r="AW9" s="40">
        <v>1615.999137171</v>
      </c>
      <c r="AX9" s="40">
        <v>3.051430725</v>
      </c>
      <c r="AY9" s="48">
        <v>0</v>
      </c>
      <c r="AZ9" s="48">
        <v>566.447715893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36.025771695</v>
      </c>
      <c r="BG9" s="45">
        <v>44.532190312</v>
      </c>
      <c r="BH9" s="40">
        <v>0</v>
      </c>
      <c r="BI9" s="40">
        <v>0</v>
      </c>
      <c r="BJ9" s="40">
        <v>69.096958132</v>
      </c>
      <c r="BK9" s="108">
        <v>9240.941578325</v>
      </c>
    </row>
    <row r="10" spans="1:63" ht="12.75">
      <c r="A10" s="10"/>
      <c r="B10" s="21" t="s">
        <v>127</v>
      </c>
      <c r="C10" s="47">
        <v>0</v>
      </c>
      <c r="D10" s="45">
        <v>256.786398297</v>
      </c>
      <c r="E10" s="40">
        <v>0</v>
      </c>
      <c r="F10" s="40">
        <v>0</v>
      </c>
      <c r="G10" s="46">
        <v>0</v>
      </c>
      <c r="H10" s="47">
        <v>18.827401484</v>
      </c>
      <c r="I10" s="40">
        <v>2176.188750578</v>
      </c>
      <c r="J10" s="40">
        <v>13.369618144</v>
      </c>
      <c r="K10" s="48">
        <v>0</v>
      </c>
      <c r="L10" s="46">
        <v>202.45548885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5.292541931</v>
      </c>
      <c r="S10" s="40">
        <v>17.589036133</v>
      </c>
      <c r="T10" s="40">
        <v>3.861415647</v>
      </c>
      <c r="U10" s="40">
        <v>0</v>
      </c>
      <c r="V10" s="46">
        <v>3.900863065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10.921024606</v>
      </c>
      <c r="AW10" s="40">
        <v>397.262317809</v>
      </c>
      <c r="AX10" s="40">
        <v>0</v>
      </c>
      <c r="AY10" s="48">
        <v>0</v>
      </c>
      <c r="AZ10" s="46">
        <v>64.163493382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4.631489772</v>
      </c>
      <c r="BG10" s="45">
        <v>12.55784078</v>
      </c>
      <c r="BH10" s="40">
        <v>2.152812943</v>
      </c>
      <c r="BI10" s="40">
        <v>0</v>
      </c>
      <c r="BJ10" s="40">
        <v>12.093442508</v>
      </c>
      <c r="BK10" s="108">
        <v>3202.053935929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759.049648972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80.21376054699999</v>
      </c>
      <c r="I11" s="76">
        <f t="shared" si="0"/>
        <v>8593.965053084</v>
      </c>
      <c r="J11" s="76">
        <f t="shared" si="0"/>
        <v>685.472913672</v>
      </c>
      <c r="K11" s="76">
        <f t="shared" si="0"/>
        <v>0</v>
      </c>
      <c r="L11" s="76">
        <f t="shared" si="0"/>
        <v>728.8507694580001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31.452239536999997</v>
      </c>
      <c r="S11" s="76">
        <f t="shared" si="0"/>
        <v>81.81118171099999</v>
      </c>
      <c r="T11" s="76">
        <f t="shared" si="0"/>
        <v>7.517919955</v>
      </c>
      <c r="U11" s="76">
        <f t="shared" si="0"/>
        <v>0</v>
      </c>
      <c r="V11" s="76">
        <f t="shared" si="0"/>
        <v>77.887619436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0.047486595</v>
      </c>
      <c r="AC11" s="76">
        <f t="shared" si="0"/>
        <v>42.126373142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0.019139758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0.053409249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119.702215533</v>
      </c>
      <c r="AW11" s="76">
        <f t="shared" si="0"/>
        <v>2521.8066676979997</v>
      </c>
      <c r="AX11" s="76">
        <f t="shared" si="0"/>
        <v>13.092469762999999</v>
      </c>
      <c r="AY11" s="76">
        <f t="shared" si="0"/>
        <v>0</v>
      </c>
      <c r="AZ11" s="76">
        <f t="shared" si="0"/>
        <v>820.253009528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50.060799702000004</v>
      </c>
      <c r="BG11" s="76">
        <f t="shared" si="0"/>
        <v>94.72634718399999</v>
      </c>
      <c r="BH11" s="76">
        <f t="shared" si="0"/>
        <v>4.3666587</v>
      </c>
      <c r="BI11" s="76">
        <f t="shared" si="0"/>
        <v>0</v>
      </c>
      <c r="BJ11" s="76">
        <f t="shared" si="0"/>
        <v>111.327295227</v>
      </c>
      <c r="BK11" s="109">
        <f>SUM(BK8:BK10)</f>
        <v>14823.802978451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57.166766436</v>
      </c>
      <c r="E13" s="40">
        <v>0</v>
      </c>
      <c r="F13" s="40">
        <v>0</v>
      </c>
      <c r="G13" s="46">
        <v>0</v>
      </c>
      <c r="H13" s="47">
        <v>41.874610253</v>
      </c>
      <c r="I13" s="40">
        <v>53.694635866</v>
      </c>
      <c r="J13" s="40">
        <v>0</v>
      </c>
      <c r="K13" s="48">
        <v>0</v>
      </c>
      <c r="L13" s="46">
        <v>82.715192487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18.713049517</v>
      </c>
      <c r="S13" s="40">
        <v>2.09723902</v>
      </c>
      <c r="T13" s="40">
        <v>0</v>
      </c>
      <c r="U13" s="40">
        <v>0</v>
      </c>
      <c r="V13" s="46">
        <v>12.796004054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0.080027963</v>
      </c>
      <c r="AS13" s="40">
        <v>0</v>
      </c>
      <c r="AT13" s="48">
        <v>0</v>
      </c>
      <c r="AU13" s="46">
        <v>0</v>
      </c>
      <c r="AV13" s="47">
        <v>20.32485237</v>
      </c>
      <c r="AW13" s="40">
        <v>29.951929199</v>
      </c>
      <c r="AX13" s="40">
        <v>6.240036132</v>
      </c>
      <c r="AY13" s="48">
        <v>0</v>
      </c>
      <c r="AZ13" s="46">
        <v>84.043226851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5.020429402</v>
      </c>
      <c r="BG13" s="45">
        <v>0.05865759</v>
      </c>
      <c r="BH13" s="40">
        <v>0</v>
      </c>
      <c r="BI13" s="40">
        <v>0</v>
      </c>
      <c r="BJ13" s="40">
        <v>4.534875875</v>
      </c>
      <c r="BK13" s="108">
        <v>419.311533015</v>
      </c>
      <c r="BL13" s="86"/>
    </row>
    <row r="14" spans="1:64" ht="12.75">
      <c r="A14" s="10"/>
      <c r="B14" s="21" t="s">
        <v>123</v>
      </c>
      <c r="C14" s="47">
        <v>0</v>
      </c>
      <c r="D14" s="45">
        <v>6.264608133</v>
      </c>
      <c r="E14" s="40">
        <v>0</v>
      </c>
      <c r="F14" s="40">
        <v>0</v>
      </c>
      <c r="G14" s="46">
        <v>0</v>
      </c>
      <c r="H14" s="47">
        <v>5.229860347</v>
      </c>
      <c r="I14" s="40">
        <v>24.095962454</v>
      </c>
      <c r="J14" s="40">
        <v>0</v>
      </c>
      <c r="K14" s="48">
        <v>0</v>
      </c>
      <c r="L14" s="46">
        <v>6.75785123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1.944479782</v>
      </c>
      <c r="S14" s="40">
        <v>0</v>
      </c>
      <c r="T14" s="40">
        <v>0</v>
      </c>
      <c r="U14" s="40">
        <v>0</v>
      </c>
      <c r="V14" s="46">
        <v>0.648134998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9.8523E-05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1.888223799</v>
      </c>
      <c r="AW14" s="40">
        <v>0.145006682</v>
      </c>
      <c r="AX14" s="40">
        <v>0</v>
      </c>
      <c r="AY14" s="48">
        <v>0</v>
      </c>
      <c r="AZ14" s="46">
        <v>11.405589948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0.452286681</v>
      </c>
      <c r="BG14" s="45">
        <v>0</v>
      </c>
      <c r="BH14" s="40">
        <v>0</v>
      </c>
      <c r="BI14" s="40">
        <v>0</v>
      </c>
      <c r="BJ14" s="40">
        <v>0.337436632</v>
      </c>
      <c r="BK14" s="108">
        <v>59.169539209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63.431374569000006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47.1044706</v>
      </c>
      <c r="I15" s="77">
        <f t="shared" si="1"/>
        <v>77.79059832</v>
      </c>
      <c r="J15" s="77">
        <f t="shared" si="1"/>
        <v>0</v>
      </c>
      <c r="K15" s="77">
        <f t="shared" si="1"/>
        <v>0</v>
      </c>
      <c r="L15" s="77">
        <f t="shared" si="1"/>
        <v>89.473043717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20.657529299</v>
      </c>
      <c r="S15" s="77">
        <f t="shared" si="1"/>
        <v>2.09723902</v>
      </c>
      <c r="T15" s="77">
        <f t="shared" si="1"/>
        <v>0</v>
      </c>
      <c r="U15" s="77">
        <f t="shared" si="1"/>
        <v>0</v>
      </c>
      <c r="V15" s="77">
        <f t="shared" si="1"/>
        <v>13.444139052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9.8523E-05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0.080027963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22.213076168999997</v>
      </c>
      <c r="AW15" s="77">
        <f t="shared" si="2"/>
        <v>30.096935881</v>
      </c>
      <c r="AX15" s="77">
        <f t="shared" si="2"/>
        <v>6.240036132</v>
      </c>
      <c r="AY15" s="77">
        <f t="shared" si="2"/>
        <v>0</v>
      </c>
      <c r="AZ15" s="77">
        <f t="shared" si="2"/>
        <v>95.448816799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5.472716083000001</v>
      </c>
      <c r="BG15" s="77">
        <f t="shared" si="2"/>
        <v>0.05865759</v>
      </c>
      <c r="BH15" s="77">
        <f t="shared" si="2"/>
        <v>0</v>
      </c>
      <c r="BI15" s="77">
        <f t="shared" si="2"/>
        <v>0</v>
      </c>
      <c r="BJ15" s="77">
        <f t="shared" si="2"/>
        <v>4.872312507</v>
      </c>
      <c r="BK15" s="110">
        <f>SUM(BK13:BK14)</f>
        <v>478.481072224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135</v>
      </c>
      <c r="C17" s="47">
        <v>0</v>
      </c>
      <c r="D17" s="45">
        <v>12.56803929</v>
      </c>
      <c r="E17" s="40">
        <v>0</v>
      </c>
      <c r="F17" s="40">
        <v>0</v>
      </c>
      <c r="G17" s="46">
        <v>0</v>
      </c>
      <c r="H17" s="63">
        <v>0.136350127</v>
      </c>
      <c r="I17" s="40">
        <v>29.42229889</v>
      </c>
      <c r="J17" s="40">
        <v>0</v>
      </c>
      <c r="K17" s="40">
        <v>0</v>
      </c>
      <c r="L17" s="46">
        <v>3.269993808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0.037703987</v>
      </c>
      <c r="S17" s="40">
        <v>0</v>
      </c>
      <c r="T17" s="40">
        <v>0</v>
      </c>
      <c r="U17" s="40">
        <v>0</v>
      </c>
      <c r="V17" s="46">
        <v>2.349092224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0.136658328</v>
      </c>
      <c r="AW17" s="40">
        <v>3.077873964</v>
      </c>
      <c r="AX17" s="40">
        <v>0</v>
      </c>
      <c r="AY17" s="40">
        <v>0</v>
      </c>
      <c r="AZ17" s="46">
        <v>9.43448651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0.05914495</v>
      </c>
      <c r="BG17" s="45">
        <v>0</v>
      </c>
      <c r="BH17" s="40">
        <v>0</v>
      </c>
      <c r="BI17" s="40">
        <v>0</v>
      </c>
      <c r="BJ17" s="48">
        <v>0.131123297</v>
      </c>
      <c r="BK17" s="108">
        <v>60.622765375</v>
      </c>
      <c r="BL17" s="86"/>
    </row>
    <row r="18" spans="1:64" ht="12.75">
      <c r="A18" s="10"/>
      <c r="B18" s="106" t="s">
        <v>150</v>
      </c>
      <c r="C18" s="47">
        <v>0</v>
      </c>
      <c r="D18" s="45">
        <v>0.505274736</v>
      </c>
      <c r="E18" s="40">
        <v>0</v>
      </c>
      <c r="F18" s="40">
        <v>0</v>
      </c>
      <c r="G18" s="46">
        <v>0</v>
      </c>
      <c r="H18" s="63">
        <v>0.485281543</v>
      </c>
      <c r="I18" s="40">
        <v>5.053757911</v>
      </c>
      <c r="J18" s="40">
        <v>0</v>
      </c>
      <c r="K18" s="40">
        <v>0</v>
      </c>
      <c r="L18" s="46">
        <v>7.698871255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0.071900572</v>
      </c>
      <c r="S18" s="40">
        <v>0</v>
      </c>
      <c r="T18" s="40">
        <v>0</v>
      </c>
      <c r="U18" s="40">
        <v>0</v>
      </c>
      <c r="V18" s="46">
        <v>0.32580115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0.09543649</v>
      </c>
      <c r="AW18" s="40">
        <v>20.992452432</v>
      </c>
      <c r="AX18" s="40">
        <v>0</v>
      </c>
      <c r="AY18" s="40">
        <v>0</v>
      </c>
      <c r="AZ18" s="46">
        <v>6.19389652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0.02827748</v>
      </c>
      <c r="BG18" s="45">
        <v>0</v>
      </c>
      <c r="BH18" s="40">
        <v>0</v>
      </c>
      <c r="BI18" s="40">
        <v>0</v>
      </c>
      <c r="BJ18" s="48">
        <v>0.229754513</v>
      </c>
      <c r="BK18" s="108">
        <v>41.680704602</v>
      </c>
      <c r="BL18" s="86"/>
    </row>
    <row r="19" spans="1:64" ht="12.75">
      <c r="A19" s="10"/>
      <c r="B19" s="106" t="s">
        <v>136</v>
      </c>
      <c r="C19" s="47">
        <v>0</v>
      </c>
      <c r="D19" s="45">
        <v>6.204167855</v>
      </c>
      <c r="E19" s="40">
        <v>0</v>
      </c>
      <c r="F19" s="40">
        <v>0</v>
      </c>
      <c r="G19" s="46">
        <v>0</v>
      </c>
      <c r="H19" s="63">
        <v>0.090208428</v>
      </c>
      <c r="I19" s="40">
        <v>0.620416786</v>
      </c>
      <c r="J19" s="40">
        <v>0</v>
      </c>
      <c r="K19" s="40">
        <v>0</v>
      </c>
      <c r="L19" s="46">
        <v>3.056173087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0.03722492</v>
      </c>
      <c r="S19" s="40">
        <v>0</v>
      </c>
      <c r="T19" s="40">
        <v>0</v>
      </c>
      <c r="U19" s="40">
        <v>0</v>
      </c>
      <c r="V19" s="46">
        <v>1.985333714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0.205799889</v>
      </c>
      <c r="AW19" s="40">
        <v>4.366837159</v>
      </c>
      <c r="AX19" s="40">
        <v>0</v>
      </c>
      <c r="AY19" s="40">
        <v>0</v>
      </c>
      <c r="AZ19" s="46">
        <v>9.702393849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0.001601514</v>
      </c>
      <c r="BG19" s="45">
        <v>0</v>
      </c>
      <c r="BH19" s="40">
        <v>0</v>
      </c>
      <c r="BI19" s="40">
        <v>0</v>
      </c>
      <c r="BJ19" s="48">
        <v>0.08622805</v>
      </c>
      <c r="BK19" s="108">
        <v>26.356385251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19.277481881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0.7118400979999999</v>
      </c>
      <c r="I20" s="78">
        <f t="shared" si="3"/>
        <v>35.096473587</v>
      </c>
      <c r="J20" s="78">
        <f t="shared" si="3"/>
        <v>0</v>
      </c>
      <c r="K20" s="78">
        <f t="shared" si="3"/>
        <v>0</v>
      </c>
      <c r="L20" s="78">
        <f t="shared" si="3"/>
        <v>14.02503815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0.14682947899999998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4.660227088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0.437894707</v>
      </c>
      <c r="AW20" s="78">
        <f t="shared" si="4"/>
        <v>28.437163554999998</v>
      </c>
      <c r="AX20" s="78">
        <f t="shared" si="4"/>
        <v>0</v>
      </c>
      <c r="AY20" s="78">
        <f t="shared" si="4"/>
        <v>0</v>
      </c>
      <c r="AZ20" s="78">
        <f t="shared" si="4"/>
        <v>25.330776879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0.089023944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0.44710585999999997</v>
      </c>
      <c r="BK20" s="111">
        <f t="shared" si="4"/>
        <v>128.659855228</v>
      </c>
      <c r="BL20" s="86"/>
    </row>
    <row r="21" spans="1:64" ht="12.75">
      <c r="A21" s="10" t="s">
        <v>70</v>
      </c>
      <c r="B21" s="17" t="s">
        <v>13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52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86"/>
    </row>
    <row r="28" spans="1:64" ht="12.75">
      <c r="A28" s="10"/>
      <c r="B28" s="21" t="s">
        <v>149</v>
      </c>
      <c r="C28" s="47">
        <v>0</v>
      </c>
      <c r="D28" s="45">
        <v>321.254309464</v>
      </c>
      <c r="E28" s="40">
        <v>0</v>
      </c>
      <c r="F28" s="40">
        <v>0</v>
      </c>
      <c r="G28" s="46">
        <v>0</v>
      </c>
      <c r="H28" s="63">
        <v>3.239229954</v>
      </c>
      <c r="I28" s="40">
        <v>1026.406592125</v>
      </c>
      <c r="J28" s="40">
        <v>8.476634649</v>
      </c>
      <c r="K28" s="40">
        <v>0</v>
      </c>
      <c r="L28" s="46">
        <v>287.535617045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1.388464627</v>
      </c>
      <c r="S28" s="40">
        <v>44.822668289</v>
      </c>
      <c r="T28" s="40">
        <v>91.198008182</v>
      </c>
      <c r="U28" s="40">
        <v>0</v>
      </c>
      <c r="V28" s="46">
        <v>30.110604836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15.984280302</v>
      </c>
      <c r="AW28" s="40">
        <v>316.388320665</v>
      </c>
      <c r="AX28" s="40">
        <v>1.610581411</v>
      </c>
      <c r="AY28" s="40">
        <v>0</v>
      </c>
      <c r="AZ28" s="46">
        <v>284.687041987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8.748634742</v>
      </c>
      <c r="BG28" s="45">
        <v>31.008063663</v>
      </c>
      <c r="BH28" s="40">
        <v>11.316309602</v>
      </c>
      <c r="BI28" s="40">
        <v>0</v>
      </c>
      <c r="BJ28" s="46">
        <v>58.326400233</v>
      </c>
      <c r="BK28" s="108">
        <v>2542.501761776</v>
      </c>
      <c r="BL28" s="86"/>
    </row>
    <row r="29" spans="1:64" ht="12.75">
      <c r="A29" s="10"/>
      <c r="B29" s="21" t="s">
        <v>142</v>
      </c>
      <c r="C29" s="47">
        <v>0</v>
      </c>
      <c r="D29" s="45">
        <v>243.737513703</v>
      </c>
      <c r="E29" s="40">
        <v>0</v>
      </c>
      <c r="F29" s="40">
        <v>0</v>
      </c>
      <c r="G29" s="46">
        <v>0</v>
      </c>
      <c r="H29" s="63">
        <v>19.371069985</v>
      </c>
      <c r="I29" s="40">
        <v>1343.071376824</v>
      </c>
      <c r="J29" s="40">
        <v>0.260556659</v>
      </c>
      <c r="K29" s="40">
        <v>0</v>
      </c>
      <c r="L29" s="46">
        <v>473.113281648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6.559746548</v>
      </c>
      <c r="S29" s="40">
        <v>9.500367807</v>
      </c>
      <c r="T29" s="40">
        <v>0</v>
      </c>
      <c r="U29" s="40">
        <v>0</v>
      </c>
      <c r="V29" s="46">
        <v>28.416640832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3.4E-08</v>
      </c>
      <c r="AM29" s="40">
        <v>0</v>
      </c>
      <c r="AN29" s="40">
        <v>0</v>
      </c>
      <c r="AO29" s="40">
        <v>0</v>
      </c>
      <c r="AP29" s="46">
        <v>0.006159011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41.983276005</v>
      </c>
      <c r="AW29" s="40">
        <v>203.349320934</v>
      </c>
      <c r="AX29" s="40">
        <v>16.490580204</v>
      </c>
      <c r="AY29" s="40">
        <v>0</v>
      </c>
      <c r="AZ29" s="46">
        <v>487.110622776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13.52113639</v>
      </c>
      <c r="BG29" s="45">
        <v>9.557482801</v>
      </c>
      <c r="BH29" s="40">
        <v>4.219924782</v>
      </c>
      <c r="BI29" s="40">
        <v>0</v>
      </c>
      <c r="BJ29" s="46">
        <v>55.584955826</v>
      </c>
      <c r="BK29" s="108">
        <v>2955.854012769</v>
      </c>
      <c r="BL29" s="86"/>
    </row>
    <row r="30" spans="1:64" ht="12.75">
      <c r="A30" s="10"/>
      <c r="B30" s="21" t="s">
        <v>144</v>
      </c>
      <c r="C30" s="47">
        <v>0</v>
      </c>
      <c r="D30" s="45">
        <v>187.560959919</v>
      </c>
      <c r="E30" s="40">
        <v>0</v>
      </c>
      <c r="F30" s="40">
        <v>0</v>
      </c>
      <c r="G30" s="46">
        <v>0</v>
      </c>
      <c r="H30" s="63">
        <v>18.337660171</v>
      </c>
      <c r="I30" s="40">
        <v>917.318695059</v>
      </c>
      <c r="J30" s="40">
        <v>6.222550555</v>
      </c>
      <c r="K30" s="40">
        <v>0</v>
      </c>
      <c r="L30" s="46">
        <v>497.105566805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6.464601797</v>
      </c>
      <c r="S30" s="40">
        <v>8.769082016</v>
      </c>
      <c r="T30" s="40">
        <v>1.81744558</v>
      </c>
      <c r="U30" s="40">
        <v>0</v>
      </c>
      <c r="V30" s="46">
        <v>32.630003889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0.067573179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28.351055249</v>
      </c>
      <c r="AW30" s="40">
        <v>333.047240632</v>
      </c>
      <c r="AX30" s="40">
        <v>2.298242588</v>
      </c>
      <c r="AY30" s="40">
        <v>0</v>
      </c>
      <c r="AZ30" s="46">
        <v>697.682692283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8.059180784</v>
      </c>
      <c r="BG30" s="45">
        <v>26.009983917</v>
      </c>
      <c r="BH30" s="40">
        <v>2.089173468</v>
      </c>
      <c r="BI30" s="40">
        <v>0</v>
      </c>
      <c r="BJ30" s="46">
        <v>38.206799903</v>
      </c>
      <c r="BK30" s="108">
        <v>2812.038507794</v>
      </c>
      <c r="BL30" s="86"/>
    </row>
    <row r="31" spans="1:64" ht="12.75">
      <c r="A31" s="10"/>
      <c r="B31" s="21" t="s">
        <v>137</v>
      </c>
      <c r="C31" s="47">
        <v>0</v>
      </c>
      <c r="D31" s="45">
        <v>60.574412207</v>
      </c>
      <c r="E31" s="40">
        <v>0</v>
      </c>
      <c r="F31" s="40">
        <v>0</v>
      </c>
      <c r="G31" s="46">
        <v>0</v>
      </c>
      <c r="H31" s="63">
        <v>2.025722109</v>
      </c>
      <c r="I31" s="40">
        <v>36.890589699</v>
      </c>
      <c r="J31" s="40">
        <v>0</v>
      </c>
      <c r="K31" s="40">
        <v>0</v>
      </c>
      <c r="L31" s="46">
        <v>38.416912741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0.852384972</v>
      </c>
      <c r="S31" s="40">
        <v>13.648449497</v>
      </c>
      <c r="T31" s="40">
        <v>0</v>
      </c>
      <c r="U31" s="40">
        <v>0</v>
      </c>
      <c r="V31" s="46">
        <v>13.398502513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11.028257983</v>
      </c>
      <c r="AW31" s="40">
        <v>58.921600157</v>
      </c>
      <c r="AX31" s="40">
        <v>0</v>
      </c>
      <c r="AY31" s="40">
        <v>0</v>
      </c>
      <c r="AZ31" s="46">
        <v>110.342665726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2.138195245</v>
      </c>
      <c r="BG31" s="45">
        <v>5.625263654</v>
      </c>
      <c r="BH31" s="40">
        <v>2.323100922</v>
      </c>
      <c r="BI31" s="40">
        <v>0</v>
      </c>
      <c r="BJ31" s="46">
        <v>4.854431505</v>
      </c>
      <c r="BK31" s="108">
        <v>361.04048893</v>
      </c>
      <c r="BL31" s="86"/>
    </row>
    <row r="32" spans="1:64" ht="12.75">
      <c r="A32" s="10"/>
      <c r="B32" s="21" t="s">
        <v>143</v>
      </c>
      <c r="C32" s="47">
        <v>0</v>
      </c>
      <c r="D32" s="45">
        <v>177.215060526</v>
      </c>
      <c r="E32" s="40">
        <v>0</v>
      </c>
      <c r="F32" s="40">
        <v>0</v>
      </c>
      <c r="G32" s="46">
        <v>0</v>
      </c>
      <c r="H32" s="63">
        <v>9.802366997</v>
      </c>
      <c r="I32" s="40">
        <v>996.675293785</v>
      </c>
      <c r="J32" s="40">
        <v>0</v>
      </c>
      <c r="K32" s="40">
        <v>0</v>
      </c>
      <c r="L32" s="46">
        <v>157.150691315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4.374126998</v>
      </c>
      <c r="S32" s="40">
        <v>4.936332788</v>
      </c>
      <c r="T32" s="40">
        <v>0.757412227</v>
      </c>
      <c r="U32" s="40">
        <v>0</v>
      </c>
      <c r="V32" s="46">
        <v>24.407481489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0.00721243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11.354959284</v>
      </c>
      <c r="AW32" s="40">
        <v>197.963234096</v>
      </c>
      <c r="AX32" s="40">
        <v>2.666426371</v>
      </c>
      <c r="AY32" s="40">
        <v>0</v>
      </c>
      <c r="AZ32" s="46">
        <v>398.081172819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4.55828171</v>
      </c>
      <c r="BG32" s="45">
        <v>14.656200712</v>
      </c>
      <c r="BH32" s="40">
        <v>0</v>
      </c>
      <c r="BI32" s="40">
        <v>0</v>
      </c>
      <c r="BJ32" s="46">
        <v>30.212083225</v>
      </c>
      <c r="BK32" s="108">
        <v>2034.818336772</v>
      </c>
      <c r="BL32" s="86"/>
    </row>
    <row r="33" spans="1:64" ht="12.75">
      <c r="A33" s="10"/>
      <c r="B33" s="21" t="s">
        <v>139</v>
      </c>
      <c r="C33" s="47">
        <v>0</v>
      </c>
      <c r="D33" s="45">
        <v>288.856036007</v>
      </c>
      <c r="E33" s="40">
        <v>0</v>
      </c>
      <c r="F33" s="40">
        <v>0</v>
      </c>
      <c r="G33" s="46">
        <v>0</v>
      </c>
      <c r="H33" s="63">
        <v>16.857700353</v>
      </c>
      <c r="I33" s="40">
        <v>1403.157328229</v>
      </c>
      <c r="J33" s="40">
        <v>75.311090695</v>
      </c>
      <c r="K33" s="40">
        <v>0</v>
      </c>
      <c r="L33" s="46">
        <v>243.928201503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7.067341364</v>
      </c>
      <c r="S33" s="40">
        <v>16.45492722</v>
      </c>
      <c r="T33" s="40">
        <v>0</v>
      </c>
      <c r="U33" s="40">
        <v>0</v>
      </c>
      <c r="V33" s="46">
        <v>15.437224047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0.011343628</v>
      </c>
      <c r="AC33" s="40">
        <v>0</v>
      </c>
      <c r="AD33" s="40">
        <v>0</v>
      </c>
      <c r="AE33" s="40">
        <v>0</v>
      </c>
      <c r="AF33" s="46">
        <v>0.001896602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56.427914546</v>
      </c>
      <c r="AW33" s="40">
        <v>708.316936795</v>
      </c>
      <c r="AX33" s="40">
        <v>1.656296379</v>
      </c>
      <c r="AY33" s="40">
        <v>0</v>
      </c>
      <c r="AZ33" s="46">
        <v>538.95612259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32.027110421</v>
      </c>
      <c r="BG33" s="45">
        <v>42.638379595</v>
      </c>
      <c r="BH33" s="40">
        <v>3.137143097</v>
      </c>
      <c r="BI33" s="40">
        <v>0</v>
      </c>
      <c r="BJ33" s="46">
        <v>56.913382877</v>
      </c>
      <c r="BK33" s="108">
        <v>3507.156375948</v>
      </c>
      <c r="BL33" s="86"/>
    </row>
    <row r="34" spans="1:64" ht="12.75">
      <c r="A34" s="10"/>
      <c r="B34" s="21" t="s">
        <v>145</v>
      </c>
      <c r="C34" s="47">
        <v>0</v>
      </c>
      <c r="D34" s="45">
        <v>142.125297934</v>
      </c>
      <c r="E34" s="40">
        <v>0</v>
      </c>
      <c r="F34" s="40">
        <v>0</v>
      </c>
      <c r="G34" s="46">
        <v>0</v>
      </c>
      <c r="H34" s="63">
        <v>11.053977599</v>
      </c>
      <c r="I34" s="40">
        <v>79.264488016</v>
      </c>
      <c r="J34" s="40">
        <v>0</v>
      </c>
      <c r="K34" s="40">
        <v>0</v>
      </c>
      <c r="L34" s="46">
        <v>110.418681282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4.986835076</v>
      </c>
      <c r="S34" s="40">
        <v>8.27334171</v>
      </c>
      <c r="T34" s="40">
        <v>0</v>
      </c>
      <c r="U34" s="40">
        <v>0</v>
      </c>
      <c r="V34" s="46">
        <v>4.089478511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0.000117242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9.384889593</v>
      </c>
      <c r="AW34" s="40">
        <v>23.327730459</v>
      </c>
      <c r="AX34" s="40">
        <v>9.35907295</v>
      </c>
      <c r="AY34" s="40">
        <v>0</v>
      </c>
      <c r="AZ34" s="46">
        <v>215.53747968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2.532058594</v>
      </c>
      <c r="BG34" s="45">
        <v>3.108767082</v>
      </c>
      <c r="BH34" s="40">
        <v>0</v>
      </c>
      <c r="BI34" s="40">
        <v>0</v>
      </c>
      <c r="BJ34" s="46">
        <v>9.212585561</v>
      </c>
      <c r="BK34" s="108">
        <v>632.674801289</v>
      </c>
      <c r="BL34" s="86"/>
    </row>
    <row r="35" spans="1:64" ht="12.75">
      <c r="A35" s="10"/>
      <c r="B35" s="21" t="s">
        <v>140</v>
      </c>
      <c r="C35" s="47">
        <v>0</v>
      </c>
      <c r="D35" s="45">
        <v>2.017746025</v>
      </c>
      <c r="E35" s="40">
        <v>0</v>
      </c>
      <c r="F35" s="40">
        <v>0</v>
      </c>
      <c r="G35" s="46">
        <v>0</v>
      </c>
      <c r="H35" s="63">
        <v>2.934798527</v>
      </c>
      <c r="I35" s="40">
        <v>6.763794942</v>
      </c>
      <c r="J35" s="40">
        <v>0</v>
      </c>
      <c r="K35" s="40">
        <v>0</v>
      </c>
      <c r="L35" s="46">
        <v>72.679748427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1.130831036</v>
      </c>
      <c r="S35" s="40">
        <v>0</v>
      </c>
      <c r="T35" s="40">
        <v>0</v>
      </c>
      <c r="U35" s="40">
        <v>0</v>
      </c>
      <c r="V35" s="46">
        <v>1.321774183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0.001823594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0.000119394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21.728492514</v>
      </c>
      <c r="AW35" s="40">
        <v>33.545761791</v>
      </c>
      <c r="AX35" s="40">
        <v>2.997E-06</v>
      </c>
      <c r="AY35" s="40">
        <v>0</v>
      </c>
      <c r="AZ35" s="46">
        <v>89.345369091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7.464746767</v>
      </c>
      <c r="BG35" s="45">
        <v>5.136210141</v>
      </c>
      <c r="BH35" s="40">
        <v>0</v>
      </c>
      <c r="BI35" s="40">
        <v>0</v>
      </c>
      <c r="BJ35" s="46">
        <v>12.569550379</v>
      </c>
      <c r="BK35" s="108">
        <v>256.640769808</v>
      </c>
      <c r="BL35" s="86"/>
    </row>
    <row r="36" spans="1:64" ht="12.75">
      <c r="A36" s="10"/>
      <c r="B36" s="21" t="s">
        <v>141</v>
      </c>
      <c r="C36" s="47">
        <v>0</v>
      </c>
      <c r="D36" s="45">
        <v>0.866784758</v>
      </c>
      <c r="E36" s="40">
        <v>0</v>
      </c>
      <c r="F36" s="40">
        <v>0</v>
      </c>
      <c r="G36" s="46">
        <v>0</v>
      </c>
      <c r="H36" s="63">
        <v>3.093999653</v>
      </c>
      <c r="I36" s="40">
        <v>18.700842908</v>
      </c>
      <c r="J36" s="40">
        <v>0</v>
      </c>
      <c r="K36" s="40">
        <v>0</v>
      </c>
      <c r="L36" s="46">
        <v>6.337259651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1.022450675</v>
      </c>
      <c r="S36" s="40">
        <v>0</v>
      </c>
      <c r="T36" s="40">
        <v>0</v>
      </c>
      <c r="U36" s="40">
        <v>0</v>
      </c>
      <c r="V36" s="46">
        <v>0.584204245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0.003020069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30.316722776</v>
      </c>
      <c r="AW36" s="40">
        <v>17.521827577</v>
      </c>
      <c r="AX36" s="40">
        <v>0</v>
      </c>
      <c r="AY36" s="40">
        <v>0</v>
      </c>
      <c r="AZ36" s="46">
        <v>113.690829058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8.260794263</v>
      </c>
      <c r="BG36" s="45">
        <v>0.931815863</v>
      </c>
      <c r="BH36" s="40">
        <v>0</v>
      </c>
      <c r="BI36" s="40">
        <v>0</v>
      </c>
      <c r="BJ36" s="46">
        <v>19.905654462</v>
      </c>
      <c r="BK36" s="108">
        <v>221.236205958</v>
      </c>
      <c r="BL36" s="86"/>
    </row>
    <row r="37" spans="1:64" ht="12.75">
      <c r="A37" s="10"/>
      <c r="B37" s="21" t="s">
        <v>138</v>
      </c>
      <c r="C37" s="47">
        <v>0</v>
      </c>
      <c r="D37" s="45">
        <v>1.223199375</v>
      </c>
      <c r="E37" s="40">
        <v>0</v>
      </c>
      <c r="F37" s="40">
        <v>0</v>
      </c>
      <c r="G37" s="46">
        <v>0</v>
      </c>
      <c r="H37" s="63">
        <v>15.474768954</v>
      </c>
      <c r="I37" s="40">
        <v>975.599933393</v>
      </c>
      <c r="J37" s="40">
        <v>149.297106307</v>
      </c>
      <c r="K37" s="40">
        <v>13.5861502</v>
      </c>
      <c r="L37" s="46">
        <v>286.374483818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6.038991512</v>
      </c>
      <c r="S37" s="40">
        <v>9.351488628</v>
      </c>
      <c r="T37" s="40">
        <v>0</v>
      </c>
      <c r="U37" s="40">
        <v>0</v>
      </c>
      <c r="V37" s="46">
        <v>11.051092435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0.044533442</v>
      </c>
      <c r="AC37" s="40">
        <v>0.002350522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0.000576575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151.22546596</v>
      </c>
      <c r="AW37" s="40">
        <v>589.538638153</v>
      </c>
      <c r="AX37" s="40">
        <v>1.028387957</v>
      </c>
      <c r="AY37" s="40">
        <v>0</v>
      </c>
      <c r="AZ37" s="46">
        <v>700.036034149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69.279948321</v>
      </c>
      <c r="BG37" s="45">
        <v>42.85427257</v>
      </c>
      <c r="BH37" s="40">
        <v>4.905699266</v>
      </c>
      <c r="BI37" s="40">
        <v>0</v>
      </c>
      <c r="BJ37" s="46">
        <v>170.7067310507207</v>
      </c>
      <c r="BK37" s="108">
        <v>3197.6198525877207</v>
      </c>
      <c r="BL37" s="86"/>
    </row>
    <row r="38" spans="1:64" ht="12.75">
      <c r="A38" s="31"/>
      <c r="B38" s="32" t="s">
        <v>81</v>
      </c>
      <c r="C38" s="98">
        <f aca="true" t="shared" si="5" ref="C38:AH38">SUM(C28:C37)</f>
        <v>0</v>
      </c>
      <c r="D38" s="72">
        <f t="shared" si="5"/>
        <v>1425.4313199179999</v>
      </c>
      <c r="E38" s="72">
        <f t="shared" si="5"/>
        <v>0</v>
      </c>
      <c r="F38" s="72">
        <f t="shared" si="5"/>
        <v>0</v>
      </c>
      <c r="G38" s="72">
        <f t="shared" si="5"/>
        <v>0</v>
      </c>
      <c r="H38" s="72">
        <f t="shared" si="5"/>
        <v>102.191294302</v>
      </c>
      <c r="I38" s="72">
        <f t="shared" si="5"/>
        <v>6803.848934979999</v>
      </c>
      <c r="J38" s="72">
        <f t="shared" si="5"/>
        <v>239.56793886500003</v>
      </c>
      <c r="K38" s="72">
        <f t="shared" si="5"/>
        <v>13.5861502</v>
      </c>
      <c r="L38" s="72">
        <f t="shared" si="5"/>
        <v>2173.060444235</v>
      </c>
      <c r="M38" s="72">
        <f t="shared" si="5"/>
        <v>0</v>
      </c>
      <c r="N38" s="72">
        <f t="shared" si="5"/>
        <v>0</v>
      </c>
      <c r="O38" s="72">
        <f t="shared" si="5"/>
        <v>0</v>
      </c>
      <c r="P38" s="72">
        <f t="shared" si="5"/>
        <v>0</v>
      </c>
      <c r="Q38" s="72">
        <f t="shared" si="5"/>
        <v>0</v>
      </c>
      <c r="R38" s="72">
        <f t="shared" si="5"/>
        <v>39.885774605</v>
      </c>
      <c r="S38" s="72">
        <f t="shared" si="5"/>
        <v>115.756657955</v>
      </c>
      <c r="T38" s="72">
        <f t="shared" si="5"/>
        <v>93.772865989</v>
      </c>
      <c r="U38" s="72">
        <f t="shared" si="5"/>
        <v>0</v>
      </c>
      <c r="V38" s="72">
        <f t="shared" si="5"/>
        <v>161.44700698</v>
      </c>
      <c r="W38" s="72">
        <f t="shared" si="5"/>
        <v>0</v>
      </c>
      <c r="X38" s="72">
        <f t="shared" si="5"/>
        <v>0</v>
      </c>
      <c r="Y38" s="72">
        <f t="shared" si="5"/>
        <v>0</v>
      </c>
      <c r="Z38" s="72">
        <f t="shared" si="5"/>
        <v>0</v>
      </c>
      <c r="AA38" s="72">
        <f t="shared" si="5"/>
        <v>0</v>
      </c>
      <c r="AB38" s="72">
        <f t="shared" si="5"/>
        <v>0.057817906</v>
      </c>
      <c r="AC38" s="72">
        <f t="shared" si="5"/>
        <v>0.002350522</v>
      </c>
      <c r="AD38" s="72">
        <f t="shared" si="5"/>
        <v>0</v>
      </c>
      <c r="AE38" s="72">
        <f t="shared" si="5"/>
        <v>0</v>
      </c>
      <c r="AF38" s="72">
        <f t="shared" si="5"/>
        <v>0.069469781</v>
      </c>
      <c r="AG38" s="72">
        <f t="shared" si="5"/>
        <v>0</v>
      </c>
      <c r="AH38" s="72">
        <f t="shared" si="5"/>
        <v>0</v>
      </c>
      <c r="AI38" s="72">
        <f aca="true" t="shared" si="6" ref="AI38:BJ38">SUM(AI28:AI37)</f>
        <v>0</v>
      </c>
      <c r="AJ38" s="72">
        <f t="shared" si="6"/>
        <v>0</v>
      </c>
      <c r="AK38" s="72">
        <f t="shared" si="6"/>
        <v>0</v>
      </c>
      <c r="AL38" s="72">
        <f t="shared" si="6"/>
        <v>0.010928502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0.006159011</v>
      </c>
      <c r="AQ38" s="72">
        <f t="shared" si="6"/>
        <v>0</v>
      </c>
      <c r="AR38" s="72">
        <f t="shared" si="6"/>
        <v>0</v>
      </c>
      <c r="AS38" s="72">
        <f t="shared" si="6"/>
        <v>0</v>
      </c>
      <c r="AT38" s="72">
        <f t="shared" si="6"/>
        <v>0</v>
      </c>
      <c r="AU38" s="72">
        <f t="shared" si="6"/>
        <v>0</v>
      </c>
      <c r="AV38" s="72">
        <f t="shared" si="6"/>
        <v>377.785314212</v>
      </c>
      <c r="AW38" s="72">
        <f t="shared" si="6"/>
        <v>2481.920611259</v>
      </c>
      <c r="AX38" s="72">
        <f t="shared" si="6"/>
        <v>35.10959085700001</v>
      </c>
      <c r="AY38" s="72">
        <f t="shared" si="6"/>
        <v>0</v>
      </c>
      <c r="AZ38" s="72">
        <f t="shared" si="6"/>
        <v>3635.4700301590005</v>
      </c>
      <c r="BA38" s="72">
        <f t="shared" si="6"/>
        <v>0</v>
      </c>
      <c r="BB38" s="72">
        <f t="shared" si="6"/>
        <v>0</v>
      </c>
      <c r="BC38" s="72">
        <f t="shared" si="6"/>
        <v>0</v>
      </c>
      <c r="BD38" s="72">
        <f t="shared" si="6"/>
        <v>0</v>
      </c>
      <c r="BE38" s="72">
        <f t="shared" si="6"/>
        <v>0</v>
      </c>
      <c r="BF38" s="72">
        <f t="shared" si="6"/>
        <v>156.590087237</v>
      </c>
      <c r="BG38" s="72">
        <f t="shared" si="6"/>
        <v>181.52643999799997</v>
      </c>
      <c r="BH38" s="72">
        <f t="shared" si="6"/>
        <v>27.991351136999995</v>
      </c>
      <c r="BI38" s="72">
        <f t="shared" si="6"/>
        <v>0</v>
      </c>
      <c r="BJ38" s="72">
        <f t="shared" si="6"/>
        <v>456.49257502172065</v>
      </c>
      <c r="BK38" s="112">
        <f>SUM(BK28:BK37)</f>
        <v>18521.58111363172</v>
      </c>
      <c r="BL38" s="86"/>
    </row>
    <row r="39" spans="1:64" ht="12.75">
      <c r="A39" s="31"/>
      <c r="B39" s="33" t="s">
        <v>71</v>
      </c>
      <c r="C39" s="99">
        <f aca="true" t="shared" si="7" ref="C39:AH39">+C38+C20+C15+C11</f>
        <v>0</v>
      </c>
      <c r="D39" s="64">
        <f t="shared" si="7"/>
        <v>2267.18982534</v>
      </c>
      <c r="E39" s="64">
        <f t="shared" si="7"/>
        <v>0</v>
      </c>
      <c r="F39" s="64">
        <f t="shared" si="7"/>
        <v>0</v>
      </c>
      <c r="G39" s="65">
        <f t="shared" si="7"/>
        <v>0</v>
      </c>
      <c r="H39" s="58">
        <f t="shared" si="7"/>
        <v>230.221365547</v>
      </c>
      <c r="I39" s="64">
        <f t="shared" si="7"/>
        <v>15510.701059971001</v>
      </c>
      <c r="J39" s="64">
        <f t="shared" si="7"/>
        <v>925.0408525370001</v>
      </c>
      <c r="K39" s="64">
        <f t="shared" si="7"/>
        <v>13.5861502</v>
      </c>
      <c r="L39" s="65">
        <f t="shared" si="7"/>
        <v>3005.40929556</v>
      </c>
      <c r="M39" s="58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5">
        <f t="shared" si="7"/>
        <v>0</v>
      </c>
      <c r="R39" s="58">
        <f t="shared" si="7"/>
        <v>92.14237292</v>
      </c>
      <c r="S39" s="64">
        <f t="shared" si="7"/>
        <v>199.665078686</v>
      </c>
      <c r="T39" s="64">
        <f t="shared" si="7"/>
        <v>101.29078594399999</v>
      </c>
      <c r="U39" s="64">
        <f t="shared" si="7"/>
        <v>0</v>
      </c>
      <c r="V39" s="65">
        <f t="shared" si="7"/>
        <v>257.438992556</v>
      </c>
      <c r="W39" s="58">
        <f t="shared" si="7"/>
        <v>0</v>
      </c>
      <c r="X39" s="58">
        <f t="shared" si="7"/>
        <v>0</v>
      </c>
      <c r="Y39" s="58">
        <f t="shared" si="7"/>
        <v>0</v>
      </c>
      <c r="Z39" s="58">
        <f t="shared" si="7"/>
        <v>0</v>
      </c>
      <c r="AA39" s="58">
        <f t="shared" si="7"/>
        <v>0</v>
      </c>
      <c r="AB39" s="58">
        <f t="shared" si="7"/>
        <v>0.10540302400000001</v>
      </c>
      <c r="AC39" s="64">
        <f t="shared" si="7"/>
        <v>42.128723664</v>
      </c>
      <c r="AD39" s="64">
        <f t="shared" si="7"/>
        <v>0</v>
      </c>
      <c r="AE39" s="64">
        <f t="shared" si="7"/>
        <v>0</v>
      </c>
      <c r="AF39" s="65">
        <f t="shared" si="7"/>
        <v>0.069469781</v>
      </c>
      <c r="AG39" s="58">
        <f t="shared" si="7"/>
        <v>0</v>
      </c>
      <c r="AH39" s="64">
        <f t="shared" si="7"/>
        <v>0</v>
      </c>
      <c r="AI39" s="64">
        <f aca="true" t="shared" si="8" ref="AI39:BK39">+AI38+AI20+AI15+AI11</f>
        <v>0</v>
      </c>
      <c r="AJ39" s="64">
        <f t="shared" si="8"/>
        <v>0</v>
      </c>
      <c r="AK39" s="65">
        <f t="shared" si="8"/>
        <v>0</v>
      </c>
      <c r="AL39" s="58">
        <f t="shared" si="8"/>
        <v>0.03006826</v>
      </c>
      <c r="AM39" s="64">
        <f t="shared" si="8"/>
        <v>0</v>
      </c>
      <c r="AN39" s="64">
        <f t="shared" si="8"/>
        <v>0</v>
      </c>
      <c r="AO39" s="64">
        <f t="shared" si="8"/>
        <v>0</v>
      </c>
      <c r="AP39" s="65">
        <f t="shared" si="8"/>
        <v>0.05956826</v>
      </c>
      <c r="AQ39" s="58">
        <f t="shared" si="8"/>
        <v>0</v>
      </c>
      <c r="AR39" s="64">
        <f t="shared" si="8"/>
        <v>0.080027963</v>
      </c>
      <c r="AS39" s="64">
        <f t="shared" si="8"/>
        <v>0</v>
      </c>
      <c r="AT39" s="64">
        <f t="shared" si="8"/>
        <v>0</v>
      </c>
      <c r="AU39" s="65">
        <f t="shared" si="8"/>
        <v>0</v>
      </c>
      <c r="AV39" s="58">
        <f t="shared" si="8"/>
        <v>520.1385006209999</v>
      </c>
      <c r="AW39" s="64">
        <f t="shared" si="8"/>
        <v>5062.261378392999</v>
      </c>
      <c r="AX39" s="64">
        <f t="shared" si="8"/>
        <v>54.442096752000005</v>
      </c>
      <c r="AY39" s="64">
        <f t="shared" si="8"/>
        <v>0</v>
      </c>
      <c r="AZ39" s="65">
        <f t="shared" si="8"/>
        <v>4576.502633365</v>
      </c>
      <c r="BA39" s="58">
        <f t="shared" si="8"/>
        <v>0</v>
      </c>
      <c r="BB39" s="64">
        <f t="shared" si="8"/>
        <v>0</v>
      </c>
      <c r="BC39" s="64">
        <f t="shared" si="8"/>
        <v>0</v>
      </c>
      <c r="BD39" s="64">
        <f t="shared" si="8"/>
        <v>0</v>
      </c>
      <c r="BE39" s="65">
        <f t="shared" si="8"/>
        <v>0</v>
      </c>
      <c r="BF39" s="58">
        <f t="shared" si="8"/>
        <v>212.212626966</v>
      </c>
      <c r="BG39" s="64">
        <f t="shared" si="8"/>
        <v>276.31144477199996</v>
      </c>
      <c r="BH39" s="64">
        <f t="shared" si="8"/>
        <v>32.358009837</v>
      </c>
      <c r="BI39" s="64">
        <f t="shared" si="8"/>
        <v>0</v>
      </c>
      <c r="BJ39" s="65">
        <f t="shared" si="8"/>
        <v>573.1392886157207</v>
      </c>
      <c r="BK39" s="112">
        <f t="shared" si="8"/>
        <v>33952.52501953472</v>
      </c>
      <c r="BL39" s="86"/>
    </row>
    <row r="40" spans="1:64" ht="3.75" customHeight="1">
      <c r="A40" s="10"/>
      <c r="B40" s="1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5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/>
      <c r="BL42" s="86"/>
    </row>
    <row r="43" spans="1:252" s="3" customFormat="1" ht="12.75">
      <c r="A43" s="10" t="s">
        <v>67</v>
      </c>
      <c r="B43" s="21" t="s">
        <v>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4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146</v>
      </c>
      <c r="C44" s="100">
        <v>0</v>
      </c>
      <c r="D44" s="45">
        <v>1.44350669</v>
      </c>
      <c r="E44" s="68">
        <v>0</v>
      </c>
      <c r="F44" s="68">
        <v>0</v>
      </c>
      <c r="G44" s="69">
        <v>0</v>
      </c>
      <c r="H44" s="67">
        <v>1158.297839426</v>
      </c>
      <c r="I44" s="68">
        <v>0.792584363</v>
      </c>
      <c r="J44" s="68">
        <v>0</v>
      </c>
      <c r="K44" s="68">
        <v>0</v>
      </c>
      <c r="L44" s="69">
        <v>87.313858363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750.782470669</v>
      </c>
      <c r="S44" s="68">
        <v>0.0107064</v>
      </c>
      <c r="T44" s="68">
        <v>0</v>
      </c>
      <c r="U44" s="68">
        <v>0</v>
      </c>
      <c r="V44" s="69">
        <v>22.750477046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3.254921675</v>
      </c>
      <c r="AC44" s="68">
        <v>0</v>
      </c>
      <c r="AD44" s="68">
        <v>0</v>
      </c>
      <c r="AE44" s="68">
        <v>0</v>
      </c>
      <c r="AF44" s="69">
        <v>0.080604272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1.498283595</v>
      </c>
      <c r="AM44" s="68">
        <v>0</v>
      </c>
      <c r="AN44" s="68">
        <v>0</v>
      </c>
      <c r="AO44" s="68">
        <v>0</v>
      </c>
      <c r="AP44" s="69">
        <v>0.01242626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4686.960440509</v>
      </c>
      <c r="AW44" s="68">
        <v>8.665317394</v>
      </c>
      <c r="AX44" s="68">
        <v>0</v>
      </c>
      <c r="AY44" s="68">
        <v>0</v>
      </c>
      <c r="AZ44" s="69">
        <v>652.243075113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2178.762101485</v>
      </c>
      <c r="BG44" s="70">
        <v>1.914801818</v>
      </c>
      <c r="BH44" s="68">
        <v>0</v>
      </c>
      <c r="BI44" s="68">
        <v>0</v>
      </c>
      <c r="BJ44" s="69">
        <v>150.212504339</v>
      </c>
      <c r="BK44" s="108">
        <v>9704.995919417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1.44350669</v>
      </c>
      <c r="E45" s="62">
        <f aca="true" t="shared" si="9" ref="E45:BJ45">SUM(E44)</f>
        <v>0</v>
      </c>
      <c r="F45" s="62">
        <f t="shared" si="9"/>
        <v>0</v>
      </c>
      <c r="G45" s="61">
        <f t="shared" si="9"/>
        <v>0</v>
      </c>
      <c r="H45" s="42">
        <f t="shared" si="9"/>
        <v>1158.297839426</v>
      </c>
      <c r="I45" s="62">
        <f t="shared" si="9"/>
        <v>0.792584363</v>
      </c>
      <c r="J45" s="62">
        <f t="shared" si="9"/>
        <v>0</v>
      </c>
      <c r="K45" s="62">
        <f t="shared" si="9"/>
        <v>0</v>
      </c>
      <c r="L45" s="61">
        <f t="shared" si="9"/>
        <v>87.313858363</v>
      </c>
      <c r="M45" s="43">
        <f t="shared" si="9"/>
        <v>0</v>
      </c>
      <c r="N45" s="43">
        <f t="shared" si="9"/>
        <v>0</v>
      </c>
      <c r="O45" s="43">
        <f t="shared" si="9"/>
        <v>0</v>
      </c>
      <c r="P45" s="43">
        <f t="shared" si="9"/>
        <v>0</v>
      </c>
      <c r="Q45" s="66">
        <f t="shared" si="9"/>
        <v>0</v>
      </c>
      <c r="R45" s="42">
        <f t="shared" si="9"/>
        <v>750.782470669</v>
      </c>
      <c r="S45" s="62">
        <f t="shared" si="9"/>
        <v>0.0107064</v>
      </c>
      <c r="T45" s="62">
        <f t="shared" si="9"/>
        <v>0</v>
      </c>
      <c r="U45" s="62">
        <f t="shared" si="9"/>
        <v>0</v>
      </c>
      <c r="V45" s="61">
        <f t="shared" si="9"/>
        <v>22.750477046</v>
      </c>
      <c r="W45" s="42">
        <f t="shared" si="9"/>
        <v>0</v>
      </c>
      <c r="X45" s="62">
        <f t="shared" si="9"/>
        <v>0</v>
      </c>
      <c r="Y45" s="62">
        <f t="shared" si="9"/>
        <v>0</v>
      </c>
      <c r="Z45" s="62">
        <f t="shared" si="9"/>
        <v>0</v>
      </c>
      <c r="AA45" s="61">
        <f t="shared" si="9"/>
        <v>0</v>
      </c>
      <c r="AB45" s="42">
        <f t="shared" si="9"/>
        <v>3.254921675</v>
      </c>
      <c r="AC45" s="62">
        <f t="shared" si="9"/>
        <v>0</v>
      </c>
      <c r="AD45" s="62">
        <f t="shared" si="9"/>
        <v>0</v>
      </c>
      <c r="AE45" s="62">
        <f t="shared" si="9"/>
        <v>0</v>
      </c>
      <c r="AF45" s="61">
        <f t="shared" si="9"/>
        <v>0.080604272</v>
      </c>
      <c r="AG45" s="43">
        <f t="shared" si="9"/>
        <v>0</v>
      </c>
      <c r="AH45" s="43">
        <f t="shared" si="9"/>
        <v>0</v>
      </c>
      <c r="AI45" s="43">
        <f t="shared" si="9"/>
        <v>0</v>
      </c>
      <c r="AJ45" s="43">
        <f t="shared" si="9"/>
        <v>0</v>
      </c>
      <c r="AK45" s="66">
        <f t="shared" si="9"/>
        <v>0</v>
      </c>
      <c r="AL45" s="42">
        <f t="shared" si="9"/>
        <v>1.498283595</v>
      </c>
      <c r="AM45" s="62">
        <f t="shared" si="9"/>
        <v>0</v>
      </c>
      <c r="AN45" s="62">
        <f t="shared" si="9"/>
        <v>0</v>
      </c>
      <c r="AO45" s="62">
        <f t="shared" si="9"/>
        <v>0</v>
      </c>
      <c r="AP45" s="61">
        <f t="shared" si="9"/>
        <v>0.01242626</v>
      </c>
      <c r="AQ45" s="42">
        <f t="shared" si="9"/>
        <v>0</v>
      </c>
      <c r="AR45" s="62">
        <f t="shared" si="9"/>
        <v>0</v>
      </c>
      <c r="AS45" s="62">
        <f t="shared" si="9"/>
        <v>0</v>
      </c>
      <c r="AT45" s="62">
        <f t="shared" si="9"/>
        <v>0</v>
      </c>
      <c r="AU45" s="61">
        <f t="shared" si="9"/>
        <v>0</v>
      </c>
      <c r="AV45" s="42">
        <f t="shared" si="9"/>
        <v>4686.960440509</v>
      </c>
      <c r="AW45" s="62">
        <f t="shared" si="9"/>
        <v>8.665317394</v>
      </c>
      <c r="AX45" s="62">
        <f t="shared" si="9"/>
        <v>0</v>
      </c>
      <c r="AY45" s="62">
        <f t="shared" si="9"/>
        <v>0</v>
      </c>
      <c r="AZ45" s="61">
        <f t="shared" si="9"/>
        <v>652.243075113</v>
      </c>
      <c r="BA45" s="42">
        <f t="shared" si="9"/>
        <v>0</v>
      </c>
      <c r="BB45" s="62">
        <f t="shared" si="9"/>
        <v>0</v>
      </c>
      <c r="BC45" s="62">
        <f t="shared" si="9"/>
        <v>0</v>
      </c>
      <c r="BD45" s="62">
        <f t="shared" si="9"/>
        <v>0</v>
      </c>
      <c r="BE45" s="61">
        <f t="shared" si="9"/>
        <v>0</v>
      </c>
      <c r="BF45" s="42">
        <f t="shared" si="9"/>
        <v>2178.762101485</v>
      </c>
      <c r="BG45" s="62">
        <f t="shared" si="9"/>
        <v>1.914801818</v>
      </c>
      <c r="BH45" s="62">
        <f t="shared" si="9"/>
        <v>0</v>
      </c>
      <c r="BI45" s="62">
        <f t="shared" si="9"/>
        <v>0</v>
      </c>
      <c r="BJ45" s="61">
        <f t="shared" si="9"/>
        <v>150.212504339</v>
      </c>
      <c r="BK45" s="113">
        <f>SUM(BK44:BK44)</f>
        <v>9704.995919417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86"/>
    </row>
    <row r="47" spans="1:64" ht="12.75">
      <c r="A47" s="10"/>
      <c r="B47" s="21" t="s">
        <v>129</v>
      </c>
      <c r="C47" s="47">
        <v>0</v>
      </c>
      <c r="D47" s="45">
        <v>9.617356743</v>
      </c>
      <c r="E47" s="40">
        <v>0</v>
      </c>
      <c r="F47" s="40">
        <v>0</v>
      </c>
      <c r="G47" s="46">
        <v>0</v>
      </c>
      <c r="H47" s="63">
        <v>26.975806471</v>
      </c>
      <c r="I47" s="40">
        <v>2.891761475</v>
      </c>
      <c r="J47" s="40">
        <v>0</v>
      </c>
      <c r="K47" s="40">
        <v>0</v>
      </c>
      <c r="L47" s="46">
        <v>62.455140541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10.758800278</v>
      </c>
      <c r="S47" s="40">
        <v>0</v>
      </c>
      <c r="T47" s="40">
        <v>0</v>
      </c>
      <c r="U47" s="40">
        <v>0</v>
      </c>
      <c r="V47" s="46">
        <v>3.887287546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0.000598012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0.007642514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13.189436842</v>
      </c>
      <c r="AW47" s="40">
        <v>13.814073977</v>
      </c>
      <c r="AX47" s="40">
        <v>0</v>
      </c>
      <c r="AY47" s="40">
        <v>0</v>
      </c>
      <c r="AZ47" s="46">
        <v>31.308669689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4.147159584</v>
      </c>
      <c r="BG47" s="45">
        <v>0.873972412</v>
      </c>
      <c r="BH47" s="40">
        <v>0</v>
      </c>
      <c r="BI47" s="40">
        <v>0</v>
      </c>
      <c r="BJ47" s="46">
        <v>3.585936252</v>
      </c>
      <c r="BK47" s="108">
        <v>183.513642336</v>
      </c>
      <c r="BL47" s="86"/>
    </row>
    <row r="48" spans="1:64" ht="12.75">
      <c r="A48" s="10"/>
      <c r="B48" s="21" t="s">
        <v>109</v>
      </c>
      <c r="C48" s="47">
        <v>0</v>
      </c>
      <c r="D48" s="45">
        <v>62.438632839</v>
      </c>
      <c r="E48" s="40">
        <v>0</v>
      </c>
      <c r="F48" s="40">
        <v>0</v>
      </c>
      <c r="G48" s="46">
        <v>0</v>
      </c>
      <c r="H48" s="63">
        <v>257.678771803</v>
      </c>
      <c r="I48" s="40">
        <v>108.403539658</v>
      </c>
      <c r="J48" s="40">
        <v>0</v>
      </c>
      <c r="K48" s="40">
        <v>0</v>
      </c>
      <c r="L48" s="46">
        <v>540.277658197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91.059833125</v>
      </c>
      <c r="S48" s="40">
        <v>60.157010646</v>
      </c>
      <c r="T48" s="40">
        <v>0</v>
      </c>
      <c r="U48" s="40">
        <v>0</v>
      </c>
      <c r="V48" s="46">
        <v>35.123474638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0.804754864</v>
      </c>
      <c r="AC48" s="40">
        <v>0</v>
      </c>
      <c r="AD48" s="40">
        <v>0</v>
      </c>
      <c r="AE48" s="40">
        <v>0</v>
      </c>
      <c r="AF48" s="46">
        <v>0.039508299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0.544814155</v>
      </c>
      <c r="AM48" s="40">
        <v>0</v>
      </c>
      <c r="AN48" s="40">
        <v>0</v>
      </c>
      <c r="AO48" s="40">
        <v>0</v>
      </c>
      <c r="AP48" s="46">
        <v>0.07726538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2012.123809458</v>
      </c>
      <c r="AW48" s="40">
        <v>239.917522188</v>
      </c>
      <c r="AX48" s="40">
        <v>0.025791117</v>
      </c>
      <c r="AY48" s="40">
        <v>0</v>
      </c>
      <c r="AZ48" s="46">
        <v>2202.469555409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713.091872837</v>
      </c>
      <c r="BG48" s="45">
        <v>45.716801302</v>
      </c>
      <c r="BH48" s="40">
        <v>0.552289327</v>
      </c>
      <c r="BI48" s="40">
        <v>0</v>
      </c>
      <c r="BJ48" s="46">
        <v>264.715959605</v>
      </c>
      <c r="BK48" s="108">
        <v>6635.218864847</v>
      </c>
      <c r="BL48" s="86"/>
    </row>
    <row r="49" spans="1:64" ht="12.75">
      <c r="A49" s="10"/>
      <c r="B49" s="21" t="s">
        <v>112</v>
      </c>
      <c r="C49" s="47">
        <v>0</v>
      </c>
      <c r="D49" s="45">
        <v>58.227853637</v>
      </c>
      <c r="E49" s="40">
        <v>0</v>
      </c>
      <c r="F49" s="40">
        <v>0</v>
      </c>
      <c r="G49" s="46">
        <v>0</v>
      </c>
      <c r="H49" s="63">
        <v>736.577370968</v>
      </c>
      <c r="I49" s="40">
        <v>289.440842863</v>
      </c>
      <c r="J49" s="40">
        <v>23.837443669</v>
      </c>
      <c r="K49" s="40">
        <v>0</v>
      </c>
      <c r="L49" s="46">
        <v>979.100631026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301.419032256</v>
      </c>
      <c r="S49" s="40">
        <v>32.957638423</v>
      </c>
      <c r="T49" s="40">
        <v>0</v>
      </c>
      <c r="U49" s="40">
        <v>0</v>
      </c>
      <c r="V49" s="46">
        <v>81.585425416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2.772262421</v>
      </c>
      <c r="AC49" s="40">
        <v>0</v>
      </c>
      <c r="AD49" s="40">
        <v>0</v>
      </c>
      <c r="AE49" s="40">
        <v>0</v>
      </c>
      <c r="AF49" s="46">
        <v>0.237150547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1.893621271</v>
      </c>
      <c r="AM49" s="40">
        <v>0</v>
      </c>
      <c r="AN49" s="40">
        <v>0</v>
      </c>
      <c r="AO49" s="40">
        <v>0</v>
      </c>
      <c r="AP49" s="46">
        <v>0.037878352</v>
      </c>
      <c r="AQ49" s="63">
        <v>0</v>
      </c>
      <c r="AR49" s="45">
        <v>0.121487758</v>
      </c>
      <c r="AS49" s="40">
        <v>0</v>
      </c>
      <c r="AT49" s="40">
        <v>0</v>
      </c>
      <c r="AU49" s="46">
        <v>0</v>
      </c>
      <c r="AV49" s="63">
        <v>4419.813311303</v>
      </c>
      <c r="AW49" s="40">
        <v>647.892772192</v>
      </c>
      <c r="AX49" s="40">
        <v>0.455672614</v>
      </c>
      <c r="AY49" s="40">
        <v>0</v>
      </c>
      <c r="AZ49" s="46">
        <v>4022.436032966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1565.616292488</v>
      </c>
      <c r="BG49" s="45">
        <v>120.029235084</v>
      </c>
      <c r="BH49" s="40">
        <v>0.064904737</v>
      </c>
      <c r="BI49" s="40">
        <v>0</v>
      </c>
      <c r="BJ49" s="46">
        <v>449.768327426</v>
      </c>
      <c r="BK49" s="108">
        <v>13734.285187417</v>
      </c>
      <c r="BL49" s="86"/>
    </row>
    <row r="50" spans="1:64" ht="12.75">
      <c r="A50" s="10"/>
      <c r="B50" s="21" t="s">
        <v>147</v>
      </c>
      <c r="C50" s="47">
        <v>0</v>
      </c>
      <c r="D50" s="45">
        <v>50.996265705</v>
      </c>
      <c r="E50" s="40">
        <v>0</v>
      </c>
      <c r="F50" s="40">
        <v>0</v>
      </c>
      <c r="G50" s="46">
        <v>0</v>
      </c>
      <c r="H50" s="63">
        <v>18.36264684</v>
      </c>
      <c r="I50" s="40">
        <v>20.195409724</v>
      </c>
      <c r="J50" s="40">
        <v>0</v>
      </c>
      <c r="K50" s="40">
        <v>0</v>
      </c>
      <c r="L50" s="46">
        <v>81.766244183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9.258684346</v>
      </c>
      <c r="S50" s="40">
        <v>5.732367398</v>
      </c>
      <c r="T50" s="40">
        <v>0</v>
      </c>
      <c r="U50" s="40">
        <v>0</v>
      </c>
      <c r="V50" s="46">
        <v>6.937680005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0.05185717</v>
      </c>
      <c r="AC50" s="40">
        <v>0</v>
      </c>
      <c r="AD50" s="40">
        <v>0</v>
      </c>
      <c r="AE50" s="40">
        <v>0</v>
      </c>
      <c r="AF50" s="46">
        <v>0.02272629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0.019943828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0.19614749</v>
      </c>
      <c r="AS50" s="40">
        <v>0</v>
      </c>
      <c r="AT50" s="40">
        <v>0</v>
      </c>
      <c r="AU50" s="46">
        <v>0</v>
      </c>
      <c r="AV50" s="63">
        <v>80.946091738</v>
      </c>
      <c r="AW50" s="40">
        <v>24.183194441</v>
      </c>
      <c r="AX50" s="40">
        <v>0.00771103</v>
      </c>
      <c r="AY50" s="40">
        <v>0</v>
      </c>
      <c r="AZ50" s="46">
        <v>199.158743271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33.862467984</v>
      </c>
      <c r="BG50" s="45">
        <v>6.993790489</v>
      </c>
      <c r="BH50" s="40">
        <v>0</v>
      </c>
      <c r="BI50" s="40">
        <v>0</v>
      </c>
      <c r="BJ50" s="46">
        <v>29.096821398</v>
      </c>
      <c r="BK50" s="108">
        <v>567.78879333</v>
      </c>
      <c r="BL50" s="86"/>
    </row>
    <row r="51" spans="1:64" ht="12.75">
      <c r="A51" s="10"/>
      <c r="B51" s="107" t="s">
        <v>130</v>
      </c>
      <c r="C51" s="47">
        <v>0</v>
      </c>
      <c r="D51" s="45">
        <v>1.140844643</v>
      </c>
      <c r="E51" s="40">
        <v>0</v>
      </c>
      <c r="F51" s="40">
        <v>0</v>
      </c>
      <c r="G51" s="46">
        <v>0</v>
      </c>
      <c r="H51" s="63">
        <v>87.669343471</v>
      </c>
      <c r="I51" s="40">
        <v>26.603533416</v>
      </c>
      <c r="J51" s="40">
        <v>0</v>
      </c>
      <c r="K51" s="40">
        <v>0</v>
      </c>
      <c r="L51" s="46">
        <v>135.877954294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40.976682862</v>
      </c>
      <c r="S51" s="40">
        <v>0.180383209</v>
      </c>
      <c r="T51" s="40">
        <v>0</v>
      </c>
      <c r="U51" s="40">
        <v>0</v>
      </c>
      <c r="V51" s="46">
        <v>11.328268816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0.024043252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0.025521244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263.02588819</v>
      </c>
      <c r="AW51" s="40">
        <v>106.795974271</v>
      </c>
      <c r="AX51" s="40">
        <v>0.24041256</v>
      </c>
      <c r="AY51" s="40">
        <v>0</v>
      </c>
      <c r="AZ51" s="46">
        <v>435.939931219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104.025949641</v>
      </c>
      <c r="BG51" s="45">
        <v>4.381803446</v>
      </c>
      <c r="BH51" s="40">
        <v>0</v>
      </c>
      <c r="BI51" s="40">
        <v>0</v>
      </c>
      <c r="BJ51" s="46">
        <v>72.331340478</v>
      </c>
      <c r="BK51" s="108">
        <v>1290.567875012</v>
      </c>
      <c r="BL51" s="86"/>
    </row>
    <row r="52" spans="1:64" ht="14.25" customHeight="1">
      <c r="A52" s="10"/>
      <c r="B52" s="21" t="s">
        <v>113</v>
      </c>
      <c r="C52" s="47">
        <v>0</v>
      </c>
      <c r="D52" s="45">
        <v>16.460444575</v>
      </c>
      <c r="E52" s="40">
        <v>0</v>
      </c>
      <c r="F52" s="40">
        <v>0</v>
      </c>
      <c r="G52" s="46">
        <v>0</v>
      </c>
      <c r="H52" s="63">
        <v>115.132308203</v>
      </c>
      <c r="I52" s="40">
        <v>4.307999335</v>
      </c>
      <c r="J52" s="40">
        <v>0</v>
      </c>
      <c r="K52" s="40">
        <v>0</v>
      </c>
      <c r="L52" s="46">
        <v>140.72089425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56.131621087</v>
      </c>
      <c r="S52" s="40">
        <v>1.1448349</v>
      </c>
      <c r="T52" s="40">
        <v>0</v>
      </c>
      <c r="U52" s="40">
        <v>0</v>
      </c>
      <c r="V52" s="46">
        <v>7.566861165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0.133080671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0.054556107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161.388554829</v>
      </c>
      <c r="AW52" s="40">
        <v>22.603379785</v>
      </c>
      <c r="AX52" s="40">
        <v>0</v>
      </c>
      <c r="AY52" s="40">
        <v>0</v>
      </c>
      <c r="AZ52" s="46">
        <v>149.474511435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66.686826921</v>
      </c>
      <c r="BG52" s="45">
        <v>12.426207835</v>
      </c>
      <c r="BH52" s="40">
        <v>0</v>
      </c>
      <c r="BI52" s="40">
        <v>0</v>
      </c>
      <c r="BJ52" s="46">
        <v>24.456237341</v>
      </c>
      <c r="BK52" s="108">
        <v>778.688318439</v>
      </c>
      <c r="BL52" s="86"/>
    </row>
    <row r="53" spans="1:64" ht="12.75">
      <c r="A53" s="10"/>
      <c r="B53" s="21" t="s">
        <v>110</v>
      </c>
      <c r="C53" s="47">
        <v>0</v>
      </c>
      <c r="D53" s="45">
        <v>0.877239286</v>
      </c>
      <c r="E53" s="40">
        <v>0</v>
      </c>
      <c r="F53" s="40">
        <v>0</v>
      </c>
      <c r="G53" s="46">
        <v>0</v>
      </c>
      <c r="H53" s="63">
        <v>5.541869722</v>
      </c>
      <c r="I53" s="40">
        <v>20.848764681</v>
      </c>
      <c r="J53" s="40">
        <v>0</v>
      </c>
      <c r="K53" s="40">
        <v>0</v>
      </c>
      <c r="L53" s="46">
        <v>26.468527525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2.657645797</v>
      </c>
      <c r="S53" s="40">
        <v>1.550534696</v>
      </c>
      <c r="T53" s="40">
        <v>0</v>
      </c>
      <c r="U53" s="40">
        <v>0</v>
      </c>
      <c r="V53" s="46">
        <v>1.188474287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0.001636234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49.888500178</v>
      </c>
      <c r="AW53" s="40">
        <v>47.168723728</v>
      </c>
      <c r="AX53" s="40">
        <v>0</v>
      </c>
      <c r="AY53" s="40">
        <v>0</v>
      </c>
      <c r="AZ53" s="46">
        <v>193.245160546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15.742393919</v>
      </c>
      <c r="BG53" s="45">
        <v>2.194286555</v>
      </c>
      <c r="BH53" s="40">
        <v>0</v>
      </c>
      <c r="BI53" s="40">
        <v>0</v>
      </c>
      <c r="BJ53" s="46">
        <v>27.75345213</v>
      </c>
      <c r="BK53" s="108">
        <v>395.127209284</v>
      </c>
      <c r="BL53" s="86"/>
    </row>
    <row r="54" spans="1:64" ht="12.75">
      <c r="A54" s="10"/>
      <c r="B54" s="21" t="s">
        <v>106</v>
      </c>
      <c r="C54" s="47">
        <v>0</v>
      </c>
      <c r="D54" s="45">
        <v>488.468997377</v>
      </c>
      <c r="E54" s="40">
        <v>0</v>
      </c>
      <c r="F54" s="40">
        <v>0</v>
      </c>
      <c r="G54" s="46">
        <v>0</v>
      </c>
      <c r="H54" s="63">
        <v>11.531955355</v>
      </c>
      <c r="I54" s="40">
        <v>251.257404744</v>
      </c>
      <c r="J54" s="40">
        <v>0</v>
      </c>
      <c r="K54" s="40">
        <v>0</v>
      </c>
      <c r="L54" s="46">
        <v>458.928499804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2.233330258</v>
      </c>
      <c r="S54" s="40">
        <v>35.609369247</v>
      </c>
      <c r="T54" s="40">
        <v>0</v>
      </c>
      <c r="U54" s="40">
        <v>0</v>
      </c>
      <c r="V54" s="46">
        <v>27.254950362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28.732825605</v>
      </c>
      <c r="AW54" s="40">
        <v>120.573625205</v>
      </c>
      <c r="AX54" s="40">
        <v>0</v>
      </c>
      <c r="AY54" s="40">
        <v>0</v>
      </c>
      <c r="AZ54" s="46">
        <v>266.95927881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8.380397743</v>
      </c>
      <c r="BG54" s="45">
        <v>28.506591076</v>
      </c>
      <c r="BH54" s="40">
        <v>0</v>
      </c>
      <c r="BI54" s="40">
        <v>0</v>
      </c>
      <c r="BJ54" s="46">
        <v>32.970737508</v>
      </c>
      <c r="BK54" s="108">
        <v>1761.407963094</v>
      </c>
      <c r="BL54" s="86"/>
    </row>
    <row r="55" spans="1:64" ht="12.75">
      <c r="A55" s="10"/>
      <c r="B55" s="21" t="s">
        <v>128</v>
      </c>
      <c r="C55" s="47">
        <v>0</v>
      </c>
      <c r="D55" s="45">
        <v>0.812701965</v>
      </c>
      <c r="E55" s="40">
        <v>0</v>
      </c>
      <c r="F55" s="40">
        <v>0</v>
      </c>
      <c r="G55" s="46">
        <v>0</v>
      </c>
      <c r="H55" s="63">
        <v>27.889656668</v>
      </c>
      <c r="I55" s="40">
        <v>1.549712923</v>
      </c>
      <c r="J55" s="40">
        <v>0</v>
      </c>
      <c r="K55" s="40">
        <v>0</v>
      </c>
      <c r="L55" s="46">
        <v>47.88647262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13.067284138</v>
      </c>
      <c r="S55" s="40">
        <v>3.008773946</v>
      </c>
      <c r="T55" s="40">
        <v>0</v>
      </c>
      <c r="U55" s="40">
        <v>0</v>
      </c>
      <c r="V55" s="46">
        <v>5.785445337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16.737346314</v>
      </c>
      <c r="AW55" s="40">
        <v>11.444921665</v>
      </c>
      <c r="AX55" s="40">
        <v>0</v>
      </c>
      <c r="AY55" s="40">
        <v>0</v>
      </c>
      <c r="AZ55" s="46">
        <v>24.177628544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6.164700734</v>
      </c>
      <c r="BG55" s="45">
        <v>0.121541569</v>
      </c>
      <c r="BH55" s="40">
        <v>0</v>
      </c>
      <c r="BI55" s="40">
        <v>0</v>
      </c>
      <c r="BJ55" s="46">
        <v>2.519748427</v>
      </c>
      <c r="BK55" s="108">
        <v>161.16593485</v>
      </c>
      <c r="BL55" s="86"/>
    </row>
    <row r="56" spans="1:64" ht="12.75">
      <c r="A56" s="10"/>
      <c r="B56" s="21" t="s">
        <v>116</v>
      </c>
      <c r="C56" s="47">
        <v>0</v>
      </c>
      <c r="D56" s="45">
        <v>0.96866193</v>
      </c>
      <c r="E56" s="40">
        <v>0</v>
      </c>
      <c r="F56" s="40">
        <v>0</v>
      </c>
      <c r="G56" s="46">
        <v>0</v>
      </c>
      <c r="H56" s="63">
        <v>134.065951552</v>
      </c>
      <c r="I56" s="40">
        <v>4.794456152</v>
      </c>
      <c r="J56" s="40">
        <v>0</v>
      </c>
      <c r="K56" s="40">
        <v>0</v>
      </c>
      <c r="L56" s="46">
        <v>63.740174618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42.574214756</v>
      </c>
      <c r="S56" s="40">
        <v>0.078624173</v>
      </c>
      <c r="T56" s="40">
        <v>0</v>
      </c>
      <c r="U56" s="40">
        <v>0</v>
      </c>
      <c r="V56" s="46">
        <v>7.849941274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0.900022557</v>
      </c>
      <c r="AC56" s="40">
        <v>0</v>
      </c>
      <c r="AD56" s="40">
        <v>0</v>
      </c>
      <c r="AE56" s="40">
        <v>0</v>
      </c>
      <c r="AF56" s="46">
        <v>0.00205573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0.303654114</v>
      </c>
      <c r="AM56" s="40">
        <v>0</v>
      </c>
      <c r="AN56" s="40">
        <v>0</v>
      </c>
      <c r="AO56" s="40">
        <v>0</v>
      </c>
      <c r="AP56" s="46">
        <v>0.041190261</v>
      </c>
      <c r="AQ56" s="63">
        <v>0.041377426</v>
      </c>
      <c r="AR56" s="45">
        <v>0</v>
      </c>
      <c r="AS56" s="40">
        <v>0</v>
      </c>
      <c r="AT56" s="40">
        <v>0</v>
      </c>
      <c r="AU56" s="46">
        <v>0</v>
      </c>
      <c r="AV56" s="63">
        <v>1319.231286045</v>
      </c>
      <c r="AW56" s="40">
        <v>83.087993548</v>
      </c>
      <c r="AX56" s="40">
        <v>0.113469704</v>
      </c>
      <c r="AY56" s="40">
        <v>0</v>
      </c>
      <c r="AZ56" s="46">
        <v>666.811435742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311.424059025</v>
      </c>
      <c r="BG56" s="45">
        <v>8.70171407</v>
      </c>
      <c r="BH56" s="40">
        <v>0</v>
      </c>
      <c r="BI56" s="40">
        <v>0</v>
      </c>
      <c r="BJ56" s="46">
        <v>56.016503249</v>
      </c>
      <c r="BK56" s="108">
        <v>2700.746785926</v>
      </c>
      <c r="BL56" s="86"/>
    </row>
    <row r="57" spans="1:64" ht="12.75">
      <c r="A57" s="10"/>
      <c r="B57" s="21" t="s">
        <v>108</v>
      </c>
      <c r="C57" s="47">
        <v>0</v>
      </c>
      <c r="D57" s="45">
        <v>4.7081475</v>
      </c>
      <c r="E57" s="40">
        <v>0</v>
      </c>
      <c r="F57" s="40">
        <v>0</v>
      </c>
      <c r="G57" s="46">
        <v>0</v>
      </c>
      <c r="H57" s="63">
        <v>54.233160682</v>
      </c>
      <c r="I57" s="40">
        <v>28.14676299</v>
      </c>
      <c r="J57" s="40">
        <v>0</v>
      </c>
      <c r="K57" s="40">
        <v>0</v>
      </c>
      <c r="L57" s="46">
        <v>54.314263019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21.468880431</v>
      </c>
      <c r="S57" s="40">
        <v>1.010353277</v>
      </c>
      <c r="T57" s="40">
        <v>0</v>
      </c>
      <c r="U57" s="40">
        <v>0</v>
      </c>
      <c r="V57" s="46">
        <v>8.526620058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0.014213973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0.072147491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36.056355983</v>
      </c>
      <c r="AW57" s="40">
        <v>7.03274631</v>
      </c>
      <c r="AX57" s="40">
        <v>0</v>
      </c>
      <c r="AY57" s="40">
        <v>0</v>
      </c>
      <c r="AZ57" s="46">
        <v>40.162983793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14.466610477</v>
      </c>
      <c r="BG57" s="45">
        <v>14.520627149</v>
      </c>
      <c r="BH57" s="40">
        <v>0</v>
      </c>
      <c r="BI57" s="40">
        <v>0</v>
      </c>
      <c r="BJ57" s="46">
        <v>7.987649222</v>
      </c>
      <c r="BK57" s="108">
        <v>292.721522355</v>
      </c>
      <c r="BL57" s="86"/>
    </row>
    <row r="58" spans="1:64" ht="12.75">
      <c r="A58" s="10"/>
      <c r="B58" s="21" t="s">
        <v>107</v>
      </c>
      <c r="C58" s="47">
        <v>0</v>
      </c>
      <c r="D58" s="45">
        <v>42.168578544</v>
      </c>
      <c r="E58" s="40">
        <v>0</v>
      </c>
      <c r="F58" s="40">
        <v>0</v>
      </c>
      <c r="G58" s="46">
        <v>0</v>
      </c>
      <c r="H58" s="63">
        <v>49.330365253</v>
      </c>
      <c r="I58" s="40">
        <v>89.081246338</v>
      </c>
      <c r="J58" s="40">
        <v>0</v>
      </c>
      <c r="K58" s="40">
        <v>0</v>
      </c>
      <c r="L58" s="46">
        <v>286.858910241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17.276414384</v>
      </c>
      <c r="S58" s="40">
        <v>38.7275943</v>
      </c>
      <c r="T58" s="40">
        <v>4.972940599</v>
      </c>
      <c r="U58" s="40">
        <v>0</v>
      </c>
      <c r="V58" s="46">
        <v>51.75720472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0.006555872</v>
      </c>
      <c r="AC58" s="40">
        <v>0</v>
      </c>
      <c r="AD58" s="40">
        <v>0</v>
      </c>
      <c r="AE58" s="40">
        <v>0</v>
      </c>
      <c r="AF58" s="46">
        <v>0.061952954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0.011170167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470.047255064</v>
      </c>
      <c r="AW58" s="40">
        <v>481.395986071</v>
      </c>
      <c r="AX58" s="40">
        <v>2.231233442</v>
      </c>
      <c r="AY58" s="40">
        <v>0</v>
      </c>
      <c r="AZ58" s="46">
        <v>2501.960596277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177.575284021</v>
      </c>
      <c r="BG58" s="45">
        <v>84.487112801</v>
      </c>
      <c r="BH58" s="40">
        <v>0</v>
      </c>
      <c r="BI58" s="40">
        <v>0</v>
      </c>
      <c r="BJ58" s="46">
        <v>440.562365875</v>
      </c>
      <c r="BK58" s="108">
        <v>4738.512766923</v>
      </c>
      <c r="BL58" s="86"/>
    </row>
    <row r="59" spans="1:64" ht="12" customHeight="1">
      <c r="A59" s="10"/>
      <c r="B59" s="21" t="s">
        <v>115</v>
      </c>
      <c r="C59" s="47">
        <v>0</v>
      </c>
      <c r="D59" s="45">
        <v>1.167493429</v>
      </c>
      <c r="E59" s="40">
        <v>0</v>
      </c>
      <c r="F59" s="40">
        <v>0</v>
      </c>
      <c r="G59" s="46">
        <v>0</v>
      </c>
      <c r="H59" s="63">
        <v>42.789556274</v>
      </c>
      <c r="I59" s="40">
        <v>11.689239271</v>
      </c>
      <c r="J59" s="40">
        <v>0</v>
      </c>
      <c r="K59" s="40">
        <v>0</v>
      </c>
      <c r="L59" s="46">
        <v>53.12194274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10.665944993</v>
      </c>
      <c r="S59" s="40">
        <v>4.123066534</v>
      </c>
      <c r="T59" s="40">
        <v>0</v>
      </c>
      <c r="U59" s="40">
        <v>0</v>
      </c>
      <c r="V59" s="46">
        <v>5.533626937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0.908137642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0.280317737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673.247611009</v>
      </c>
      <c r="AW59" s="40">
        <v>45.244045329</v>
      </c>
      <c r="AX59" s="40">
        <v>0.41370494</v>
      </c>
      <c r="AY59" s="40">
        <v>0</v>
      </c>
      <c r="AZ59" s="46">
        <v>357.374019577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144.004190759</v>
      </c>
      <c r="BG59" s="45">
        <v>16.360265962</v>
      </c>
      <c r="BH59" s="40">
        <v>0</v>
      </c>
      <c r="BI59" s="40">
        <v>0</v>
      </c>
      <c r="BJ59" s="46">
        <v>47.707366939</v>
      </c>
      <c r="BK59" s="108">
        <v>1414.630530072</v>
      </c>
      <c r="BL59" s="86"/>
    </row>
    <row r="60" spans="1:64" ht="12" customHeight="1">
      <c r="A60" s="10"/>
      <c r="B60" s="21" t="s">
        <v>114</v>
      </c>
      <c r="C60" s="47">
        <v>0</v>
      </c>
      <c r="D60" s="45">
        <v>23.563991863</v>
      </c>
      <c r="E60" s="40">
        <v>0</v>
      </c>
      <c r="F60" s="40">
        <v>0</v>
      </c>
      <c r="G60" s="46">
        <v>0</v>
      </c>
      <c r="H60" s="63">
        <v>882.031465546</v>
      </c>
      <c r="I60" s="40">
        <v>59.502971031</v>
      </c>
      <c r="J60" s="40">
        <v>0</v>
      </c>
      <c r="K60" s="40">
        <v>0</v>
      </c>
      <c r="L60" s="46">
        <v>436.977410178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310.279654713</v>
      </c>
      <c r="S60" s="40">
        <v>3.129846671</v>
      </c>
      <c r="T60" s="40">
        <v>0</v>
      </c>
      <c r="U60" s="40">
        <v>0</v>
      </c>
      <c r="V60" s="46">
        <v>62.893632831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3.353369337</v>
      </c>
      <c r="AC60" s="40">
        <v>0</v>
      </c>
      <c r="AD60" s="40">
        <v>0</v>
      </c>
      <c r="AE60" s="40">
        <v>0</v>
      </c>
      <c r="AF60" s="46">
        <v>0.099165741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2.313918738</v>
      </c>
      <c r="AM60" s="40">
        <v>0</v>
      </c>
      <c r="AN60" s="40">
        <v>0</v>
      </c>
      <c r="AO60" s="40">
        <v>0</v>
      </c>
      <c r="AP60" s="46">
        <v>0</v>
      </c>
      <c r="AQ60" s="63">
        <v>0.025682296</v>
      </c>
      <c r="AR60" s="45">
        <v>0</v>
      </c>
      <c r="AS60" s="40">
        <v>0</v>
      </c>
      <c r="AT60" s="40">
        <v>0</v>
      </c>
      <c r="AU60" s="46">
        <v>0</v>
      </c>
      <c r="AV60" s="63">
        <v>3759.506777881</v>
      </c>
      <c r="AW60" s="40">
        <v>120.766157014</v>
      </c>
      <c r="AX60" s="40">
        <v>0</v>
      </c>
      <c r="AY60" s="40">
        <v>0</v>
      </c>
      <c r="AZ60" s="46">
        <v>1177.160563724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1443.86809271</v>
      </c>
      <c r="BG60" s="45">
        <v>18.990226669</v>
      </c>
      <c r="BH60" s="40">
        <v>0.118319092</v>
      </c>
      <c r="BI60" s="40">
        <v>0</v>
      </c>
      <c r="BJ60" s="46">
        <v>173.454422412</v>
      </c>
      <c r="BK60" s="108">
        <v>8478.035668447</v>
      </c>
      <c r="BL60" s="86"/>
    </row>
    <row r="61" spans="1:64" ht="12" customHeight="1">
      <c r="A61" s="10"/>
      <c r="B61" s="21" t="s">
        <v>131</v>
      </c>
      <c r="C61" s="47">
        <v>0</v>
      </c>
      <c r="D61" s="45">
        <v>69.941630503</v>
      </c>
      <c r="E61" s="40">
        <v>0</v>
      </c>
      <c r="F61" s="40">
        <v>0</v>
      </c>
      <c r="G61" s="46">
        <v>0</v>
      </c>
      <c r="H61" s="63">
        <v>48.656066121</v>
      </c>
      <c r="I61" s="40">
        <v>224.984938679</v>
      </c>
      <c r="J61" s="40">
        <v>0</v>
      </c>
      <c r="K61" s="40">
        <v>0</v>
      </c>
      <c r="L61" s="46">
        <v>360.702844546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15.404963727</v>
      </c>
      <c r="S61" s="40">
        <v>7.505353929</v>
      </c>
      <c r="T61" s="40">
        <v>0</v>
      </c>
      <c r="U61" s="40">
        <v>0</v>
      </c>
      <c r="V61" s="46">
        <v>14.149223594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0.000284218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0.004005762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0.204728624</v>
      </c>
      <c r="AS61" s="40">
        <v>0</v>
      </c>
      <c r="AT61" s="40">
        <v>0</v>
      </c>
      <c r="AU61" s="46">
        <v>0</v>
      </c>
      <c r="AV61" s="63">
        <v>101.62238454</v>
      </c>
      <c r="AW61" s="40">
        <v>48.222616195</v>
      </c>
      <c r="AX61" s="40">
        <v>0</v>
      </c>
      <c r="AY61" s="40">
        <v>0</v>
      </c>
      <c r="AZ61" s="46">
        <v>324.965773641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29.502836665</v>
      </c>
      <c r="BG61" s="45">
        <v>20.425216329</v>
      </c>
      <c r="BH61" s="40">
        <v>0</v>
      </c>
      <c r="BI61" s="40">
        <v>0</v>
      </c>
      <c r="BJ61" s="46">
        <v>30.144018692</v>
      </c>
      <c r="BK61" s="108">
        <v>1296.436885765</v>
      </c>
      <c r="BL61" s="86"/>
    </row>
    <row r="62" spans="1:64" ht="11.25" customHeight="1">
      <c r="A62" s="10"/>
      <c r="B62" s="21" t="s">
        <v>148</v>
      </c>
      <c r="C62" s="47">
        <v>0</v>
      </c>
      <c r="D62" s="45">
        <v>21.153877267</v>
      </c>
      <c r="E62" s="40">
        <v>0</v>
      </c>
      <c r="F62" s="40">
        <v>0</v>
      </c>
      <c r="G62" s="46">
        <v>0</v>
      </c>
      <c r="H62" s="63">
        <v>291.721471027</v>
      </c>
      <c r="I62" s="40">
        <v>121.17912549</v>
      </c>
      <c r="J62" s="40">
        <v>0</v>
      </c>
      <c r="K62" s="40">
        <v>0</v>
      </c>
      <c r="L62" s="46">
        <v>698.62198634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102.75835597</v>
      </c>
      <c r="S62" s="40">
        <v>38.939898586</v>
      </c>
      <c r="T62" s="40">
        <v>0</v>
      </c>
      <c r="U62" s="40">
        <v>0</v>
      </c>
      <c r="V62" s="46">
        <v>41.999152942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0.526868181</v>
      </c>
      <c r="AC62" s="40">
        <v>0</v>
      </c>
      <c r="AD62" s="40">
        <v>0</v>
      </c>
      <c r="AE62" s="40">
        <v>0</v>
      </c>
      <c r="AF62" s="46">
        <v>0.006228062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0.319009246</v>
      </c>
      <c r="AM62" s="40">
        <v>0</v>
      </c>
      <c r="AN62" s="40">
        <v>0</v>
      </c>
      <c r="AO62" s="40">
        <v>0</v>
      </c>
      <c r="AP62" s="46">
        <v>0.000977092</v>
      </c>
      <c r="AQ62" s="63">
        <v>0</v>
      </c>
      <c r="AR62" s="45">
        <v>0.283556429</v>
      </c>
      <c r="AS62" s="40">
        <v>0</v>
      </c>
      <c r="AT62" s="40">
        <v>0</v>
      </c>
      <c r="AU62" s="46">
        <v>0</v>
      </c>
      <c r="AV62" s="63">
        <v>2019.103238742</v>
      </c>
      <c r="AW62" s="40">
        <v>413.392915768</v>
      </c>
      <c r="AX62" s="40">
        <v>0.049671919</v>
      </c>
      <c r="AY62" s="40">
        <v>0</v>
      </c>
      <c r="AZ62" s="46">
        <v>2671.55184398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625.826401448</v>
      </c>
      <c r="BG62" s="45">
        <v>87.409217853</v>
      </c>
      <c r="BH62" s="40">
        <v>0</v>
      </c>
      <c r="BI62" s="40">
        <v>0</v>
      </c>
      <c r="BJ62" s="46">
        <v>422.039236726</v>
      </c>
      <c r="BK62" s="108">
        <v>7556.883033068</v>
      </c>
      <c r="BL62" s="86"/>
    </row>
    <row r="63" spans="1:64" ht="14.25" customHeight="1">
      <c r="A63" s="10"/>
      <c r="B63" s="21" t="s">
        <v>111</v>
      </c>
      <c r="C63" s="47">
        <v>0</v>
      </c>
      <c r="D63" s="45">
        <v>92.591717324</v>
      </c>
      <c r="E63" s="40">
        <v>0</v>
      </c>
      <c r="F63" s="40">
        <v>0</v>
      </c>
      <c r="G63" s="46">
        <v>0</v>
      </c>
      <c r="H63" s="63">
        <v>75.298691592</v>
      </c>
      <c r="I63" s="40">
        <v>43.905938203</v>
      </c>
      <c r="J63" s="40">
        <v>0</v>
      </c>
      <c r="K63" s="40">
        <v>0</v>
      </c>
      <c r="L63" s="46">
        <v>146.541832159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24.583876212</v>
      </c>
      <c r="S63" s="40">
        <v>0</v>
      </c>
      <c r="T63" s="40">
        <v>0</v>
      </c>
      <c r="U63" s="40">
        <v>0</v>
      </c>
      <c r="V63" s="46">
        <v>5.02977072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0.13239178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0.179355645</v>
      </c>
      <c r="AM63" s="40">
        <v>0</v>
      </c>
      <c r="AN63" s="40">
        <v>0</v>
      </c>
      <c r="AO63" s="40">
        <v>0</v>
      </c>
      <c r="AP63" s="46">
        <v>0.000967307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610.761274983</v>
      </c>
      <c r="AW63" s="40">
        <v>83.421277199</v>
      </c>
      <c r="AX63" s="40">
        <v>0</v>
      </c>
      <c r="AY63" s="40">
        <v>0</v>
      </c>
      <c r="AZ63" s="46">
        <v>665.498915695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155.039739333</v>
      </c>
      <c r="BG63" s="45">
        <v>6.088143168</v>
      </c>
      <c r="BH63" s="40">
        <v>0</v>
      </c>
      <c r="BI63" s="40">
        <v>0</v>
      </c>
      <c r="BJ63" s="46">
        <v>58.81236485</v>
      </c>
      <c r="BK63" s="108">
        <v>1967.88625617</v>
      </c>
      <c r="BL63" s="86"/>
    </row>
    <row r="64" spans="1:64" ht="12.75">
      <c r="A64" s="31"/>
      <c r="B64" s="32" t="s">
        <v>77</v>
      </c>
      <c r="C64" s="101">
        <f aca="true" t="shared" si="10" ref="C64:AH64">SUM(C47:C63)</f>
        <v>0</v>
      </c>
      <c r="D64" s="71">
        <f t="shared" si="10"/>
        <v>945.3044351299999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2865.4864575480005</v>
      </c>
      <c r="I64" s="71">
        <f t="shared" si="10"/>
        <v>1308.7836469729998</v>
      </c>
      <c r="J64" s="71">
        <f t="shared" si="10"/>
        <v>23.837443669</v>
      </c>
      <c r="K64" s="71">
        <f t="shared" si="10"/>
        <v>0</v>
      </c>
      <c r="L64" s="71">
        <f t="shared" si="10"/>
        <v>4574.361386280999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1072.575219333</v>
      </c>
      <c r="S64" s="71">
        <f t="shared" si="10"/>
        <v>233.85564993499997</v>
      </c>
      <c r="T64" s="71">
        <f t="shared" si="10"/>
        <v>4.972940599</v>
      </c>
      <c r="U64" s="71">
        <f t="shared" si="10"/>
        <v>0</v>
      </c>
      <c r="V64" s="71">
        <f t="shared" si="10"/>
        <v>378.397040648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9.628439949999999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0.46878762299999993</v>
      </c>
      <c r="AG64" s="71">
        <f t="shared" si="10"/>
        <v>0</v>
      </c>
      <c r="AH64" s="71">
        <f t="shared" si="10"/>
        <v>0</v>
      </c>
      <c r="AI64" s="71">
        <f aca="true" t="shared" si="11" ref="AI64:BJ64">SUM(AI47:AI63)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6.031314253000001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0.15827839200000002</v>
      </c>
      <c r="AQ64" s="71">
        <f t="shared" si="11"/>
        <v>0.067059722</v>
      </c>
      <c r="AR64" s="71">
        <f t="shared" si="11"/>
        <v>0.805920301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16035.421948703999</v>
      </c>
      <c r="AW64" s="71">
        <f t="shared" si="11"/>
        <v>2516.9579248860005</v>
      </c>
      <c r="AX64" s="71">
        <f t="shared" si="11"/>
        <v>3.5376673260000002</v>
      </c>
      <c r="AY64" s="71">
        <f t="shared" si="11"/>
        <v>0</v>
      </c>
      <c r="AZ64" s="71">
        <f t="shared" si="11"/>
        <v>15930.655644318002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5419.425276289</v>
      </c>
      <c r="BG64" s="71">
        <f t="shared" si="11"/>
        <v>478.22675376899997</v>
      </c>
      <c r="BH64" s="71">
        <f t="shared" si="11"/>
        <v>0.735513156</v>
      </c>
      <c r="BI64" s="71">
        <f t="shared" si="11"/>
        <v>0</v>
      </c>
      <c r="BJ64" s="71">
        <f t="shared" si="11"/>
        <v>2143.92248853</v>
      </c>
      <c r="BK64" s="83">
        <f>SUM(C64:BJ64)</f>
        <v>53953.617237335005</v>
      </c>
      <c r="BL64" s="86"/>
    </row>
    <row r="65" spans="1:64" ht="12.75">
      <c r="A65" s="31"/>
      <c r="B65" s="33" t="s">
        <v>75</v>
      </c>
      <c r="C65" s="43">
        <f aca="true" t="shared" si="12" ref="C65:AH65">+C64+C45</f>
        <v>0</v>
      </c>
      <c r="D65" s="62">
        <f t="shared" si="12"/>
        <v>946.7479418199999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4023.7842969740004</v>
      </c>
      <c r="I65" s="62">
        <f t="shared" si="12"/>
        <v>1309.5762313359999</v>
      </c>
      <c r="J65" s="62">
        <f t="shared" si="12"/>
        <v>23.837443669</v>
      </c>
      <c r="K65" s="62">
        <f t="shared" si="12"/>
        <v>0</v>
      </c>
      <c r="L65" s="61">
        <f t="shared" si="12"/>
        <v>4661.675244643999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1823.3576900019998</v>
      </c>
      <c r="S65" s="62">
        <f t="shared" si="12"/>
        <v>233.86635633499998</v>
      </c>
      <c r="T65" s="62">
        <f t="shared" si="12"/>
        <v>4.972940599</v>
      </c>
      <c r="U65" s="62">
        <f t="shared" si="12"/>
        <v>0</v>
      </c>
      <c r="V65" s="61">
        <f t="shared" si="12"/>
        <v>401.147517694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12.883361625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0.549391895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+AI64+AI45</f>
        <v>0</v>
      </c>
      <c r="AJ65" s="62">
        <f t="shared" si="13"/>
        <v>0</v>
      </c>
      <c r="AK65" s="61">
        <f t="shared" si="13"/>
        <v>0</v>
      </c>
      <c r="AL65" s="42">
        <f t="shared" si="13"/>
        <v>7.529597848000001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0.170704652</v>
      </c>
      <c r="AQ65" s="42">
        <f t="shared" si="13"/>
        <v>0.067059722</v>
      </c>
      <c r="AR65" s="62">
        <f t="shared" si="13"/>
        <v>0.805920301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20722.382389213</v>
      </c>
      <c r="AW65" s="62">
        <f t="shared" si="13"/>
        <v>2525.6232422800003</v>
      </c>
      <c r="AX65" s="62">
        <f t="shared" si="13"/>
        <v>3.5376673260000002</v>
      </c>
      <c r="AY65" s="62">
        <f t="shared" si="13"/>
        <v>0</v>
      </c>
      <c r="AZ65" s="61">
        <f t="shared" si="13"/>
        <v>16582.898719431003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7598.187377774</v>
      </c>
      <c r="BG65" s="62">
        <f t="shared" si="13"/>
        <v>480.14155558699997</v>
      </c>
      <c r="BH65" s="62">
        <f t="shared" si="13"/>
        <v>0.735513156</v>
      </c>
      <c r="BI65" s="62">
        <f t="shared" si="13"/>
        <v>0</v>
      </c>
      <c r="BJ65" s="61">
        <f t="shared" si="13"/>
        <v>2294.134992869</v>
      </c>
      <c r="BK65" s="113">
        <f t="shared" si="13"/>
        <v>63658.613156752006</v>
      </c>
      <c r="BL65" s="86"/>
    </row>
    <row r="66" spans="1:64" ht="3" customHeight="1">
      <c r="A66" s="10"/>
      <c r="B66" s="1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16</v>
      </c>
      <c r="B67" s="16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67</v>
      </c>
      <c r="B68" s="17" t="s">
        <v>17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/>
      <c r="B69" s="21" t="s">
        <v>124</v>
      </c>
      <c r="C69" s="47">
        <v>0</v>
      </c>
      <c r="D69" s="45">
        <v>1.25141063</v>
      </c>
      <c r="E69" s="40">
        <v>0</v>
      </c>
      <c r="F69" s="40">
        <v>0</v>
      </c>
      <c r="G69" s="46">
        <v>0</v>
      </c>
      <c r="H69" s="63">
        <v>120.924583312</v>
      </c>
      <c r="I69" s="40">
        <v>109.136158594</v>
      </c>
      <c r="J69" s="40">
        <v>0.033906209</v>
      </c>
      <c r="K69" s="40">
        <v>0</v>
      </c>
      <c r="L69" s="46">
        <v>232.470542786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43.266959755</v>
      </c>
      <c r="S69" s="40">
        <v>5.158482283</v>
      </c>
      <c r="T69" s="40">
        <v>0</v>
      </c>
      <c r="U69" s="40">
        <v>0</v>
      </c>
      <c r="V69" s="46">
        <v>30.8544473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0.15791002</v>
      </c>
      <c r="AC69" s="40">
        <v>0</v>
      </c>
      <c r="AD69" s="40">
        <v>0</v>
      </c>
      <c r="AE69" s="40">
        <v>0</v>
      </c>
      <c r="AF69" s="46">
        <v>0.768697316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0.056828783</v>
      </c>
      <c r="AM69" s="40">
        <v>0</v>
      </c>
      <c r="AN69" s="40">
        <v>0</v>
      </c>
      <c r="AO69" s="40">
        <v>0</v>
      </c>
      <c r="AP69" s="46">
        <v>0.061843458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1249.47102987</v>
      </c>
      <c r="AW69" s="40">
        <v>413.359999321</v>
      </c>
      <c r="AX69" s="40">
        <v>0</v>
      </c>
      <c r="AY69" s="40">
        <v>0</v>
      </c>
      <c r="AZ69" s="46">
        <v>4115.290963419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441.409735135</v>
      </c>
      <c r="BG69" s="45">
        <v>31.959285222</v>
      </c>
      <c r="BH69" s="40">
        <v>0</v>
      </c>
      <c r="BI69" s="40">
        <v>0</v>
      </c>
      <c r="BJ69" s="46">
        <v>682.3858725889093</v>
      </c>
      <c r="BK69" s="108">
        <v>7478.01865600191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1.25141063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120.924583312</v>
      </c>
      <c r="I70" s="62">
        <f t="shared" si="14"/>
        <v>109.136158594</v>
      </c>
      <c r="J70" s="62">
        <f t="shared" si="14"/>
        <v>0.033906209</v>
      </c>
      <c r="K70" s="62">
        <f t="shared" si="14"/>
        <v>0</v>
      </c>
      <c r="L70" s="61">
        <f t="shared" si="14"/>
        <v>232.470542786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43.266959755</v>
      </c>
      <c r="S70" s="62">
        <f t="shared" si="14"/>
        <v>5.158482283</v>
      </c>
      <c r="T70" s="62">
        <f t="shared" si="14"/>
        <v>0</v>
      </c>
      <c r="U70" s="62">
        <f t="shared" si="14"/>
        <v>0</v>
      </c>
      <c r="V70" s="61">
        <f t="shared" si="14"/>
        <v>30.8544473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0.15791002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0.768697316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0.056828783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0.061843458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1249.47102987</v>
      </c>
      <c r="AW70" s="62">
        <f t="shared" si="15"/>
        <v>413.359999321</v>
      </c>
      <c r="AX70" s="62">
        <f t="shared" si="15"/>
        <v>0</v>
      </c>
      <c r="AY70" s="62">
        <f t="shared" si="15"/>
        <v>0</v>
      </c>
      <c r="AZ70" s="61">
        <f t="shared" si="15"/>
        <v>4115.290963419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441.409735135</v>
      </c>
      <c r="BG70" s="62">
        <f t="shared" si="15"/>
        <v>31.959285222</v>
      </c>
      <c r="BH70" s="62">
        <f t="shared" si="15"/>
        <v>0</v>
      </c>
      <c r="BI70" s="62">
        <f t="shared" si="15"/>
        <v>0</v>
      </c>
      <c r="BJ70" s="61">
        <f t="shared" si="15"/>
        <v>682.3858725889093</v>
      </c>
      <c r="BK70" s="81">
        <f>SUM(BK69:BK69)</f>
        <v>7478.01865600191</v>
      </c>
      <c r="BL70" s="86"/>
    </row>
    <row r="71" spans="1:64" ht="2.25" customHeight="1">
      <c r="A71" s="10"/>
      <c r="B71" s="17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4</v>
      </c>
      <c r="B72" s="16" t="s">
        <v>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67</v>
      </c>
      <c r="B73" s="17" t="s">
        <v>18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6"/>
    </row>
    <row r="77" spans="1:64" ht="12.75">
      <c r="A77" s="10"/>
      <c r="B77" s="17" t="s">
        <v>151</v>
      </c>
      <c r="C77" s="96">
        <v>0</v>
      </c>
      <c r="D77" s="50">
        <v>0.479717203</v>
      </c>
      <c r="E77" s="51">
        <v>0</v>
      </c>
      <c r="F77" s="51">
        <v>0</v>
      </c>
      <c r="G77" s="52">
        <v>0</v>
      </c>
      <c r="H77" s="49">
        <v>0</v>
      </c>
      <c r="I77" s="51">
        <v>0.374909759</v>
      </c>
      <c r="J77" s="51">
        <v>0</v>
      </c>
      <c r="K77" s="51">
        <v>0</v>
      </c>
      <c r="L77" s="52">
        <v>31.61027438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32.464901342</v>
      </c>
      <c r="BL77" s="86"/>
    </row>
    <row r="78" spans="1:64" ht="12.75">
      <c r="A78" s="10"/>
      <c r="B78" s="17" t="s">
        <v>153</v>
      </c>
      <c r="C78" s="96">
        <v>0</v>
      </c>
      <c r="D78" s="50">
        <v>0.504501031</v>
      </c>
      <c r="E78" s="51">
        <v>0</v>
      </c>
      <c r="F78" s="51">
        <v>0</v>
      </c>
      <c r="G78" s="52">
        <v>0</v>
      </c>
      <c r="H78" s="49">
        <v>0</v>
      </c>
      <c r="I78" s="51">
        <v>15.774844322</v>
      </c>
      <c r="J78" s="51">
        <v>0</v>
      </c>
      <c r="K78" s="51">
        <v>0</v>
      </c>
      <c r="L78" s="52">
        <v>11.416848851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27.696194204</v>
      </c>
      <c r="BL78" s="86"/>
    </row>
    <row r="79" spans="1:64" ht="12.75">
      <c r="A79" s="10"/>
      <c r="B79" s="17" t="s">
        <v>152</v>
      </c>
      <c r="C79" s="96">
        <v>0</v>
      </c>
      <c r="D79" s="50">
        <v>0.47885756</v>
      </c>
      <c r="E79" s="51">
        <v>0</v>
      </c>
      <c r="F79" s="51">
        <v>0</v>
      </c>
      <c r="G79" s="52">
        <v>0</v>
      </c>
      <c r="H79" s="49">
        <v>0</v>
      </c>
      <c r="I79" s="51">
        <v>7.653053062</v>
      </c>
      <c r="J79" s="51">
        <v>0</v>
      </c>
      <c r="K79" s="51">
        <v>0</v>
      </c>
      <c r="L79" s="52">
        <v>18.737109076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0.000947147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26.869966845</v>
      </c>
      <c r="BL79" s="86"/>
    </row>
    <row r="80" spans="1:64" ht="12.75">
      <c r="A80" s="10"/>
      <c r="B80" s="91" t="s">
        <v>125</v>
      </c>
      <c r="C80" s="96">
        <v>0</v>
      </c>
      <c r="D80" s="50">
        <v>0</v>
      </c>
      <c r="E80" s="51">
        <v>0</v>
      </c>
      <c r="F80" s="51">
        <v>0</v>
      </c>
      <c r="G80" s="52">
        <v>0</v>
      </c>
      <c r="H80" s="49">
        <v>0</v>
      </c>
      <c r="I80" s="51">
        <v>36.549239257</v>
      </c>
      <c r="J80" s="51">
        <v>0</v>
      </c>
      <c r="K80" s="51">
        <v>0</v>
      </c>
      <c r="L80" s="52">
        <v>73.517456307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3.521E-06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110.066699085</v>
      </c>
      <c r="BL80" s="86"/>
    </row>
    <row r="81" spans="1:252" s="34" customFormat="1" ht="12.75">
      <c r="A81" s="31"/>
      <c r="B81" s="33" t="s">
        <v>77</v>
      </c>
      <c r="C81" s="43">
        <f>SUM(C77:C80)</f>
        <v>0</v>
      </c>
      <c r="D81" s="43">
        <f aca="true" t="shared" si="16" ref="D81:BK81">SUM(D77:D80)</f>
        <v>1.4630757939999999</v>
      </c>
      <c r="E81" s="43">
        <f t="shared" si="16"/>
        <v>0</v>
      </c>
      <c r="F81" s="43">
        <f t="shared" si="16"/>
        <v>0</v>
      </c>
      <c r="G81" s="43">
        <f t="shared" si="16"/>
        <v>0</v>
      </c>
      <c r="H81" s="43">
        <f t="shared" si="16"/>
        <v>0</v>
      </c>
      <c r="I81" s="43">
        <f t="shared" si="16"/>
        <v>60.352046400000006</v>
      </c>
      <c r="J81" s="43">
        <f t="shared" si="16"/>
        <v>0</v>
      </c>
      <c r="K81" s="43">
        <f t="shared" si="16"/>
        <v>0</v>
      </c>
      <c r="L81" s="43">
        <f t="shared" si="16"/>
        <v>135.28168861400002</v>
      </c>
      <c r="M81" s="43">
        <f t="shared" si="16"/>
        <v>0</v>
      </c>
      <c r="N81" s="43">
        <f t="shared" si="16"/>
        <v>0</v>
      </c>
      <c r="O81" s="43">
        <f t="shared" si="16"/>
        <v>0</v>
      </c>
      <c r="P81" s="43">
        <f t="shared" si="16"/>
        <v>0</v>
      </c>
      <c r="Q81" s="43">
        <f t="shared" si="16"/>
        <v>0</v>
      </c>
      <c r="R81" s="43">
        <f t="shared" si="16"/>
        <v>0.000947147</v>
      </c>
      <c r="S81" s="43">
        <f t="shared" si="16"/>
        <v>0</v>
      </c>
      <c r="T81" s="43">
        <f t="shared" si="16"/>
        <v>0</v>
      </c>
      <c r="U81" s="43">
        <f t="shared" si="16"/>
        <v>0</v>
      </c>
      <c r="V81" s="43">
        <f t="shared" si="16"/>
        <v>3.521E-06</v>
      </c>
      <c r="W81" s="43">
        <f t="shared" si="16"/>
        <v>0</v>
      </c>
      <c r="X81" s="43">
        <f t="shared" si="16"/>
        <v>0</v>
      </c>
      <c r="Y81" s="43">
        <f t="shared" si="16"/>
        <v>0</v>
      </c>
      <c r="Z81" s="43">
        <f t="shared" si="16"/>
        <v>0</v>
      </c>
      <c r="AA81" s="43">
        <f t="shared" si="16"/>
        <v>0</v>
      </c>
      <c r="AB81" s="43">
        <f t="shared" si="16"/>
        <v>0</v>
      </c>
      <c r="AC81" s="43">
        <f t="shared" si="16"/>
        <v>0</v>
      </c>
      <c r="AD81" s="43">
        <f t="shared" si="16"/>
        <v>0</v>
      </c>
      <c r="AE81" s="43">
        <f t="shared" si="16"/>
        <v>0</v>
      </c>
      <c r="AF81" s="43">
        <f t="shared" si="16"/>
        <v>0</v>
      </c>
      <c r="AG81" s="43">
        <f t="shared" si="16"/>
        <v>0</v>
      </c>
      <c r="AH81" s="43">
        <f t="shared" si="16"/>
        <v>0</v>
      </c>
      <c r="AI81" s="43">
        <f t="shared" si="16"/>
        <v>0</v>
      </c>
      <c r="AJ81" s="43">
        <f t="shared" si="16"/>
        <v>0</v>
      </c>
      <c r="AK81" s="43">
        <f t="shared" si="16"/>
        <v>0</v>
      </c>
      <c r="AL81" s="43">
        <f t="shared" si="16"/>
        <v>0</v>
      </c>
      <c r="AM81" s="43">
        <f t="shared" si="16"/>
        <v>0</v>
      </c>
      <c r="AN81" s="43">
        <f t="shared" si="16"/>
        <v>0</v>
      </c>
      <c r="AO81" s="43">
        <f t="shared" si="16"/>
        <v>0</v>
      </c>
      <c r="AP81" s="43">
        <f t="shared" si="16"/>
        <v>0</v>
      </c>
      <c r="AQ81" s="43">
        <f t="shared" si="16"/>
        <v>0</v>
      </c>
      <c r="AR81" s="43">
        <f t="shared" si="16"/>
        <v>0</v>
      </c>
      <c r="AS81" s="43">
        <f t="shared" si="16"/>
        <v>0</v>
      </c>
      <c r="AT81" s="43">
        <f t="shared" si="16"/>
        <v>0</v>
      </c>
      <c r="AU81" s="43">
        <f t="shared" si="16"/>
        <v>0</v>
      </c>
      <c r="AV81" s="43">
        <f t="shared" si="16"/>
        <v>0</v>
      </c>
      <c r="AW81" s="43">
        <f t="shared" si="16"/>
        <v>0</v>
      </c>
      <c r="AX81" s="43">
        <f t="shared" si="16"/>
        <v>0</v>
      </c>
      <c r="AY81" s="43">
        <f t="shared" si="16"/>
        <v>0</v>
      </c>
      <c r="AZ81" s="43">
        <f t="shared" si="16"/>
        <v>0</v>
      </c>
      <c r="BA81" s="43">
        <f t="shared" si="16"/>
        <v>0</v>
      </c>
      <c r="BB81" s="43">
        <f t="shared" si="16"/>
        <v>0</v>
      </c>
      <c r="BC81" s="43">
        <f t="shared" si="16"/>
        <v>0</v>
      </c>
      <c r="BD81" s="43">
        <f t="shared" si="16"/>
        <v>0</v>
      </c>
      <c r="BE81" s="43">
        <f t="shared" si="16"/>
        <v>0</v>
      </c>
      <c r="BF81" s="43">
        <f t="shared" si="16"/>
        <v>0</v>
      </c>
      <c r="BG81" s="43">
        <f t="shared" si="16"/>
        <v>0</v>
      </c>
      <c r="BH81" s="43">
        <f t="shared" si="16"/>
        <v>0</v>
      </c>
      <c r="BI81" s="43">
        <f t="shared" si="16"/>
        <v>0</v>
      </c>
      <c r="BJ81" s="43">
        <f t="shared" si="16"/>
        <v>0</v>
      </c>
      <c r="BK81" s="43">
        <f t="shared" si="16"/>
        <v>197.09776147600002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s="34" customFormat="1" ht="12.75">
      <c r="A82" s="31"/>
      <c r="B82" s="33" t="s">
        <v>75</v>
      </c>
      <c r="C82" s="43">
        <f aca="true" t="shared" si="17" ref="C82:AR82">SUM(C81,C75)</f>
        <v>0</v>
      </c>
      <c r="D82" s="62">
        <f t="shared" si="17"/>
        <v>1.4630757939999999</v>
      </c>
      <c r="E82" s="62">
        <f t="shared" si="17"/>
        <v>0</v>
      </c>
      <c r="F82" s="62">
        <f t="shared" si="17"/>
        <v>0</v>
      </c>
      <c r="G82" s="61">
        <f t="shared" si="17"/>
        <v>0</v>
      </c>
      <c r="H82" s="42">
        <f t="shared" si="17"/>
        <v>0</v>
      </c>
      <c r="I82" s="62">
        <f t="shared" si="17"/>
        <v>60.352046400000006</v>
      </c>
      <c r="J82" s="62">
        <f t="shared" si="17"/>
        <v>0</v>
      </c>
      <c r="K82" s="62">
        <f t="shared" si="17"/>
        <v>0</v>
      </c>
      <c r="L82" s="61">
        <f t="shared" si="17"/>
        <v>135.28168861400002</v>
      </c>
      <c r="M82" s="42">
        <f t="shared" si="17"/>
        <v>0</v>
      </c>
      <c r="N82" s="62">
        <f t="shared" si="17"/>
        <v>0</v>
      </c>
      <c r="O82" s="62">
        <f t="shared" si="17"/>
        <v>0</v>
      </c>
      <c r="P82" s="62">
        <f t="shared" si="17"/>
        <v>0</v>
      </c>
      <c r="Q82" s="61">
        <f t="shared" si="17"/>
        <v>0</v>
      </c>
      <c r="R82" s="42">
        <f t="shared" si="17"/>
        <v>0.000947147</v>
      </c>
      <c r="S82" s="62">
        <f t="shared" si="17"/>
        <v>0</v>
      </c>
      <c r="T82" s="62">
        <f t="shared" si="17"/>
        <v>0</v>
      </c>
      <c r="U82" s="62">
        <f t="shared" si="17"/>
        <v>0</v>
      </c>
      <c r="V82" s="61">
        <f t="shared" si="17"/>
        <v>3.521E-06</v>
      </c>
      <c r="W82" s="42">
        <f t="shared" si="17"/>
        <v>0</v>
      </c>
      <c r="X82" s="62">
        <f t="shared" si="17"/>
        <v>0</v>
      </c>
      <c r="Y82" s="62">
        <f t="shared" si="17"/>
        <v>0</v>
      </c>
      <c r="Z82" s="62">
        <f t="shared" si="17"/>
        <v>0</v>
      </c>
      <c r="AA82" s="61">
        <f t="shared" si="17"/>
        <v>0</v>
      </c>
      <c r="AB82" s="42">
        <f t="shared" si="17"/>
        <v>0</v>
      </c>
      <c r="AC82" s="62">
        <f t="shared" si="17"/>
        <v>0</v>
      </c>
      <c r="AD82" s="62">
        <f t="shared" si="17"/>
        <v>0</v>
      </c>
      <c r="AE82" s="62">
        <f t="shared" si="17"/>
        <v>0</v>
      </c>
      <c r="AF82" s="61">
        <f t="shared" si="17"/>
        <v>0</v>
      </c>
      <c r="AG82" s="42">
        <f t="shared" si="17"/>
        <v>0</v>
      </c>
      <c r="AH82" s="62">
        <f t="shared" si="17"/>
        <v>0</v>
      </c>
      <c r="AI82" s="62">
        <f t="shared" si="17"/>
        <v>0</v>
      </c>
      <c r="AJ82" s="62">
        <f t="shared" si="17"/>
        <v>0</v>
      </c>
      <c r="AK82" s="61">
        <f t="shared" si="17"/>
        <v>0</v>
      </c>
      <c r="AL82" s="42">
        <f t="shared" si="17"/>
        <v>0</v>
      </c>
      <c r="AM82" s="62">
        <f t="shared" si="17"/>
        <v>0</v>
      </c>
      <c r="AN82" s="62">
        <f t="shared" si="17"/>
        <v>0</v>
      </c>
      <c r="AO82" s="62">
        <f t="shared" si="17"/>
        <v>0</v>
      </c>
      <c r="AP82" s="61">
        <f t="shared" si="17"/>
        <v>0</v>
      </c>
      <c r="AQ82" s="42">
        <f t="shared" si="17"/>
        <v>0</v>
      </c>
      <c r="AR82" s="62">
        <f t="shared" si="17"/>
        <v>0</v>
      </c>
      <c r="AS82" s="62">
        <f aca="true" t="shared" si="18" ref="AS82:BK82">SUM(AS81,AS75)</f>
        <v>0</v>
      </c>
      <c r="AT82" s="62">
        <f t="shared" si="18"/>
        <v>0</v>
      </c>
      <c r="AU82" s="61">
        <f t="shared" si="18"/>
        <v>0</v>
      </c>
      <c r="AV82" s="42">
        <f t="shared" si="18"/>
        <v>0</v>
      </c>
      <c r="AW82" s="62">
        <f t="shared" si="18"/>
        <v>0</v>
      </c>
      <c r="AX82" s="62">
        <f t="shared" si="18"/>
        <v>0</v>
      </c>
      <c r="AY82" s="62">
        <f t="shared" si="18"/>
        <v>0</v>
      </c>
      <c r="AZ82" s="61">
        <f t="shared" si="18"/>
        <v>0</v>
      </c>
      <c r="BA82" s="42">
        <f t="shared" si="18"/>
        <v>0</v>
      </c>
      <c r="BB82" s="62">
        <f t="shared" si="18"/>
        <v>0</v>
      </c>
      <c r="BC82" s="62">
        <f t="shared" si="18"/>
        <v>0</v>
      </c>
      <c r="BD82" s="62">
        <f t="shared" si="18"/>
        <v>0</v>
      </c>
      <c r="BE82" s="61">
        <f t="shared" si="18"/>
        <v>0</v>
      </c>
      <c r="BF82" s="42">
        <f t="shared" si="18"/>
        <v>0</v>
      </c>
      <c r="BG82" s="62">
        <f t="shared" si="18"/>
        <v>0</v>
      </c>
      <c r="BH82" s="62">
        <f t="shared" si="18"/>
        <v>0</v>
      </c>
      <c r="BI82" s="62">
        <f t="shared" si="18"/>
        <v>0</v>
      </c>
      <c r="BJ82" s="61">
        <f t="shared" si="18"/>
        <v>0</v>
      </c>
      <c r="BK82" s="81">
        <f t="shared" si="18"/>
        <v>197.09776147600002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64" ht="4.5" customHeight="1">
      <c r="A83" s="10"/>
      <c r="B83" s="17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 t="s">
        <v>20</v>
      </c>
      <c r="B84" s="16" t="s">
        <v>21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67</v>
      </c>
      <c r="B85" s="17" t="s">
        <v>22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/>
      <c r="B86" s="21" t="s">
        <v>120</v>
      </c>
      <c r="C86" s="47">
        <v>0</v>
      </c>
      <c r="D86" s="45">
        <v>60.461912513</v>
      </c>
      <c r="E86" s="40">
        <v>0</v>
      </c>
      <c r="F86" s="40">
        <v>0</v>
      </c>
      <c r="G86" s="46">
        <v>0</v>
      </c>
      <c r="H86" s="63">
        <v>53.349008286</v>
      </c>
      <c r="I86" s="40">
        <v>57.977447492</v>
      </c>
      <c r="J86" s="40">
        <v>0</v>
      </c>
      <c r="K86" s="40">
        <v>0</v>
      </c>
      <c r="L86" s="46">
        <v>237.130421247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25.344668769</v>
      </c>
      <c r="S86" s="40">
        <v>1.317963963</v>
      </c>
      <c r="T86" s="40">
        <v>0</v>
      </c>
      <c r="U86" s="40">
        <v>0</v>
      </c>
      <c r="V86" s="46">
        <v>12.382828651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0.057533449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0.053184766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</v>
      </c>
      <c r="AS86" s="40">
        <v>0</v>
      </c>
      <c r="AT86" s="40">
        <v>0</v>
      </c>
      <c r="AU86" s="46">
        <v>0</v>
      </c>
      <c r="AV86" s="63">
        <v>102.970997048</v>
      </c>
      <c r="AW86" s="40">
        <v>33.399794121</v>
      </c>
      <c r="AX86" s="40">
        <v>0.150738773</v>
      </c>
      <c r="AY86" s="40">
        <v>0</v>
      </c>
      <c r="AZ86" s="46">
        <v>296.623926766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35.790752785</v>
      </c>
      <c r="BG86" s="45">
        <v>5.614188277</v>
      </c>
      <c r="BH86" s="40">
        <v>0</v>
      </c>
      <c r="BI86" s="40">
        <v>0</v>
      </c>
      <c r="BJ86" s="46">
        <v>24.938776774</v>
      </c>
      <c r="BK86" s="108">
        <v>947.56414368</v>
      </c>
      <c r="BL86" s="86"/>
    </row>
    <row r="87" spans="1:64" ht="12.75">
      <c r="A87" s="10"/>
      <c r="B87" s="21" t="s">
        <v>122</v>
      </c>
      <c r="C87" s="47">
        <v>0</v>
      </c>
      <c r="D87" s="45">
        <v>38.419688752</v>
      </c>
      <c r="E87" s="40">
        <v>0</v>
      </c>
      <c r="F87" s="40">
        <v>0</v>
      </c>
      <c r="G87" s="46">
        <v>0</v>
      </c>
      <c r="H87" s="63">
        <v>2.904081708</v>
      </c>
      <c r="I87" s="40">
        <v>3.113407569</v>
      </c>
      <c r="J87" s="40">
        <v>0</v>
      </c>
      <c r="K87" s="40">
        <v>0</v>
      </c>
      <c r="L87" s="46">
        <v>38.061830659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0.984201582</v>
      </c>
      <c r="S87" s="40">
        <v>0</v>
      </c>
      <c r="T87" s="40">
        <v>0</v>
      </c>
      <c r="U87" s="40">
        <v>0</v>
      </c>
      <c r="V87" s="46">
        <v>0.48062734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7.027570973</v>
      </c>
      <c r="AW87" s="40">
        <v>0.28001214</v>
      </c>
      <c r="AX87" s="40">
        <v>0</v>
      </c>
      <c r="AY87" s="40">
        <v>0</v>
      </c>
      <c r="AZ87" s="46">
        <v>18.440032957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1.354468594</v>
      </c>
      <c r="BG87" s="45">
        <v>0</v>
      </c>
      <c r="BH87" s="40">
        <v>0</v>
      </c>
      <c r="BI87" s="40">
        <v>0</v>
      </c>
      <c r="BJ87" s="46">
        <v>0.609348245</v>
      </c>
      <c r="BK87" s="108">
        <v>111.675270519</v>
      </c>
      <c r="BL87" s="86"/>
    </row>
    <row r="88" spans="1:64" ht="12.75">
      <c r="A88" s="10"/>
      <c r="B88" s="21" t="s">
        <v>118</v>
      </c>
      <c r="C88" s="47">
        <v>0</v>
      </c>
      <c r="D88" s="45">
        <v>6.153869895</v>
      </c>
      <c r="E88" s="40">
        <v>0</v>
      </c>
      <c r="F88" s="40">
        <v>0</v>
      </c>
      <c r="G88" s="46">
        <v>0</v>
      </c>
      <c r="H88" s="63">
        <v>1.3070175</v>
      </c>
      <c r="I88" s="40">
        <v>1.34915235</v>
      </c>
      <c r="J88" s="40">
        <v>0</v>
      </c>
      <c r="K88" s="40">
        <v>0</v>
      </c>
      <c r="L88" s="46">
        <v>19.33841412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0.480002565</v>
      </c>
      <c r="S88" s="40">
        <v>0</v>
      </c>
      <c r="T88" s="40">
        <v>0</v>
      </c>
      <c r="U88" s="40">
        <v>0</v>
      </c>
      <c r="V88" s="46">
        <v>0.125395776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15.520100895</v>
      </c>
      <c r="AS88" s="40">
        <v>0</v>
      </c>
      <c r="AT88" s="40">
        <v>0</v>
      </c>
      <c r="AU88" s="46">
        <v>0</v>
      </c>
      <c r="AV88" s="63">
        <v>2.320963051</v>
      </c>
      <c r="AW88" s="40">
        <v>0.706577307</v>
      </c>
      <c r="AX88" s="40">
        <v>0</v>
      </c>
      <c r="AY88" s="40">
        <v>0</v>
      </c>
      <c r="AZ88" s="46">
        <v>12.579943032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0.868533851</v>
      </c>
      <c r="BG88" s="45">
        <v>0.155922516</v>
      </c>
      <c r="BH88" s="40">
        <v>0</v>
      </c>
      <c r="BI88" s="40">
        <v>0</v>
      </c>
      <c r="BJ88" s="46">
        <v>0.31834952</v>
      </c>
      <c r="BK88" s="108">
        <v>61.224242378</v>
      </c>
      <c r="BL88" s="86"/>
    </row>
    <row r="89" spans="1:64" ht="12.75">
      <c r="A89" s="10"/>
      <c r="B89" s="21" t="s">
        <v>117</v>
      </c>
      <c r="C89" s="47">
        <v>0</v>
      </c>
      <c r="D89" s="45">
        <v>138.838320964</v>
      </c>
      <c r="E89" s="40">
        <v>0</v>
      </c>
      <c r="F89" s="40">
        <v>0</v>
      </c>
      <c r="G89" s="46">
        <v>0</v>
      </c>
      <c r="H89" s="63">
        <v>45.372563723</v>
      </c>
      <c r="I89" s="40">
        <v>16.239804272</v>
      </c>
      <c r="J89" s="40">
        <v>0</v>
      </c>
      <c r="K89" s="40">
        <v>0</v>
      </c>
      <c r="L89" s="46">
        <v>129.228518451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16.763893742</v>
      </c>
      <c r="S89" s="40">
        <v>0.974092884</v>
      </c>
      <c r="T89" s="40">
        <v>0</v>
      </c>
      <c r="U89" s="40">
        <v>0</v>
      </c>
      <c r="V89" s="46">
        <v>7.117616088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0.000366714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0.001208394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90.912203669</v>
      </c>
      <c r="AW89" s="40">
        <v>64.148576397</v>
      </c>
      <c r="AX89" s="40">
        <v>0</v>
      </c>
      <c r="AY89" s="40">
        <v>0</v>
      </c>
      <c r="AZ89" s="46">
        <v>145.783534989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23.922668767</v>
      </c>
      <c r="BG89" s="45">
        <v>0.707959297</v>
      </c>
      <c r="BH89" s="40">
        <v>0</v>
      </c>
      <c r="BI89" s="40">
        <v>0</v>
      </c>
      <c r="BJ89" s="46">
        <v>15.710933929</v>
      </c>
      <c r="BK89" s="108">
        <v>695.72226228</v>
      </c>
      <c r="BL89" s="86"/>
    </row>
    <row r="90" spans="1:64" ht="12.75">
      <c r="A90" s="10"/>
      <c r="B90" s="21" t="s">
        <v>156</v>
      </c>
      <c r="C90" s="47">
        <v>0</v>
      </c>
      <c r="D90" s="45">
        <v>3.383684387</v>
      </c>
      <c r="E90" s="40">
        <v>0</v>
      </c>
      <c r="F90" s="40">
        <v>0</v>
      </c>
      <c r="G90" s="46">
        <v>0</v>
      </c>
      <c r="H90" s="63">
        <v>4.544322487</v>
      </c>
      <c r="I90" s="40">
        <v>0.852158993</v>
      </c>
      <c r="J90" s="40">
        <v>0</v>
      </c>
      <c r="K90" s="40">
        <v>0</v>
      </c>
      <c r="L90" s="46">
        <v>6.266238529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2.183108001</v>
      </c>
      <c r="S90" s="40">
        <v>0.149059496</v>
      </c>
      <c r="T90" s="40">
        <v>0</v>
      </c>
      <c r="U90" s="40">
        <v>0</v>
      </c>
      <c r="V90" s="46">
        <v>0.558116434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0.005729056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0.0001041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14.349625191</v>
      </c>
      <c r="AW90" s="40">
        <v>2.147495368</v>
      </c>
      <c r="AX90" s="40">
        <v>0</v>
      </c>
      <c r="AY90" s="40">
        <v>0</v>
      </c>
      <c r="AZ90" s="46">
        <v>12.049944428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7.339678779</v>
      </c>
      <c r="BG90" s="45">
        <v>0.257407185</v>
      </c>
      <c r="BH90" s="40">
        <v>0</v>
      </c>
      <c r="BI90" s="40">
        <v>0</v>
      </c>
      <c r="BJ90" s="46">
        <v>2.091297032</v>
      </c>
      <c r="BK90" s="108">
        <v>56.177969466</v>
      </c>
      <c r="BL90" s="86"/>
    </row>
    <row r="91" spans="1:64" ht="12.75">
      <c r="A91" s="10"/>
      <c r="B91" s="21" t="s">
        <v>119</v>
      </c>
      <c r="C91" s="47">
        <v>0</v>
      </c>
      <c r="D91" s="45">
        <v>30.287277806</v>
      </c>
      <c r="E91" s="40">
        <v>0</v>
      </c>
      <c r="F91" s="40">
        <v>0</v>
      </c>
      <c r="G91" s="46">
        <v>0</v>
      </c>
      <c r="H91" s="63">
        <v>4.075197823</v>
      </c>
      <c r="I91" s="40">
        <v>4.276715568</v>
      </c>
      <c r="J91" s="40">
        <v>0</v>
      </c>
      <c r="K91" s="40">
        <v>0</v>
      </c>
      <c r="L91" s="46">
        <v>64.125302418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1.398449513</v>
      </c>
      <c r="S91" s="40">
        <v>0</v>
      </c>
      <c r="T91" s="40">
        <v>0</v>
      </c>
      <c r="U91" s="40">
        <v>0</v>
      </c>
      <c r="V91" s="46">
        <v>0.570953509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0.000754203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7.643084128</v>
      </c>
      <c r="AW91" s="40">
        <v>9.864615774</v>
      </c>
      <c r="AX91" s="40">
        <v>0</v>
      </c>
      <c r="AY91" s="40">
        <v>0</v>
      </c>
      <c r="AZ91" s="46">
        <v>25.452467276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2.352833348</v>
      </c>
      <c r="BG91" s="45">
        <v>0.044897112</v>
      </c>
      <c r="BH91" s="40">
        <v>0</v>
      </c>
      <c r="BI91" s="40">
        <v>0</v>
      </c>
      <c r="BJ91" s="46">
        <v>4.804905653</v>
      </c>
      <c r="BK91" s="108">
        <v>154.897454131</v>
      </c>
      <c r="BL91" s="86"/>
    </row>
    <row r="92" spans="1:64" ht="12.75">
      <c r="A92" s="10"/>
      <c r="B92" s="21" t="s">
        <v>121</v>
      </c>
      <c r="C92" s="47">
        <v>0</v>
      </c>
      <c r="D92" s="45">
        <v>23.39341665</v>
      </c>
      <c r="E92" s="40">
        <v>0</v>
      </c>
      <c r="F92" s="40">
        <v>0</v>
      </c>
      <c r="G92" s="46">
        <v>0</v>
      </c>
      <c r="H92" s="63">
        <v>16.231932753</v>
      </c>
      <c r="I92" s="40">
        <v>0.788349051</v>
      </c>
      <c r="J92" s="40">
        <v>0</v>
      </c>
      <c r="K92" s="40">
        <v>0</v>
      </c>
      <c r="L92" s="46">
        <v>66.00719873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6.511219303</v>
      </c>
      <c r="S92" s="40">
        <v>0.01650137</v>
      </c>
      <c r="T92" s="40">
        <v>0</v>
      </c>
      <c r="U92" s="40">
        <v>0</v>
      </c>
      <c r="V92" s="46">
        <v>2.128578593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0.070144964</v>
      </c>
      <c r="AS92" s="40">
        <v>0</v>
      </c>
      <c r="AT92" s="40">
        <v>0</v>
      </c>
      <c r="AU92" s="46">
        <v>0</v>
      </c>
      <c r="AV92" s="63">
        <v>14.289943483</v>
      </c>
      <c r="AW92" s="40">
        <v>6.578273737</v>
      </c>
      <c r="AX92" s="40">
        <v>0</v>
      </c>
      <c r="AY92" s="40">
        <v>0</v>
      </c>
      <c r="AZ92" s="46">
        <v>40.178568816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4.442098421</v>
      </c>
      <c r="BG92" s="45">
        <v>1.730680935</v>
      </c>
      <c r="BH92" s="40">
        <v>0</v>
      </c>
      <c r="BI92" s="40">
        <v>0</v>
      </c>
      <c r="BJ92" s="46">
        <v>2.269115002</v>
      </c>
      <c r="BK92" s="108">
        <v>184.636021808</v>
      </c>
      <c r="BL92" s="86"/>
    </row>
    <row r="93" spans="1:64" ht="12.75">
      <c r="A93" s="31"/>
      <c r="B93" s="33" t="s">
        <v>74</v>
      </c>
      <c r="C93" s="101">
        <f aca="true" t="shared" si="19" ref="C93:AH93">SUM(C86:C92)</f>
        <v>0</v>
      </c>
      <c r="D93" s="71">
        <f t="shared" si="19"/>
        <v>300.93817096699996</v>
      </c>
      <c r="E93" s="71">
        <f t="shared" si="19"/>
        <v>0</v>
      </c>
      <c r="F93" s="71">
        <f t="shared" si="19"/>
        <v>0</v>
      </c>
      <c r="G93" s="71">
        <f t="shared" si="19"/>
        <v>0</v>
      </c>
      <c r="H93" s="71">
        <f t="shared" si="19"/>
        <v>127.78412428</v>
      </c>
      <c r="I93" s="71">
        <f t="shared" si="19"/>
        <v>84.597035295</v>
      </c>
      <c r="J93" s="71">
        <f t="shared" si="19"/>
        <v>0</v>
      </c>
      <c r="K93" s="71">
        <f t="shared" si="19"/>
        <v>0</v>
      </c>
      <c r="L93" s="71">
        <f t="shared" si="19"/>
        <v>560.1579241539999</v>
      </c>
      <c r="M93" s="71">
        <f t="shared" si="19"/>
        <v>0</v>
      </c>
      <c r="N93" s="71">
        <f t="shared" si="19"/>
        <v>0</v>
      </c>
      <c r="O93" s="71">
        <f t="shared" si="19"/>
        <v>0</v>
      </c>
      <c r="P93" s="71">
        <f t="shared" si="19"/>
        <v>0</v>
      </c>
      <c r="Q93" s="71">
        <f t="shared" si="19"/>
        <v>0</v>
      </c>
      <c r="R93" s="71">
        <f t="shared" si="19"/>
        <v>53.665543475</v>
      </c>
      <c r="S93" s="71">
        <f t="shared" si="19"/>
        <v>2.457617713</v>
      </c>
      <c r="T93" s="71">
        <f t="shared" si="19"/>
        <v>0</v>
      </c>
      <c r="U93" s="71">
        <f t="shared" si="19"/>
        <v>0</v>
      </c>
      <c r="V93" s="71">
        <f t="shared" si="19"/>
        <v>23.364116390999996</v>
      </c>
      <c r="W93" s="71">
        <f t="shared" si="19"/>
        <v>0</v>
      </c>
      <c r="X93" s="71">
        <f t="shared" si="19"/>
        <v>0</v>
      </c>
      <c r="Y93" s="71">
        <f t="shared" si="19"/>
        <v>0</v>
      </c>
      <c r="Z93" s="71">
        <f t="shared" si="19"/>
        <v>0</v>
      </c>
      <c r="AA93" s="71">
        <f t="shared" si="19"/>
        <v>0</v>
      </c>
      <c r="AB93" s="71">
        <f t="shared" si="19"/>
        <v>0.063629219</v>
      </c>
      <c r="AC93" s="71">
        <f t="shared" si="19"/>
        <v>0</v>
      </c>
      <c r="AD93" s="71">
        <f t="shared" si="19"/>
        <v>0</v>
      </c>
      <c r="AE93" s="71">
        <f t="shared" si="19"/>
        <v>0</v>
      </c>
      <c r="AF93" s="71">
        <f t="shared" si="19"/>
        <v>0</v>
      </c>
      <c r="AG93" s="71">
        <f t="shared" si="19"/>
        <v>0</v>
      </c>
      <c r="AH93" s="71">
        <f t="shared" si="19"/>
        <v>0</v>
      </c>
      <c r="AI93" s="71">
        <f aca="true" t="shared" si="20" ref="AI93:BK93">SUM(AI86:AI92)</f>
        <v>0</v>
      </c>
      <c r="AJ93" s="71">
        <f t="shared" si="20"/>
        <v>0</v>
      </c>
      <c r="AK93" s="71">
        <f t="shared" si="20"/>
        <v>0</v>
      </c>
      <c r="AL93" s="71">
        <f t="shared" si="20"/>
        <v>0.05525146300000001</v>
      </c>
      <c r="AM93" s="71">
        <f t="shared" si="20"/>
        <v>0</v>
      </c>
      <c r="AN93" s="71">
        <f t="shared" si="20"/>
        <v>0</v>
      </c>
      <c r="AO93" s="71">
        <f t="shared" si="20"/>
        <v>0</v>
      </c>
      <c r="AP93" s="71">
        <f t="shared" si="20"/>
        <v>0</v>
      </c>
      <c r="AQ93" s="71">
        <f t="shared" si="20"/>
        <v>0</v>
      </c>
      <c r="AR93" s="71">
        <f t="shared" si="20"/>
        <v>15.590245859000001</v>
      </c>
      <c r="AS93" s="71">
        <f t="shared" si="20"/>
        <v>0</v>
      </c>
      <c r="AT93" s="71">
        <f t="shared" si="20"/>
        <v>0</v>
      </c>
      <c r="AU93" s="71">
        <f t="shared" si="20"/>
        <v>0</v>
      </c>
      <c r="AV93" s="71">
        <f t="shared" si="20"/>
        <v>239.514387543</v>
      </c>
      <c r="AW93" s="71">
        <f t="shared" si="20"/>
        <v>117.125344844</v>
      </c>
      <c r="AX93" s="71">
        <f t="shared" si="20"/>
        <v>0.150738773</v>
      </c>
      <c r="AY93" s="71">
        <f t="shared" si="20"/>
        <v>0</v>
      </c>
      <c r="AZ93" s="71">
        <f t="shared" si="20"/>
        <v>551.1084182640001</v>
      </c>
      <c r="BA93" s="71">
        <f t="shared" si="20"/>
        <v>0</v>
      </c>
      <c r="BB93" s="71">
        <f t="shared" si="20"/>
        <v>0</v>
      </c>
      <c r="BC93" s="71">
        <f t="shared" si="20"/>
        <v>0</v>
      </c>
      <c r="BD93" s="71">
        <f t="shared" si="20"/>
        <v>0</v>
      </c>
      <c r="BE93" s="71">
        <f t="shared" si="20"/>
        <v>0</v>
      </c>
      <c r="BF93" s="71">
        <f t="shared" si="20"/>
        <v>76.071034545</v>
      </c>
      <c r="BG93" s="71">
        <f t="shared" si="20"/>
        <v>8.511055322</v>
      </c>
      <c r="BH93" s="71">
        <f t="shared" si="20"/>
        <v>0</v>
      </c>
      <c r="BI93" s="71">
        <f t="shared" si="20"/>
        <v>0</v>
      </c>
      <c r="BJ93" s="71">
        <f t="shared" si="20"/>
        <v>50.742726155</v>
      </c>
      <c r="BK93" s="114">
        <f t="shared" si="20"/>
        <v>2211.897364262</v>
      </c>
      <c r="BL93" s="86"/>
    </row>
    <row r="94" spans="1:64" ht="4.5" customHeight="1">
      <c r="A94" s="10"/>
      <c r="B94" s="20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6"/>
      <c r="BL94" s="86"/>
    </row>
    <row r="95" spans="1:66" ht="12.75">
      <c r="A95" s="31"/>
      <c r="B95" s="102" t="s">
        <v>88</v>
      </c>
      <c r="C95" s="44">
        <f aca="true" t="shared" si="21" ref="C95:AH95">+C93++C70+C65+C39+C82</f>
        <v>0</v>
      </c>
      <c r="D95" s="73">
        <f t="shared" si="21"/>
        <v>3517.5904245509996</v>
      </c>
      <c r="E95" s="73">
        <f t="shared" si="21"/>
        <v>0</v>
      </c>
      <c r="F95" s="73">
        <f t="shared" si="21"/>
        <v>0</v>
      </c>
      <c r="G95" s="73">
        <f t="shared" si="21"/>
        <v>0</v>
      </c>
      <c r="H95" s="73">
        <f t="shared" si="21"/>
        <v>4502.714370113001</v>
      </c>
      <c r="I95" s="73">
        <f t="shared" si="21"/>
        <v>17074.362531596</v>
      </c>
      <c r="J95" s="73">
        <f t="shared" si="21"/>
        <v>948.9122024150001</v>
      </c>
      <c r="K95" s="73">
        <f t="shared" si="21"/>
        <v>13.5861502</v>
      </c>
      <c r="L95" s="73">
        <f t="shared" si="21"/>
        <v>8594.994695758</v>
      </c>
      <c r="M95" s="73">
        <f t="shared" si="21"/>
        <v>0</v>
      </c>
      <c r="N95" s="73">
        <f t="shared" si="21"/>
        <v>0</v>
      </c>
      <c r="O95" s="73">
        <f t="shared" si="21"/>
        <v>0</v>
      </c>
      <c r="P95" s="73">
        <f t="shared" si="21"/>
        <v>0</v>
      </c>
      <c r="Q95" s="73">
        <f t="shared" si="21"/>
        <v>0</v>
      </c>
      <c r="R95" s="73">
        <f t="shared" si="21"/>
        <v>2012.433513299</v>
      </c>
      <c r="S95" s="73">
        <f t="shared" si="21"/>
        <v>441.147535017</v>
      </c>
      <c r="T95" s="73">
        <f t="shared" si="21"/>
        <v>106.26372654299999</v>
      </c>
      <c r="U95" s="73">
        <f t="shared" si="21"/>
        <v>0</v>
      </c>
      <c r="V95" s="73">
        <f t="shared" si="21"/>
        <v>712.8050774620001</v>
      </c>
      <c r="W95" s="73">
        <f t="shared" si="21"/>
        <v>0</v>
      </c>
      <c r="X95" s="73">
        <f t="shared" si="21"/>
        <v>0</v>
      </c>
      <c r="Y95" s="73">
        <f t="shared" si="21"/>
        <v>0</v>
      </c>
      <c r="Z95" s="73">
        <f t="shared" si="21"/>
        <v>0</v>
      </c>
      <c r="AA95" s="73">
        <f t="shared" si="21"/>
        <v>0</v>
      </c>
      <c r="AB95" s="73">
        <f t="shared" si="21"/>
        <v>13.210303887999999</v>
      </c>
      <c r="AC95" s="73">
        <f t="shared" si="21"/>
        <v>42.128723664</v>
      </c>
      <c r="AD95" s="73">
        <f t="shared" si="21"/>
        <v>0</v>
      </c>
      <c r="AE95" s="73">
        <f t="shared" si="21"/>
        <v>0</v>
      </c>
      <c r="AF95" s="73">
        <f t="shared" si="21"/>
        <v>1.387558992</v>
      </c>
      <c r="AG95" s="73">
        <f t="shared" si="21"/>
        <v>0</v>
      </c>
      <c r="AH95" s="73">
        <f t="shared" si="21"/>
        <v>0</v>
      </c>
      <c r="AI95" s="73">
        <f aca="true" t="shared" si="22" ref="AI95:BJ95">+AI93++AI70+AI65+AI39+AI82</f>
        <v>0</v>
      </c>
      <c r="AJ95" s="73">
        <f t="shared" si="22"/>
        <v>0</v>
      </c>
      <c r="AK95" s="73">
        <f t="shared" si="22"/>
        <v>0</v>
      </c>
      <c r="AL95" s="73">
        <f t="shared" si="22"/>
        <v>7.671746354000001</v>
      </c>
      <c r="AM95" s="73">
        <f t="shared" si="22"/>
        <v>0</v>
      </c>
      <c r="AN95" s="73">
        <f t="shared" si="22"/>
        <v>0</v>
      </c>
      <c r="AO95" s="73">
        <f t="shared" si="22"/>
        <v>0</v>
      </c>
      <c r="AP95" s="73">
        <f t="shared" si="22"/>
        <v>0.29211637</v>
      </c>
      <c r="AQ95" s="73">
        <f t="shared" si="22"/>
        <v>0.067059722</v>
      </c>
      <c r="AR95" s="73">
        <f t="shared" si="22"/>
        <v>16.476194123</v>
      </c>
      <c r="AS95" s="73">
        <f t="shared" si="22"/>
        <v>0</v>
      </c>
      <c r="AT95" s="73">
        <f t="shared" si="22"/>
        <v>0</v>
      </c>
      <c r="AU95" s="73">
        <f t="shared" si="22"/>
        <v>0</v>
      </c>
      <c r="AV95" s="73">
        <f t="shared" si="22"/>
        <v>22731.506307247</v>
      </c>
      <c r="AW95" s="73">
        <f t="shared" si="22"/>
        <v>8118.369964838</v>
      </c>
      <c r="AX95" s="73">
        <f t="shared" si="22"/>
        <v>58.130502851</v>
      </c>
      <c r="AY95" s="73">
        <f t="shared" si="22"/>
        <v>0</v>
      </c>
      <c r="AZ95" s="73">
        <f t="shared" si="22"/>
        <v>25825.800734479002</v>
      </c>
      <c r="BA95" s="73">
        <f t="shared" si="22"/>
        <v>0</v>
      </c>
      <c r="BB95" s="73">
        <f t="shared" si="22"/>
        <v>0</v>
      </c>
      <c r="BC95" s="73">
        <f t="shared" si="22"/>
        <v>0</v>
      </c>
      <c r="BD95" s="73">
        <f t="shared" si="22"/>
        <v>0</v>
      </c>
      <c r="BE95" s="73">
        <f t="shared" si="22"/>
        <v>0</v>
      </c>
      <c r="BF95" s="73">
        <f t="shared" si="22"/>
        <v>8327.88077442</v>
      </c>
      <c r="BG95" s="73">
        <f t="shared" si="22"/>
        <v>796.9233409029999</v>
      </c>
      <c r="BH95" s="73">
        <f t="shared" si="22"/>
        <v>33.093522993</v>
      </c>
      <c r="BI95" s="73">
        <f t="shared" si="22"/>
        <v>0</v>
      </c>
      <c r="BJ95" s="73">
        <f t="shared" si="22"/>
        <v>3600.4028802286302</v>
      </c>
      <c r="BK95" s="115">
        <f>+BK93++BK70+BK65+BK39+BK82</f>
        <v>107498.15195802663</v>
      </c>
      <c r="BL95" s="86"/>
      <c r="BM95" s="86"/>
      <c r="BN95" s="86"/>
    </row>
    <row r="96" spans="1:63" ht="4.5" customHeight="1">
      <c r="A96" s="10"/>
      <c r="B96" s="103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</row>
    <row r="97" spans="1:63" ht="14.25" customHeight="1">
      <c r="A97" s="10" t="s">
        <v>5</v>
      </c>
      <c r="B97" s="104" t="s">
        <v>24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6"/>
    </row>
    <row r="98" spans="1:63" ht="14.25" customHeight="1">
      <c r="A98" s="27"/>
      <c r="B98" s="104"/>
      <c r="C98" s="47">
        <v>0</v>
      </c>
      <c r="D98" s="45">
        <v>0</v>
      </c>
      <c r="E98" s="40">
        <v>0</v>
      </c>
      <c r="F98" s="40">
        <v>0</v>
      </c>
      <c r="G98" s="46">
        <v>0</v>
      </c>
      <c r="H98" s="63">
        <v>0</v>
      </c>
      <c r="I98" s="40">
        <v>0</v>
      </c>
      <c r="J98" s="40">
        <v>0</v>
      </c>
      <c r="K98" s="40">
        <v>0</v>
      </c>
      <c r="L98" s="46">
        <v>0</v>
      </c>
      <c r="M98" s="63">
        <v>0</v>
      </c>
      <c r="N98" s="45">
        <v>0</v>
      </c>
      <c r="O98" s="40">
        <v>0</v>
      </c>
      <c r="P98" s="40">
        <v>0</v>
      </c>
      <c r="Q98" s="46">
        <v>0</v>
      </c>
      <c r="R98" s="63">
        <v>0</v>
      </c>
      <c r="S98" s="40">
        <v>0</v>
      </c>
      <c r="T98" s="40">
        <v>0</v>
      </c>
      <c r="U98" s="40">
        <v>0</v>
      </c>
      <c r="V98" s="46">
        <v>0</v>
      </c>
      <c r="W98" s="63">
        <v>0</v>
      </c>
      <c r="X98" s="40">
        <v>0</v>
      </c>
      <c r="Y98" s="40">
        <v>0</v>
      </c>
      <c r="Z98" s="40">
        <v>0</v>
      </c>
      <c r="AA98" s="46">
        <v>0</v>
      </c>
      <c r="AB98" s="63">
        <v>0</v>
      </c>
      <c r="AC98" s="40">
        <v>0</v>
      </c>
      <c r="AD98" s="40">
        <v>0</v>
      </c>
      <c r="AE98" s="40">
        <v>0</v>
      </c>
      <c r="AF98" s="46">
        <v>0</v>
      </c>
      <c r="AG98" s="63">
        <v>0</v>
      </c>
      <c r="AH98" s="40">
        <v>0</v>
      </c>
      <c r="AI98" s="40">
        <v>0</v>
      </c>
      <c r="AJ98" s="40">
        <v>0</v>
      </c>
      <c r="AK98" s="46">
        <v>0</v>
      </c>
      <c r="AL98" s="63">
        <v>0</v>
      </c>
      <c r="AM98" s="40">
        <v>0</v>
      </c>
      <c r="AN98" s="40">
        <v>0</v>
      </c>
      <c r="AO98" s="40">
        <v>0</v>
      </c>
      <c r="AP98" s="46">
        <v>0</v>
      </c>
      <c r="AQ98" s="63">
        <v>0</v>
      </c>
      <c r="AR98" s="45">
        <v>0</v>
      </c>
      <c r="AS98" s="40">
        <v>0</v>
      </c>
      <c r="AT98" s="40">
        <v>0</v>
      </c>
      <c r="AU98" s="46">
        <v>0</v>
      </c>
      <c r="AV98" s="63">
        <v>0</v>
      </c>
      <c r="AW98" s="40">
        <v>0</v>
      </c>
      <c r="AX98" s="40">
        <v>0</v>
      </c>
      <c r="AY98" s="40">
        <v>0</v>
      </c>
      <c r="AZ98" s="46">
        <v>0</v>
      </c>
      <c r="BA98" s="38">
        <v>0</v>
      </c>
      <c r="BB98" s="39">
        <v>0</v>
      </c>
      <c r="BC98" s="38">
        <v>0</v>
      </c>
      <c r="BD98" s="38">
        <v>0</v>
      </c>
      <c r="BE98" s="41">
        <v>0</v>
      </c>
      <c r="BF98" s="38">
        <v>0</v>
      </c>
      <c r="BG98" s="39">
        <v>0</v>
      </c>
      <c r="BH98" s="38">
        <v>0</v>
      </c>
      <c r="BI98" s="38">
        <v>0</v>
      </c>
      <c r="BJ98" s="41">
        <v>0</v>
      </c>
      <c r="BK98" s="80">
        <f>SUM(C98:BJ98)</f>
        <v>0</v>
      </c>
    </row>
    <row r="99" spans="1:63" ht="13.5" thickBot="1">
      <c r="A99" s="35"/>
      <c r="B99" s="105" t="s">
        <v>74</v>
      </c>
      <c r="C99" s="116">
        <f>SUM(C98)</f>
        <v>0</v>
      </c>
      <c r="D99" s="117">
        <f aca="true" t="shared" si="23" ref="D99:BK99">SUM(D98)</f>
        <v>0</v>
      </c>
      <c r="E99" s="117">
        <f t="shared" si="23"/>
        <v>0</v>
      </c>
      <c r="F99" s="117">
        <f t="shared" si="23"/>
        <v>0</v>
      </c>
      <c r="G99" s="118">
        <f t="shared" si="23"/>
        <v>0</v>
      </c>
      <c r="H99" s="119">
        <f t="shared" si="23"/>
        <v>0</v>
      </c>
      <c r="I99" s="117">
        <f t="shared" si="23"/>
        <v>0</v>
      </c>
      <c r="J99" s="117">
        <f t="shared" si="23"/>
        <v>0</v>
      </c>
      <c r="K99" s="117">
        <f t="shared" si="23"/>
        <v>0</v>
      </c>
      <c r="L99" s="118">
        <f t="shared" si="23"/>
        <v>0</v>
      </c>
      <c r="M99" s="119">
        <f t="shared" si="23"/>
        <v>0</v>
      </c>
      <c r="N99" s="117">
        <f t="shared" si="23"/>
        <v>0</v>
      </c>
      <c r="O99" s="117">
        <f t="shared" si="23"/>
        <v>0</v>
      </c>
      <c r="P99" s="117">
        <f t="shared" si="23"/>
        <v>0</v>
      </c>
      <c r="Q99" s="118">
        <f t="shared" si="23"/>
        <v>0</v>
      </c>
      <c r="R99" s="119">
        <f t="shared" si="23"/>
        <v>0</v>
      </c>
      <c r="S99" s="117">
        <f t="shared" si="23"/>
        <v>0</v>
      </c>
      <c r="T99" s="117">
        <f t="shared" si="23"/>
        <v>0</v>
      </c>
      <c r="U99" s="117">
        <f t="shared" si="23"/>
        <v>0</v>
      </c>
      <c r="V99" s="118">
        <f t="shared" si="23"/>
        <v>0</v>
      </c>
      <c r="W99" s="119">
        <f t="shared" si="23"/>
        <v>0</v>
      </c>
      <c r="X99" s="117">
        <f t="shared" si="23"/>
        <v>0</v>
      </c>
      <c r="Y99" s="117">
        <f t="shared" si="23"/>
        <v>0</v>
      </c>
      <c r="Z99" s="117">
        <f t="shared" si="23"/>
        <v>0</v>
      </c>
      <c r="AA99" s="118">
        <f t="shared" si="23"/>
        <v>0</v>
      </c>
      <c r="AB99" s="119">
        <f t="shared" si="23"/>
        <v>0</v>
      </c>
      <c r="AC99" s="117">
        <f t="shared" si="23"/>
        <v>0</v>
      </c>
      <c r="AD99" s="117">
        <f t="shared" si="23"/>
        <v>0</v>
      </c>
      <c r="AE99" s="117">
        <f t="shared" si="23"/>
        <v>0</v>
      </c>
      <c r="AF99" s="118">
        <f t="shared" si="23"/>
        <v>0</v>
      </c>
      <c r="AG99" s="119">
        <f t="shared" si="23"/>
        <v>0</v>
      </c>
      <c r="AH99" s="117">
        <f t="shared" si="23"/>
        <v>0</v>
      </c>
      <c r="AI99" s="117">
        <f t="shared" si="23"/>
        <v>0</v>
      </c>
      <c r="AJ99" s="117">
        <f t="shared" si="23"/>
        <v>0</v>
      </c>
      <c r="AK99" s="118">
        <f t="shared" si="23"/>
        <v>0</v>
      </c>
      <c r="AL99" s="119">
        <f t="shared" si="23"/>
        <v>0</v>
      </c>
      <c r="AM99" s="117">
        <f t="shared" si="23"/>
        <v>0</v>
      </c>
      <c r="AN99" s="117">
        <f t="shared" si="23"/>
        <v>0</v>
      </c>
      <c r="AO99" s="117">
        <f t="shared" si="23"/>
        <v>0</v>
      </c>
      <c r="AP99" s="118">
        <f t="shared" si="23"/>
        <v>0</v>
      </c>
      <c r="AQ99" s="119">
        <f t="shared" si="23"/>
        <v>0</v>
      </c>
      <c r="AR99" s="117">
        <f t="shared" si="23"/>
        <v>0</v>
      </c>
      <c r="AS99" s="117">
        <f t="shared" si="23"/>
        <v>0</v>
      </c>
      <c r="AT99" s="117">
        <f t="shared" si="23"/>
        <v>0</v>
      </c>
      <c r="AU99" s="118">
        <f t="shared" si="23"/>
        <v>0</v>
      </c>
      <c r="AV99" s="119">
        <f t="shared" si="23"/>
        <v>0</v>
      </c>
      <c r="AW99" s="117">
        <f t="shared" si="23"/>
        <v>0</v>
      </c>
      <c r="AX99" s="117">
        <f t="shared" si="23"/>
        <v>0</v>
      </c>
      <c r="AY99" s="117">
        <f t="shared" si="23"/>
        <v>0</v>
      </c>
      <c r="AZ99" s="118">
        <f t="shared" si="23"/>
        <v>0</v>
      </c>
      <c r="BA99" s="116">
        <f t="shared" si="23"/>
        <v>0</v>
      </c>
      <c r="BB99" s="117">
        <f t="shared" si="23"/>
        <v>0</v>
      </c>
      <c r="BC99" s="117">
        <f t="shared" si="23"/>
        <v>0</v>
      </c>
      <c r="BD99" s="117">
        <f t="shared" si="23"/>
        <v>0</v>
      </c>
      <c r="BE99" s="120">
        <f t="shared" si="23"/>
        <v>0</v>
      </c>
      <c r="BF99" s="119">
        <f t="shared" si="23"/>
        <v>0</v>
      </c>
      <c r="BG99" s="117">
        <f t="shared" si="23"/>
        <v>0</v>
      </c>
      <c r="BH99" s="117">
        <f t="shared" si="23"/>
        <v>0</v>
      </c>
      <c r="BI99" s="117">
        <f t="shared" si="23"/>
        <v>0</v>
      </c>
      <c r="BJ99" s="118">
        <f t="shared" si="23"/>
        <v>0</v>
      </c>
      <c r="BK99" s="121">
        <f t="shared" si="23"/>
        <v>0</v>
      </c>
    </row>
    <row r="100" spans="1:63" ht="6" customHeight="1">
      <c r="A100" s="3"/>
      <c r="B100" s="15"/>
      <c r="C100" s="23"/>
      <c r="D100" s="29"/>
      <c r="E100" s="23"/>
      <c r="F100" s="23"/>
      <c r="G100" s="23"/>
      <c r="H100" s="23"/>
      <c r="I100" s="23"/>
      <c r="J100" s="23"/>
      <c r="K100" s="23"/>
      <c r="L100" s="23"/>
      <c r="M100" s="23"/>
      <c r="N100" s="29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9"/>
      <c r="AS100" s="23"/>
      <c r="AT100" s="23"/>
      <c r="AU100" s="23"/>
      <c r="AV100" s="23"/>
      <c r="AW100" s="23"/>
      <c r="AX100" s="23"/>
      <c r="AY100" s="23"/>
      <c r="AZ100" s="23"/>
      <c r="BA100" s="23"/>
      <c r="BB100" s="29"/>
      <c r="BC100" s="23"/>
      <c r="BD100" s="23"/>
      <c r="BE100" s="23"/>
      <c r="BF100" s="23"/>
      <c r="BG100" s="29"/>
      <c r="BH100" s="23"/>
      <c r="BI100" s="23"/>
      <c r="BJ100" s="23"/>
      <c r="BK100" s="25"/>
    </row>
    <row r="101" spans="1:63" ht="12.75">
      <c r="A101" s="3"/>
      <c r="B101" s="3" t="s">
        <v>104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6" t="s">
        <v>89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1:63" ht="12.75">
      <c r="A102" s="3"/>
      <c r="B102" s="3" t="s">
        <v>105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3:63" ht="12.75"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91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92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93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94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9" ht="12.75">
      <c r="BJ109" s="86"/>
    </row>
    <row r="111" spans="3:63" ht="12.7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</row>
    <row r="114" spans="4:6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</row>
  </sheetData>
  <sheetProtection/>
  <mergeCells count="49">
    <mergeCell ref="C94:BK94"/>
    <mergeCell ref="A1:A5"/>
    <mergeCell ref="C68:BK68"/>
    <mergeCell ref="C96:BK96"/>
    <mergeCell ref="C97:BK97"/>
    <mergeCell ref="C72:BK72"/>
    <mergeCell ref="C73:BK73"/>
    <mergeCell ref="C76:BK76"/>
    <mergeCell ref="C83:BK83"/>
    <mergeCell ref="C84:BK84"/>
    <mergeCell ref="C85:BK85"/>
    <mergeCell ref="C43:BK43"/>
    <mergeCell ref="C40:BK40"/>
    <mergeCell ref="C46:BK46"/>
    <mergeCell ref="C66:BK66"/>
    <mergeCell ref="C67:BK67"/>
    <mergeCell ref="C71:BK71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1:BK21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0.004349545</v>
      </c>
      <c r="E5" s="84">
        <v>0.071530961</v>
      </c>
      <c r="F5" s="84">
        <v>5.009098124</v>
      </c>
      <c r="G5" s="84">
        <v>0.215788735</v>
      </c>
      <c r="H5" s="84">
        <v>0.044973613</v>
      </c>
      <c r="I5" s="84">
        <v>0</v>
      </c>
      <c r="J5" s="74">
        <v>0</v>
      </c>
      <c r="K5" s="79">
        <v>5.345740978</v>
      </c>
      <c r="L5" s="84">
        <v>0</v>
      </c>
    </row>
    <row r="6" spans="2:12" ht="12.75">
      <c r="B6" s="11">
        <v>2</v>
      </c>
      <c r="C6" s="13" t="s">
        <v>34</v>
      </c>
      <c r="D6" s="84">
        <v>60.680170965</v>
      </c>
      <c r="E6" s="84">
        <v>130.758773973</v>
      </c>
      <c r="F6" s="84">
        <v>1304.062713395</v>
      </c>
      <c r="G6" s="84">
        <v>113.075969724</v>
      </c>
      <c r="H6" s="84">
        <v>18.313233238</v>
      </c>
      <c r="I6" s="84">
        <v>0</v>
      </c>
      <c r="J6" s="74">
        <v>1.1669423886409844</v>
      </c>
      <c r="K6" s="79">
        <v>1628.0578036836412</v>
      </c>
      <c r="L6" s="84">
        <v>0</v>
      </c>
    </row>
    <row r="7" spans="2:12" ht="12.75">
      <c r="B7" s="11">
        <v>3</v>
      </c>
      <c r="C7" s="12" t="s">
        <v>35</v>
      </c>
      <c r="D7" s="84">
        <v>0.081118509</v>
      </c>
      <c r="E7" s="84">
        <v>0.371388075</v>
      </c>
      <c r="F7" s="84">
        <v>8.069688769</v>
      </c>
      <c r="G7" s="84">
        <v>0.209084393</v>
      </c>
      <c r="H7" s="84">
        <v>0.048307581</v>
      </c>
      <c r="I7" s="84">
        <v>0</v>
      </c>
      <c r="J7" s="74">
        <v>0</v>
      </c>
      <c r="K7" s="79">
        <v>8.779587327</v>
      </c>
      <c r="L7" s="84">
        <v>0</v>
      </c>
    </row>
    <row r="8" spans="2:12" ht="12.75">
      <c r="B8" s="11">
        <v>4</v>
      </c>
      <c r="C8" s="13" t="s">
        <v>36</v>
      </c>
      <c r="D8" s="84">
        <v>46.181590903</v>
      </c>
      <c r="E8" s="84">
        <v>64.555611561</v>
      </c>
      <c r="F8" s="84">
        <v>482.799476037</v>
      </c>
      <c r="G8" s="84">
        <v>22.442674939</v>
      </c>
      <c r="H8" s="84">
        <v>10.356138845</v>
      </c>
      <c r="I8" s="84">
        <v>0</v>
      </c>
      <c r="J8" s="74">
        <v>0.11424490591685632</v>
      </c>
      <c r="K8" s="79">
        <v>626.4497371909168</v>
      </c>
      <c r="L8" s="84">
        <v>0</v>
      </c>
    </row>
    <row r="9" spans="2:12" ht="12.75">
      <c r="B9" s="11">
        <v>5</v>
      </c>
      <c r="C9" s="13" t="s">
        <v>37</v>
      </c>
      <c r="D9" s="84">
        <v>13.706308201</v>
      </c>
      <c r="E9" s="84">
        <v>134.46441868</v>
      </c>
      <c r="F9" s="84">
        <v>694.09974753</v>
      </c>
      <c r="G9" s="84">
        <v>56.352569447</v>
      </c>
      <c r="H9" s="84">
        <v>6.770897231</v>
      </c>
      <c r="I9" s="84">
        <v>0</v>
      </c>
      <c r="J9" s="74">
        <v>0.03731384950636259</v>
      </c>
      <c r="K9" s="79">
        <v>905.4312549385063</v>
      </c>
      <c r="L9" s="84">
        <v>0</v>
      </c>
    </row>
    <row r="10" spans="2:12" ht="12.75">
      <c r="B10" s="11">
        <v>6</v>
      </c>
      <c r="C10" s="13" t="s">
        <v>38</v>
      </c>
      <c r="D10" s="84">
        <v>4.97171789</v>
      </c>
      <c r="E10" s="84">
        <v>94.385138818</v>
      </c>
      <c r="F10" s="84">
        <v>276.241767727</v>
      </c>
      <c r="G10" s="84">
        <v>23.62174056</v>
      </c>
      <c r="H10" s="84">
        <v>30.750033618</v>
      </c>
      <c r="I10" s="84">
        <v>0</v>
      </c>
      <c r="J10" s="74">
        <v>0.0007481985653187044</v>
      </c>
      <c r="K10" s="79">
        <v>429.9711468115653</v>
      </c>
      <c r="L10" s="84">
        <v>0</v>
      </c>
    </row>
    <row r="11" spans="2:12" ht="12.75">
      <c r="B11" s="11">
        <v>7</v>
      </c>
      <c r="C11" s="13" t="s">
        <v>39</v>
      </c>
      <c r="D11" s="84">
        <v>34.673216617</v>
      </c>
      <c r="E11" s="84">
        <v>57.522458387</v>
      </c>
      <c r="F11" s="84">
        <v>475.616874343</v>
      </c>
      <c r="G11" s="84">
        <v>59.46609298</v>
      </c>
      <c r="H11" s="84">
        <v>8.689845131</v>
      </c>
      <c r="I11" s="84">
        <v>0</v>
      </c>
      <c r="J11" s="74">
        <v>0.2246822899539177</v>
      </c>
      <c r="K11" s="79">
        <v>636.1931697479538</v>
      </c>
      <c r="L11" s="84">
        <v>0</v>
      </c>
    </row>
    <row r="12" spans="2:12" ht="12.75">
      <c r="B12" s="11">
        <v>8</v>
      </c>
      <c r="C12" s="12" t="s">
        <v>40</v>
      </c>
      <c r="D12" s="84">
        <v>0.120575977</v>
      </c>
      <c r="E12" s="84">
        <v>0.191349707</v>
      </c>
      <c r="F12" s="84">
        <v>18.950277808</v>
      </c>
      <c r="G12" s="84">
        <v>2.190813003</v>
      </c>
      <c r="H12" s="84">
        <v>0.090677323</v>
      </c>
      <c r="I12" s="84">
        <v>0</v>
      </c>
      <c r="J12" s="74">
        <v>0.0007569790494975745</v>
      </c>
      <c r="K12" s="79">
        <v>21.544450797049496</v>
      </c>
      <c r="L12" s="84">
        <v>0</v>
      </c>
    </row>
    <row r="13" spans="2:12" ht="12.75">
      <c r="B13" s="11">
        <v>9</v>
      </c>
      <c r="C13" s="12" t="s">
        <v>41</v>
      </c>
      <c r="D13" s="84">
        <v>0.097183622</v>
      </c>
      <c r="E13" s="84">
        <v>1.185886682</v>
      </c>
      <c r="F13" s="84">
        <v>12.800426584</v>
      </c>
      <c r="G13" s="84">
        <v>0.865847345</v>
      </c>
      <c r="H13" s="84">
        <v>0.020992738</v>
      </c>
      <c r="I13" s="84">
        <v>0</v>
      </c>
      <c r="J13" s="74">
        <v>0</v>
      </c>
      <c r="K13" s="79">
        <v>14.970336971000002</v>
      </c>
      <c r="L13" s="84">
        <v>0</v>
      </c>
    </row>
    <row r="14" spans="2:12" ht="12.75">
      <c r="B14" s="11">
        <v>10</v>
      </c>
      <c r="C14" s="13" t="s">
        <v>42</v>
      </c>
      <c r="D14" s="84">
        <v>23.559070766</v>
      </c>
      <c r="E14" s="84">
        <v>186.176369232</v>
      </c>
      <c r="F14" s="84">
        <v>677.323228772</v>
      </c>
      <c r="G14" s="84">
        <v>105.254275795</v>
      </c>
      <c r="H14" s="84">
        <v>6.757467022</v>
      </c>
      <c r="I14" s="84">
        <v>0</v>
      </c>
      <c r="J14" s="74">
        <v>0.00548510092435405</v>
      </c>
      <c r="K14" s="79">
        <v>999.0758966879243</v>
      </c>
      <c r="L14" s="84">
        <v>0</v>
      </c>
    </row>
    <row r="15" spans="2:12" ht="12.75">
      <c r="B15" s="11">
        <v>11</v>
      </c>
      <c r="C15" s="13" t="s">
        <v>43</v>
      </c>
      <c r="D15" s="84">
        <v>324.859612658</v>
      </c>
      <c r="E15" s="84">
        <v>773.10446802</v>
      </c>
      <c r="F15" s="84">
        <v>5734.349234633</v>
      </c>
      <c r="G15" s="84">
        <v>795.935336117</v>
      </c>
      <c r="H15" s="84">
        <v>109.679158919</v>
      </c>
      <c r="I15" s="84">
        <v>0</v>
      </c>
      <c r="J15" s="74">
        <v>33.497030106954966</v>
      </c>
      <c r="K15" s="79">
        <v>7771.424840453955</v>
      </c>
      <c r="L15" s="84">
        <v>0</v>
      </c>
    </row>
    <row r="16" spans="2:12" ht="12.75">
      <c r="B16" s="11">
        <v>12</v>
      </c>
      <c r="C16" s="13" t="s">
        <v>44</v>
      </c>
      <c r="D16" s="84">
        <v>589.34482941</v>
      </c>
      <c r="E16" s="84">
        <v>2475.697147573</v>
      </c>
      <c r="F16" s="84">
        <v>1824.966767034</v>
      </c>
      <c r="G16" s="84">
        <v>148.475762866</v>
      </c>
      <c r="H16" s="84">
        <v>56.815565152</v>
      </c>
      <c r="I16" s="84">
        <v>0</v>
      </c>
      <c r="J16" s="74">
        <v>0.45678881699199986</v>
      </c>
      <c r="K16" s="79">
        <v>5095.756860851992</v>
      </c>
      <c r="L16" s="84">
        <v>0</v>
      </c>
    </row>
    <row r="17" spans="2:12" ht="12.75">
      <c r="B17" s="11">
        <v>13</v>
      </c>
      <c r="C17" s="13" t="s">
        <v>45</v>
      </c>
      <c r="D17" s="84">
        <v>1.785526916</v>
      </c>
      <c r="E17" s="84">
        <v>4.954281962</v>
      </c>
      <c r="F17" s="84">
        <v>97.842189256</v>
      </c>
      <c r="G17" s="84">
        <v>5.67382087</v>
      </c>
      <c r="H17" s="84">
        <v>1.72665635</v>
      </c>
      <c r="I17" s="84">
        <v>0</v>
      </c>
      <c r="J17" s="74">
        <v>0.11933927529525067</v>
      </c>
      <c r="K17" s="79">
        <v>112.10181462929525</v>
      </c>
      <c r="L17" s="84">
        <v>0</v>
      </c>
    </row>
    <row r="18" spans="2:12" ht="12.75">
      <c r="B18" s="11">
        <v>14</v>
      </c>
      <c r="C18" s="13" t="s">
        <v>46</v>
      </c>
      <c r="D18" s="84">
        <v>0.563073849</v>
      </c>
      <c r="E18" s="84">
        <v>2.465389069</v>
      </c>
      <c r="F18" s="84">
        <v>54.349351365</v>
      </c>
      <c r="G18" s="84">
        <v>2.415426225</v>
      </c>
      <c r="H18" s="84">
        <v>1.208453071</v>
      </c>
      <c r="I18" s="84">
        <v>0</v>
      </c>
      <c r="J18" s="74">
        <v>0</v>
      </c>
      <c r="K18" s="79">
        <v>61.001693579</v>
      </c>
      <c r="L18" s="84">
        <v>0</v>
      </c>
    </row>
    <row r="19" spans="2:12" ht="12.75">
      <c r="B19" s="11">
        <v>15</v>
      </c>
      <c r="C19" s="13" t="s">
        <v>47</v>
      </c>
      <c r="D19" s="84">
        <v>11.656012138</v>
      </c>
      <c r="E19" s="84">
        <v>66.453873461</v>
      </c>
      <c r="F19" s="84">
        <v>839.203718299</v>
      </c>
      <c r="G19" s="84">
        <v>108.018181635</v>
      </c>
      <c r="H19" s="84">
        <v>9.278949555</v>
      </c>
      <c r="I19" s="84">
        <v>0</v>
      </c>
      <c r="J19" s="74">
        <v>0.001126434806870024</v>
      </c>
      <c r="K19" s="79">
        <v>1034.6118615228067</v>
      </c>
      <c r="L19" s="84">
        <v>0</v>
      </c>
    </row>
    <row r="20" spans="2:12" ht="12.75">
      <c r="B20" s="11">
        <v>16</v>
      </c>
      <c r="C20" s="13" t="s">
        <v>48</v>
      </c>
      <c r="D20" s="84">
        <v>1169.447297149</v>
      </c>
      <c r="E20" s="84">
        <v>1583.723261797</v>
      </c>
      <c r="F20" s="84">
        <v>5359.112106605</v>
      </c>
      <c r="G20" s="84">
        <v>377.41763316</v>
      </c>
      <c r="H20" s="84">
        <v>133.155968996</v>
      </c>
      <c r="I20" s="84">
        <v>0</v>
      </c>
      <c r="J20" s="74">
        <v>2.690491309191435</v>
      </c>
      <c r="K20" s="79">
        <v>8625.54675901619</v>
      </c>
      <c r="L20" s="84">
        <v>0</v>
      </c>
    </row>
    <row r="21" spans="2:12" ht="12.75">
      <c r="B21" s="11">
        <v>17</v>
      </c>
      <c r="C21" s="12" t="s">
        <v>49</v>
      </c>
      <c r="D21" s="84">
        <v>65.707355377</v>
      </c>
      <c r="E21" s="84">
        <v>144.544318974</v>
      </c>
      <c r="F21" s="84">
        <v>1171.976222846</v>
      </c>
      <c r="G21" s="84">
        <v>102.067699431</v>
      </c>
      <c r="H21" s="84">
        <v>23.859781838</v>
      </c>
      <c r="I21" s="84">
        <v>0</v>
      </c>
      <c r="J21" s="74">
        <v>0.0643675343942507</v>
      </c>
      <c r="K21" s="79">
        <v>1508.219746000394</v>
      </c>
      <c r="L21" s="84">
        <v>0</v>
      </c>
    </row>
    <row r="22" spans="2:12" ht="12.75">
      <c r="B22" s="11">
        <v>18</v>
      </c>
      <c r="C22" s="13" t="s">
        <v>50</v>
      </c>
      <c r="D22" s="84">
        <v>0.000148283</v>
      </c>
      <c r="E22" s="84">
        <v>0</v>
      </c>
      <c r="F22" s="84">
        <v>1.011612438</v>
      </c>
      <c r="G22" s="84">
        <v>0.005047457</v>
      </c>
      <c r="H22" s="84">
        <v>0.020106295</v>
      </c>
      <c r="I22" s="84">
        <v>0</v>
      </c>
      <c r="J22" s="74">
        <v>0</v>
      </c>
      <c r="K22" s="79">
        <v>1.036914473</v>
      </c>
      <c r="L22" s="84">
        <v>0</v>
      </c>
    </row>
    <row r="23" spans="2:12" ht="12.75">
      <c r="B23" s="11">
        <v>19</v>
      </c>
      <c r="C23" s="13" t="s">
        <v>51</v>
      </c>
      <c r="D23" s="84">
        <v>174.756486715</v>
      </c>
      <c r="E23" s="84">
        <v>114.617352462</v>
      </c>
      <c r="F23" s="84">
        <v>1271.878569974</v>
      </c>
      <c r="G23" s="84">
        <v>142.80768201</v>
      </c>
      <c r="H23" s="84">
        <v>17.117938011</v>
      </c>
      <c r="I23" s="84">
        <v>0</v>
      </c>
      <c r="J23" s="74">
        <v>2.3530030995932054</v>
      </c>
      <c r="K23" s="79">
        <v>1723.5310322715932</v>
      </c>
      <c r="L23" s="84">
        <v>0</v>
      </c>
    </row>
    <row r="24" spans="2:12" ht="12.75">
      <c r="B24" s="11">
        <v>20</v>
      </c>
      <c r="C24" s="12" t="s">
        <v>52</v>
      </c>
      <c r="D24" s="84">
        <v>8980.239080515</v>
      </c>
      <c r="E24" s="84">
        <v>8628.494004719294</v>
      </c>
      <c r="F24" s="84">
        <v>21157.712849629</v>
      </c>
      <c r="G24" s="84">
        <v>3147.040540075909</v>
      </c>
      <c r="H24" s="84">
        <v>1207.079827811</v>
      </c>
      <c r="I24" s="84">
        <v>0</v>
      </c>
      <c r="J24" s="74">
        <v>138.06930129404168</v>
      </c>
      <c r="K24" s="79">
        <v>43258.63560404425</v>
      </c>
      <c r="L24" s="84">
        <v>0</v>
      </c>
    </row>
    <row r="25" spans="2:12" ht="12.75">
      <c r="B25" s="11">
        <v>21</v>
      </c>
      <c r="C25" s="13" t="s">
        <v>53</v>
      </c>
      <c r="D25" s="84">
        <v>0.207140701</v>
      </c>
      <c r="E25" s="84">
        <v>0.023514865</v>
      </c>
      <c r="F25" s="84">
        <v>8.485440194</v>
      </c>
      <c r="G25" s="84">
        <v>0.42981068</v>
      </c>
      <c r="H25" s="84">
        <v>0.317961428</v>
      </c>
      <c r="I25" s="84">
        <v>0</v>
      </c>
      <c r="J25" s="74">
        <v>5.504688158291529E-05</v>
      </c>
      <c r="K25" s="79">
        <v>9.463922914881582</v>
      </c>
      <c r="L25" s="84">
        <v>0</v>
      </c>
    </row>
    <row r="26" spans="2:12" ht="12.75">
      <c r="B26" s="11">
        <v>22</v>
      </c>
      <c r="C26" s="12" t="s">
        <v>54</v>
      </c>
      <c r="D26" s="84">
        <v>1.601978834</v>
      </c>
      <c r="E26" s="84">
        <v>3.395812634</v>
      </c>
      <c r="F26" s="84">
        <v>24.270442806</v>
      </c>
      <c r="G26" s="84">
        <v>1.055676935</v>
      </c>
      <c r="H26" s="84">
        <v>1.277935071</v>
      </c>
      <c r="I26" s="84">
        <v>0</v>
      </c>
      <c r="J26" s="74">
        <v>9.050652922835151E-05</v>
      </c>
      <c r="K26" s="79">
        <v>31.601936786529226</v>
      </c>
      <c r="L26" s="84">
        <v>0</v>
      </c>
    </row>
    <row r="27" spans="2:12" ht="12.75">
      <c r="B27" s="11">
        <v>23</v>
      </c>
      <c r="C27" s="12" t="s">
        <v>55</v>
      </c>
      <c r="D27" s="84">
        <v>0.271114606</v>
      </c>
      <c r="E27" s="84">
        <v>0.00252434</v>
      </c>
      <c r="F27" s="84">
        <v>2.167270116</v>
      </c>
      <c r="G27" s="84">
        <v>0.305173347</v>
      </c>
      <c r="H27" s="84">
        <v>0.003480037</v>
      </c>
      <c r="I27" s="84">
        <v>0</v>
      </c>
      <c r="J27" s="74">
        <v>0</v>
      </c>
      <c r="K27" s="79">
        <v>2.7495624460000005</v>
      </c>
      <c r="L27" s="84">
        <v>0</v>
      </c>
    </row>
    <row r="28" spans="2:12" ht="12.75">
      <c r="B28" s="11">
        <v>24</v>
      </c>
      <c r="C28" s="13" t="s">
        <v>56</v>
      </c>
      <c r="D28" s="84">
        <v>0.159223156</v>
      </c>
      <c r="E28" s="84">
        <v>0.224858459</v>
      </c>
      <c r="F28" s="84">
        <v>9.116674454</v>
      </c>
      <c r="G28" s="84">
        <v>0.292489592</v>
      </c>
      <c r="H28" s="84">
        <v>0.602103679</v>
      </c>
      <c r="I28" s="84">
        <v>0</v>
      </c>
      <c r="J28" s="74">
        <v>1.8909264048599466</v>
      </c>
      <c r="K28" s="79">
        <v>12.286275744859948</v>
      </c>
      <c r="L28" s="84">
        <v>0</v>
      </c>
    </row>
    <row r="29" spans="2:12" ht="12.75">
      <c r="B29" s="11">
        <v>25</v>
      </c>
      <c r="C29" s="13" t="s">
        <v>99</v>
      </c>
      <c r="D29" s="84">
        <v>981.286611913</v>
      </c>
      <c r="E29" s="84">
        <v>1540.683372297</v>
      </c>
      <c r="F29" s="84">
        <v>4354.704490546</v>
      </c>
      <c r="G29" s="84">
        <v>472.300796438</v>
      </c>
      <c r="H29" s="84">
        <v>140.991140139</v>
      </c>
      <c r="I29" s="84">
        <v>0</v>
      </c>
      <c r="J29" s="74">
        <v>9.77357686444498</v>
      </c>
      <c r="K29" s="79">
        <v>7499.739988197445</v>
      </c>
      <c r="L29" s="84">
        <v>0</v>
      </c>
    </row>
    <row r="30" spans="2:12" ht="12.75">
      <c r="B30" s="11">
        <v>26</v>
      </c>
      <c r="C30" s="13" t="s">
        <v>100</v>
      </c>
      <c r="D30" s="84">
        <v>30.221927463</v>
      </c>
      <c r="E30" s="84">
        <v>68.890252138</v>
      </c>
      <c r="F30" s="84">
        <v>577.540113645</v>
      </c>
      <c r="G30" s="84">
        <v>62.033796983</v>
      </c>
      <c r="H30" s="84">
        <v>7.515078511</v>
      </c>
      <c r="I30" s="84">
        <v>0</v>
      </c>
      <c r="J30" s="74">
        <v>0.01993558276172922</v>
      </c>
      <c r="K30" s="79">
        <v>746.2211043227617</v>
      </c>
      <c r="L30" s="84">
        <v>0</v>
      </c>
    </row>
    <row r="31" spans="2:12" ht="12.75">
      <c r="B31" s="11">
        <v>27</v>
      </c>
      <c r="C31" s="13" t="s">
        <v>15</v>
      </c>
      <c r="D31" s="84">
        <v>239.873689421</v>
      </c>
      <c r="E31" s="84">
        <v>574.997689933</v>
      </c>
      <c r="F31" s="84">
        <v>3897.340314379</v>
      </c>
      <c r="G31" s="84">
        <v>409.039872982</v>
      </c>
      <c r="H31" s="84">
        <v>80.30536876</v>
      </c>
      <c r="I31" s="84">
        <v>0</v>
      </c>
      <c r="J31" s="74">
        <v>0</v>
      </c>
      <c r="K31" s="79">
        <v>5201.5569354750005</v>
      </c>
      <c r="L31" s="84">
        <v>0</v>
      </c>
    </row>
    <row r="32" spans="2:12" ht="12.75">
      <c r="B32" s="11">
        <v>28</v>
      </c>
      <c r="C32" s="13" t="s">
        <v>101</v>
      </c>
      <c r="D32" s="84">
        <v>1.445123797</v>
      </c>
      <c r="E32" s="84">
        <v>4.865143682</v>
      </c>
      <c r="F32" s="84">
        <v>34.092711656</v>
      </c>
      <c r="G32" s="84">
        <v>2.432321256</v>
      </c>
      <c r="H32" s="84">
        <v>2.797926114</v>
      </c>
      <c r="I32" s="84">
        <v>0</v>
      </c>
      <c r="J32" s="74">
        <v>0.051404838058799036</v>
      </c>
      <c r="K32" s="79">
        <v>45.6846313430588</v>
      </c>
      <c r="L32" s="84">
        <v>0</v>
      </c>
    </row>
    <row r="33" spans="2:12" ht="12.75">
      <c r="B33" s="11">
        <v>29</v>
      </c>
      <c r="C33" s="13" t="s">
        <v>57</v>
      </c>
      <c r="D33" s="84">
        <v>29.515788753</v>
      </c>
      <c r="E33" s="84">
        <v>104.201789743</v>
      </c>
      <c r="F33" s="84">
        <v>1020.827050031</v>
      </c>
      <c r="G33" s="84">
        <v>56.565776657</v>
      </c>
      <c r="H33" s="84">
        <v>18.802672212</v>
      </c>
      <c r="I33" s="84">
        <v>0</v>
      </c>
      <c r="J33" s="74">
        <v>0.03370760334082172</v>
      </c>
      <c r="K33" s="79">
        <v>1229.946784999341</v>
      </c>
      <c r="L33" s="84">
        <v>0</v>
      </c>
    </row>
    <row r="34" spans="2:12" ht="12.75">
      <c r="B34" s="11">
        <v>30</v>
      </c>
      <c r="C34" s="13" t="s">
        <v>58</v>
      </c>
      <c r="D34" s="84">
        <v>37.911974434</v>
      </c>
      <c r="E34" s="84">
        <v>214.259652932</v>
      </c>
      <c r="F34" s="84">
        <v>1856.047664576</v>
      </c>
      <c r="G34" s="84">
        <v>107.269194264</v>
      </c>
      <c r="H34" s="84">
        <v>23.202470799</v>
      </c>
      <c r="I34" s="84">
        <v>0</v>
      </c>
      <c r="J34" s="74">
        <v>0.20086674631791776</v>
      </c>
      <c r="K34" s="79">
        <v>2238.8918237513176</v>
      </c>
      <c r="L34" s="84">
        <v>0</v>
      </c>
    </row>
    <row r="35" spans="2:12" ht="12.75">
      <c r="B35" s="11">
        <v>31</v>
      </c>
      <c r="C35" s="12" t="s">
        <v>59</v>
      </c>
      <c r="D35" s="84">
        <v>2.379466958</v>
      </c>
      <c r="E35" s="84">
        <v>0.316959774</v>
      </c>
      <c r="F35" s="84">
        <v>26.286763368</v>
      </c>
      <c r="G35" s="84">
        <v>2.083741494</v>
      </c>
      <c r="H35" s="84">
        <v>0.150398003</v>
      </c>
      <c r="I35" s="84">
        <v>0</v>
      </c>
      <c r="J35" s="74">
        <v>1.6885546497826773E-07</v>
      </c>
      <c r="K35" s="79">
        <v>31.21732976585546</v>
      </c>
      <c r="L35" s="84">
        <v>0</v>
      </c>
    </row>
    <row r="36" spans="2:12" ht="12.75">
      <c r="B36" s="11">
        <v>32</v>
      </c>
      <c r="C36" s="13" t="s">
        <v>60</v>
      </c>
      <c r="D36" s="84">
        <v>620.728551042</v>
      </c>
      <c r="E36" s="84">
        <v>675.118647526</v>
      </c>
      <c r="F36" s="84">
        <v>3057.101757999</v>
      </c>
      <c r="G36" s="84">
        <v>382.938741805</v>
      </c>
      <c r="H36" s="84">
        <v>131.3369491</v>
      </c>
      <c r="I36" s="84">
        <v>0</v>
      </c>
      <c r="J36" s="74">
        <v>3.0315317312064125</v>
      </c>
      <c r="K36" s="79">
        <v>4870.256179203207</v>
      </c>
      <c r="L36" s="84">
        <v>0</v>
      </c>
    </row>
    <row r="37" spans="2:12" ht="12.75">
      <c r="B37" s="11">
        <v>33</v>
      </c>
      <c r="C37" s="13" t="s">
        <v>95</v>
      </c>
      <c r="D37" s="84">
        <v>37.491467178</v>
      </c>
      <c r="E37" s="84">
        <v>14.475003906</v>
      </c>
      <c r="F37" s="84">
        <v>103.766126931</v>
      </c>
      <c r="G37" s="85">
        <v>6.378089278</v>
      </c>
      <c r="H37" s="85">
        <v>1.327457502</v>
      </c>
      <c r="I37" s="84">
        <v>0</v>
      </c>
      <c r="J37" s="74">
        <v>1.6380835824452078</v>
      </c>
      <c r="K37" s="79">
        <v>165.0762283774452</v>
      </c>
      <c r="L37" s="84">
        <v>0</v>
      </c>
    </row>
    <row r="38" spans="2:12" ht="12.75">
      <c r="B38" s="11">
        <v>34</v>
      </c>
      <c r="C38" s="13" t="s">
        <v>61</v>
      </c>
      <c r="D38" s="84">
        <v>0.101542897</v>
      </c>
      <c r="E38" s="84">
        <v>0.260256635</v>
      </c>
      <c r="F38" s="84">
        <v>9.385904472</v>
      </c>
      <c r="G38" s="84">
        <v>0.213079415</v>
      </c>
      <c r="H38" s="84">
        <v>0.286249636</v>
      </c>
      <c r="I38" s="84">
        <v>0</v>
      </c>
      <c r="J38" s="74">
        <v>0.00010215755631185199</v>
      </c>
      <c r="K38" s="79">
        <v>10.24713521255631</v>
      </c>
      <c r="L38" s="84">
        <v>0</v>
      </c>
    </row>
    <row r="39" spans="2:12" ht="12.75">
      <c r="B39" s="11">
        <v>35</v>
      </c>
      <c r="C39" s="13" t="s">
        <v>62</v>
      </c>
      <c r="D39" s="84">
        <v>151.866635047</v>
      </c>
      <c r="E39" s="84">
        <v>529.205417324</v>
      </c>
      <c r="F39" s="84">
        <v>3488.984797451</v>
      </c>
      <c r="G39" s="84">
        <v>334.536573972</v>
      </c>
      <c r="H39" s="84">
        <v>51.084088435</v>
      </c>
      <c r="I39" s="84">
        <v>0</v>
      </c>
      <c r="J39" s="74">
        <v>0.9659392071073647</v>
      </c>
      <c r="K39" s="79">
        <v>4556.643451436107</v>
      </c>
      <c r="L39" s="84">
        <v>0</v>
      </c>
    </row>
    <row r="40" spans="2:12" ht="12.75">
      <c r="B40" s="11">
        <v>36</v>
      </c>
      <c r="C40" s="13" t="s">
        <v>63</v>
      </c>
      <c r="D40" s="84">
        <v>13.664627906</v>
      </c>
      <c r="E40" s="84">
        <v>36.22167858</v>
      </c>
      <c r="F40" s="84">
        <v>453.41776337</v>
      </c>
      <c r="G40" s="84">
        <v>30.946894849</v>
      </c>
      <c r="H40" s="84">
        <v>8.435039651</v>
      </c>
      <c r="I40" s="84">
        <v>0</v>
      </c>
      <c r="J40" s="74">
        <v>0.007913411366206517</v>
      </c>
      <c r="K40" s="79">
        <v>542.6939177673662</v>
      </c>
      <c r="L40" s="84">
        <v>0</v>
      </c>
    </row>
    <row r="41" spans="2:12" ht="12.75">
      <c r="B41" s="11">
        <v>37</v>
      </c>
      <c r="C41" s="13" t="s">
        <v>64</v>
      </c>
      <c r="D41" s="84">
        <v>1172.64138834</v>
      </c>
      <c r="E41" s="84">
        <v>897.842442175</v>
      </c>
      <c r="F41" s="84">
        <v>3267.70194959</v>
      </c>
      <c r="G41" s="84">
        <v>395.644639287</v>
      </c>
      <c r="H41" s="84">
        <v>101.676072847</v>
      </c>
      <c r="I41" s="84">
        <v>0</v>
      </c>
      <c r="J41" s="74">
        <v>0.6820060410589684</v>
      </c>
      <c r="K41" s="79">
        <v>5836.188498280059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14823.802978451004</v>
      </c>
      <c r="E42" s="87">
        <f t="shared" si="0"/>
        <v>19128.7220410563</v>
      </c>
      <c r="F42" s="87">
        <f t="shared" si="0"/>
        <v>63658.613156752006</v>
      </c>
      <c r="G42" s="87">
        <f t="shared" si="0"/>
        <v>7478.018656001908</v>
      </c>
      <c r="H42" s="87">
        <f>SUM(H5:H41)</f>
        <v>2211.8973642619994</v>
      </c>
      <c r="I42" s="87">
        <f t="shared" si="0"/>
        <v>0</v>
      </c>
      <c r="J42" s="87">
        <f t="shared" si="0"/>
        <v>197.0977614766179</v>
      </c>
      <c r="K42" s="87">
        <f>SUM(K5:K41)</f>
        <v>107498.1519579998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2022-03-09T09:55:47Z</dcterms:modified>
  <cp:category/>
  <cp:version/>
  <cp:contentType/>
  <cp:contentStatus/>
</cp:coreProperties>
</file>