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<sst xmlns="http://schemas.openxmlformats.org/spreadsheetml/2006/main" count="202" uniqueCount="168">
  <si>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</si>
  <si>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</si>
  <si>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</si>
  <si>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</si>
  <si>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</si>
  <si>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</si>
  <si>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</si>
  <si>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</si>
  <si>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</si>
  <si>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</si>
  <si>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</si>
  <si>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</si>
  <si>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</si>
  <si>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</si>
  <si>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</si>
  <si>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</si>
  <si>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</si>
  <si>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</si>
  <si>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</si>
  <si>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</si>
  <si>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</si>
  <si>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</si>
  <si>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</si>
  <si>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</si>
  <si>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</si>
  <si>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</si>
  <si>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</si>
  <si>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</si>
  <si>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</si>
  <si>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</si>
  <si>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</si>
  <si>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</si>
  <si>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</si>
  <si>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</si>
  <si>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</si>
  <si>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</si>
  <si>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</si>
  <si>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</si>
  <si>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</si>
  <si>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</si>
  <si>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</si>
  <si>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</si>
  <si>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</si>
  <si>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</si>
  <si>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</si>
  <si>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</si>
  <si>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</si>
  <si>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</si>
  <si>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</si>
  <si>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</si>
  <si>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</si>
  <si>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</si>
  <si>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</si>
  <si>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</si>
  <si>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</si>
  <si>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</si>
  <si>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</si>
  <si>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</si>
  <si>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</si>
  <si>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</si>
  <si>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</si>
  <si>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</si>
  <si>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</si>
  <si>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</si>
  <si>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</si>
  <si>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</si>
  <si>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</si>
  <si>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</si>
  <si>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</si>
  <si>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</si>
  <si>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</si>
  <si>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</si>
  <si>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</si>
  <si>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</si>
  <si>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</si>
  <si>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</si>
  <si>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</si>
  <si>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</si>
  <si>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</si>
  <si>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</si>
  <si>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</si>
  <si>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</si>
  <si>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</si>
  <si>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</si>
  <si>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</si>
  <si>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</si>
  <si>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</si>
  <si>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</si>
  <si>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</si>
  <si>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</si>
  <si>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</si>
  <si>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TAX SAVER FUND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</si>
  <si>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</si>
  <si>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</si>
  <si>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</si>
  <si>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</si>
  <si>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</si>
  <si>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</si>
  <si>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</si>
  <si>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</si>
  <si>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</si>
  <si>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</si>
  <si>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</si>
  <si>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</si>
  <si>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</si>
  <si>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</si>
  <si>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DSPBR Equity &amp; Bond Fund</t>
  </si>
  <si>
    <t>Table showing State wise /Union Territory wise contribution to AAUM of category of schemes as on 30.04.2018</t>
  </si>
  <si>
    <t>DSP BlackRock Mutual Fund: Average Assets Under Management (AAUM) as on 30.04.2018 (All figures in Rs. Crore)</t>
  </si>
  <si>
    <t>DSPBR Liquid ETF</t>
  </si>
  <si>
    <t>DSPBR 10Y G-Sec Fund</t>
  </si>
  <si>
    <t>DSPBR Savings FUND</t>
  </si>
  <si>
    <t>DSP BlackRock Dual Advantage Fund - Series 39 - 36M</t>
  </si>
  <si>
    <t>DSP BlackRock Dual Advantage Fund - Series 44 - 39M</t>
  </si>
  <si>
    <t>DSP BlackRock Dual Advantage Fund - Series 45 - 38M</t>
  </si>
  <si>
    <t>DSP BlackRock Dual Advantage Fund - Series 49 - 42M</t>
  </si>
  <si>
    <t>DSP BlackRock Dual Advantage Fund - Series 46 - 36M</t>
  </si>
  <si>
    <t>DSP BlackRock FMP - Series 192 - 36M</t>
  </si>
  <si>
    <t>DSP BlackRock FMP - Series 195 - 36M</t>
  </si>
  <si>
    <t>DSP BlackRock FMP - Series 196 - 37M</t>
  </si>
  <si>
    <t>DSP BlackRock FMP - Series 204- 37M</t>
  </si>
  <si>
    <t>DSP BlackRock FMP - Series 205- 37M</t>
  </si>
  <si>
    <t>DSP BlackRock FMP - Series 209- 37M</t>
  </si>
  <si>
    <t>DSP BlackRock FMP - Series 210- 36M</t>
  </si>
  <si>
    <t>DSP BlackRock FMP - Series 211 - 38M</t>
  </si>
  <si>
    <t>DSP BlackRock FMP - Series 217 - 40M</t>
  </si>
  <si>
    <t>DSP BlackRock - FMP - Series 218 - 40M</t>
  </si>
  <si>
    <t>DSP BlackRock FMP - Series 219 - 40M</t>
  </si>
  <si>
    <t>DSP BlackRock FMP - Series 220 - 40M</t>
  </si>
  <si>
    <t>DSP BlackRock FMP - Series 221 - 40M</t>
  </si>
  <si>
    <t>DSP BlackRock FMP - Series 222 - 3M</t>
  </si>
  <si>
    <t>DSP BlackRock FMP - Series 223 - 39M</t>
  </si>
  <si>
    <t>DSP BlackRock FMP - Series 224 - 39M</t>
  </si>
  <si>
    <t>DSP BlackRock FMP - Series 226-39M</t>
  </si>
  <si>
    <t>DSP BlackRock FMP - Series 227-39M</t>
  </si>
  <si>
    <t>DSP BlackRock Short Term Fund</t>
  </si>
  <si>
    <t>DSP BlackRock Low Duration Fund</t>
  </si>
  <si>
    <t>DSP BlackRock Banking and PSU Debt Fund</t>
  </si>
  <si>
    <t>DSP BlackRock Credit Risk Fund</t>
  </si>
  <si>
    <t>DSP BlackRock Regular Savings Fund</t>
  </si>
  <si>
    <t>DSP BlackRock Bond Fund</t>
  </si>
  <si>
    <t>DSP BlackRock Strategic Bond Fund</t>
  </si>
  <si>
    <t>DSP BlackRock Money Manager Fund</t>
  </si>
  <si>
    <t>DSP BlackRock A.C.E. Fund - S 1</t>
  </si>
  <si>
    <t>DSP BlackRock Arbitrage Fund</t>
  </si>
  <si>
    <t>DSP BlackRock A.C.E. Fund - S2</t>
  </si>
  <si>
    <t>DSP BlackRock Small Cap Fund</t>
  </si>
  <si>
    <t>DSP BlackRock Midcap Fund</t>
  </si>
  <si>
    <t>DSP BlackRock Equity Savings Fund</t>
  </si>
  <si>
    <t>DSP BlackRock 3 Years Close Ended Equity Fund</t>
  </si>
  <si>
    <t>DSP BlackRock TOP 100 Equity</t>
  </si>
  <si>
    <t>DSP BlackRock India T.I.G.E.R Fund</t>
  </si>
  <si>
    <t>DSP BlackRock Natural Resources and New Energy Fund</t>
  </si>
  <si>
    <t>DSP BlackRock Equal Nifty 50 Fund</t>
  </si>
  <si>
    <t>DSP BlackRock Equity Opportunities</t>
  </si>
  <si>
    <t>DSP BlackRock Focus Fund</t>
  </si>
  <si>
    <t>DSP BlackRock Dynamic Asset Allocation Fund</t>
  </si>
  <si>
    <t>DSP BlackRock Equity Fund</t>
  </si>
  <si>
    <t>DSP BlackRock World Mining Fund</t>
  </si>
  <si>
    <t>DSP BlackRock World Agriculture Fund</t>
  </si>
  <si>
    <t>DSP BlackRock World Gold Fund</t>
  </si>
  <si>
    <t>DSP BlackRock Global Allocation Fund</t>
  </si>
  <si>
    <t>DSP BlackRock World Energy Fund</t>
  </si>
  <si>
    <t>DSP BlackRock US Flexible Equity Fund</t>
  </si>
  <si>
    <t>T30</t>
  </si>
  <si>
    <t>B30</t>
  </si>
  <si>
    <t xml:space="preserve">T30 : Top 30 cities as identified by AMFI </t>
  </si>
  <si>
    <t xml:space="preserve">B30 : Other than T30  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</si>
</sst>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171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5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7" sqref="C7:BK7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28125" style="2" customWidth="1"/>
    <col min="4" max="4" width="9.57421875" style="35" customWidth="1"/>
    <col min="5" max="6" width="5.28125" style="2" bestFit="1" customWidth="1"/>
    <col min="7" max="7" width="5.28125" style="2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customWidth="1"/>
    <col min="15" max="16" width="5.28125" style="2" bestFit="1" customWidth="1"/>
    <col min="17" max="17" width="5.28125" style="2" customWidth="1"/>
    <col min="18" max="19" width="8.00390625" style="2" customWidth="1"/>
    <col min="20" max="20" width="8.00390625" style="2" bestFit="1" customWidth="1"/>
    <col min="21" max="21" width="5.28125" style="2" customWidth="1"/>
    <col min="22" max="22" width="8.00390625" style="2" customWidth="1"/>
    <col min="23" max="27" width="5.28125" style="2" customWidth="1"/>
    <col min="28" max="28" width="6.00390625" style="2" customWidth="1"/>
    <col min="29" max="29" width="7.00390625" style="2" customWidth="1"/>
    <col min="30" max="31" width="5.28125" style="2" customWidth="1"/>
    <col min="32" max="32" width="6.00390625" style="2" customWidth="1"/>
    <col min="33" max="37" width="5.28125" style="2" customWidth="1"/>
    <col min="38" max="38" width="6.00390625" style="2" customWidth="1"/>
    <col min="39" max="41" width="5.28125" style="2" customWidth="1"/>
    <col min="42" max="42" width="6.00390625" style="2" bestFit="1" customWidth="1"/>
    <col min="43" max="43" width="5.28125" style="2" customWidth="1"/>
    <col min="44" max="44" width="8.00390625" style="35" customWidth="1"/>
    <col min="45" max="46" width="5.28125" style="2" bestFit="1" customWidth="1"/>
    <col min="47" max="47" width="5.28125" style="2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customWidth="1"/>
    <col min="55" max="56" width="5.28125" style="2" bestFit="1" customWidth="1"/>
    <col min="57" max="57" width="5.28125" style="2" customWidth="1"/>
    <col min="58" max="58" width="9.57421875" style="2" customWidth="1"/>
    <col min="59" max="59" width="9.7109375" style="35" customWidth="1"/>
    <col min="60" max="60" width="7.00390625" style="2" customWidth="1"/>
    <col min="61" max="61" width="5.28125" style="2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9.28125" style="2" bestFit="1" customWidth="1"/>
    <col min="66" max="16384" width="9.140625" style="2" customWidth="1"/>
  </cols>
  <sheetData>
    <row r="1" spans="1:255" s="1" customFormat="1" ht="19.5" thickBot="1">
      <c r="A1" s="150" t="s">
        <v>66</v>
      </c>
      <c r="B1" s="131" t="s">
        <v>28</v>
      </c>
      <c r="C1" s="136" t="s">
        <v>108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51"/>
      <c r="B2" s="132"/>
      <c r="C2" s="122" t="s">
        <v>27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2" t="s">
        <v>25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  <c r="AQ2" s="122" t="s">
        <v>26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4"/>
      <c r="BK2" s="139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51"/>
      <c r="B3" s="132"/>
      <c r="C3" s="125" t="s">
        <v>164</v>
      </c>
      <c r="D3" s="126"/>
      <c r="E3" s="126"/>
      <c r="F3" s="126"/>
      <c r="G3" s="126"/>
      <c r="H3" s="126"/>
      <c r="I3" s="126"/>
      <c r="J3" s="126"/>
      <c r="K3" s="126"/>
      <c r="L3" s="127"/>
      <c r="M3" s="125" t="s">
        <v>165</v>
      </c>
      <c r="N3" s="126"/>
      <c r="O3" s="126"/>
      <c r="P3" s="126"/>
      <c r="Q3" s="126"/>
      <c r="R3" s="126"/>
      <c r="S3" s="126"/>
      <c r="T3" s="126"/>
      <c r="U3" s="126"/>
      <c r="V3" s="127"/>
      <c r="W3" s="125" t="s">
        <v>164</v>
      </c>
      <c r="X3" s="126"/>
      <c r="Y3" s="126"/>
      <c r="Z3" s="126"/>
      <c r="AA3" s="126"/>
      <c r="AB3" s="126"/>
      <c r="AC3" s="126"/>
      <c r="AD3" s="126"/>
      <c r="AE3" s="126"/>
      <c r="AF3" s="127"/>
      <c r="AG3" s="125" t="s">
        <v>165</v>
      </c>
      <c r="AH3" s="126"/>
      <c r="AI3" s="126"/>
      <c r="AJ3" s="126"/>
      <c r="AK3" s="126"/>
      <c r="AL3" s="126"/>
      <c r="AM3" s="126"/>
      <c r="AN3" s="126"/>
      <c r="AO3" s="126"/>
      <c r="AP3" s="127"/>
      <c r="AQ3" s="125" t="s">
        <v>164</v>
      </c>
      <c r="AR3" s="126"/>
      <c r="AS3" s="126"/>
      <c r="AT3" s="126"/>
      <c r="AU3" s="126"/>
      <c r="AV3" s="126"/>
      <c r="AW3" s="126"/>
      <c r="AX3" s="126"/>
      <c r="AY3" s="126"/>
      <c r="AZ3" s="127"/>
      <c r="BA3" s="125" t="s">
        <v>165</v>
      </c>
      <c r="BB3" s="126"/>
      <c r="BC3" s="126"/>
      <c r="BD3" s="126"/>
      <c r="BE3" s="126"/>
      <c r="BF3" s="126"/>
      <c r="BG3" s="126"/>
      <c r="BH3" s="126"/>
      <c r="BI3" s="126"/>
      <c r="BJ3" s="127"/>
      <c r="BK3" s="14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51"/>
      <c r="B4" s="132"/>
      <c r="C4" s="116" t="s">
        <v>29</v>
      </c>
      <c r="D4" s="117"/>
      <c r="E4" s="117"/>
      <c r="F4" s="117"/>
      <c r="G4" s="118"/>
      <c r="H4" s="119" t="s">
        <v>30</v>
      </c>
      <c r="I4" s="120"/>
      <c r="J4" s="120"/>
      <c r="K4" s="120"/>
      <c r="L4" s="121"/>
      <c r="M4" s="116" t="s">
        <v>29</v>
      </c>
      <c r="N4" s="117"/>
      <c r="O4" s="117"/>
      <c r="P4" s="117"/>
      <c r="Q4" s="118"/>
      <c r="R4" s="119" t="s">
        <v>30</v>
      </c>
      <c r="S4" s="120"/>
      <c r="T4" s="120"/>
      <c r="U4" s="120"/>
      <c r="V4" s="121"/>
      <c r="W4" s="116" t="s">
        <v>29</v>
      </c>
      <c r="X4" s="117"/>
      <c r="Y4" s="117"/>
      <c r="Z4" s="117"/>
      <c r="AA4" s="118"/>
      <c r="AB4" s="119" t="s">
        <v>30</v>
      </c>
      <c r="AC4" s="120"/>
      <c r="AD4" s="120"/>
      <c r="AE4" s="120"/>
      <c r="AF4" s="121"/>
      <c r="AG4" s="116" t="s">
        <v>29</v>
      </c>
      <c r="AH4" s="117"/>
      <c r="AI4" s="117"/>
      <c r="AJ4" s="117"/>
      <c r="AK4" s="118"/>
      <c r="AL4" s="119" t="s">
        <v>30</v>
      </c>
      <c r="AM4" s="120"/>
      <c r="AN4" s="120"/>
      <c r="AO4" s="120"/>
      <c r="AP4" s="121"/>
      <c r="AQ4" s="116" t="s">
        <v>29</v>
      </c>
      <c r="AR4" s="117"/>
      <c r="AS4" s="117"/>
      <c r="AT4" s="117"/>
      <c r="AU4" s="118"/>
      <c r="AV4" s="119" t="s">
        <v>30</v>
      </c>
      <c r="AW4" s="120"/>
      <c r="AX4" s="120"/>
      <c r="AY4" s="120"/>
      <c r="AZ4" s="121"/>
      <c r="BA4" s="116" t="s">
        <v>29</v>
      </c>
      <c r="BB4" s="117"/>
      <c r="BC4" s="117"/>
      <c r="BD4" s="117"/>
      <c r="BE4" s="118"/>
      <c r="BF4" s="119" t="s">
        <v>30</v>
      </c>
      <c r="BG4" s="120"/>
      <c r="BH4" s="120"/>
      <c r="BI4" s="120"/>
      <c r="BJ4" s="121"/>
      <c r="BK4" s="14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51"/>
      <c r="B5" s="132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4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5"/>
    </row>
    <row r="7" spans="1:63" ht="12.75">
      <c r="A7" s="11" t="s">
        <v>67</v>
      </c>
      <c r="B7" s="18" t="s">
        <v>12</v>
      </c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5"/>
    </row>
    <row r="8" spans="1:63" ht="12.75">
      <c r="A8" s="11"/>
      <c r="B8" s="47" t="s">
        <v>89</v>
      </c>
      <c r="C8" s="45">
        <v>0</v>
      </c>
      <c r="D8" s="53">
        <v>1005.915188762</v>
      </c>
      <c r="E8" s="45">
        <v>0</v>
      </c>
      <c r="F8" s="45">
        <v>0</v>
      </c>
      <c r="G8" s="45">
        <v>0</v>
      </c>
      <c r="H8" s="45">
        <v>64.740774366</v>
      </c>
      <c r="I8" s="45">
        <v>9562.447759653873</v>
      </c>
      <c r="J8" s="45">
        <v>1759.015717024</v>
      </c>
      <c r="K8" s="45">
        <v>0</v>
      </c>
      <c r="L8" s="45">
        <v>753.415118593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18.834405911</v>
      </c>
      <c r="S8" s="45">
        <v>169.36682727</v>
      </c>
      <c r="T8" s="45">
        <v>56.93389543</v>
      </c>
      <c r="U8" s="45">
        <v>0</v>
      </c>
      <c r="V8" s="45">
        <v>23.920582325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0.107412753</v>
      </c>
      <c r="AC8" s="45">
        <v>6.009497043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0.059540723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70.129774167</v>
      </c>
      <c r="AW8" s="45">
        <v>3321.392223723</v>
      </c>
      <c r="AX8" s="45">
        <v>200.547836442</v>
      </c>
      <c r="AY8" s="45">
        <v>0</v>
      </c>
      <c r="AZ8" s="45">
        <v>449.85045885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17.612112716</v>
      </c>
      <c r="BG8" s="53">
        <v>53.615808908</v>
      </c>
      <c r="BH8" s="45">
        <v>3.239053483</v>
      </c>
      <c r="BI8" s="45">
        <v>0</v>
      </c>
      <c r="BJ8" s="45">
        <v>37.494303762</v>
      </c>
      <c r="BK8" s="91">
        <f>SUM(C8:BJ8)</f>
        <v>17574.648291904876</v>
      </c>
    </row>
    <row r="9" spans="1:63" ht="12.75">
      <c r="A9" s="11"/>
      <c r="B9" s="47" t="s">
        <v>111</v>
      </c>
      <c r="C9" s="45">
        <v>0</v>
      </c>
      <c r="D9" s="53">
        <v>2.920109037</v>
      </c>
      <c r="E9" s="45">
        <v>0</v>
      </c>
      <c r="F9" s="45">
        <v>0</v>
      </c>
      <c r="G9" s="54">
        <v>0</v>
      </c>
      <c r="H9" s="55">
        <v>13.013933276</v>
      </c>
      <c r="I9" s="45">
        <v>1.871713364</v>
      </c>
      <c r="J9" s="45">
        <v>0.033507941</v>
      </c>
      <c r="K9" s="56">
        <v>0</v>
      </c>
      <c r="L9" s="54">
        <v>5.336940222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2.713262535</v>
      </c>
      <c r="S9" s="45">
        <v>0.021447267</v>
      </c>
      <c r="T9" s="45">
        <v>0</v>
      </c>
      <c r="U9" s="45">
        <v>0</v>
      </c>
      <c r="V9" s="54">
        <v>1.039979952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1.948758825</v>
      </c>
      <c r="AW9" s="45">
        <v>2.909780939</v>
      </c>
      <c r="AX9" s="45">
        <v>0</v>
      </c>
      <c r="AY9" s="56">
        <v>0</v>
      </c>
      <c r="AZ9" s="54">
        <v>8.874444736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0.264346678</v>
      </c>
      <c r="BG9" s="53">
        <v>0.698856634</v>
      </c>
      <c r="BH9" s="45">
        <v>0</v>
      </c>
      <c r="BI9" s="45">
        <v>0</v>
      </c>
      <c r="BJ9" s="45">
        <v>0.305008923</v>
      </c>
      <c r="BK9" s="91">
        <f>SUM(C9:BJ9)</f>
        <v>41.952090329</v>
      </c>
    </row>
    <row r="10" spans="1:65" ht="12.75">
      <c r="A10" s="36"/>
      <c r="B10" s="37" t="s">
        <v>76</v>
      </c>
      <c r="C10" s="92">
        <f>SUM(C8:C9)</f>
        <v>0</v>
      </c>
      <c r="D10" s="92">
        <f aca="true" t="shared" si="0" ref="D10:BJ10">SUM(D8:D9)</f>
        <v>1008.8352977989999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77.754707642</v>
      </c>
      <c r="I10" s="92">
        <f t="shared" si="0"/>
        <v>9564.319473017873</v>
      </c>
      <c r="J10" s="92">
        <f t="shared" si="0"/>
        <v>1759.049224965</v>
      </c>
      <c r="K10" s="92">
        <f t="shared" si="0"/>
        <v>0</v>
      </c>
      <c r="L10" s="92">
        <f t="shared" si="0"/>
        <v>758.7520588149999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21.547668446000003</v>
      </c>
      <c r="S10" s="92">
        <f t="shared" si="0"/>
        <v>169.388274537</v>
      </c>
      <c r="T10" s="92">
        <f t="shared" si="0"/>
        <v>56.93389543</v>
      </c>
      <c r="U10" s="92">
        <f t="shared" si="0"/>
        <v>0</v>
      </c>
      <c r="V10" s="92">
        <f t="shared" si="0"/>
        <v>24.960562277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0.107412753</v>
      </c>
      <c r="AC10" s="92">
        <f t="shared" si="0"/>
        <v>6.009497043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0.059540723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72.07853299199999</v>
      </c>
      <c r="AW10" s="92">
        <f t="shared" si="0"/>
        <v>3324.302004662</v>
      </c>
      <c r="AX10" s="92">
        <f t="shared" si="0"/>
        <v>200.547836442</v>
      </c>
      <c r="AY10" s="92">
        <f t="shared" si="0"/>
        <v>0</v>
      </c>
      <c r="AZ10" s="92">
        <f t="shared" si="0"/>
        <v>458.724903586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17.876459393999998</v>
      </c>
      <c r="BG10" s="92">
        <f t="shared" si="0"/>
        <v>54.314665542</v>
      </c>
      <c r="BH10" s="92">
        <f t="shared" si="0"/>
        <v>3.239053483</v>
      </c>
      <c r="BI10" s="92">
        <f t="shared" si="0"/>
        <v>0</v>
      </c>
      <c r="BJ10" s="92">
        <f t="shared" si="0"/>
        <v>37.799312685000004</v>
      </c>
      <c r="BK10" s="92">
        <f>SUM(BK8:BK9)</f>
        <v>17616.600382233875</v>
      </c>
      <c r="BL10" s="27"/>
      <c r="BM10" s="109"/>
    </row>
    <row r="11" spans="1:65" ht="12.75">
      <c r="A11" s="11" t="s">
        <v>68</v>
      </c>
      <c r="B11" s="18" t="s">
        <v>3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30"/>
      <c r="BM11" s="109"/>
    </row>
    <row r="12" spans="1:65" ht="12.75">
      <c r="A12" s="11"/>
      <c r="B12" s="46" t="s">
        <v>90</v>
      </c>
      <c r="C12" s="45">
        <v>0</v>
      </c>
      <c r="D12" s="53">
        <v>100.587985001</v>
      </c>
      <c r="E12" s="45">
        <v>0</v>
      </c>
      <c r="F12" s="45">
        <v>0</v>
      </c>
      <c r="G12" s="54">
        <v>0</v>
      </c>
      <c r="H12" s="55">
        <v>1.521426975</v>
      </c>
      <c r="I12" s="45">
        <v>2.111852195</v>
      </c>
      <c r="J12" s="45">
        <v>0</v>
      </c>
      <c r="K12" s="56">
        <v>0</v>
      </c>
      <c r="L12" s="54">
        <v>54.111191843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0.438034115</v>
      </c>
      <c r="S12" s="45">
        <v>4.096340938</v>
      </c>
      <c r="T12" s="45">
        <v>0</v>
      </c>
      <c r="U12" s="45">
        <v>0</v>
      </c>
      <c r="V12" s="54">
        <v>0.143603581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3.580238132</v>
      </c>
      <c r="AW12" s="45">
        <v>10.674573225</v>
      </c>
      <c r="AX12" s="45">
        <v>1.978856289</v>
      </c>
      <c r="AY12" s="56">
        <v>0</v>
      </c>
      <c r="AZ12" s="54">
        <v>37.421179762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0.637975749</v>
      </c>
      <c r="BG12" s="53">
        <v>0.018580957</v>
      </c>
      <c r="BH12" s="45">
        <v>0</v>
      </c>
      <c r="BI12" s="45">
        <v>0</v>
      </c>
      <c r="BJ12" s="45">
        <v>0.251438022</v>
      </c>
      <c r="BK12" s="91">
        <f>SUM(C12:BJ12)</f>
        <v>217.573276784</v>
      </c>
      <c r="BM12" s="109"/>
    </row>
    <row r="13" spans="1:65" ht="12.75">
      <c r="A13" s="11"/>
      <c r="B13" s="47" t="s">
        <v>110</v>
      </c>
      <c r="C13" s="45">
        <v>0</v>
      </c>
      <c r="D13" s="53">
        <v>10.620065542</v>
      </c>
      <c r="E13" s="45">
        <v>0</v>
      </c>
      <c r="F13" s="45">
        <v>0</v>
      </c>
      <c r="G13" s="54">
        <v>0</v>
      </c>
      <c r="H13" s="55">
        <v>2.057404354</v>
      </c>
      <c r="I13" s="45">
        <v>5.207432258</v>
      </c>
      <c r="J13" s="45">
        <v>0</v>
      </c>
      <c r="K13" s="56">
        <v>0</v>
      </c>
      <c r="L13" s="54">
        <v>1.121204993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0.37633254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1.016400663</v>
      </c>
      <c r="AW13" s="45">
        <v>3.96803563</v>
      </c>
      <c r="AX13" s="45">
        <v>0</v>
      </c>
      <c r="AY13" s="56">
        <v>0</v>
      </c>
      <c r="AZ13" s="54">
        <v>9.849208545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0.074194375</v>
      </c>
      <c r="BG13" s="53">
        <v>0</v>
      </c>
      <c r="BH13" s="45">
        <v>0</v>
      </c>
      <c r="BI13" s="45">
        <v>0</v>
      </c>
      <c r="BJ13" s="45">
        <v>4.6066E-05</v>
      </c>
      <c r="BK13" s="91">
        <f>SUM(C13:BJ13)</f>
        <v>34.290324966</v>
      </c>
      <c r="BL13" s="27"/>
      <c r="BM13" s="109"/>
    </row>
    <row r="14" spans="1:65" ht="12.75">
      <c r="A14" s="36"/>
      <c r="B14" s="37" t="s">
        <v>77</v>
      </c>
      <c r="C14" s="93">
        <f aca="true" t="shared" si="1" ref="C14:AH14">SUM(C12:C13)</f>
        <v>0</v>
      </c>
      <c r="D14" s="93">
        <f t="shared" si="1"/>
        <v>111.20805054300001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3.578831329</v>
      </c>
      <c r="I14" s="93">
        <f t="shared" si="1"/>
        <v>7.319284453</v>
      </c>
      <c r="J14" s="93">
        <f t="shared" si="1"/>
        <v>0</v>
      </c>
      <c r="K14" s="93">
        <f t="shared" si="1"/>
        <v>0</v>
      </c>
      <c r="L14" s="93">
        <f t="shared" si="1"/>
        <v>55.232396836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0.8143666549999999</v>
      </c>
      <c r="S14" s="93">
        <f t="shared" si="1"/>
        <v>4.096340938</v>
      </c>
      <c r="T14" s="93">
        <f t="shared" si="1"/>
        <v>0</v>
      </c>
      <c r="U14" s="93">
        <f t="shared" si="1"/>
        <v>0</v>
      </c>
      <c r="V14" s="93">
        <f t="shared" si="1"/>
        <v>0.143603581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J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4.596638795</v>
      </c>
      <c r="AW14" s="93">
        <f t="shared" si="2"/>
        <v>14.642608854999999</v>
      </c>
      <c r="AX14" s="93">
        <f t="shared" si="2"/>
        <v>1.978856289</v>
      </c>
      <c r="AY14" s="93">
        <f t="shared" si="2"/>
        <v>0</v>
      </c>
      <c r="AZ14" s="93">
        <f t="shared" si="2"/>
        <v>47.270388307000005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0.712170124</v>
      </c>
      <c r="BG14" s="93">
        <f t="shared" si="2"/>
        <v>0.018580957</v>
      </c>
      <c r="BH14" s="93">
        <f t="shared" si="2"/>
        <v>0</v>
      </c>
      <c r="BI14" s="93">
        <f t="shared" si="2"/>
        <v>0</v>
      </c>
      <c r="BJ14" s="93">
        <f t="shared" si="2"/>
        <v>0.251484088</v>
      </c>
      <c r="BK14" s="93">
        <f>SUM(BK12:BK13)</f>
        <v>251.86360175</v>
      </c>
      <c r="BL14" s="27"/>
      <c r="BM14" s="109"/>
    </row>
    <row r="15" spans="1:65" ht="12.75">
      <c r="A15" s="11" t="s">
        <v>69</v>
      </c>
      <c r="B15" s="18" t="s">
        <v>10</v>
      </c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45"/>
      <c r="BM15" s="109"/>
    </row>
    <row r="16" spans="1:65" ht="12.75">
      <c r="A16" s="96"/>
      <c r="B16" s="3" t="s">
        <v>112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0.206593649</v>
      </c>
      <c r="I16" s="45">
        <v>0</v>
      </c>
      <c r="J16" s="45">
        <v>0</v>
      </c>
      <c r="K16" s="45">
        <v>0</v>
      </c>
      <c r="L16" s="54">
        <v>0.363890882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0.035983645</v>
      </c>
      <c r="S16" s="45">
        <v>0</v>
      </c>
      <c r="T16" s="45">
        <v>2.518276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6.558108569</v>
      </c>
      <c r="AW16" s="45">
        <v>1.692930891</v>
      </c>
      <c r="AX16" s="45">
        <v>0</v>
      </c>
      <c r="AY16" s="45">
        <v>0</v>
      </c>
      <c r="AZ16" s="54">
        <v>16.734355476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0.914217054</v>
      </c>
      <c r="BG16" s="53">
        <v>0.02486422</v>
      </c>
      <c r="BH16" s="45">
        <v>0</v>
      </c>
      <c r="BI16" s="45">
        <v>0</v>
      </c>
      <c r="BJ16" s="56">
        <v>0.68376605</v>
      </c>
      <c r="BK16" s="61">
        <f aca="true" t="shared" si="3" ref="BK16:BK38">SUM(C16:BJ16)</f>
        <v>29.732986436</v>
      </c>
      <c r="BL16" s="109"/>
      <c r="BM16" s="109"/>
    </row>
    <row r="17" spans="1:65" ht="12.75">
      <c r="A17" s="96"/>
      <c r="B17" s="3" t="s">
        <v>113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0.324250632</v>
      </c>
      <c r="I17" s="45">
        <v>0.3106215</v>
      </c>
      <c r="J17" s="45">
        <v>0</v>
      </c>
      <c r="K17" s="45">
        <v>0</v>
      </c>
      <c r="L17" s="54">
        <v>0.46593225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0.004969944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8.908175264</v>
      </c>
      <c r="AW17" s="45">
        <v>3.224455211</v>
      </c>
      <c r="AX17" s="45">
        <v>0</v>
      </c>
      <c r="AY17" s="45">
        <v>0</v>
      </c>
      <c r="AZ17" s="54">
        <v>38.386680209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1.582986711</v>
      </c>
      <c r="BG17" s="53">
        <v>0.614514334</v>
      </c>
      <c r="BH17" s="45">
        <v>0</v>
      </c>
      <c r="BI17" s="45">
        <v>0</v>
      </c>
      <c r="BJ17" s="56">
        <v>3.864733068</v>
      </c>
      <c r="BK17" s="61">
        <f t="shared" si="3"/>
        <v>57.687319122999995</v>
      </c>
      <c r="BL17" s="109"/>
      <c r="BM17" s="109"/>
    </row>
    <row r="18" spans="1:65" ht="12.75">
      <c r="A18" s="96"/>
      <c r="B18" s="3" t="s">
        <v>114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0.341616604</v>
      </c>
      <c r="I18" s="45">
        <v>0.312886583</v>
      </c>
      <c r="J18" s="45">
        <v>0</v>
      </c>
      <c r="K18" s="45">
        <v>0</v>
      </c>
      <c r="L18" s="54">
        <v>0.3754639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0.012515463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10.729394357</v>
      </c>
      <c r="AW18" s="45">
        <v>2.309231879</v>
      </c>
      <c r="AX18" s="45">
        <v>0</v>
      </c>
      <c r="AY18" s="45">
        <v>0</v>
      </c>
      <c r="AZ18" s="54">
        <v>42.556658832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1.428653565</v>
      </c>
      <c r="BG18" s="53">
        <v>0.202916202</v>
      </c>
      <c r="BH18" s="45">
        <v>0</v>
      </c>
      <c r="BI18" s="45">
        <v>0</v>
      </c>
      <c r="BJ18" s="56">
        <v>4.524157552</v>
      </c>
      <c r="BK18" s="61">
        <f t="shared" si="3"/>
        <v>62.79349493699999</v>
      </c>
      <c r="BL18" s="109"/>
      <c r="BM18" s="109"/>
    </row>
    <row r="19" spans="1:65" ht="12.75">
      <c r="A19" s="96"/>
      <c r="B19" s="3" t="s">
        <v>115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0.140149163</v>
      </c>
      <c r="I19" s="45">
        <v>0.555161834</v>
      </c>
      <c r="J19" s="45">
        <v>0</v>
      </c>
      <c r="K19" s="45">
        <v>0</v>
      </c>
      <c r="L19" s="54">
        <v>0.259260577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0.009446745</v>
      </c>
      <c r="S19" s="45">
        <v>0</v>
      </c>
      <c r="T19" s="45">
        <v>0</v>
      </c>
      <c r="U19" s="45">
        <v>0</v>
      </c>
      <c r="V19" s="54">
        <v>0.055516183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7.761303891</v>
      </c>
      <c r="AW19" s="45">
        <v>4.330443094</v>
      </c>
      <c r="AX19" s="45">
        <v>0</v>
      </c>
      <c r="AY19" s="45">
        <v>0</v>
      </c>
      <c r="AZ19" s="54">
        <v>33.389176175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0.928677092</v>
      </c>
      <c r="BG19" s="53">
        <v>0</v>
      </c>
      <c r="BH19" s="45">
        <v>0</v>
      </c>
      <c r="BI19" s="45">
        <v>0</v>
      </c>
      <c r="BJ19" s="56">
        <v>0.898492947</v>
      </c>
      <c r="BK19" s="61">
        <f t="shared" si="3"/>
        <v>48.327627701000004</v>
      </c>
      <c r="BL19" s="109"/>
      <c r="BM19" s="109"/>
    </row>
    <row r="20" spans="1:65" ht="12.75">
      <c r="A20" s="96"/>
      <c r="B20" s="3" t="s">
        <v>116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0.424407545</v>
      </c>
      <c r="I20" s="45">
        <v>0.59261847</v>
      </c>
      <c r="J20" s="45">
        <v>0</v>
      </c>
      <c r="K20" s="45">
        <v>0</v>
      </c>
      <c r="L20" s="54">
        <v>0.05809985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0.106587547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8.037641148</v>
      </c>
      <c r="AW20" s="45">
        <v>2.817932872</v>
      </c>
      <c r="AX20" s="45">
        <v>0</v>
      </c>
      <c r="AY20" s="45">
        <v>0</v>
      </c>
      <c r="AZ20" s="54">
        <v>38.206637153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1.178640625</v>
      </c>
      <c r="BG20" s="53">
        <v>0</v>
      </c>
      <c r="BH20" s="45">
        <v>0</v>
      </c>
      <c r="BI20" s="45">
        <v>0</v>
      </c>
      <c r="BJ20" s="56">
        <v>0.844275997</v>
      </c>
      <c r="BK20" s="61">
        <f t="shared" si="3"/>
        <v>52.266841207</v>
      </c>
      <c r="BL20" s="109"/>
      <c r="BM20" s="109"/>
    </row>
    <row r="21" spans="1:65" ht="12.75">
      <c r="A21" s="96"/>
      <c r="B21" s="3" t="s">
        <v>117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0.429381014</v>
      </c>
      <c r="I21" s="45">
        <v>5.940612286</v>
      </c>
      <c r="J21" s="45">
        <v>0.246044533</v>
      </c>
      <c r="K21" s="45">
        <v>0</v>
      </c>
      <c r="L21" s="54">
        <v>6.991970526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0.022759119</v>
      </c>
      <c r="S21" s="45">
        <v>0</v>
      </c>
      <c r="T21" s="45">
        <v>0</v>
      </c>
      <c r="U21" s="45">
        <v>0</v>
      </c>
      <c r="V21" s="54">
        <v>0.47978684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4.342932604</v>
      </c>
      <c r="AW21" s="45">
        <v>26.323073266</v>
      </c>
      <c r="AX21" s="45">
        <v>0</v>
      </c>
      <c r="AY21" s="45">
        <v>0</v>
      </c>
      <c r="AZ21" s="54">
        <v>48.562142571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0.599382197</v>
      </c>
      <c r="BG21" s="53">
        <v>0.3666173</v>
      </c>
      <c r="BH21" s="45">
        <v>0</v>
      </c>
      <c r="BI21" s="45">
        <v>0</v>
      </c>
      <c r="BJ21" s="56">
        <v>3.163890348</v>
      </c>
      <c r="BK21" s="61">
        <f t="shared" si="3"/>
        <v>97.468592604</v>
      </c>
      <c r="BL21" s="109"/>
      <c r="BM21" s="109"/>
    </row>
    <row r="22" spans="1:65" ht="12.75">
      <c r="A22" s="96"/>
      <c r="B22" s="3" t="s">
        <v>118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0.143158256</v>
      </c>
      <c r="I22" s="45">
        <v>1.29047457</v>
      </c>
      <c r="J22" s="45">
        <v>0</v>
      </c>
      <c r="K22" s="45">
        <v>0</v>
      </c>
      <c r="L22" s="54">
        <v>5.671315333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0.020502867</v>
      </c>
      <c r="S22" s="45">
        <v>0</v>
      </c>
      <c r="T22" s="45">
        <v>0</v>
      </c>
      <c r="U22" s="45">
        <v>0</v>
      </c>
      <c r="V22" s="54">
        <v>0.01206051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2.012917254</v>
      </c>
      <c r="AW22" s="45">
        <v>9.5342329</v>
      </c>
      <c r="AX22" s="45">
        <v>0</v>
      </c>
      <c r="AY22" s="45">
        <v>0</v>
      </c>
      <c r="AZ22" s="54">
        <v>33.099600803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0.207015335</v>
      </c>
      <c r="BG22" s="53">
        <v>0.6003925</v>
      </c>
      <c r="BH22" s="45">
        <v>0</v>
      </c>
      <c r="BI22" s="45">
        <v>0</v>
      </c>
      <c r="BJ22" s="56">
        <v>2.560674013</v>
      </c>
      <c r="BK22" s="61">
        <f t="shared" si="3"/>
        <v>55.152344341</v>
      </c>
      <c r="BL22" s="109"/>
      <c r="BM22" s="109"/>
    </row>
    <row r="23" spans="1:65" ht="12.75">
      <c r="A23" s="96"/>
      <c r="B23" s="3" t="s">
        <v>119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0.14709393</v>
      </c>
      <c r="I23" s="45">
        <v>34.92209113</v>
      </c>
      <c r="J23" s="45">
        <v>0</v>
      </c>
      <c r="K23" s="45">
        <v>0</v>
      </c>
      <c r="L23" s="54">
        <v>18.058728431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0.011829977</v>
      </c>
      <c r="S23" s="45">
        <v>5.914988335</v>
      </c>
      <c r="T23" s="45">
        <v>0</v>
      </c>
      <c r="U23" s="45">
        <v>0</v>
      </c>
      <c r="V23" s="54">
        <v>1.182997667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0.398891417</v>
      </c>
      <c r="AW23" s="45">
        <v>86.632382706</v>
      </c>
      <c r="AX23" s="45">
        <v>0</v>
      </c>
      <c r="AY23" s="45">
        <v>0</v>
      </c>
      <c r="AZ23" s="54">
        <v>134.063750939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0</v>
      </c>
      <c r="BG23" s="53">
        <v>0</v>
      </c>
      <c r="BH23" s="45">
        <v>0</v>
      </c>
      <c r="BI23" s="45">
        <v>0</v>
      </c>
      <c r="BJ23" s="56">
        <v>0.181728927</v>
      </c>
      <c r="BK23" s="61">
        <f t="shared" si="3"/>
        <v>281.51448345899996</v>
      </c>
      <c r="BL23" s="109"/>
      <c r="BM23" s="109"/>
    </row>
    <row r="24" spans="1:65" ht="12.75">
      <c r="A24" s="96"/>
      <c r="B24" s="3" t="s">
        <v>120</v>
      </c>
      <c r="C24" s="55">
        <v>0</v>
      </c>
      <c r="D24" s="53">
        <v>59.12456</v>
      </c>
      <c r="E24" s="45">
        <v>0</v>
      </c>
      <c r="F24" s="45">
        <v>0</v>
      </c>
      <c r="G24" s="54">
        <v>0</v>
      </c>
      <c r="H24" s="73">
        <v>0.170816229</v>
      </c>
      <c r="I24" s="45">
        <v>78.474416</v>
      </c>
      <c r="J24" s="45">
        <v>0</v>
      </c>
      <c r="K24" s="45">
        <v>0</v>
      </c>
      <c r="L24" s="54">
        <v>4.029354793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0.026039531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0.22152728</v>
      </c>
      <c r="AW24" s="45">
        <v>17.180981328</v>
      </c>
      <c r="AX24" s="45">
        <v>0</v>
      </c>
      <c r="AY24" s="45">
        <v>0</v>
      </c>
      <c r="AZ24" s="54">
        <v>0.452073175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0.032751245</v>
      </c>
      <c r="BG24" s="53">
        <v>0</v>
      </c>
      <c r="BH24" s="45">
        <v>0</v>
      </c>
      <c r="BI24" s="45">
        <v>0</v>
      </c>
      <c r="BJ24" s="56">
        <v>0</v>
      </c>
      <c r="BK24" s="61">
        <f t="shared" si="3"/>
        <v>159.71251958100004</v>
      </c>
      <c r="BL24" s="109"/>
      <c r="BM24" s="109"/>
    </row>
    <row r="25" spans="1:65" ht="12.75">
      <c r="A25" s="96"/>
      <c r="B25" s="3" t="s">
        <v>121</v>
      </c>
      <c r="C25" s="55">
        <v>0</v>
      </c>
      <c r="D25" s="53">
        <v>45.128986014</v>
      </c>
      <c r="E25" s="45">
        <v>0</v>
      </c>
      <c r="F25" s="45">
        <v>0</v>
      </c>
      <c r="G25" s="54">
        <v>0</v>
      </c>
      <c r="H25" s="73">
        <v>0.009240697</v>
      </c>
      <c r="I25" s="45">
        <v>40.830987346</v>
      </c>
      <c r="J25" s="45">
        <v>0</v>
      </c>
      <c r="K25" s="45">
        <v>0</v>
      </c>
      <c r="L25" s="54">
        <v>3.492661168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5.372498335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0.15837881</v>
      </c>
      <c r="AW25" s="45">
        <v>3.697173734</v>
      </c>
      <c r="AX25" s="45">
        <v>0</v>
      </c>
      <c r="AY25" s="45">
        <v>0</v>
      </c>
      <c r="AZ25" s="54">
        <v>10.560541217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</v>
      </c>
      <c r="BH25" s="45">
        <v>0</v>
      </c>
      <c r="BI25" s="45">
        <v>0</v>
      </c>
      <c r="BJ25" s="56">
        <v>0</v>
      </c>
      <c r="BK25" s="61">
        <f t="shared" si="3"/>
        <v>109.250467321</v>
      </c>
      <c r="BL25" s="109"/>
      <c r="BM25" s="109"/>
    </row>
    <row r="26" spans="1:65" ht="12.75">
      <c r="A26" s="96"/>
      <c r="B26" s="3" t="s">
        <v>122</v>
      </c>
      <c r="C26" s="55">
        <v>0</v>
      </c>
      <c r="D26" s="53">
        <v>16.049545005</v>
      </c>
      <c r="E26" s="45">
        <v>0</v>
      </c>
      <c r="F26" s="45">
        <v>0</v>
      </c>
      <c r="G26" s="54">
        <v>0</v>
      </c>
      <c r="H26" s="73">
        <v>0.348382017</v>
      </c>
      <c r="I26" s="45">
        <v>17.440505572</v>
      </c>
      <c r="J26" s="45">
        <v>0</v>
      </c>
      <c r="K26" s="45">
        <v>0</v>
      </c>
      <c r="L26" s="54">
        <v>13.058335653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0.012204075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0.486422318</v>
      </c>
      <c r="AW26" s="45">
        <v>10.35168157</v>
      </c>
      <c r="AX26" s="45">
        <v>0</v>
      </c>
      <c r="AY26" s="45">
        <v>0</v>
      </c>
      <c r="AZ26" s="54">
        <v>18.601011316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0.038151817</v>
      </c>
      <c r="BG26" s="53">
        <v>0</v>
      </c>
      <c r="BH26" s="45">
        <v>0</v>
      </c>
      <c r="BI26" s="45">
        <v>0</v>
      </c>
      <c r="BJ26" s="56">
        <v>0.085374693</v>
      </c>
      <c r="BK26" s="61">
        <f t="shared" si="3"/>
        <v>76.471614036</v>
      </c>
      <c r="BL26" s="109"/>
      <c r="BM26" s="109"/>
    </row>
    <row r="27" spans="1:65" ht="12.75">
      <c r="A27" s="96"/>
      <c r="B27" s="3" t="s">
        <v>123</v>
      </c>
      <c r="C27" s="55">
        <v>0</v>
      </c>
      <c r="D27" s="53">
        <v>10.66335667</v>
      </c>
      <c r="E27" s="45">
        <v>0</v>
      </c>
      <c r="F27" s="45">
        <v>0</v>
      </c>
      <c r="G27" s="54">
        <v>0</v>
      </c>
      <c r="H27" s="73">
        <v>0.22569617</v>
      </c>
      <c r="I27" s="45">
        <v>37.006831042</v>
      </c>
      <c r="J27" s="45">
        <v>0</v>
      </c>
      <c r="K27" s="45">
        <v>0</v>
      </c>
      <c r="L27" s="54">
        <v>0.687178258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0.03465591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0.758559049</v>
      </c>
      <c r="AW27" s="45">
        <v>2.1808679</v>
      </c>
      <c r="AX27" s="45">
        <v>0</v>
      </c>
      <c r="AY27" s="45">
        <v>0</v>
      </c>
      <c r="AZ27" s="54">
        <v>6.563869822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0.115262213</v>
      </c>
      <c r="BG27" s="53">
        <v>0</v>
      </c>
      <c r="BH27" s="45">
        <v>0</v>
      </c>
      <c r="BI27" s="45">
        <v>0</v>
      </c>
      <c r="BJ27" s="56">
        <v>0</v>
      </c>
      <c r="BK27" s="61">
        <f t="shared" si="3"/>
        <v>58.23627703400001</v>
      </c>
      <c r="BL27" s="109"/>
      <c r="BM27" s="109"/>
    </row>
    <row r="28" spans="1:65" ht="12.75">
      <c r="A28" s="96"/>
      <c r="B28" s="3" t="s">
        <v>124</v>
      </c>
      <c r="C28" s="55">
        <v>0</v>
      </c>
      <c r="D28" s="53">
        <v>10.65070667</v>
      </c>
      <c r="E28" s="45">
        <v>0</v>
      </c>
      <c r="F28" s="45">
        <v>0</v>
      </c>
      <c r="G28" s="54">
        <v>0</v>
      </c>
      <c r="H28" s="73">
        <v>0.316760869</v>
      </c>
      <c r="I28" s="45">
        <v>0</v>
      </c>
      <c r="J28" s="45">
        <v>0</v>
      </c>
      <c r="K28" s="45">
        <v>0</v>
      </c>
      <c r="L28" s="54">
        <v>7.250253841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0.036744937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0.36245728</v>
      </c>
      <c r="AW28" s="45">
        <v>2.996378781</v>
      </c>
      <c r="AX28" s="45">
        <v>0</v>
      </c>
      <c r="AY28" s="45">
        <v>0</v>
      </c>
      <c r="AZ28" s="54">
        <v>5.375688996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0.01487564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27.003867014000004</v>
      </c>
      <c r="BL28" s="109"/>
      <c r="BM28" s="109"/>
    </row>
    <row r="29" spans="1:65" ht="12.75">
      <c r="A29" s="96"/>
      <c r="B29" s="3" t="s">
        <v>125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0.907305162</v>
      </c>
      <c r="I29" s="45">
        <v>83.469084694</v>
      </c>
      <c r="J29" s="45">
        <v>0</v>
      </c>
      <c r="K29" s="45">
        <v>0</v>
      </c>
      <c r="L29" s="54">
        <v>7.098434905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0.188569997</v>
      </c>
      <c r="S29" s="45">
        <v>5.089578335</v>
      </c>
      <c r="T29" s="45">
        <v>0</v>
      </c>
      <c r="U29" s="45">
        <v>0</v>
      </c>
      <c r="V29" s="54">
        <v>0.254478917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0.872605552</v>
      </c>
      <c r="AW29" s="45">
        <v>18.776083724</v>
      </c>
      <c r="AX29" s="45">
        <v>0</v>
      </c>
      <c r="AY29" s="45">
        <v>0</v>
      </c>
      <c r="AZ29" s="54">
        <v>9.162835814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0.091012022</v>
      </c>
      <c r="BG29" s="53">
        <v>0.406894</v>
      </c>
      <c r="BH29" s="45">
        <v>0</v>
      </c>
      <c r="BI29" s="45">
        <v>0</v>
      </c>
      <c r="BJ29" s="56">
        <v>0.041536371</v>
      </c>
      <c r="BK29" s="61">
        <f t="shared" si="3"/>
        <v>126.35841949300001</v>
      </c>
      <c r="BL29" s="109"/>
      <c r="BM29" s="109"/>
    </row>
    <row r="30" spans="1:65" ht="12.75">
      <c r="A30" s="96"/>
      <c r="B30" s="3" t="s">
        <v>126</v>
      </c>
      <c r="C30" s="55">
        <v>0</v>
      </c>
      <c r="D30" s="53">
        <v>3.051636</v>
      </c>
      <c r="E30" s="45">
        <v>0</v>
      </c>
      <c r="F30" s="45">
        <v>0</v>
      </c>
      <c r="G30" s="54">
        <v>0</v>
      </c>
      <c r="H30" s="73">
        <v>0.275186362</v>
      </c>
      <c r="I30" s="45">
        <v>1.017212</v>
      </c>
      <c r="J30" s="45">
        <v>0</v>
      </c>
      <c r="K30" s="45">
        <v>0</v>
      </c>
      <c r="L30" s="54">
        <v>10.680726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0.033274022</v>
      </c>
      <c r="S30" s="45">
        <v>0</v>
      </c>
      <c r="T30" s="45">
        <v>0</v>
      </c>
      <c r="U30" s="45">
        <v>0</v>
      </c>
      <c r="V30" s="54">
        <v>0.3051636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0.694224154</v>
      </c>
      <c r="AW30" s="45">
        <v>3.049791999</v>
      </c>
      <c r="AX30" s="45">
        <v>0</v>
      </c>
      <c r="AY30" s="45">
        <v>0</v>
      </c>
      <c r="AZ30" s="54">
        <v>8.478411591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0.061504137</v>
      </c>
      <c r="BG30" s="53">
        <v>0</v>
      </c>
      <c r="BH30" s="45">
        <v>0</v>
      </c>
      <c r="BI30" s="45">
        <v>0</v>
      </c>
      <c r="BJ30" s="56">
        <v>0.101659734</v>
      </c>
      <c r="BK30" s="61">
        <f t="shared" si="3"/>
        <v>27.748789599</v>
      </c>
      <c r="BL30" s="109"/>
      <c r="BM30" s="109"/>
    </row>
    <row r="31" spans="1:65" ht="12.75">
      <c r="A31" s="96"/>
      <c r="B31" s="3" t="s">
        <v>127</v>
      </c>
      <c r="C31" s="55">
        <v>0</v>
      </c>
      <c r="D31" s="53">
        <v>60.92608002</v>
      </c>
      <c r="E31" s="45">
        <v>0</v>
      </c>
      <c r="F31" s="45">
        <v>0</v>
      </c>
      <c r="G31" s="54">
        <v>0</v>
      </c>
      <c r="H31" s="73">
        <v>0.250172638</v>
      </c>
      <c r="I31" s="45">
        <v>104.335912034</v>
      </c>
      <c r="J31" s="45">
        <v>0</v>
      </c>
      <c r="K31" s="45">
        <v>0</v>
      </c>
      <c r="L31" s="54">
        <v>18.038924256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0.023862714</v>
      </c>
      <c r="S31" s="45">
        <v>5.077173335</v>
      </c>
      <c r="T31" s="45">
        <v>0</v>
      </c>
      <c r="U31" s="45">
        <v>0</v>
      </c>
      <c r="V31" s="54">
        <v>0.3046304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0.597671411</v>
      </c>
      <c r="AW31" s="45">
        <v>25.372691675</v>
      </c>
      <c r="AX31" s="45">
        <v>0</v>
      </c>
      <c r="AY31" s="45">
        <v>0</v>
      </c>
      <c r="AZ31" s="54">
        <v>15.540773651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0.044138336</v>
      </c>
      <c r="BG31" s="53">
        <v>0</v>
      </c>
      <c r="BH31" s="45">
        <v>0</v>
      </c>
      <c r="BI31" s="45">
        <v>0</v>
      </c>
      <c r="BJ31" s="56">
        <v>0</v>
      </c>
      <c r="BK31" s="61">
        <f t="shared" si="3"/>
        <v>230.51203046999998</v>
      </c>
      <c r="BL31" s="109"/>
      <c r="BM31" s="109"/>
    </row>
    <row r="32" spans="1:65" ht="12.75">
      <c r="A32" s="96"/>
      <c r="B32" s="3" t="s">
        <v>128</v>
      </c>
      <c r="C32" s="55">
        <v>0</v>
      </c>
      <c r="D32" s="53">
        <v>60.68622</v>
      </c>
      <c r="E32" s="45">
        <v>0</v>
      </c>
      <c r="F32" s="45">
        <v>0</v>
      </c>
      <c r="G32" s="54">
        <v>0</v>
      </c>
      <c r="H32" s="73">
        <v>0.227660389</v>
      </c>
      <c r="I32" s="45">
        <v>123.64817325</v>
      </c>
      <c r="J32" s="45">
        <v>0</v>
      </c>
      <c r="K32" s="45">
        <v>0</v>
      </c>
      <c r="L32" s="54">
        <v>9.219248255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0.005613477</v>
      </c>
      <c r="S32" s="45">
        <v>5.057185</v>
      </c>
      <c r="T32" s="45">
        <v>0</v>
      </c>
      <c r="U32" s="45">
        <v>0</v>
      </c>
      <c r="V32" s="54">
        <v>0.11125807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0.247205474</v>
      </c>
      <c r="AW32" s="45">
        <v>5.763556789</v>
      </c>
      <c r="AX32" s="45">
        <v>0</v>
      </c>
      <c r="AY32" s="45">
        <v>0</v>
      </c>
      <c r="AZ32" s="54">
        <v>28.822943402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0.062180519</v>
      </c>
      <c r="BG32" s="53">
        <v>0</v>
      </c>
      <c r="BH32" s="45">
        <v>0</v>
      </c>
      <c r="BI32" s="45">
        <v>0</v>
      </c>
      <c r="BJ32" s="56">
        <v>0.050553267</v>
      </c>
      <c r="BK32" s="61">
        <f t="shared" si="3"/>
        <v>233.901797892</v>
      </c>
      <c r="BL32" s="109"/>
      <c r="BM32" s="109"/>
    </row>
    <row r="33" spans="1:65" ht="12.75">
      <c r="A33" s="96"/>
      <c r="B33" s="3" t="s">
        <v>129</v>
      </c>
      <c r="C33" s="55">
        <v>0</v>
      </c>
      <c r="D33" s="53">
        <v>55.728915</v>
      </c>
      <c r="E33" s="45">
        <v>0</v>
      </c>
      <c r="F33" s="45">
        <v>0</v>
      </c>
      <c r="G33" s="54">
        <v>0</v>
      </c>
      <c r="H33" s="73">
        <v>0.170530483</v>
      </c>
      <c r="I33" s="45">
        <v>136.789155</v>
      </c>
      <c r="J33" s="45">
        <v>0</v>
      </c>
      <c r="K33" s="45">
        <v>0</v>
      </c>
      <c r="L33" s="54">
        <v>6.550680645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0.025078015</v>
      </c>
      <c r="S33" s="45">
        <v>11.145783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0.267088942</v>
      </c>
      <c r="AW33" s="45">
        <v>10.12928333</v>
      </c>
      <c r="AX33" s="45">
        <v>0</v>
      </c>
      <c r="AY33" s="45">
        <v>0</v>
      </c>
      <c r="AZ33" s="54">
        <v>16.082769608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0.005064642</v>
      </c>
      <c r="BG33" s="53">
        <v>0</v>
      </c>
      <c r="BH33" s="45">
        <v>0</v>
      </c>
      <c r="BI33" s="45">
        <v>0</v>
      </c>
      <c r="BJ33" s="56">
        <v>0</v>
      </c>
      <c r="BK33" s="61">
        <f t="shared" si="3"/>
        <v>236.89434866499997</v>
      </c>
      <c r="BL33" s="109"/>
      <c r="BM33" s="109"/>
    </row>
    <row r="34" spans="1:65" ht="12.75">
      <c r="A34" s="96"/>
      <c r="B34" s="3" t="s">
        <v>130</v>
      </c>
      <c r="C34" s="55">
        <v>0</v>
      </c>
      <c r="D34" s="53">
        <v>51.558382017</v>
      </c>
      <c r="E34" s="45">
        <v>0</v>
      </c>
      <c r="F34" s="45">
        <v>0</v>
      </c>
      <c r="G34" s="54">
        <v>0</v>
      </c>
      <c r="H34" s="73">
        <v>0.126328562</v>
      </c>
      <c r="I34" s="45">
        <v>123.463159175</v>
      </c>
      <c r="J34" s="45">
        <v>25.273716675</v>
      </c>
      <c r="K34" s="45">
        <v>0</v>
      </c>
      <c r="L34" s="54">
        <v>17.898422891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0.05570327</v>
      </c>
      <c r="S34" s="45">
        <v>0</v>
      </c>
      <c r="T34" s="45">
        <v>0</v>
      </c>
      <c r="U34" s="45">
        <v>0</v>
      </c>
      <c r="V34" s="54">
        <v>0.4549269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0.140094248</v>
      </c>
      <c r="AW34" s="45">
        <v>5.986825706</v>
      </c>
      <c r="AX34" s="45">
        <v>0</v>
      </c>
      <c r="AY34" s="45">
        <v>0</v>
      </c>
      <c r="AZ34" s="54">
        <v>0.739888343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0.011673299</v>
      </c>
      <c r="BG34" s="53">
        <v>0.315164498</v>
      </c>
      <c r="BH34" s="45">
        <v>0</v>
      </c>
      <c r="BI34" s="45">
        <v>0</v>
      </c>
      <c r="BJ34" s="56">
        <v>0</v>
      </c>
      <c r="BK34" s="61">
        <f t="shared" si="3"/>
        <v>226.02428558399998</v>
      </c>
      <c r="BL34" s="109"/>
      <c r="BM34" s="109"/>
    </row>
    <row r="35" spans="1:65" ht="12.75">
      <c r="A35" s="96"/>
      <c r="B35" s="3" t="s">
        <v>131</v>
      </c>
      <c r="C35" s="55">
        <v>0</v>
      </c>
      <c r="D35" s="53">
        <v>50.44651665</v>
      </c>
      <c r="E35" s="45">
        <v>0</v>
      </c>
      <c r="F35" s="45">
        <v>0</v>
      </c>
      <c r="G35" s="54">
        <v>0</v>
      </c>
      <c r="H35" s="73">
        <v>0.179262221</v>
      </c>
      <c r="I35" s="45">
        <v>202.794996933</v>
      </c>
      <c r="J35" s="45">
        <v>0</v>
      </c>
      <c r="K35" s="45">
        <v>0</v>
      </c>
      <c r="L35" s="54">
        <v>7.582111453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0.020662894</v>
      </c>
      <c r="S35" s="45">
        <v>5.044651665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0.283394798</v>
      </c>
      <c r="AW35" s="45">
        <v>8.769664894</v>
      </c>
      <c r="AX35" s="45">
        <v>0</v>
      </c>
      <c r="AY35" s="45">
        <v>0</v>
      </c>
      <c r="AZ35" s="54">
        <v>14.695114658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0.024713256</v>
      </c>
      <c r="BG35" s="53">
        <v>0</v>
      </c>
      <c r="BH35" s="45">
        <v>0</v>
      </c>
      <c r="BI35" s="45">
        <v>0</v>
      </c>
      <c r="BJ35" s="56">
        <v>0.001008704</v>
      </c>
      <c r="BK35" s="61">
        <f t="shared" si="3"/>
        <v>289.84209812600005</v>
      </c>
      <c r="BL35" s="109"/>
      <c r="BM35" s="109"/>
    </row>
    <row r="36" spans="1:65" ht="12.75">
      <c r="A36" s="96"/>
      <c r="B36" s="3" t="s">
        <v>132</v>
      </c>
      <c r="C36" s="55">
        <v>0</v>
      </c>
      <c r="D36" s="53">
        <v>20.12961334</v>
      </c>
      <c r="E36" s="45">
        <v>0</v>
      </c>
      <c r="F36" s="45">
        <v>0</v>
      </c>
      <c r="G36" s="54">
        <v>0</v>
      </c>
      <c r="H36" s="73">
        <v>0.077398362</v>
      </c>
      <c r="I36" s="45">
        <v>186.198923395</v>
      </c>
      <c r="J36" s="45">
        <v>0</v>
      </c>
      <c r="K36" s="45">
        <v>0</v>
      </c>
      <c r="L36" s="54">
        <v>20.627318029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0.011574528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0.268591244</v>
      </c>
      <c r="AW36" s="45">
        <v>13.826086605</v>
      </c>
      <c r="AX36" s="45">
        <v>0</v>
      </c>
      <c r="AY36" s="45">
        <v>0</v>
      </c>
      <c r="AZ36" s="54">
        <v>12.054101632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0.01600079</v>
      </c>
      <c r="BG36" s="53">
        <v>0</v>
      </c>
      <c r="BH36" s="45">
        <v>0</v>
      </c>
      <c r="BI36" s="45">
        <v>0</v>
      </c>
      <c r="BJ36" s="56">
        <v>0.050313783</v>
      </c>
      <c r="BK36" s="61">
        <f t="shared" si="3"/>
        <v>253.259921708</v>
      </c>
      <c r="BL36" s="109"/>
      <c r="BM36" s="109"/>
    </row>
    <row r="37" spans="1:65" ht="12.75">
      <c r="A37" s="96"/>
      <c r="B37" s="3" t="s">
        <v>133</v>
      </c>
      <c r="C37" s="55">
        <v>0</v>
      </c>
      <c r="D37" s="53">
        <v>5.017686665</v>
      </c>
      <c r="E37" s="45">
        <v>0</v>
      </c>
      <c r="F37" s="45">
        <v>0</v>
      </c>
      <c r="G37" s="54">
        <v>0</v>
      </c>
      <c r="H37" s="73">
        <v>0.202586622</v>
      </c>
      <c r="I37" s="45">
        <v>329.260598957</v>
      </c>
      <c r="J37" s="45">
        <v>0</v>
      </c>
      <c r="K37" s="45">
        <v>0</v>
      </c>
      <c r="L37" s="54">
        <v>25.032105449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0.022356505</v>
      </c>
      <c r="S37" s="45">
        <v>6.021223998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1.205549355</v>
      </c>
      <c r="AW37" s="45">
        <v>11.388610237</v>
      </c>
      <c r="AX37" s="45">
        <v>0</v>
      </c>
      <c r="AY37" s="45">
        <v>0</v>
      </c>
      <c r="AZ37" s="54">
        <v>49.090034312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0.042644613</v>
      </c>
      <c r="BG37" s="53">
        <v>0</v>
      </c>
      <c r="BH37" s="45">
        <v>0</v>
      </c>
      <c r="BI37" s="45">
        <v>0</v>
      </c>
      <c r="BJ37" s="56">
        <v>0.551871467</v>
      </c>
      <c r="BK37" s="61">
        <f t="shared" si="3"/>
        <v>427.83526818000007</v>
      </c>
      <c r="BL37" s="109"/>
      <c r="BM37" s="109"/>
    </row>
    <row r="38" spans="1:65" ht="12.75">
      <c r="A38" s="96"/>
      <c r="B38" s="3" t="s">
        <v>134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0.503864409</v>
      </c>
      <c r="I38" s="45">
        <v>72.38560943</v>
      </c>
      <c r="J38" s="45">
        <v>0</v>
      </c>
      <c r="K38" s="45">
        <v>0</v>
      </c>
      <c r="L38" s="54">
        <v>42.22623236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0.05212497</v>
      </c>
      <c r="S38" s="45">
        <v>0</v>
      </c>
      <c r="T38" s="45">
        <v>0</v>
      </c>
      <c r="U38" s="45">
        <v>0</v>
      </c>
      <c r="V38" s="54">
        <v>0.200288066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0.940777886</v>
      </c>
      <c r="AW38" s="45">
        <v>4.886430215</v>
      </c>
      <c r="AX38" s="45">
        <v>0</v>
      </c>
      <c r="AY38" s="45">
        <v>0</v>
      </c>
      <c r="AZ38" s="54">
        <v>20.770214743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0.012690587</v>
      </c>
      <c r="BG38" s="53">
        <v>0</v>
      </c>
      <c r="BH38" s="45">
        <v>0</v>
      </c>
      <c r="BI38" s="45">
        <v>0</v>
      </c>
      <c r="BJ38" s="56">
        <v>1.448211772</v>
      </c>
      <c r="BK38" s="61">
        <f t="shared" si="3"/>
        <v>143.42644443800003</v>
      </c>
      <c r="BL38" s="109"/>
      <c r="BM38" s="109"/>
    </row>
    <row r="39" spans="1:65" ht="12.75">
      <c r="A39" s="96"/>
      <c r="B39" s="3"/>
      <c r="C39" s="55"/>
      <c r="D39" s="53"/>
      <c r="E39" s="45"/>
      <c r="F39" s="45"/>
      <c r="G39" s="54"/>
      <c r="H39" s="73"/>
      <c r="I39" s="45"/>
      <c r="J39" s="45"/>
      <c r="K39" s="45"/>
      <c r="L39" s="54"/>
      <c r="M39" s="73"/>
      <c r="N39" s="53"/>
      <c r="O39" s="45"/>
      <c r="P39" s="45"/>
      <c r="Q39" s="54"/>
      <c r="R39" s="73"/>
      <c r="S39" s="45"/>
      <c r="T39" s="45"/>
      <c r="U39" s="45"/>
      <c r="V39" s="54"/>
      <c r="W39" s="73"/>
      <c r="X39" s="45"/>
      <c r="Y39" s="45"/>
      <c r="Z39" s="45"/>
      <c r="AA39" s="54"/>
      <c r="AB39" s="73"/>
      <c r="AC39" s="45"/>
      <c r="AD39" s="45"/>
      <c r="AE39" s="45"/>
      <c r="AF39" s="54"/>
      <c r="AG39" s="73"/>
      <c r="AH39" s="45"/>
      <c r="AI39" s="45"/>
      <c r="AJ39" s="45"/>
      <c r="AK39" s="54"/>
      <c r="AL39" s="73"/>
      <c r="AM39" s="45"/>
      <c r="AN39" s="45"/>
      <c r="AO39" s="45"/>
      <c r="AP39" s="54"/>
      <c r="AQ39" s="73"/>
      <c r="AR39" s="53"/>
      <c r="AS39" s="45"/>
      <c r="AT39" s="45"/>
      <c r="AU39" s="54"/>
      <c r="AV39" s="73"/>
      <c r="AW39" s="45"/>
      <c r="AX39" s="45"/>
      <c r="AY39" s="45"/>
      <c r="AZ39" s="54"/>
      <c r="BA39" s="73"/>
      <c r="BB39" s="53"/>
      <c r="BC39" s="45"/>
      <c r="BD39" s="45"/>
      <c r="BE39" s="54"/>
      <c r="BF39" s="73"/>
      <c r="BG39" s="53"/>
      <c r="BH39" s="45"/>
      <c r="BI39" s="45"/>
      <c r="BJ39" s="56"/>
      <c r="BK39" s="61"/>
      <c r="BM39" s="109"/>
    </row>
    <row r="40" spans="1:65" ht="12.75">
      <c r="A40" s="36"/>
      <c r="B40" s="37" t="s">
        <v>102</v>
      </c>
      <c r="C40" s="94">
        <f aca="true" t="shared" si="4" ref="C40:AH40">SUM(C16:C39)</f>
        <v>0</v>
      </c>
      <c r="D40" s="94">
        <f t="shared" si="4"/>
        <v>449.162204051</v>
      </c>
      <c r="E40" s="94">
        <f t="shared" si="4"/>
        <v>0</v>
      </c>
      <c r="F40" s="94">
        <f t="shared" si="4"/>
        <v>0</v>
      </c>
      <c r="G40" s="94">
        <f t="shared" si="4"/>
        <v>0</v>
      </c>
      <c r="H40" s="94">
        <f t="shared" si="4"/>
        <v>6.147841985000002</v>
      </c>
      <c r="I40" s="94">
        <f t="shared" si="4"/>
        <v>1581.0400312009997</v>
      </c>
      <c r="J40" s="94">
        <f t="shared" si="4"/>
        <v>25.519761208</v>
      </c>
      <c r="K40" s="94">
        <f t="shared" si="4"/>
        <v>0</v>
      </c>
      <c r="L40" s="94">
        <f t="shared" si="4"/>
        <v>225.716649705</v>
      </c>
      <c r="M40" s="94">
        <f t="shared" si="4"/>
        <v>0</v>
      </c>
      <c r="N40" s="94">
        <f t="shared" si="4"/>
        <v>0</v>
      </c>
      <c r="O40" s="94">
        <f t="shared" si="4"/>
        <v>0</v>
      </c>
      <c r="P40" s="94">
        <f t="shared" si="4"/>
        <v>0</v>
      </c>
      <c r="Q40" s="94">
        <f t="shared" si="4"/>
        <v>0</v>
      </c>
      <c r="R40" s="94">
        <f t="shared" si="4"/>
        <v>0.7730601519999998</v>
      </c>
      <c r="S40" s="94">
        <f t="shared" si="4"/>
        <v>48.723082003</v>
      </c>
      <c r="T40" s="94">
        <f t="shared" si="4"/>
        <v>2.518276</v>
      </c>
      <c r="U40" s="94">
        <f t="shared" si="4"/>
        <v>0</v>
      </c>
      <c r="V40" s="94">
        <f t="shared" si="4"/>
        <v>3.3611071530000003</v>
      </c>
      <c r="W40" s="94">
        <f t="shared" si="4"/>
        <v>0</v>
      </c>
      <c r="X40" s="94">
        <f t="shared" si="4"/>
        <v>0</v>
      </c>
      <c r="Y40" s="94">
        <f t="shared" si="4"/>
        <v>0</v>
      </c>
      <c r="Z40" s="94">
        <f t="shared" si="4"/>
        <v>0</v>
      </c>
      <c r="AA40" s="94">
        <f t="shared" si="4"/>
        <v>0</v>
      </c>
      <c r="AB40" s="94">
        <f t="shared" si="4"/>
        <v>0</v>
      </c>
      <c r="AC40" s="94">
        <f t="shared" si="4"/>
        <v>0</v>
      </c>
      <c r="AD40" s="94">
        <f t="shared" si="4"/>
        <v>0</v>
      </c>
      <c r="AE40" s="94">
        <f t="shared" si="4"/>
        <v>0</v>
      </c>
      <c r="AF40" s="94">
        <f t="shared" si="4"/>
        <v>0</v>
      </c>
      <c r="AG40" s="94">
        <f t="shared" si="4"/>
        <v>0</v>
      </c>
      <c r="AH40" s="94">
        <f t="shared" si="4"/>
        <v>0</v>
      </c>
      <c r="AI40" s="94">
        <f aca="true" t="shared" si="5" ref="AI40:BJ40">SUM(AI16:AI39)</f>
        <v>0</v>
      </c>
      <c r="AJ40" s="94">
        <f t="shared" si="5"/>
        <v>0</v>
      </c>
      <c r="AK40" s="94">
        <f t="shared" si="5"/>
        <v>0</v>
      </c>
      <c r="AL40" s="94">
        <f t="shared" si="5"/>
        <v>0</v>
      </c>
      <c r="AM40" s="94">
        <f t="shared" si="5"/>
        <v>0</v>
      </c>
      <c r="AN40" s="94">
        <f t="shared" si="5"/>
        <v>0</v>
      </c>
      <c r="AO40" s="94">
        <f t="shared" si="5"/>
        <v>0</v>
      </c>
      <c r="AP40" s="94">
        <f t="shared" si="5"/>
        <v>0</v>
      </c>
      <c r="AQ40" s="94">
        <f t="shared" si="5"/>
        <v>0</v>
      </c>
      <c r="AR40" s="94">
        <f t="shared" si="5"/>
        <v>0</v>
      </c>
      <c r="AS40" s="94">
        <f t="shared" si="5"/>
        <v>0</v>
      </c>
      <c r="AT40" s="94">
        <f t="shared" si="5"/>
        <v>0</v>
      </c>
      <c r="AU40" s="94">
        <f t="shared" si="5"/>
        <v>0</v>
      </c>
      <c r="AV40" s="94">
        <f t="shared" si="5"/>
        <v>56.253912305</v>
      </c>
      <c r="AW40" s="94">
        <f t="shared" si="5"/>
        <v>281.220791306</v>
      </c>
      <c r="AX40" s="94">
        <f t="shared" si="5"/>
        <v>0</v>
      </c>
      <c r="AY40" s="94">
        <f t="shared" si="5"/>
        <v>0</v>
      </c>
      <c r="AZ40" s="94">
        <f t="shared" si="5"/>
        <v>601.9892744379999</v>
      </c>
      <c r="BA40" s="94">
        <f t="shared" si="5"/>
        <v>0</v>
      </c>
      <c r="BB40" s="94">
        <f t="shared" si="5"/>
        <v>0</v>
      </c>
      <c r="BC40" s="94">
        <f t="shared" si="5"/>
        <v>0</v>
      </c>
      <c r="BD40" s="94">
        <f t="shared" si="5"/>
        <v>0</v>
      </c>
      <c r="BE40" s="94">
        <f t="shared" si="5"/>
        <v>0</v>
      </c>
      <c r="BF40" s="94">
        <f t="shared" si="5"/>
        <v>7.412235695</v>
      </c>
      <c r="BG40" s="94">
        <f t="shared" si="5"/>
        <v>2.531363054</v>
      </c>
      <c r="BH40" s="94">
        <f t="shared" si="5"/>
        <v>0</v>
      </c>
      <c r="BI40" s="94">
        <f t="shared" si="5"/>
        <v>0</v>
      </c>
      <c r="BJ40" s="94">
        <f t="shared" si="5"/>
        <v>19.052248693000003</v>
      </c>
      <c r="BK40" s="106">
        <f>SUM(BK16:BK39)</f>
        <v>3311.4218389490006</v>
      </c>
      <c r="BM40" s="109"/>
    </row>
    <row r="41" spans="1:65" ht="12.75">
      <c r="A41" s="11" t="s">
        <v>70</v>
      </c>
      <c r="B41" s="18" t="s">
        <v>13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46"/>
      <c r="BM41" s="109"/>
    </row>
    <row r="42" spans="1:65" ht="12.75">
      <c r="A42" s="11"/>
      <c r="B42" s="19" t="s">
        <v>31</v>
      </c>
      <c r="C42" s="57"/>
      <c r="D42" s="58"/>
      <c r="E42" s="59"/>
      <c r="F42" s="59"/>
      <c r="G42" s="60"/>
      <c r="H42" s="57"/>
      <c r="I42" s="59"/>
      <c r="J42" s="59"/>
      <c r="K42" s="59"/>
      <c r="L42" s="60"/>
      <c r="M42" s="57"/>
      <c r="N42" s="58"/>
      <c r="O42" s="59"/>
      <c r="P42" s="59"/>
      <c r="Q42" s="60"/>
      <c r="R42" s="57"/>
      <c r="S42" s="59"/>
      <c r="T42" s="59"/>
      <c r="U42" s="59"/>
      <c r="V42" s="60"/>
      <c r="W42" s="57"/>
      <c r="X42" s="59"/>
      <c r="Y42" s="59"/>
      <c r="Z42" s="59"/>
      <c r="AA42" s="60"/>
      <c r="AB42" s="57"/>
      <c r="AC42" s="59"/>
      <c r="AD42" s="59"/>
      <c r="AE42" s="59"/>
      <c r="AF42" s="60"/>
      <c r="AG42" s="57"/>
      <c r="AH42" s="59"/>
      <c r="AI42" s="59"/>
      <c r="AJ42" s="59"/>
      <c r="AK42" s="60"/>
      <c r="AL42" s="57"/>
      <c r="AM42" s="59"/>
      <c r="AN42" s="59"/>
      <c r="AO42" s="59"/>
      <c r="AP42" s="60"/>
      <c r="AQ42" s="57"/>
      <c r="AR42" s="58"/>
      <c r="AS42" s="59"/>
      <c r="AT42" s="59"/>
      <c r="AU42" s="60"/>
      <c r="AV42" s="57"/>
      <c r="AW42" s="59"/>
      <c r="AX42" s="59"/>
      <c r="AY42" s="59"/>
      <c r="AZ42" s="60"/>
      <c r="BA42" s="57"/>
      <c r="BB42" s="58"/>
      <c r="BC42" s="59"/>
      <c r="BD42" s="59"/>
      <c r="BE42" s="60"/>
      <c r="BF42" s="57"/>
      <c r="BG42" s="58"/>
      <c r="BH42" s="59"/>
      <c r="BI42" s="59"/>
      <c r="BJ42" s="60"/>
      <c r="BK42" s="61"/>
      <c r="BM42" s="109"/>
    </row>
    <row r="43" spans="1:65" ht="12.75">
      <c r="A43" s="36"/>
      <c r="B43" s="37" t="s">
        <v>83</v>
      </c>
      <c r="C43" s="62"/>
      <c r="D43" s="63"/>
      <c r="E43" s="63"/>
      <c r="F43" s="63"/>
      <c r="G43" s="64"/>
      <c r="H43" s="62"/>
      <c r="I43" s="63"/>
      <c r="J43" s="63"/>
      <c r="K43" s="63"/>
      <c r="L43" s="64"/>
      <c r="M43" s="62"/>
      <c r="N43" s="63"/>
      <c r="O43" s="63"/>
      <c r="P43" s="63"/>
      <c r="Q43" s="64"/>
      <c r="R43" s="62"/>
      <c r="S43" s="63"/>
      <c r="T43" s="63"/>
      <c r="U43" s="63"/>
      <c r="V43" s="64"/>
      <c r="W43" s="62"/>
      <c r="X43" s="63"/>
      <c r="Y43" s="63"/>
      <c r="Z43" s="63"/>
      <c r="AA43" s="64"/>
      <c r="AB43" s="62"/>
      <c r="AC43" s="63"/>
      <c r="AD43" s="63"/>
      <c r="AE43" s="63"/>
      <c r="AF43" s="64"/>
      <c r="AG43" s="62"/>
      <c r="AH43" s="63"/>
      <c r="AI43" s="63"/>
      <c r="AJ43" s="63"/>
      <c r="AK43" s="64"/>
      <c r="AL43" s="62"/>
      <c r="AM43" s="63"/>
      <c r="AN43" s="63"/>
      <c r="AO43" s="63"/>
      <c r="AP43" s="64"/>
      <c r="AQ43" s="62"/>
      <c r="AR43" s="63"/>
      <c r="AS43" s="63"/>
      <c r="AT43" s="63"/>
      <c r="AU43" s="64"/>
      <c r="AV43" s="62"/>
      <c r="AW43" s="63"/>
      <c r="AX43" s="63"/>
      <c r="AY43" s="63"/>
      <c r="AZ43" s="64"/>
      <c r="BA43" s="62"/>
      <c r="BB43" s="63"/>
      <c r="BC43" s="63"/>
      <c r="BD43" s="63"/>
      <c r="BE43" s="64"/>
      <c r="BF43" s="62"/>
      <c r="BG43" s="63"/>
      <c r="BH43" s="63"/>
      <c r="BI43" s="63"/>
      <c r="BJ43" s="64"/>
      <c r="BK43" s="65"/>
      <c r="BM43" s="109"/>
    </row>
    <row r="44" spans="1:65" ht="12.75">
      <c r="A44" s="11" t="s">
        <v>72</v>
      </c>
      <c r="B44" s="24" t="s">
        <v>87</v>
      </c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30"/>
      <c r="BM44" s="109"/>
    </row>
    <row r="45" spans="1:65" ht="12.75">
      <c r="A45" s="11"/>
      <c r="B45" s="19" t="s">
        <v>31</v>
      </c>
      <c r="C45" s="57"/>
      <c r="D45" s="58"/>
      <c r="E45" s="59"/>
      <c r="F45" s="59"/>
      <c r="G45" s="60"/>
      <c r="H45" s="57"/>
      <c r="I45" s="59"/>
      <c r="J45" s="59"/>
      <c r="K45" s="59"/>
      <c r="L45" s="60"/>
      <c r="M45" s="57"/>
      <c r="N45" s="58"/>
      <c r="O45" s="59"/>
      <c r="P45" s="59"/>
      <c r="Q45" s="60"/>
      <c r="R45" s="57"/>
      <c r="S45" s="59"/>
      <c r="T45" s="59"/>
      <c r="U45" s="59"/>
      <c r="V45" s="60"/>
      <c r="W45" s="57"/>
      <c r="X45" s="59"/>
      <c r="Y45" s="59"/>
      <c r="Z45" s="59"/>
      <c r="AA45" s="60"/>
      <c r="AB45" s="57"/>
      <c r="AC45" s="59"/>
      <c r="AD45" s="59"/>
      <c r="AE45" s="59"/>
      <c r="AF45" s="60"/>
      <c r="AG45" s="57"/>
      <c r="AH45" s="59"/>
      <c r="AI45" s="59"/>
      <c r="AJ45" s="59"/>
      <c r="AK45" s="60"/>
      <c r="AL45" s="57"/>
      <c r="AM45" s="59"/>
      <c r="AN45" s="59"/>
      <c r="AO45" s="59"/>
      <c r="AP45" s="60"/>
      <c r="AQ45" s="57"/>
      <c r="AR45" s="58"/>
      <c r="AS45" s="59"/>
      <c r="AT45" s="59"/>
      <c r="AU45" s="60"/>
      <c r="AV45" s="57"/>
      <c r="AW45" s="59"/>
      <c r="AX45" s="59"/>
      <c r="AY45" s="59"/>
      <c r="AZ45" s="60"/>
      <c r="BA45" s="57"/>
      <c r="BB45" s="58"/>
      <c r="BC45" s="59"/>
      <c r="BD45" s="59"/>
      <c r="BE45" s="60"/>
      <c r="BF45" s="57"/>
      <c r="BG45" s="58"/>
      <c r="BH45" s="59"/>
      <c r="BI45" s="59"/>
      <c r="BJ45" s="60"/>
      <c r="BK45" s="61"/>
      <c r="BM45" s="109"/>
    </row>
    <row r="46" spans="1:65" ht="12.75">
      <c r="A46" s="36"/>
      <c r="B46" s="37" t="s">
        <v>82</v>
      </c>
      <c r="C46" s="62"/>
      <c r="D46" s="63"/>
      <c r="E46" s="63"/>
      <c r="F46" s="63"/>
      <c r="G46" s="64"/>
      <c r="H46" s="62"/>
      <c r="I46" s="63"/>
      <c r="J46" s="63"/>
      <c r="K46" s="63"/>
      <c r="L46" s="64"/>
      <c r="M46" s="62"/>
      <c r="N46" s="63"/>
      <c r="O46" s="63"/>
      <c r="P46" s="63"/>
      <c r="Q46" s="64"/>
      <c r="R46" s="62"/>
      <c r="S46" s="63"/>
      <c r="T46" s="63"/>
      <c r="U46" s="63"/>
      <c r="V46" s="64"/>
      <c r="W46" s="62"/>
      <c r="X46" s="63"/>
      <c r="Y46" s="63"/>
      <c r="Z46" s="63"/>
      <c r="AA46" s="64"/>
      <c r="AB46" s="62"/>
      <c r="AC46" s="63"/>
      <c r="AD46" s="63"/>
      <c r="AE46" s="63"/>
      <c r="AF46" s="64"/>
      <c r="AG46" s="62"/>
      <c r="AH46" s="63"/>
      <c r="AI46" s="63"/>
      <c r="AJ46" s="63"/>
      <c r="AK46" s="64"/>
      <c r="AL46" s="62"/>
      <c r="AM46" s="63"/>
      <c r="AN46" s="63"/>
      <c r="AO46" s="63"/>
      <c r="AP46" s="64"/>
      <c r="AQ46" s="62"/>
      <c r="AR46" s="63"/>
      <c r="AS46" s="63"/>
      <c r="AT46" s="63"/>
      <c r="AU46" s="64"/>
      <c r="AV46" s="62"/>
      <c r="AW46" s="63"/>
      <c r="AX46" s="63"/>
      <c r="AY46" s="63"/>
      <c r="AZ46" s="64"/>
      <c r="BA46" s="62"/>
      <c r="BB46" s="63"/>
      <c r="BC46" s="63"/>
      <c r="BD46" s="63"/>
      <c r="BE46" s="64"/>
      <c r="BF46" s="62"/>
      <c r="BG46" s="63"/>
      <c r="BH46" s="63"/>
      <c r="BI46" s="63"/>
      <c r="BJ46" s="64"/>
      <c r="BK46" s="65"/>
      <c r="BM46" s="109"/>
    </row>
    <row r="47" spans="1:65" ht="12.75">
      <c r="A47" s="11" t="s">
        <v>73</v>
      </c>
      <c r="B47" s="18" t="s">
        <v>14</v>
      </c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30"/>
      <c r="BM47" s="109"/>
    </row>
    <row r="48" spans="1:65" ht="12.75">
      <c r="A48" s="11"/>
      <c r="B48" s="24" t="s">
        <v>135</v>
      </c>
      <c r="C48" s="73">
        <v>0</v>
      </c>
      <c r="D48" s="53">
        <v>240.394844059</v>
      </c>
      <c r="E48" s="45">
        <v>0</v>
      </c>
      <c r="F48" s="45">
        <v>0</v>
      </c>
      <c r="G48" s="54">
        <v>0</v>
      </c>
      <c r="H48" s="73">
        <v>10.262393787</v>
      </c>
      <c r="I48" s="45">
        <v>1937.134949723</v>
      </c>
      <c r="J48" s="45">
        <v>30.894765454</v>
      </c>
      <c r="K48" s="45">
        <v>0</v>
      </c>
      <c r="L48" s="54">
        <v>441.278813839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1.871634662</v>
      </c>
      <c r="S48" s="45">
        <v>21.563165632</v>
      </c>
      <c r="T48" s="45">
        <v>0</v>
      </c>
      <c r="U48" s="45">
        <v>0</v>
      </c>
      <c r="V48" s="54">
        <v>6.798586826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0.000101444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2.7E-08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38.396909454</v>
      </c>
      <c r="AW48" s="45">
        <v>497.957551125</v>
      </c>
      <c r="AX48" s="45">
        <v>3.029152149</v>
      </c>
      <c r="AY48" s="45">
        <v>0</v>
      </c>
      <c r="AZ48" s="54">
        <v>356.443167063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7.965653302</v>
      </c>
      <c r="BG48" s="53">
        <v>2.350646411</v>
      </c>
      <c r="BH48" s="45">
        <v>2.030624311</v>
      </c>
      <c r="BI48" s="45">
        <v>0</v>
      </c>
      <c r="BJ48" s="54">
        <v>15.349988035</v>
      </c>
      <c r="BK48" s="49">
        <f aca="true" t="shared" si="6" ref="BK48:BK55">SUM(C48:BJ48)</f>
        <v>3613.722947303</v>
      </c>
      <c r="BL48" s="109"/>
      <c r="BM48" s="109"/>
    </row>
    <row r="49" spans="1:65" ht="12.75">
      <c r="A49" s="11"/>
      <c r="B49" s="24" t="s">
        <v>136</v>
      </c>
      <c r="C49" s="73">
        <v>0</v>
      </c>
      <c r="D49" s="53">
        <v>453.769862331</v>
      </c>
      <c r="E49" s="45">
        <v>0</v>
      </c>
      <c r="F49" s="45">
        <v>0</v>
      </c>
      <c r="G49" s="54">
        <v>0</v>
      </c>
      <c r="H49" s="73">
        <v>18.728692811</v>
      </c>
      <c r="I49" s="45">
        <v>1918.400291176</v>
      </c>
      <c r="J49" s="45">
        <v>111.613690021</v>
      </c>
      <c r="K49" s="45">
        <v>0</v>
      </c>
      <c r="L49" s="54">
        <v>673.210378121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4.622359925</v>
      </c>
      <c r="S49" s="45">
        <v>58.288422056</v>
      </c>
      <c r="T49" s="45">
        <v>1.636163277</v>
      </c>
      <c r="U49" s="45">
        <v>0</v>
      </c>
      <c r="V49" s="54">
        <v>6.039126436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31.525362663</v>
      </c>
      <c r="AW49" s="45">
        <v>907.303548092</v>
      </c>
      <c r="AX49" s="45">
        <v>11.072465922</v>
      </c>
      <c r="AY49" s="45">
        <v>0</v>
      </c>
      <c r="AZ49" s="54">
        <v>612.131711141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8.74128837</v>
      </c>
      <c r="BG49" s="53">
        <v>85.006649031</v>
      </c>
      <c r="BH49" s="45">
        <v>0</v>
      </c>
      <c r="BI49" s="45">
        <v>0</v>
      </c>
      <c r="BJ49" s="54">
        <v>19.646484741</v>
      </c>
      <c r="BK49" s="49">
        <f t="shared" si="6"/>
        <v>4921.736496114</v>
      </c>
      <c r="BL49" s="109"/>
      <c r="BM49" s="109"/>
    </row>
    <row r="50" spans="1:65" ht="12.75">
      <c r="A50" s="11"/>
      <c r="B50" s="24" t="s">
        <v>137</v>
      </c>
      <c r="C50" s="73">
        <v>0</v>
      </c>
      <c r="D50" s="53">
        <v>455.100506815</v>
      </c>
      <c r="E50" s="45">
        <v>0</v>
      </c>
      <c r="F50" s="45">
        <v>0</v>
      </c>
      <c r="G50" s="54">
        <v>0</v>
      </c>
      <c r="H50" s="73">
        <v>4.02772485</v>
      </c>
      <c r="I50" s="45">
        <v>592.80103467</v>
      </c>
      <c r="J50" s="45">
        <v>0.008890574</v>
      </c>
      <c r="K50" s="45">
        <v>0</v>
      </c>
      <c r="L50" s="54">
        <v>179.150059128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1.106967655</v>
      </c>
      <c r="S50" s="45">
        <v>0.039768472</v>
      </c>
      <c r="T50" s="45">
        <v>0</v>
      </c>
      <c r="U50" s="45">
        <v>0</v>
      </c>
      <c r="V50" s="54">
        <v>13.328354987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10.192096482</v>
      </c>
      <c r="AW50" s="45">
        <v>262.01012324</v>
      </c>
      <c r="AX50" s="45">
        <v>0</v>
      </c>
      <c r="AY50" s="45">
        <v>0</v>
      </c>
      <c r="AZ50" s="54">
        <v>207.065231085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1.915596064</v>
      </c>
      <c r="BG50" s="53">
        <v>0.531468664</v>
      </c>
      <c r="BH50" s="45">
        <v>1.434148625</v>
      </c>
      <c r="BI50" s="45">
        <v>0</v>
      </c>
      <c r="BJ50" s="54">
        <v>5.341299503</v>
      </c>
      <c r="BK50" s="49">
        <f t="shared" si="6"/>
        <v>1734.0532708140004</v>
      </c>
      <c r="BL50" s="109"/>
      <c r="BM50" s="109"/>
    </row>
    <row r="51" spans="1:65" ht="12.75">
      <c r="A51" s="11"/>
      <c r="B51" s="24" t="s">
        <v>138</v>
      </c>
      <c r="C51" s="73">
        <v>0</v>
      </c>
      <c r="D51" s="53">
        <v>1.813042098</v>
      </c>
      <c r="E51" s="45">
        <v>0</v>
      </c>
      <c r="F51" s="45">
        <v>0</v>
      </c>
      <c r="G51" s="54">
        <v>0</v>
      </c>
      <c r="H51" s="73">
        <v>26.176684127</v>
      </c>
      <c r="I51" s="45">
        <v>465.723726963</v>
      </c>
      <c r="J51" s="45">
        <v>1.796465328</v>
      </c>
      <c r="K51" s="45">
        <v>0</v>
      </c>
      <c r="L51" s="54">
        <v>368.207639457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5.724763627</v>
      </c>
      <c r="S51" s="45">
        <v>13.153689023</v>
      </c>
      <c r="T51" s="45">
        <v>0</v>
      </c>
      <c r="U51" s="45">
        <v>0</v>
      </c>
      <c r="V51" s="54">
        <v>22.34319625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0.020221297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0.045521183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347.223387378</v>
      </c>
      <c r="AW51" s="45">
        <v>1824.025869423</v>
      </c>
      <c r="AX51" s="45">
        <v>10.826608482</v>
      </c>
      <c r="AY51" s="45">
        <v>0</v>
      </c>
      <c r="AZ51" s="54">
        <v>3506.213957141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81.18092256</v>
      </c>
      <c r="BG51" s="53">
        <v>155.724805308</v>
      </c>
      <c r="BH51" s="45">
        <v>43.1904248</v>
      </c>
      <c r="BI51" s="45">
        <v>0</v>
      </c>
      <c r="BJ51" s="54">
        <v>298.624755727</v>
      </c>
      <c r="BK51" s="49">
        <f t="shared" si="6"/>
        <v>7172.015680172</v>
      </c>
      <c r="BL51" s="109"/>
      <c r="BM51" s="109"/>
    </row>
    <row r="52" spans="1:65" ht="12.75">
      <c r="A52" s="11"/>
      <c r="B52" s="24" t="s">
        <v>139</v>
      </c>
      <c r="C52" s="73">
        <v>0</v>
      </c>
      <c r="D52" s="53">
        <v>0.677124569</v>
      </c>
      <c r="E52" s="45">
        <v>0</v>
      </c>
      <c r="F52" s="45">
        <v>0</v>
      </c>
      <c r="G52" s="54">
        <v>0</v>
      </c>
      <c r="H52" s="73">
        <v>3.483072051</v>
      </c>
      <c r="I52" s="45">
        <v>1.224336086</v>
      </c>
      <c r="J52" s="45">
        <v>0</v>
      </c>
      <c r="K52" s="45">
        <v>0</v>
      </c>
      <c r="L52" s="54">
        <v>2.621739943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1.1758588</v>
      </c>
      <c r="S52" s="45">
        <v>0</v>
      </c>
      <c r="T52" s="45">
        <v>0</v>
      </c>
      <c r="U52" s="45">
        <v>0</v>
      </c>
      <c r="V52" s="54">
        <v>0.19299862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78.039614245</v>
      </c>
      <c r="AW52" s="45">
        <v>51.873362643</v>
      </c>
      <c r="AX52" s="45">
        <v>0</v>
      </c>
      <c r="AY52" s="45">
        <v>0</v>
      </c>
      <c r="AZ52" s="54">
        <v>261.724634835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13.171828898</v>
      </c>
      <c r="BG52" s="53">
        <v>0.553344615</v>
      </c>
      <c r="BH52" s="45">
        <v>0</v>
      </c>
      <c r="BI52" s="45">
        <v>0</v>
      </c>
      <c r="BJ52" s="54">
        <v>21.011165109</v>
      </c>
      <c r="BK52" s="49">
        <f t="shared" si="6"/>
        <v>435.74908041400005</v>
      </c>
      <c r="BL52" s="109"/>
      <c r="BM52" s="109"/>
    </row>
    <row r="53" spans="1:65" ht="12.75">
      <c r="A53" s="11"/>
      <c r="B53" s="24" t="s">
        <v>140</v>
      </c>
      <c r="C53" s="73">
        <v>0</v>
      </c>
      <c r="D53" s="53">
        <v>31.939107367</v>
      </c>
      <c r="E53" s="45">
        <v>0</v>
      </c>
      <c r="F53" s="45">
        <v>0</v>
      </c>
      <c r="G53" s="54">
        <v>0</v>
      </c>
      <c r="H53" s="73">
        <v>3.976644697</v>
      </c>
      <c r="I53" s="45">
        <v>247.482794249</v>
      </c>
      <c r="J53" s="45">
        <v>0</v>
      </c>
      <c r="K53" s="45">
        <v>0</v>
      </c>
      <c r="L53" s="54">
        <v>82.870886561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0.468358758</v>
      </c>
      <c r="S53" s="45">
        <v>9.298191478</v>
      </c>
      <c r="T53" s="45">
        <v>0</v>
      </c>
      <c r="U53" s="45">
        <v>0</v>
      </c>
      <c r="V53" s="54">
        <v>6.086070526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20.724162104</v>
      </c>
      <c r="AW53" s="45">
        <v>227.395267119</v>
      </c>
      <c r="AX53" s="45">
        <v>0</v>
      </c>
      <c r="AY53" s="45">
        <v>0</v>
      </c>
      <c r="AZ53" s="54">
        <v>208.507276394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3.069929343</v>
      </c>
      <c r="BG53" s="53">
        <v>13.205278298</v>
      </c>
      <c r="BH53" s="45">
        <v>1.499338973</v>
      </c>
      <c r="BI53" s="45">
        <v>0</v>
      </c>
      <c r="BJ53" s="54">
        <v>11.69173062</v>
      </c>
      <c r="BK53" s="49">
        <f t="shared" si="6"/>
        <v>868.2150364870001</v>
      </c>
      <c r="BL53" s="109"/>
      <c r="BM53" s="109"/>
    </row>
    <row r="54" spans="1:65" ht="12.75">
      <c r="A54" s="11"/>
      <c r="B54" s="24" t="s">
        <v>141</v>
      </c>
      <c r="C54" s="73">
        <v>0</v>
      </c>
      <c r="D54" s="53">
        <v>230.481833891</v>
      </c>
      <c r="E54" s="45">
        <v>0</v>
      </c>
      <c r="F54" s="45">
        <v>0</v>
      </c>
      <c r="G54" s="54">
        <v>0</v>
      </c>
      <c r="H54" s="73">
        <v>5.620722176</v>
      </c>
      <c r="I54" s="45">
        <v>243.148283518</v>
      </c>
      <c r="J54" s="45">
        <v>0</v>
      </c>
      <c r="K54" s="45">
        <v>0</v>
      </c>
      <c r="L54" s="54">
        <v>179.797740738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1.2048757939999999</v>
      </c>
      <c r="S54" s="45">
        <v>0</v>
      </c>
      <c r="T54" s="45">
        <v>0</v>
      </c>
      <c r="U54" s="45">
        <v>0</v>
      </c>
      <c r="V54" s="54">
        <v>0.536261123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0.078239432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16.649136593</v>
      </c>
      <c r="AW54" s="45">
        <v>239.653645644</v>
      </c>
      <c r="AX54" s="45">
        <v>6.967823577</v>
      </c>
      <c r="AY54" s="45">
        <v>0</v>
      </c>
      <c r="AZ54" s="54">
        <v>438.090582857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1.593146721</v>
      </c>
      <c r="BG54" s="53">
        <v>2.620776815</v>
      </c>
      <c r="BH54" s="45">
        <v>1.303246318</v>
      </c>
      <c r="BI54" s="45">
        <v>0</v>
      </c>
      <c r="BJ54" s="54">
        <v>2.314600047</v>
      </c>
      <c r="BK54" s="49">
        <f t="shared" si="6"/>
        <v>1370.0609152440002</v>
      </c>
      <c r="BL54" s="109"/>
      <c r="BM54" s="109"/>
    </row>
    <row r="55" spans="1:65" ht="12.75">
      <c r="A55" s="11"/>
      <c r="B55" s="24" t="s">
        <v>142</v>
      </c>
      <c r="C55" s="73">
        <v>0</v>
      </c>
      <c r="D55" s="53">
        <v>0.649894953</v>
      </c>
      <c r="E55" s="45">
        <v>0</v>
      </c>
      <c r="F55" s="45">
        <v>0</v>
      </c>
      <c r="G55" s="54">
        <v>0</v>
      </c>
      <c r="H55" s="73">
        <v>31.012078727</v>
      </c>
      <c r="I55" s="45">
        <v>1136.903441527</v>
      </c>
      <c r="J55" s="45">
        <v>2.554108705</v>
      </c>
      <c r="K55" s="45">
        <v>13.356654991</v>
      </c>
      <c r="L55" s="54">
        <v>164.258805712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9.93639718</v>
      </c>
      <c r="S55" s="45">
        <v>3.079624486</v>
      </c>
      <c r="T55" s="45">
        <v>1.881450487</v>
      </c>
      <c r="U55" s="45">
        <v>0</v>
      </c>
      <c r="V55" s="54">
        <v>14.899301352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0.08191959</v>
      </c>
      <c r="AC55" s="45">
        <v>0.001966264</v>
      </c>
      <c r="AD55" s="45">
        <v>0</v>
      </c>
      <c r="AE55" s="45">
        <v>0</v>
      </c>
      <c r="AF55" s="54">
        <v>0.047613349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0.033546409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0.058375373</v>
      </c>
      <c r="AS55" s="45">
        <v>0</v>
      </c>
      <c r="AT55" s="45">
        <v>0</v>
      </c>
      <c r="AU55" s="54">
        <v>0</v>
      </c>
      <c r="AV55" s="73">
        <v>309.702605479</v>
      </c>
      <c r="AW55" s="45">
        <v>720.416138207</v>
      </c>
      <c r="AX55" s="45">
        <v>0</v>
      </c>
      <c r="AY55" s="45">
        <v>3.634115801</v>
      </c>
      <c r="AZ55" s="54">
        <v>1013.30770885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94.92888828</v>
      </c>
      <c r="BG55" s="53">
        <v>29.150839375</v>
      </c>
      <c r="BH55" s="45">
        <v>10.65875225</v>
      </c>
      <c r="BI55" s="45">
        <v>0</v>
      </c>
      <c r="BJ55" s="54">
        <v>109.454686285</v>
      </c>
      <c r="BK55" s="49">
        <f t="shared" si="6"/>
        <v>3670.0089136320007</v>
      </c>
      <c r="BL55" s="109"/>
      <c r="BM55" s="109"/>
    </row>
    <row r="56" spans="1:65" ht="12.75">
      <c r="A56" s="36"/>
      <c r="B56" s="37" t="s">
        <v>81</v>
      </c>
      <c r="C56" s="82">
        <f>SUM(C48:C55)</f>
        <v>0</v>
      </c>
      <c r="D56" s="82">
        <f>SUM(D48:D55)</f>
        <v>1414.826216083</v>
      </c>
      <c r="E56" s="82">
        <f aca="true" t="shared" si="7" ref="E56:BJ56">SUM(E48:E55)</f>
        <v>0</v>
      </c>
      <c r="F56" s="82">
        <f t="shared" si="7"/>
        <v>0</v>
      </c>
      <c r="G56" s="82">
        <f t="shared" si="7"/>
        <v>0</v>
      </c>
      <c r="H56" s="82">
        <f t="shared" si="7"/>
        <v>103.288013226</v>
      </c>
      <c r="I56" s="82">
        <f t="shared" si="7"/>
        <v>6542.818857912001</v>
      </c>
      <c r="J56" s="82">
        <f t="shared" si="7"/>
        <v>146.867920082</v>
      </c>
      <c r="K56" s="82">
        <f t="shared" si="7"/>
        <v>13.356654991</v>
      </c>
      <c r="L56" s="82">
        <f t="shared" si="7"/>
        <v>2091.396063499</v>
      </c>
      <c r="M56" s="82">
        <f t="shared" si="7"/>
        <v>0</v>
      </c>
      <c r="N56" s="82">
        <f t="shared" si="7"/>
        <v>0</v>
      </c>
      <c r="O56" s="82">
        <f t="shared" si="7"/>
        <v>0</v>
      </c>
      <c r="P56" s="82">
        <f t="shared" si="7"/>
        <v>0</v>
      </c>
      <c r="Q56" s="82">
        <f t="shared" si="7"/>
        <v>0</v>
      </c>
      <c r="R56" s="82">
        <f t="shared" si="7"/>
        <v>26.111216401</v>
      </c>
      <c r="S56" s="82">
        <f t="shared" si="7"/>
        <v>105.42286114699999</v>
      </c>
      <c r="T56" s="82">
        <f t="shared" si="7"/>
        <v>3.517613764</v>
      </c>
      <c r="U56" s="82">
        <f t="shared" si="7"/>
        <v>0</v>
      </c>
      <c r="V56" s="82">
        <f t="shared" si="7"/>
        <v>70.22389611999999</v>
      </c>
      <c r="W56" s="82">
        <f t="shared" si="7"/>
        <v>0</v>
      </c>
      <c r="X56" s="82">
        <f t="shared" si="7"/>
        <v>0</v>
      </c>
      <c r="Y56" s="82">
        <f t="shared" si="7"/>
        <v>0</v>
      </c>
      <c r="Z56" s="82">
        <f t="shared" si="7"/>
        <v>0</v>
      </c>
      <c r="AA56" s="82">
        <f t="shared" si="7"/>
        <v>0</v>
      </c>
      <c r="AB56" s="82">
        <f t="shared" si="7"/>
        <v>0.18048176300000002</v>
      </c>
      <c r="AC56" s="82">
        <f t="shared" si="7"/>
        <v>0.001966264</v>
      </c>
      <c r="AD56" s="82">
        <f t="shared" si="7"/>
        <v>0</v>
      </c>
      <c r="AE56" s="82">
        <f t="shared" si="7"/>
        <v>0</v>
      </c>
      <c r="AF56" s="82">
        <f t="shared" si="7"/>
        <v>0.047613349</v>
      </c>
      <c r="AG56" s="82">
        <f t="shared" si="7"/>
        <v>0</v>
      </c>
      <c r="AH56" s="82">
        <f t="shared" si="7"/>
        <v>0</v>
      </c>
      <c r="AI56" s="82">
        <f t="shared" si="7"/>
        <v>0</v>
      </c>
      <c r="AJ56" s="82">
        <f t="shared" si="7"/>
        <v>0</v>
      </c>
      <c r="AK56" s="82">
        <f t="shared" si="7"/>
        <v>0</v>
      </c>
      <c r="AL56" s="82">
        <f t="shared" si="7"/>
        <v>0.079067619</v>
      </c>
      <c r="AM56" s="82">
        <f t="shared" si="7"/>
        <v>0</v>
      </c>
      <c r="AN56" s="82">
        <f t="shared" si="7"/>
        <v>0</v>
      </c>
      <c r="AO56" s="82">
        <f t="shared" si="7"/>
        <v>0</v>
      </c>
      <c r="AP56" s="82">
        <f t="shared" si="7"/>
        <v>0</v>
      </c>
      <c r="AQ56" s="82">
        <f t="shared" si="7"/>
        <v>0</v>
      </c>
      <c r="AR56" s="82">
        <f t="shared" si="7"/>
        <v>0.058375373</v>
      </c>
      <c r="AS56" s="82">
        <f t="shared" si="7"/>
        <v>0</v>
      </c>
      <c r="AT56" s="82">
        <f t="shared" si="7"/>
        <v>0</v>
      </c>
      <c r="AU56" s="82">
        <f t="shared" si="7"/>
        <v>0</v>
      </c>
      <c r="AV56" s="82">
        <f t="shared" si="7"/>
        <v>852.453274398</v>
      </c>
      <c r="AW56" s="82">
        <f t="shared" si="7"/>
        <v>4730.635505493</v>
      </c>
      <c r="AX56" s="82">
        <f t="shared" si="7"/>
        <v>31.89605013</v>
      </c>
      <c r="AY56" s="82">
        <f t="shared" si="7"/>
        <v>3.634115801</v>
      </c>
      <c r="AZ56" s="82">
        <f t="shared" si="7"/>
        <v>6603.484269366</v>
      </c>
      <c r="BA56" s="82">
        <f t="shared" si="7"/>
        <v>0</v>
      </c>
      <c r="BB56" s="82">
        <f t="shared" si="7"/>
        <v>0</v>
      </c>
      <c r="BC56" s="82">
        <f t="shared" si="7"/>
        <v>0</v>
      </c>
      <c r="BD56" s="82">
        <f t="shared" si="7"/>
        <v>0</v>
      </c>
      <c r="BE56" s="82">
        <f t="shared" si="7"/>
        <v>0</v>
      </c>
      <c r="BF56" s="82">
        <f t="shared" si="7"/>
        <v>212.567253538</v>
      </c>
      <c r="BG56" s="82">
        <f t="shared" si="7"/>
        <v>289.14380851699997</v>
      </c>
      <c r="BH56" s="82">
        <f t="shared" si="7"/>
        <v>60.116535277000004</v>
      </c>
      <c r="BI56" s="82">
        <f t="shared" si="7"/>
        <v>0</v>
      </c>
      <c r="BJ56" s="82">
        <f t="shared" si="7"/>
        <v>483.4347100669999</v>
      </c>
      <c r="BK56" s="66">
        <f>SUM(BK48:BK55)</f>
        <v>23785.562340180004</v>
      </c>
      <c r="BL56" s="109"/>
      <c r="BM56" s="109"/>
    </row>
    <row r="57" spans="1:65" ht="12.75">
      <c r="A57" s="36"/>
      <c r="B57" s="38" t="s">
        <v>71</v>
      </c>
      <c r="C57" s="66">
        <f aca="true" t="shared" si="8" ref="C57:AH57">+C56+C40+C14+C10</f>
        <v>0</v>
      </c>
      <c r="D57" s="74">
        <f t="shared" si="8"/>
        <v>2984.031768476</v>
      </c>
      <c r="E57" s="74">
        <f t="shared" si="8"/>
        <v>0</v>
      </c>
      <c r="F57" s="74">
        <f t="shared" si="8"/>
        <v>0</v>
      </c>
      <c r="G57" s="75">
        <f t="shared" si="8"/>
        <v>0</v>
      </c>
      <c r="H57" s="66">
        <f t="shared" si="8"/>
        <v>190.76939418199998</v>
      </c>
      <c r="I57" s="74">
        <f t="shared" si="8"/>
        <v>17695.497646583874</v>
      </c>
      <c r="J57" s="74">
        <f t="shared" si="8"/>
        <v>1931.436906255</v>
      </c>
      <c r="K57" s="74">
        <f t="shared" si="8"/>
        <v>13.356654991</v>
      </c>
      <c r="L57" s="75">
        <f t="shared" si="8"/>
        <v>3131.0971688550003</v>
      </c>
      <c r="M57" s="66">
        <f t="shared" si="8"/>
        <v>0</v>
      </c>
      <c r="N57" s="74">
        <f t="shared" si="8"/>
        <v>0</v>
      </c>
      <c r="O57" s="74">
        <f t="shared" si="8"/>
        <v>0</v>
      </c>
      <c r="P57" s="74">
        <f t="shared" si="8"/>
        <v>0</v>
      </c>
      <c r="Q57" s="75">
        <f t="shared" si="8"/>
        <v>0</v>
      </c>
      <c r="R57" s="66">
        <f t="shared" si="8"/>
        <v>49.246311654</v>
      </c>
      <c r="S57" s="74">
        <f t="shared" si="8"/>
        <v>327.630558625</v>
      </c>
      <c r="T57" s="74">
        <f t="shared" si="8"/>
        <v>62.969785193999996</v>
      </c>
      <c r="U57" s="74">
        <f t="shared" si="8"/>
        <v>0</v>
      </c>
      <c r="V57" s="75">
        <f t="shared" si="8"/>
        <v>98.689169131</v>
      </c>
      <c r="W57" s="66">
        <f t="shared" si="8"/>
        <v>0</v>
      </c>
      <c r="X57" s="66">
        <f t="shared" si="8"/>
        <v>0</v>
      </c>
      <c r="Y57" s="66">
        <f t="shared" si="8"/>
        <v>0</v>
      </c>
      <c r="Z57" s="66">
        <f t="shared" si="8"/>
        <v>0</v>
      </c>
      <c r="AA57" s="66">
        <f t="shared" si="8"/>
        <v>0</v>
      </c>
      <c r="AB57" s="66">
        <f t="shared" si="8"/>
        <v>0.28789451600000004</v>
      </c>
      <c r="AC57" s="74">
        <f t="shared" si="8"/>
        <v>6.011463307</v>
      </c>
      <c r="AD57" s="74">
        <f t="shared" si="8"/>
        <v>0</v>
      </c>
      <c r="AE57" s="74">
        <f t="shared" si="8"/>
        <v>0</v>
      </c>
      <c r="AF57" s="75">
        <f t="shared" si="8"/>
        <v>0.047613349</v>
      </c>
      <c r="AG57" s="66">
        <f t="shared" si="8"/>
        <v>0</v>
      </c>
      <c r="AH57" s="74">
        <f t="shared" si="8"/>
        <v>0</v>
      </c>
      <c r="AI57" s="74">
        <f aca="true" t="shared" si="9" ref="AI57:BK57">+AI56+AI40+AI14+AI10</f>
        <v>0</v>
      </c>
      <c r="AJ57" s="74">
        <f t="shared" si="9"/>
        <v>0</v>
      </c>
      <c r="AK57" s="75">
        <f t="shared" si="9"/>
        <v>0</v>
      </c>
      <c r="AL57" s="66">
        <f t="shared" si="9"/>
        <v>0.138608342</v>
      </c>
      <c r="AM57" s="74">
        <f t="shared" si="9"/>
        <v>0</v>
      </c>
      <c r="AN57" s="74">
        <f t="shared" si="9"/>
        <v>0</v>
      </c>
      <c r="AO57" s="74">
        <f t="shared" si="9"/>
        <v>0</v>
      </c>
      <c r="AP57" s="75">
        <f t="shared" si="9"/>
        <v>0</v>
      </c>
      <c r="AQ57" s="66">
        <f t="shared" si="9"/>
        <v>0</v>
      </c>
      <c r="AR57" s="74">
        <f t="shared" si="9"/>
        <v>0.058375373</v>
      </c>
      <c r="AS57" s="74">
        <f t="shared" si="9"/>
        <v>0</v>
      </c>
      <c r="AT57" s="74">
        <f t="shared" si="9"/>
        <v>0</v>
      </c>
      <c r="AU57" s="75">
        <f t="shared" si="9"/>
        <v>0</v>
      </c>
      <c r="AV57" s="66">
        <f t="shared" si="9"/>
        <v>985.3823584899999</v>
      </c>
      <c r="AW57" s="74">
        <f t="shared" si="9"/>
        <v>8350.800910316</v>
      </c>
      <c r="AX57" s="74">
        <f t="shared" si="9"/>
        <v>234.42274286100002</v>
      </c>
      <c r="AY57" s="74">
        <f t="shared" si="9"/>
        <v>3.634115801</v>
      </c>
      <c r="AZ57" s="75">
        <f t="shared" si="9"/>
        <v>7711.468835697</v>
      </c>
      <c r="BA57" s="66">
        <f t="shared" si="9"/>
        <v>0</v>
      </c>
      <c r="BB57" s="74">
        <f t="shared" si="9"/>
        <v>0</v>
      </c>
      <c r="BC57" s="74">
        <f t="shared" si="9"/>
        <v>0</v>
      </c>
      <c r="BD57" s="74">
        <f t="shared" si="9"/>
        <v>0</v>
      </c>
      <c r="BE57" s="75">
        <f t="shared" si="9"/>
        <v>0</v>
      </c>
      <c r="BF57" s="66">
        <f t="shared" si="9"/>
        <v>238.568118751</v>
      </c>
      <c r="BG57" s="74">
        <f t="shared" si="9"/>
        <v>346.00841806999995</v>
      </c>
      <c r="BH57" s="74">
        <f t="shared" si="9"/>
        <v>63.35558876</v>
      </c>
      <c r="BI57" s="74">
        <f t="shared" si="9"/>
        <v>0</v>
      </c>
      <c r="BJ57" s="75">
        <f t="shared" si="9"/>
        <v>540.5377555329999</v>
      </c>
      <c r="BK57" s="66">
        <f t="shared" si="9"/>
        <v>44965.44816311288</v>
      </c>
      <c r="BM57" s="109"/>
    </row>
    <row r="58" spans="1:65" ht="3.75" customHeight="1">
      <c r="A58" s="11"/>
      <c r="B58" s="20"/>
      <c r="C58" s="142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4"/>
      <c r="BM58" s="109"/>
    </row>
    <row r="59" spans="1:65" ht="3.75" customHeight="1">
      <c r="A59" s="11"/>
      <c r="B59" s="20"/>
      <c r="C59" s="25"/>
      <c r="D59" s="33"/>
      <c r="E59" s="26"/>
      <c r="F59" s="26"/>
      <c r="G59" s="26"/>
      <c r="H59" s="26"/>
      <c r="I59" s="26"/>
      <c r="J59" s="26"/>
      <c r="K59" s="26"/>
      <c r="L59" s="26"/>
      <c r="M59" s="26"/>
      <c r="N59" s="33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33"/>
      <c r="AS59" s="26"/>
      <c r="AT59" s="26"/>
      <c r="AU59" s="26"/>
      <c r="AV59" s="26"/>
      <c r="AW59" s="26"/>
      <c r="AX59" s="26"/>
      <c r="AY59" s="26"/>
      <c r="AZ59" s="26"/>
      <c r="BA59" s="26"/>
      <c r="BB59" s="33"/>
      <c r="BC59" s="26"/>
      <c r="BD59" s="26"/>
      <c r="BE59" s="26"/>
      <c r="BF59" s="26"/>
      <c r="BG59" s="33"/>
      <c r="BH59" s="26"/>
      <c r="BI59" s="26"/>
      <c r="BJ59" s="26"/>
      <c r="BK59" s="29"/>
      <c r="BM59" s="109"/>
    </row>
    <row r="60" spans="1:65" ht="12.75">
      <c r="A60" s="11" t="s">
        <v>1</v>
      </c>
      <c r="B60" s="17" t="s">
        <v>7</v>
      </c>
      <c r="C60" s="142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4"/>
      <c r="BM60" s="109"/>
    </row>
    <row r="61" spans="1:255" s="4" customFormat="1" ht="12.75">
      <c r="A61" s="11" t="s">
        <v>67</v>
      </c>
      <c r="B61" s="24" t="s">
        <v>2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9"/>
      <c r="BL61" s="2"/>
      <c r="BM61" s="109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4" customFormat="1" ht="12.75">
      <c r="A62" s="11"/>
      <c r="B62" s="24" t="s">
        <v>91</v>
      </c>
      <c r="C62" s="77">
        <v>0</v>
      </c>
      <c r="D62" s="53">
        <v>0.801914042</v>
      </c>
      <c r="E62" s="78">
        <v>0</v>
      </c>
      <c r="F62" s="78">
        <v>0</v>
      </c>
      <c r="G62" s="79">
        <v>0</v>
      </c>
      <c r="H62" s="77">
        <v>330.527451982</v>
      </c>
      <c r="I62" s="78">
        <v>0.019654177</v>
      </c>
      <c r="J62" s="78">
        <v>0</v>
      </c>
      <c r="K62" s="78">
        <v>0</v>
      </c>
      <c r="L62" s="79">
        <v>15.370822917</v>
      </c>
      <c r="M62" s="67">
        <v>0</v>
      </c>
      <c r="N62" s="68">
        <v>0</v>
      </c>
      <c r="O62" s="67">
        <v>0</v>
      </c>
      <c r="P62" s="67">
        <v>0</v>
      </c>
      <c r="Q62" s="67">
        <v>0</v>
      </c>
      <c r="R62" s="77">
        <v>159.154687943</v>
      </c>
      <c r="S62" s="78">
        <v>0.003188431</v>
      </c>
      <c r="T62" s="78">
        <v>0</v>
      </c>
      <c r="U62" s="78">
        <v>0</v>
      </c>
      <c r="V62" s="79">
        <v>2.603171251</v>
      </c>
      <c r="W62" s="77">
        <v>0</v>
      </c>
      <c r="X62" s="78">
        <v>0</v>
      </c>
      <c r="Y62" s="78">
        <v>0</v>
      </c>
      <c r="Z62" s="78">
        <v>0</v>
      </c>
      <c r="AA62" s="79">
        <v>0</v>
      </c>
      <c r="AB62" s="77">
        <v>1.686248347</v>
      </c>
      <c r="AC62" s="78">
        <v>0</v>
      </c>
      <c r="AD62" s="78">
        <v>0</v>
      </c>
      <c r="AE62" s="78">
        <v>0</v>
      </c>
      <c r="AF62" s="79">
        <v>0.011776629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77">
        <v>0.613777039</v>
      </c>
      <c r="AM62" s="78">
        <v>0</v>
      </c>
      <c r="AN62" s="78">
        <v>0</v>
      </c>
      <c r="AO62" s="78">
        <v>0</v>
      </c>
      <c r="AP62" s="79">
        <v>0</v>
      </c>
      <c r="AQ62" s="77">
        <v>0</v>
      </c>
      <c r="AR62" s="80">
        <v>0</v>
      </c>
      <c r="AS62" s="78">
        <v>0</v>
      </c>
      <c r="AT62" s="78">
        <v>0</v>
      </c>
      <c r="AU62" s="79">
        <v>0</v>
      </c>
      <c r="AV62" s="77">
        <v>2437.702430466</v>
      </c>
      <c r="AW62" s="78">
        <v>13.961583069</v>
      </c>
      <c r="AX62" s="78">
        <v>1.97856199</v>
      </c>
      <c r="AY62" s="78">
        <v>0</v>
      </c>
      <c r="AZ62" s="79">
        <v>363.335366844</v>
      </c>
      <c r="BA62" s="77">
        <v>0</v>
      </c>
      <c r="BB62" s="80">
        <v>0</v>
      </c>
      <c r="BC62" s="78">
        <v>0</v>
      </c>
      <c r="BD62" s="78">
        <v>0</v>
      </c>
      <c r="BE62" s="79">
        <v>0</v>
      </c>
      <c r="BF62" s="77">
        <v>841.7215</v>
      </c>
      <c r="BG62" s="80">
        <v>2.250454149</v>
      </c>
      <c r="BH62" s="78">
        <v>0</v>
      </c>
      <c r="BI62" s="78">
        <v>0</v>
      </c>
      <c r="BJ62" s="79">
        <v>70.893823259</v>
      </c>
      <c r="BK62" s="98">
        <f>SUM(C62:BJ62)</f>
        <v>4242.636412534999</v>
      </c>
      <c r="BL62" s="27"/>
      <c r="BM62" s="109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4" customFormat="1" ht="12.75">
      <c r="A63" s="36"/>
      <c r="B63" s="37" t="s">
        <v>76</v>
      </c>
      <c r="C63" s="50">
        <f>SUM(C62)</f>
        <v>0</v>
      </c>
      <c r="D63" s="71">
        <f>SUM(D62)</f>
        <v>0.801914042</v>
      </c>
      <c r="E63" s="71">
        <f aca="true" t="shared" si="10" ref="E63:BJ63">SUM(E62)</f>
        <v>0</v>
      </c>
      <c r="F63" s="71">
        <f t="shared" si="10"/>
        <v>0</v>
      </c>
      <c r="G63" s="69">
        <f t="shared" si="10"/>
        <v>0</v>
      </c>
      <c r="H63" s="50">
        <f t="shared" si="10"/>
        <v>330.527451982</v>
      </c>
      <c r="I63" s="71">
        <f t="shared" si="10"/>
        <v>0.019654177</v>
      </c>
      <c r="J63" s="71">
        <f t="shared" si="10"/>
        <v>0</v>
      </c>
      <c r="K63" s="71">
        <f t="shared" si="10"/>
        <v>0</v>
      </c>
      <c r="L63" s="69">
        <f t="shared" si="10"/>
        <v>15.370822917</v>
      </c>
      <c r="M63" s="51">
        <f t="shared" si="10"/>
        <v>0</v>
      </c>
      <c r="N63" s="51">
        <f t="shared" si="10"/>
        <v>0</v>
      </c>
      <c r="O63" s="51">
        <f t="shared" si="10"/>
        <v>0</v>
      </c>
      <c r="P63" s="51">
        <f t="shared" si="10"/>
        <v>0</v>
      </c>
      <c r="Q63" s="76">
        <f t="shared" si="10"/>
        <v>0</v>
      </c>
      <c r="R63" s="50">
        <f t="shared" si="10"/>
        <v>159.154687943</v>
      </c>
      <c r="S63" s="71">
        <f t="shared" si="10"/>
        <v>0.003188431</v>
      </c>
      <c r="T63" s="71">
        <f t="shared" si="10"/>
        <v>0</v>
      </c>
      <c r="U63" s="71">
        <f t="shared" si="10"/>
        <v>0</v>
      </c>
      <c r="V63" s="69">
        <f t="shared" si="10"/>
        <v>2.603171251</v>
      </c>
      <c r="W63" s="50">
        <f t="shared" si="10"/>
        <v>0</v>
      </c>
      <c r="X63" s="71">
        <f t="shared" si="10"/>
        <v>0</v>
      </c>
      <c r="Y63" s="71">
        <f t="shared" si="10"/>
        <v>0</v>
      </c>
      <c r="Z63" s="71">
        <f t="shared" si="10"/>
        <v>0</v>
      </c>
      <c r="AA63" s="69">
        <f t="shared" si="10"/>
        <v>0</v>
      </c>
      <c r="AB63" s="50">
        <f t="shared" si="10"/>
        <v>1.686248347</v>
      </c>
      <c r="AC63" s="71">
        <f t="shared" si="10"/>
        <v>0</v>
      </c>
      <c r="AD63" s="71">
        <f t="shared" si="10"/>
        <v>0</v>
      </c>
      <c r="AE63" s="71">
        <f t="shared" si="10"/>
        <v>0</v>
      </c>
      <c r="AF63" s="69">
        <f t="shared" si="10"/>
        <v>0.011776629</v>
      </c>
      <c r="AG63" s="51">
        <f t="shared" si="10"/>
        <v>0</v>
      </c>
      <c r="AH63" s="51">
        <f t="shared" si="10"/>
        <v>0</v>
      </c>
      <c r="AI63" s="51">
        <f t="shared" si="10"/>
        <v>0</v>
      </c>
      <c r="AJ63" s="51">
        <f t="shared" si="10"/>
        <v>0</v>
      </c>
      <c r="AK63" s="76">
        <f t="shared" si="10"/>
        <v>0</v>
      </c>
      <c r="AL63" s="50">
        <f t="shared" si="10"/>
        <v>0.613777039</v>
      </c>
      <c r="AM63" s="71">
        <f t="shared" si="10"/>
        <v>0</v>
      </c>
      <c r="AN63" s="71">
        <f t="shared" si="10"/>
        <v>0</v>
      </c>
      <c r="AO63" s="71">
        <f t="shared" si="10"/>
        <v>0</v>
      </c>
      <c r="AP63" s="69">
        <f t="shared" si="10"/>
        <v>0</v>
      </c>
      <c r="AQ63" s="50">
        <f t="shared" si="10"/>
        <v>0</v>
      </c>
      <c r="AR63" s="71">
        <f t="shared" si="10"/>
        <v>0</v>
      </c>
      <c r="AS63" s="71">
        <f t="shared" si="10"/>
        <v>0</v>
      </c>
      <c r="AT63" s="71">
        <f t="shared" si="10"/>
        <v>0</v>
      </c>
      <c r="AU63" s="69">
        <f t="shared" si="10"/>
        <v>0</v>
      </c>
      <c r="AV63" s="50">
        <f t="shared" si="10"/>
        <v>2437.702430466</v>
      </c>
      <c r="AW63" s="71">
        <f t="shared" si="10"/>
        <v>13.961583069</v>
      </c>
      <c r="AX63" s="71">
        <f t="shared" si="10"/>
        <v>1.97856199</v>
      </c>
      <c r="AY63" s="71">
        <f t="shared" si="10"/>
        <v>0</v>
      </c>
      <c r="AZ63" s="69">
        <f t="shared" si="10"/>
        <v>363.335366844</v>
      </c>
      <c r="BA63" s="50">
        <f t="shared" si="10"/>
        <v>0</v>
      </c>
      <c r="BB63" s="71">
        <f t="shared" si="10"/>
        <v>0</v>
      </c>
      <c r="BC63" s="71">
        <f t="shared" si="10"/>
        <v>0</v>
      </c>
      <c r="BD63" s="71">
        <f t="shared" si="10"/>
        <v>0</v>
      </c>
      <c r="BE63" s="69">
        <f t="shared" si="10"/>
        <v>0</v>
      </c>
      <c r="BF63" s="50">
        <f t="shared" si="10"/>
        <v>841.7215</v>
      </c>
      <c r="BG63" s="71">
        <f t="shared" si="10"/>
        <v>2.250454149</v>
      </c>
      <c r="BH63" s="71">
        <f t="shared" si="10"/>
        <v>0</v>
      </c>
      <c r="BI63" s="71">
        <f t="shared" si="10"/>
        <v>0</v>
      </c>
      <c r="BJ63" s="69">
        <f t="shared" si="10"/>
        <v>70.893823259</v>
      </c>
      <c r="BK63" s="52">
        <f>SUM(BK62:BK62)</f>
        <v>4242.636412534999</v>
      </c>
      <c r="BL63" s="2"/>
      <c r="BM63" s="109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65" ht="12.75">
      <c r="A64" s="11" t="s">
        <v>68</v>
      </c>
      <c r="B64" s="18" t="s">
        <v>15</v>
      </c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30"/>
      <c r="BM64" s="109"/>
    </row>
    <row r="65" spans="1:65" ht="12.75">
      <c r="A65" s="11"/>
      <c r="B65" s="24" t="s">
        <v>143</v>
      </c>
      <c r="C65" s="73">
        <v>0</v>
      </c>
      <c r="D65" s="53">
        <v>20.02713334</v>
      </c>
      <c r="E65" s="45">
        <v>0</v>
      </c>
      <c r="F65" s="45">
        <v>0</v>
      </c>
      <c r="G65" s="54">
        <v>0</v>
      </c>
      <c r="H65" s="73">
        <v>9.790398242</v>
      </c>
      <c r="I65" s="45">
        <v>11.80092776</v>
      </c>
      <c r="J65" s="45">
        <v>0</v>
      </c>
      <c r="K65" s="45">
        <v>0</v>
      </c>
      <c r="L65" s="54">
        <v>18.91539099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3.268598304</v>
      </c>
      <c r="S65" s="45">
        <v>20.13227579</v>
      </c>
      <c r="T65" s="45">
        <v>0</v>
      </c>
      <c r="U65" s="45">
        <v>0</v>
      </c>
      <c r="V65" s="54">
        <v>1.733165112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</v>
      </c>
      <c r="AC65" s="45">
        <v>0</v>
      </c>
      <c r="AD65" s="45">
        <v>0</v>
      </c>
      <c r="AE65" s="45">
        <v>0</v>
      </c>
      <c r="AF65" s="54">
        <v>0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121.952506812</v>
      </c>
      <c r="AW65" s="45">
        <v>60.316861953</v>
      </c>
      <c r="AX65" s="45">
        <v>0</v>
      </c>
      <c r="AY65" s="45">
        <v>0</v>
      </c>
      <c r="AZ65" s="54">
        <v>234.054359343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46.184882355</v>
      </c>
      <c r="BG65" s="53">
        <v>6.320122296</v>
      </c>
      <c r="BH65" s="45">
        <v>0</v>
      </c>
      <c r="BI65" s="45">
        <v>0</v>
      </c>
      <c r="BJ65" s="54">
        <v>36.680502483</v>
      </c>
      <c r="BK65" s="49">
        <f aca="true" t="shared" si="11" ref="BK65:BK79">SUM(C65:BJ65)</f>
        <v>591.17712478</v>
      </c>
      <c r="BL65" s="27"/>
      <c r="BM65" s="109"/>
    </row>
    <row r="66" spans="1:65" ht="12.75">
      <c r="A66" s="11"/>
      <c r="B66" s="104" t="s">
        <v>144</v>
      </c>
      <c r="C66" s="73">
        <v>0</v>
      </c>
      <c r="D66" s="53">
        <v>51.247826314</v>
      </c>
      <c r="E66" s="45">
        <v>0</v>
      </c>
      <c r="F66" s="45">
        <v>0</v>
      </c>
      <c r="G66" s="54">
        <v>0</v>
      </c>
      <c r="H66" s="73">
        <v>2.901556332</v>
      </c>
      <c r="I66" s="45">
        <v>56.56476036</v>
      </c>
      <c r="J66" s="45">
        <v>0</v>
      </c>
      <c r="K66" s="45">
        <v>0</v>
      </c>
      <c r="L66" s="54">
        <v>24.777346053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0.618691781</v>
      </c>
      <c r="S66" s="45">
        <v>0</v>
      </c>
      <c r="T66" s="45">
        <v>0</v>
      </c>
      <c r="U66" s="45">
        <v>0</v>
      </c>
      <c r="V66" s="54">
        <v>6.498305902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5.987254277</v>
      </c>
      <c r="AW66" s="45">
        <v>55.281935538</v>
      </c>
      <c r="AX66" s="45">
        <v>0</v>
      </c>
      <c r="AY66" s="45">
        <v>0</v>
      </c>
      <c r="AZ66" s="54">
        <v>53.487931751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1.206687898</v>
      </c>
      <c r="BG66" s="53">
        <v>2.73509209</v>
      </c>
      <c r="BH66" s="45">
        <v>0</v>
      </c>
      <c r="BI66" s="45">
        <v>0</v>
      </c>
      <c r="BJ66" s="54">
        <v>13.91168202</v>
      </c>
      <c r="BK66" s="49">
        <f t="shared" si="11"/>
        <v>275.219070316</v>
      </c>
      <c r="BL66" s="27"/>
      <c r="BM66" s="109"/>
    </row>
    <row r="67" spans="1:65" ht="12.75">
      <c r="A67" s="11"/>
      <c r="B67" s="24" t="s">
        <v>145</v>
      </c>
      <c r="C67" s="73">
        <v>0</v>
      </c>
      <c r="D67" s="53">
        <v>0</v>
      </c>
      <c r="E67" s="45">
        <v>0</v>
      </c>
      <c r="F67" s="45">
        <v>0</v>
      </c>
      <c r="G67" s="54">
        <v>0</v>
      </c>
      <c r="H67" s="73">
        <v>2.125473589</v>
      </c>
      <c r="I67" s="45">
        <v>0.0298186</v>
      </c>
      <c r="J67" s="45">
        <v>0</v>
      </c>
      <c r="K67" s="45">
        <v>0</v>
      </c>
      <c r="L67" s="54">
        <v>2.078970716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0.68259626</v>
      </c>
      <c r="S67" s="45">
        <v>0</v>
      </c>
      <c r="T67" s="45">
        <v>0</v>
      </c>
      <c r="U67" s="45">
        <v>0</v>
      </c>
      <c r="V67" s="54">
        <v>0.412986651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0.00099283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20.391249938</v>
      </c>
      <c r="AW67" s="45">
        <v>5.11994954</v>
      </c>
      <c r="AX67" s="45">
        <v>0</v>
      </c>
      <c r="AY67" s="45">
        <v>0</v>
      </c>
      <c r="AZ67" s="54">
        <v>41.043856122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4.68202797</v>
      </c>
      <c r="BG67" s="53">
        <v>0</v>
      </c>
      <c r="BH67" s="45">
        <v>0</v>
      </c>
      <c r="BI67" s="45">
        <v>0</v>
      </c>
      <c r="BJ67" s="54">
        <v>2.806579657</v>
      </c>
      <c r="BK67" s="49">
        <f t="shared" si="11"/>
        <v>79.374501873</v>
      </c>
      <c r="BL67" s="27"/>
      <c r="BM67" s="109"/>
    </row>
    <row r="68" spans="1:65" ht="12.75">
      <c r="A68" s="11"/>
      <c r="B68" s="24" t="s">
        <v>146</v>
      </c>
      <c r="C68" s="73">
        <v>0</v>
      </c>
      <c r="D68" s="53">
        <v>0.888306354</v>
      </c>
      <c r="E68" s="45">
        <v>0</v>
      </c>
      <c r="F68" s="45">
        <v>0</v>
      </c>
      <c r="G68" s="54">
        <v>0</v>
      </c>
      <c r="H68" s="73">
        <v>581.705945626</v>
      </c>
      <c r="I68" s="45">
        <v>17.431556177</v>
      </c>
      <c r="J68" s="45">
        <v>0</v>
      </c>
      <c r="K68" s="45">
        <v>0</v>
      </c>
      <c r="L68" s="54">
        <v>156.040963676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164.743576673</v>
      </c>
      <c r="S68" s="45">
        <v>2.738791925</v>
      </c>
      <c r="T68" s="45">
        <v>0</v>
      </c>
      <c r="U68" s="45">
        <v>0</v>
      </c>
      <c r="V68" s="54">
        <v>12.921335651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2.549631395</v>
      </c>
      <c r="AC68" s="45">
        <v>0</v>
      </c>
      <c r="AD68" s="45">
        <v>0</v>
      </c>
      <c r="AE68" s="45">
        <v>0</v>
      </c>
      <c r="AF68" s="54">
        <v>0.003606633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1.761289118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6.58925</v>
      </c>
      <c r="AS68" s="45">
        <v>0</v>
      </c>
      <c r="AT68" s="45">
        <v>0</v>
      </c>
      <c r="AU68" s="54">
        <v>0</v>
      </c>
      <c r="AV68" s="73">
        <v>3161.072306053</v>
      </c>
      <c r="AW68" s="45">
        <v>149.22731438900001</v>
      </c>
      <c r="AX68" s="45">
        <v>0</v>
      </c>
      <c r="AY68" s="45">
        <v>0</v>
      </c>
      <c r="AZ68" s="54">
        <v>892.171418576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923.3498351129999</v>
      </c>
      <c r="BG68" s="53">
        <v>17.198705548</v>
      </c>
      <c r="BH68" s="45">
        <v>0</v>
      </c>
      <c r="BI68" s="45">
        <v>0</v>
      </c>
      <c r="BJ68" s="54">
        <v>54.553741279</v>
      </c>
      <c r="BK68" s="49">
        <f t="shared" si="11"/>
        <v>6144.947574186001</v>
      </c>
      <c r="BL68" s="27"/>
      <c r="BM68" s="109"/>
    </row>
    <row r="69" spans="1:65" ht="12.75">
      <c r="A69" s="11"/>
      <c r="B69" s="24" t="s">
        <v>147</v>
      </c>
      <c r="C69" s="73">
        <v>0</v>
      </c>
      <c r="D69" s="53">
        <v>29.84680433</v>
      </c>
      <c r="E69" s="45">
        <v>0</v>
      </c>
      <c r="F69" s="45">
        <v>0</v>
      </c>
      <c r="G69" s="54">
        <v>0</v>
      </c>
      <c r="H69" s="73">
        <v>219.715946054</v>
      </c>
      <c r="I69" s="45">
        <v>76.271788442</v>
      </c>
      <c r="J69" s="45">
        <v>0</v>
      </c>
      <c r="K69" s="45">
        <v>0</v>
      </c>
      <c r="L69" s="54">
        <v>247.339878942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72.042271618</v>
      </c>
      <c r="S69" s="45">
        <v>3.259147894</v>
      </c>
      <c r="T69" s="45">
        <v>0</v>
      </c>
      <c r="U69" s="45">
        <v>0</v>
      </c>
      <c r="V69" s="54">
        <v>20.572371152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1.154813981</v>
      </c>
      <c r="AC69" s="45">
        <v>0</v>
      </c>
      <c r="AD69" s="45">
        <v>0</v>
      </c>
      <c r="AE69" s="45">
        <v>0</v>
      </c>
      <c r="AF69" s="54">
        <v>0.089718428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0.715697033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2317.495318114</v>
      </c>
      <c r="AW69" s="45">
        <v>275.25506252</v>
      </c>
      <c r="AX69" s="45">
        <v>0</v>
      </c>
      <c r="AY69" s="45">
        <v>0</v>
      </c>
      <c r="AZ69" s="54">
        <v>1422.547675186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650.222178967</v>
      </c>
      <c r="BG69" s="53">
        <v>33.086010344</v>
      </c>
      <c r="BH69" s="45">
        <v>0</v>
      </c>
      <c r="BI69" s="45">
        <v>0</v>
      </c>
      <c r="BJ69" s="54">
        <v>161.803431124</v>
      </c>
      <c r="BK69" s="49">
        <f t="shared" si="11"/>
        <v>5531.418114129</v>
      </c>
      <c r="BL69" s="27"/>
      <c r="BM69" s="109"/>
    </row>
    <row r="70" spans="1:65" ht="12.75">
      <c r="A70" s="11"/>
      <c r="B70" s="24" t="s">
        <v>148</v>
      </c>
      <c r="C70" s="73">
        <v>0</v>
      </c>
      <c r="D70" s="53">
        <v>269.26949959</v>
      </c>
      <c r="E70" s="45">
        <v>0</v>
      </c>
      <c r="F70" s="45">
        <v>0</v>
      </c>
      <c r="G70" s="54">
        <v>0</v>
      </c>
      <c r="H70" s="73">
        <v>7.295007706</v>
      </c>
      <c r="I70" s="45">
        <v>86.958250686</v>
      </c>
      <c r="J70" s="45">
        <v>0</v>
      </c>
      <c r="K70" s="45">
        <v>0</v>
      </c>
      <c r="L70" s="54">
        <v>203.156753572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1.756565647</v>
      </c>
      <c r="S70" s="45">
        <v>3.086361572</v>
      </c>
      <c r="T70" s="45">
        <v>0</v>
      </c>
      <c r="U70" s="45">
        <v>0</v>
      </c>
      <c r="V70" s="54">
        <v>4.005582304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0.03102996</v>
      </c>
      <c r="AC70" s="45">
        <v>0</v>
      </c>
      <c r="AD70" s="45">
        <v>0</v>
      </c>
      <c r="AE70" s="45">
        <v>0</v>
      </c>
      <c r="AF70" s="54">
        <v>0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0.000727394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0</v>
      </c>
      <c r="AS70" s="45">
        <v>0</v>
      </c>
      <c r="AT70" s="45">
        <v>0</v>
      </c>
      <c r="AU70" s="54">
        <v>0</v>
      </c>
      <c r="AV70" s="73">
        <v>145.312488513</v>
      </c>
      <c r="AW70" s="45">
        <v>142.104611513</v>
      </c>
      <c r="AX70" s="45">
        <v>0</v>
      </c>
      <c r="AY70" s="45">
        <v>0</v>
      </c>
      <c r="AZ70" s="54">
        <v>578.502100933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41.244573139</v>
      </c>
      <c r="BG70" s="53">
        <v>23.627947622</v>
      </c>
      <c r="BH70" s="45">
        <v>0.26966774</v>
      </c>
      <c r="BI70" s="45">
        <v>0</v>
      </c>
      <c r="BJ70" s="54">
        <v>86.295850472</v>
      </c>
      <c r="BK70" s="49">
        <f t="shared" si="11"/>
        <v>1592.917018363</v>
      </c>
      <c r="BL70" s="27"/>
      <c r="BM70" s="109"/>
    </row>
    <row r="71" spans="1:65" ht="12.75">
      <c r="A71" s="11"/>
      <c r="B71" s="24" t="s">
        <v>149</v>
      </c>
      <c r="C71" s="73">
        <v>0</v>
      </c>
      <c r="D71" s="53">
        <v>0</v>
      </c>
      <c r="E71" s="45">
        <v>0</v>
      </c>
      <c r="F71" s="45">
        <v>0</v>
      </c>
      <c r="G71" s="54">
        <v>0</v>
      </c>
      <c r="H71" s="73">
        <v>0.384795948</v>
      </c>
      <c r="I71" s="45">
        <v>0</v>
      </c>
      <c r="J71" s="45">
        <v>0</v>
      </c>
      <c r="K71" s="45">
        <v>0</v>
      </c>
      <c r="L71" s="54">
        <v>0.121353917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0.027717652</v>
      </c>
      <c r="S71" s="45">
        <v>0</v>
      </c>
      <c r="T71" s="45">
        <v>0</v>
      </c>
      <c r="U71" s="45">
        <v>0</v>
      </c>
      <c r="V71" s="54">
        <v>0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</v>
      </c>
      <c r="AC71" s="45">
        <v>0</v>
      </c>
      <c r="AD71" s="45">
        <v>0</v>
      </c>
      <c r="AE71" s="45">
        <v>0</v>
      </c>
      <c r="AF71" s="54">
        <v>0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0</v>
      </c>
      <c r="AS71" s="45">
        <v>0</v>
      </c>
      <c r="AT71" s="45">
        <v>0</v>
      </c>
      <c r="AU71" s="54">
        <v>0</v>
      </c>
      <c r="AV71" s="73">
        <v>6.968076203</v>
      </c>
      <c r="AW71" s="45">
        <v>1.46673406</v>
      </c>
      <c r="AX71" s="45">
        <v>0</v>
      </c>
      <c r="AY71" s="45">
        <v>0</v>
      </c>
      <c r="AZ71" s="54">
        <v>23.415500725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0.612915811</v>
      </c>
      <c r="BG71" s="53">
        <v>0</v>
      </c>
      <c r="BH71" s="45">
        <v>0</v>
      </c>
      <c r="BI71" s="45">
        <v>0</v>
      </c>
      <c r="BJ71" s="54">
        <v>0.184133</v>
      </c>
      <c r="BK71" s="49">
        <f t="shared" si="11"/>
        <v>33.181227316000005</v>
      </c>
      <c r="BL71" s="27"/>
      <c r="BM71" s="109"/>
    </row>
    <row r="72" spans="1:65" ht="12.75">
      <c r="A72" s="11"/>
      <c r="B72" s="24" t="s">
        <v>150</v>
      </c>
      <c r="C72" s="73">
        <v>0</v>
      </c>
      <c r="D72" s="53">
        <v>200.296552789</v>
      </c>
      <c r="E72" s="45">
        <v>0</v>
      </c>
      <c r="F72" s="45">
        <v>0</v>
      </c>
      <c r="G72" s="54">
        <v>0</v>
      </c>
      <c r="H72" s="73">
        <v>93.084528061</v>
      </c>
      <c r="I72" s="45">
        <v>84.193083776</v>
      </c>
      <c r="J72" s="45">
        <v>0</v>
      </c>
      <c r="K72" s="45">
        <v>0</v>
      </c>
      <c r="L72" s="54">
        <v>216.851852362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22.326867353</v>
      </c>
      <c r="S72" s="45">
        <v>0</v>
      </c>
      <c r="T72" s="45">
        <v>0</v>
      </c>
      <c r="U72" s="45">
        <v>0</v>
      </c>
      <c r="V72" s="54">
        <v>0.853061503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0.815195336</v>
      </c>
      <c r="AC72" s="45">
        <v>0</v>
      </c>
      <c r="AD72" s="45">
        <v>0</v>
      </c>
      <c r="AE72" s="45">
        <v>0</v>
      </c>
      <c r="AF72" s="54">
        <v>0.00779303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0.215796047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62.608671929</v>
      </c>
      <c r="AS72" s="45">
        <v>0</v>
      </c>
      <c r="AT72" s="45">
        <v>0</v>
      </c>
      <c r="AU72" s="54">
        <v>0</v>
      </c>
      <c r="AV72" s="73">
        <v>1501.204018583</v>
      </c>
      <c r="AW72" s="45">
        <v>88.035714607</v>
      </c>
      <c r="AX72" s="45">
        <v>0.108423789</v>
      </c>
      <c r="AY72" s="45">
        <v>0</v>
      </c>
      <c r="AZ72" s="54">
        <v>470.439498982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272.634669106</v>
      </c>
      <c r="BG72" s="53">
        <v>13.371160153</v>
      </c>
      <c r="BH72" s="45">
        <v>0</v>
      </c>
      <c r="BI72" s="45">
        <v>0</v>
      </c>
      <c r="BJ72" s="54">
        <v>34.494905401</v>
      </c>
      <c r="BK72" s="49">
        <f t="shared" si="11"/>
        <v>3061.5417928069996</v>
      </c>
      <c r="BL72" s="27"/>
      <c r="BM72" s="109"/>
    </row>
    <row r="73" spans="1:65" ht="12.75">
      <c r="A73" s="11"/>
      <c r="B73" s="24" t="s">
        <v>151</v>
      </c>
      <c r="C73" s="73">
        <v>0</v>
      </c>
      <c r="D73" s="53">
        <v>59.927709068</v>
      </c>
      <c r="E73" s="45">
        <v>0</v>
      </c>
      <c r="F73" s="45">
        <v>0</v>
      </c>
      <c r="G73" s="54">
        <v>0</v>
      </c>
      <c r="H73" s="73">
        <v>33.71494146</v>
      </c>
      <c r="I73" s="45">
        <v>7.21194252</v>
      </c>
      <c r="J73" s="45">
        <v>0</v>
      </c>
      <c r="K73" s="45">
        <v>0</v>
      </c>
      <c r="L73" s="54">
        <v>61.715879492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6.905947577</v>
      </c>
      <c r="S73" s="45">
        <v>0.334031296</v>
      </c>
      <c r="T73" s="45">
        <v>0</v>
      </c>
      <c r="U73" s="45">
        <v>0</v>
      </c>
      <c r="V73" s="54">
        <v>0.926504256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0.909694088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0.343956074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781.173245193</v>
      </c>
      <c r="AW73" s="45">
        <v>92.486230968</v>
      </c>
      <c r="AX73" s="45">
        <v>0</v>
      </c>
      <c r="AY73" s="45">
        <v>0</v>
      </c>
      <c r="AZ73" s="54">
        <v>297.173509788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130.754634026</v>
      </c>
      <c r="BG73" s="53">
        <v>13.447903908</v>
      </c>
      <c r="BH73" s="45">
        <v>0.024803187</v>
      </c>
      <c r="BI73" s="45">
        <v>0</v>
      </c>
      <c r="BJ73" s="54">
        <v>40.670633325</v>
      </c>
      <c r="BK73" s="49">
        <f t="shared" si="11"/>
        <v>1527.721566226</v>
      </c>
      <c r="BL73" s="27"/>
      <c r="BM73" s="109"/>
    </row>
    <row r="74" spans="1:65" ht="25.5">
      <c r="A74" s="11"/>
      <c r="B74" s="24" t="s">
        <v>152</v>
      </c>
      <c r="C74" s="73">
        <v>0</v>
      </c>
      <c r="D74" s="53">
        <v>0.94100462</v>
      </c>
      <c r="E74" s="45">
        <v>0</v>
      </c>
      <c r="F74" s="45">
        <v>0</v>
      </c>
      <c r="G74" s="54">
        <v>0</v>
      </c>
      <c r="H74" s="73">
        <v>73.700835066</v>
      </c>
      <c r="I74" s="45">
        <v>3.555352385</v>
      </c>
      <c r="J74" s="45">
        <v>0</v>
      </c>
      <c r="K74" s="45">
        <v>0</v>
      </c>
      <c r="L74" s="54">
        <v>38.109042255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28.79637896</v>
      </c>
      <c r="S74" s="45">
        <v>0.012910775</v>
      </c>
      <c r="T74" s="45">
        <v>0</v>
      </c>
      <c r="U74" s="45">
        <v>0</v>
      </c>
      <c r="V74" s="54">
        <v>4.329473308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0.114383076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0.065264347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156.17687754</v>
      </c>
      <c r="AW74" s="45">
        <v>8.28732631</v>
      </c>
      <c r="AX74" s="45">
        <v>0</v>
      </c>
      <c r="AY74" s="45">
        <v>0</v>
      </c>
      <c r="AZ74" s="54">
        <v>61.536001334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53.835577744</v>
      </c>
      <c r="BG74" s="53">
        <v>1.077563817</v>
      </c>
      <c r="BH74" s="45">
        <v>0</v>
      </c>
      <c r="BI74" s="45">
        <v>0</v>
      </c>
      <c r="BJ74" s="54">
        <v>12.66062105</v>
      </c>
      <c r="BK74" s="49">
        <f t="shared" si="11"/>
        <v>443.19861258699996</v>
      </c>
      <c r="BL74" s="27"/>
      <c r="BM74" s="109"/>
    </row>
    <row r="75" spans="1:65" ht="12.75">
      <c r="A75" s="11"/>
      <c r="B75" s="24" t="s">
        <v>153</v>
      </c>
      <c r="C75" s="73">
        <v>0</v>
      </c>
      <c r="D75" s="53">
        <v>5.4298365</v>
      </c>
      <c r="E75" s="45">
        <v>0</v>
      </c>
      <c r="F75" s="45">
        <v>0</v>
      </c>
      <c r="G75" s="54">
        <v>0</v>
      </c>
      <c r="H75" s="73">
        <v>13.865972163</v>
      </c>
      <c r="I75" s="45">
        <v>13.699961961</v>
      </c>
      <c r="J75" s="45">
        <v>0</v>
      </c>
      <c r="K75" s="45">
        <v>0</v>
      </c>
      <c r="L75" s="54">
        <v>9.845367077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4.997002031</v>
      </c>
      <c r="S75" s="45">
        <v>0</v>
      </c>
      <c r="T75" s="45">
        <v>0</v>
      </c>
      <c r="U75" s="45">
        <v>0</v>
      </c>
      <c r="V75" s="54">
        <v>2.589834663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0.003130994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0.019724279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31.188294511</v>
      </c>
      <c r="AW75" s="45">
        <v>10.900782953</v>
      </c>
      <c r="AX75" s="45">
        <v>0</v>
      </c>
      <c r="AY75" s="45">
        <v>0</v>
      </c>
      <c r="AZ75" s="54">
        <v>29.343560272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9.785225579</v>
      </c>
      <c r="BG75" s="53">
        <v>1.286171197</v>
      </c>
      <c r="BH75" s="45">
        <v>0</v>
      </c>
      <c r="BI75" s="45">
        <v>0</v>
      </c>
      <c r="BJ75" s="54">
        <v>1.940603055</v>
      </c>
      <c r="BK75" s="49">
        <f>SUM(C75:BJ75)</f>
        <v>134.895467235</v>
      </c>
      <c r="BL75" s="27"/>
      <c r="BM75" s="109"/>
    </row>
    <row r="76" spans="1:65" ht="12.75">
      <c r="A76" s="11"/>
      <c r="B76" s="24" t="s">
        <v>154</v>
      </c>
      <c r="C76" s="73">
        <v>0</v>
      </c>
      <c r="D76" s="53">
        <v>106.067261847</v>
      </c>
      <c r="E76" s="45">
        <v>0</v>
      </c>
      <c r="F76" s="45">
        <v>0</v>
      </c>
      <c r="G76" s="54">
        <v>0</v>
      </c>
      <c r="H76" s="73">
        <v>113.432757355</v>
      </c>
      <c r="I76" s="45">
        <v>171.585722896</v>
      </c>
      <c r="J76" s="45">
        <v>0</v>
      </c>
      <c r="K76" s="45">
        <v>0</v>
      </c>
      <c r="L76" s="54">
        <v>330.120171715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27.136161778</v>
      </c>
      <c r="S76" s="45">
        <v>11.453001963</v>
      </c>
      <c r="T76" s="45">
        <v>0</v>
      </c>
      <c r="U76" s="45">
        <v>0</v>
      </c>
      <c r="V76" s="54">
        <v>18.985010866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0.183853397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0.168099455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1399.427037182</v>
      </c>
      <c r="AW76" s="45">
        <v>393.255830387</v>
      </c>
      <c r="AX76" s="45">
        <v>0</v>
      </c>
      <c r="AY76" s="45">
        <v>0</v>
      </c>
      <c r="AZ76" s="54">
        <v>2163.837000131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376.75</v>
      </c>
      <c r="BG76" s="53">
        <v>40.13466566</v>
      </c>
      <c r="BH76" s="45">
        <v>0</v>
      </c>
      <c r="BI76" s="45">
        <v>0</v>
      </c>
      <c r="BJ76" s="54">
        <v>198.407774209</v>
      </c>
      <c r="BK76" s="49">
        <f>SUM(C76:BJ76)</f>
        <v>5350.944348841001</v>
      </c>
      <c r="BM76" s="109"/>
    </row>
    <row r="77" spans="1:65" ht="12.75">
      <c r="A77" s="11"/>
      <c r="B77" s="24" t="s">
        <v>155</v>
      </c>
      <c r="C77" s="73">
        <v>0</v>
      </c>
      <c r="D77" s="53">
        <v>165.021690218</v>
      </c>
      <c r="E77" s="45">
        <v>0</v>
      </c>
      <c r="F77" s="45">
        <v>0</v>
      </c>
      <c r="G77" s="54">
        <v>0</v>
      </c>
      <c r="H77" s="73">
        <v>56.411376094</v>
      </c>
      <c r="I77" s="45">
        <v>422.373370626</v>
      </c>
      <c r="J77" s="45">
        <v>0</v>
      </c>
      <c r="K77" s="45">
        <v>0</v>
      </c>
      <c r="L77" s="54">
        <v>384.782212104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13.601319658</v>
      </c>
      <c r="S77" s="45">
        <v>5.674120595</v>
      </c>
      <c r="T77" s="45">
        <v>0</v>
      </c>
      <c r="U77" s="45">
        <v>0</v>
      </c>
      <c r="V77" s="54">
        <v>5.790507403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0.090150634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0.081450564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22.593077268</v>
      </c>
      <c r="AS77" s="45">
        <v>0</v>
      </c>
      <c r="AT77" s="45">
        <v>0</v>
      </c>
      <c r="AU77" s="54">
        <v>0</v>
      </c>
      <c r="AV77" s="73">
        <v>583.285909648</v>
      </c>
      <c r="AW77" s="45">
        <v>208.535574988</v>
      </c>
      <c r="AX77" s="45">
        <v>0</v>
      </c>
      <c r="AY77" s="45">
        <v>0</v>
      </c>
      <c r="AZ77" s="54">
        <v>884.514177787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116.047521017</v>
      </c>
      <c r="BG77" s="53">
        <v>8.458978104</v>
      </c>
      <c r="BH77" s="45">
        <v>0</v>
      </c>
      <c r="BI77" s="45">
        <v>0</v>
      </c>
      <c r="BJ77" s="54">
        <v>48.711003814</v>
      </c>
      <c r="BK77" s="49">
        <f>SUM(C77:BJ77)</f>
        <v>2925.9724405219995</v>
      </c>
      <c r="BM77" s="109"/>
    </row>
    <row r="78" spans="1:65" ht="12.75">
      <c r="A78" s="11"/>
      <c r="B78" s="24" t="s">
        <v>156</v>
      </c>
      <c r="C78" s="73">
        <v>0</v>
      </c>
      <c r="D78" s="53">
        <v>0.664404941</v>
      </c>
      <c r="E78" s="45">
        <v>0</v>
      </c>
      <c r="F78" s="45">
        <v>0</v>
      </c>
      <c r="G78" s="54">
        <v>0</v>
      </c>
      <c r="H78" s="73">
        <v>6.395513205</v>
      </c>
      <c r="I78" s="45">
        <v>6.889123053</v>
      </c>
      <c r="J78" s="45">
        <v>0</v>
      </c>
      <c r="K78" s="45">
        <v>0</v>
      </c>
      <c r="L78" s="54">
        <v>17.130507162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1.441084773</v>
      </c>
      <c r="S78" s="45">
        <v>0.148153</v>
      </c>
      <c r="T78" s="45">
        <v>0</v>
      </c>
      <c r="U78" s="45">
        <v>0</v>
      </c>
      <c r="V78" s="54">
        <v>2.622156301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0.001295824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0.005773073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159.018830484</v>
      </c>
      <c r="AW78" s="45">
        <v>153.174712816</v>
      </c>
      <c r="AX78" s="45">
        <v>0</v>
      </c>
      <c r="AY78" s="45">
        <v>0</v>
      </c>
      <c r="AZ78" s="54">
        <v>387.216169051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33.737236312</v>
      </c>
      <c r="BG78" s="53">
        <v>11.328335578</v>
      </c>
      <c r="BH78" s="45">
        <v>0</v>
      </c>
      <c r="BI78" s="45">
        <v>0</v>
      </c>
      <c r="BJ78" s="54">
        <v>57.595416256</v>
      </c>
      <c r="BK78" s="49">
        <f>SUM(C78:BJ78)</f>
        <v>837.3687118290001</v>
      </c>
      <c r="BM78" s="109"/>
    </row>
    <row r="79" spans="1:65" ht="12.75">
      <c r="A79" s="11"/>
      <c r="B79" s="24" t="s">
        <v>157</v>
      </c>
      <c r="C79" s="73">
        <v>0</v>
      </c>
      <c r="D79" s="53">
        <v>6.971850751</v>
      </c>
      <c r="E79" s="45">
        <v>0</v>
      </c>
      <c r="F79" s="45">
        <v>0</v>
      </c>
      <c r="G79" s="54">
        <v>0</v>
      </c>
      <c r="H79" s="73">
        <v>70.744097716</v>
      </c>
      <c r="I79" s="45">
        <v>59.212841835</v>
      </c>
      <c r="J79" s="45">
        <v>0</v>
      </c>
      <c r="K79" s="45">
        <v>0</v>
      </c>
      <c r="L79" s="54">
        <v>87.743577263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14.596406795</v>
      </c>
      <c r="S79" s="45">
        <v>0.234314585</v>
      </c>
      <c r="T79" s="45">
        <v>0</v>
      </c>
      <c r="U79" s="45">
        <v>0</v>
      </c>
      <c r="V79" s="54">
        <v>1.730075409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0.288865583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0.101353414</v>
      </c>
      <c r="AM79" s="45">
        <v>0</v>
      </c>
      <c r="AN79" s="45">
        <v>0</v>
      </c>
      <c r="AO79" s="45">
        <v>0</v>
      </c>
      <c r="AP79" s="54">
        <v>0.075062709</v>
      </c>
      <c r="AQ79" s="73">
        <v>0</v>
      </c>
      <c r="AR79" s="53">
        <v>0.240632667</v>
      </c>
      <c r="AS79" s="45">
        <v>0</v>
      </c>
      <c r="AT79" s="45">
        <v>0</v>
      </c>
      <c r="AU79" s="54">
        <v>0</v>
      </c>
      <c r="AV79" s="73">
        <v>1205.876491327</v>
      </c>
      <c r="AW79" s="45">
        <v>185.528353982</v>
      </c>
      <c r="AX79" s="45">
        <v>0</v>
      </c>
      <c r="AY79" s="45">
        <v>0</v>
      </c>
      <c r="AZ79" s="54">
        <v>663.447747955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208.207051426</v>
      </c>
      <c r="BG79" s="53">
        <v>44.128897731</v>
      </c>
      <c r="BH79" s="45">
        <v>0</v>
      </c>
      <c r="BI79" s="45">
        <v>0</v>
      </c>
      <c r="BJ79" s="54">
        <v>76.967159319</v>
      </c>
      <c r="BK79" s="49">
        <f t="shared" si="11"/>
        <v>2626.094780467</v>
      </c>
      <c r="BL79" s="27"/>
      <c r="BM79" s="109"/>
    </row>
    <row r="80" spans="1:65" ht="12.75">
      <c r="A80" s="36"/>
      <c r="B80" s="37" t="s">
        <v>77</v>
      </c>
      <c r="C80" s="81">
        <f>SUM(C65:C79)</f>
        <v>0</v>
      </c>
      <c r="D80" s="81">
        <f aca="true" t="shared" si="12" ref="D80:BJ80">SUM(D65:D79)</f>
        <v>916.599880662</v>
      </c>
      <c r="E80" s="81">
        <f t="shared" si="12"/>
        <v>0</v>
      </c>
      <c r="F80" s="81">
        <f t="shared" si="12"/>
        <v>0</v>
      </c>
      <c r="G80" s="81">
        <f t="shared" si="12"/>
        <v>0</v>
      </c>
      <c r="H80" s="81">
        <f t="shared" si="12"/>
        <v>1285.269144617</v>
      </c>
      <c r="I80" s="81">
        <f t="shared" si="12"/>
        <v>1017.778501077</v>
      </c>
      <c r="J80" s="81">
        <f t="shared" si="12"/>
        <v>0</v>
      </c>
      <c r="K80" s="81">
        <f t="shared" si="12"/>
        <v>0</v>
      </c>
      <c r="L80" s="81">
        <f t="shared" si="12"/>
        <v>1798.7292672959995</v>
      </c>
      <c r="M80" s="81">
        <f t="shared" si="12"/>
        <v>0</v>
      </c>
      <c r="N80" s="81">
        <f t="shared" si="12"/>
        <v>0</v>
      </c>
      <c r="O80" s="81">
        <f t="shared" si="12"/>
        <v>0</v>
      </c>
      <c r="P80" s="81">
        <f t="shared" si="12"/>
        <v>0</v>
      </c>
      <c r="Q80" s="81">
        <f t="shared" si="12"/>
        <v>0</v>
      </c>
      <c r="R80" s="81">
        <f t="shared" si="12"/>
        <v>362.94118686000013</v>
      </c>
      <c r="S80" s="81">
        <f t="shared" si="12"/>
        <v>47.073109395</v>
      </c>
      <c r="T80" s="81">
        <f t="shared" si="12"/>
        <v>0</v>
      </c>
      <c r="U80" s="81">
        <f t="shared" si="12"/>
        <v>0</v>
      </c>
      <c r="V80" s="81">
        <f t="shared" si="12"/>
        <v>83.970370481</v>
      </c>
      <c r="W80" s="81">
        <f t="shared" si="12"/>
        <v>0</v>
      </c>
      <c r="X80" s="81">
        <f t="shared" si="12"/>
        <v>0</v>
      </c>
      <c r="Y80" s="81">
        <f t="shared" si="12"/>
        <v>0</v>
      </c>
      <c r="Z80" s="81">
        <f t="shared" si="12"/>
        <v>0</v>
      </c>
      <c r="AA80" s="81">
        <f t="shared" si="12"/>
        <v>0</v>
      </c>
      <c r="AB80" s="81">
        <f t="shared" si="12"/>
        <v>6.142044267999999</v>
      </c>
      <c r="AC80" s="81">
        <f t="shared" si="12"/>
        <v>0</v>
      </c>
      <c r="AD80" s="81">
        <f t="shared" si="12"/>
        <v>0</v>
      </c>
      <c r="AE80" s="81">
        <f t="shared" si="12"/>
        <v>0</v>
      </c>
      <c r="AF80" s="81">
        <f t="shared" si="12"/>
        <v>0.10111809100000001</v>
      </c>
      <c r="AG80" s="81">
        <f t="shared" si="12"/>
        <v>0</v>
      </c>
      <c r="AH80" s="81">
        <f t="shared" si="12"/>
        <v>0</v>
      </c>
      <c r="AI80" s="81">
        <f t="shared" si="12"/>
        <v>0</v>
      </c>
      <c r="AJ80" s="81">
        <f t="shared" si="12"/>
        <v>0</v>
      </c>
      <c r="AK80" s="81">
        <f t="shared" si="12"/>
        <v>0</v>
      </c>
      <c r="AL80" s="81">
        <f t="shared" si="12"/>
        <v>3.480123628</v>
      </c>
      <c r="AM80" s="81">
        <f t="shared" si="12"/>
        <v>0</v>
      </c>
      <c r="AN80" s="81">
        <f t="shared" si="12"/>
        <v>0</v>
      </c>
      <c r="AO80" s="81">
        <f t="shared" si="12"/>
        <v>0</v>
      </c>
      <c r="AP80" s="81">
        <f t="shared" si="12"/>
        <v>0.075062709</v>
      </c>
      <c r="AQ80" s="81">
        <f t="shared" si="12"/>
        <v>0</v>
      </c>
      <c r="AR80" s="81">
        <f t="shared" si="12"/>
        <v>92.031631864</v>
      </c>
      <c r="AS80" s="81">
        <f t="shared" si="12"/>
        <v>0</v>
      </c>
      <c r="AT80" s="81">
        <f t="shared" si="12"/>
        <v>0</v>
      </c>
      <c r="AU80" s="81">
        <f t="shared" si="12"/>
        <v>0</v>
      </c>
      <c r="AV80" s="81">
        <f t="shared" si="12"/>
        <v>11596.529904378001</v>
      </c>
      <c r="AW80" s="81">
        <f t="shared" si="12"/>
        <v>1828.976996524</v>
      </c>
      <c r="AX80" s="81">
        <f t="shared" si="12"/>
        <v>0.108423789</v>
      </c>
      <c r="AY80" s="81">
        <f t="shared" si="12"/>
        <v>0</v>
      </c>
      <c r="AZ80" s="81">
        <f t="shared" si="12"/>
        <v>8202.730507936</v>
      </c>
      <c r="BA80" s="81">
        <f t="shared" si="12"/>
        <v>0</v>
      </c>
      <c r="BB80" s="81">
        <f t="shared" si="12"/>
        <v>0</v>
      </c>
      <c r="BC80" s="81">
        <f t="shared" si="12"/>
        <v>0</v>
      </c>
      <c r="BD80" s="81">
        <f t="shared" si="12"/>
        <v>0</v>
      </c>
      <c r="BE80" s="81">
        <f t="shared" si="12"/>
        <v>0</v>
      </c>
      <c r="BF80" s="81">
        <f t="shared" si="12"/>
        <v>2869.2550164629993</v>
      </c>
      <c r="BG80" s="81">
        <f t="shared" si="12"/>
        <v>216.20155404800002</v>
      </c>
      <c r="BH80" s="81">
        <f t="shared" si="12"/>
        <v>0.294470927</v>
      </c>
      <c r="BI80" s="81">
        <f t="shared" si="12"/>
        <v>0</v>
      </c>
      <c r="BJ80" s="81">
        <f t="shared" si="12"/>
        <v>827.6840364639999</v>
      </c>
      <c r="BK80" s="105">
        <f>SUM(C80:BJ80)</f>
        <v>31155.972351477</v>
      </c>
      <c r="BL80" s="27"/>
      <c r="BM80" s="109"/>
    </row>
    <row r="81" spans="1:65" ht="12.75">
      <c r="A81" s="36"/>
      <c r="B81" s="38" t="s">
        <v>75</v>
      </c>
      <c r="C81" s="50">
        <f aca="true" t="shared" si="13" ref="C81:AH81">+C80+C63</f>
        <v>0</v>
      </c>
      <c r="D81" s="71">
        <f t="shared" si="13"/>
        <v>917.401794704</v>
      </c>
      <c r="E81" s="71">
        <f t="shared" si="13"/>
        <v>0</v>
      </c>
      <c r="F81" s="71">
        <f t="shared" si="13"/>
        <v>0</v>
      </c>
      <c r="G81" s="69">
        <f t="shared" si="13"/>
        <v>0</v>
      </c>
      <c r="H81" s="50">
        <f t="shared" si="13"/>
        <v>1615.796596599</v>
      </c>
      <c r="I81" s="71">
        <f t="shared" si="13"/>
        <v>1017.798155254</v>
      </c>
      <c r="J81" s="71">
        <f t="shared" si="13"/>
        <v>0</v>
      </c>
      <c r="K81" s="71">
        <f t="shared" si="13"/>
        <v>0</v>
      </c>
      <c r="L81" s="69">
        <f t="shared" si="13"/>
        <v>1814.1000902129995</v>
      </c>
      <c r="M81" s="50">
        <f t="shared" si="13"/>
        <v>0</v>
      </c>
      <c r="N81" s="71">
        <f t="shared" si="13"/>
        <v>0</v>
      </c>
      <c r="O81" s="71">
        <f t="shared" si="13"/>
        <v>0</v>
      </c>
      <c r="P81" s="71">
        <f t="shared" si="13"/>
        <v>0</v>
      </c>
      <c r="Q81" s="69">
        <f t="shared" si="13"/>
        <v>0</v>
      </c>
      <c r="R81" s="50">
        <f t="shared" si="13"/>
        <v>522.0958748030001</v>
      </c>
      <c r="S81" s="71">
        <f t="shared" si="13"/>
        <v>47.076297826</v>
      </c>
      <c r="T81" s="71">
        <f t="shared" si="13"/>
        <v>0</v>
      </c>
      <c r="U81" s="71">
        <f t="shared" si="13"/>
        <v>0</v>
      </c>
      <c r="V81" s="69">
        <f t="shared" si="13"/>
        <v>86.57354173200001</v>
      </c>
      <c r="W81" s="50">
        <f t="shared" si="13"/>
        <v>0</v>
      </c>
      <c r="X81" s="71">
        <f t="shared" si="13"/>
        <v>0</v>
      </c>
      <c r="Y81" s="71">
        <f t="shared" si="13"/>
        <v>0</v>
      </c>
      <c r="Z81" s="71">
        <f t="shared" si="13"/>
        <v>0</v>
      </c>
      <c r="AA81" s="69">
        <f t="shared" si="13"/>
        <v>0</v>
      </c>
      <c r="AB81" s="50">
        <f t="shared" si="13"/>
        <v>7.828292615</v>
      </c>
      <c r="AC81" s="71">
        <f t="shared" si="13"/>
        <v>0</v>
      </c>
      <c r="AD81" s="71">
        <f t="shared" si="13"/>
        <v>0</v>
      </c>
      <c r="AE81" s="71">
        <f t="shared" si="13"/>
        <v>0</v>
      </c>
      <c r="AF81" s="69">
        <f t="shared" si="13"/>
        <v>0.11289472</v>
      </c>
      <c r="AG81" s="50">
        <f t="shared" si="13"/>
        <v>0</v>
      </c>
      <c r="AH81" s="71">
        <f t="shared" si="13"/>
        <v>0</v>
      </c>
      <c r="AI81" s="71">
        <f aca="true" t="shared" si="14" ref="AI81:BJ81">+AI80+AI63</f>
        <v>0</v>
      </c>
      <c r="AJ81" s="71">
        <f t="shared" si="14"/>
        <v>0</v>
      </c>
      <c r="AK81" s="69">
        <f t="shared" si="14"/>
        <v>0</v>
      </c>
      <c r="AL81" s="50">
        <f t="shared" si="14"/>
        <v>4.093900667</v>
      </c>
      <c r="AM81" s="71">
        <f t="shared" si="14"/>
        <v>0</v>
      </c>
      <c r="AN81" s="71">
        <f t="shared" si="14"/>
        <v>0</v>
      </c>
      <c r="AO81" s="71">
        <f t="shared" si="14"/>
        <v>0</v>
      </c>
      <c r="AP81" s="69">
        <f t="shared" si="14"/>
        <v>0.075062709</v>
      </c>
      <c r="AQ81" s="50">
        <f t="shared" si="14"/>
        <v>0</v>
      </c>
      <c r="AR81" s="71">
        <f t="shared" si="14"/>
        <v>92.031631864</v>
      </c>
      <c r="AS81" s="71">
        <f t="shared" si="14"/>
        <v>0</v>
      </c>
      <c r="AT81" s="71">
        <f t="shared" si="14"/>
        <v>0</v>
      </c>
      <c r="AU81" s="69">
        <f t="shared" si="14"/>
        <v>0</v>
      </c>
      <c r="AV81" s="50">
        <f t="shared" si="14"/>
        <v>14034.232334844</v>
      </c>
      <c r="AW81" s="71">
        <f t="shared" si="14"/>
        <v>1842.938579593</v>
      </c>
      <c r="AX81" s="71">
        <f t="shared" si="14"/>
        <v>2.086985779</v>
      </c>
      <c r="AY81" s="71">
        <f t="shared" si="14"/>
        <v>0</v>
      </c>
      <c r="AZ81" s="69">
        <f t="shared" si="14"/>
        <v>8566.065874779999</v>
      </c>
      <c r="BA81" s="50">
        <f t="shared" si="14"/>
        <v>0</v>
      </c>
      <c r="BB81" s="71">
        <f t="shared" si="14"/>
        <v>0</v>
      </c>
      <c r="BC81" s="71">
        <f t="shared" si="14"/>
        <v>0</v>
      </c>
      <c r="BD81" s="71">
        <f t="shared" si="14"/>
        <v>0</v>
      </c>
      <c r="BE81" s="69">
        <f t="shared" si="14"/>
        <v>0</v>
      </c>
      <c r="BF81" s="50">
        <f t="shared" si="14"/>
        <v>3710.9765164629994</v>
      </c>
      <c r="BG81" s="71">
        <f t="shared" si="14"/>
        <v>218.45200819700003</v>
      </c>
      <c r="BH81" s="71">
        <f t="shared" si="14"/>
        <v>0.294470927</v>
      </c>
      <c r="BI81" s="71">
        <f t="shared" si="14"/>
        <v>0</v>
      </c>
      <c r="BJ81" s="69">
        <f t="shared" si="14"/>
        <v>898.5778597229998</v>
      </c>
      <c r="BK81" s="52">
        <f>+BK80+BK63</f>
        <v>35398.608764012</v>
      </c>
      <c r="BL81" s="27"/>
      <c r="BM81" s="109"/>
    </row>
    <row r="82" spans="1:65" ht="3" customHeight="1">
      <c r="A82" s="11"/>
      <c r="B82" s="18"/>
      <c r="C82" s="128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30"/>
      <c r="BM82" s="109"/>
    </row>
    <row r="83" spans="1:65" ht="12.75">
      <c r="A83" s="11" t="s">
        <v>16</v>
      </c>
      <c r="B83" s="17" t="s">
        <v>8</v>
      </c>
      <c r="C83" s="128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30"/>
      <c r="BM83" s="109"/>
    </row>
    <row r="84" spans="1:65" ht="12.75">
      <c r="A84" s="11" t="s">
        <v>67</v>
      </c>
      <c r="B84" s="18" t="s">
        <v>17</v>
      </c>
      <c r="C84" s="128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30"/>
      <c r="BM84" s="109"/>
    </row>
    <row r="85" spans="1:65" ht="12.75">
      <c r="A85" s="11"/>
      <c r="B85" s="24" t="s">
        <v>106</v>
      </c>
      <c r="C85" s="73">
        <v>0</v>
      </c>
      <c r="D85" s="53">
        <v>186.364384363</v>
      </c>
      <c r="E85" s="45">
        <v>0</v>
      </c>
      <c r="F85" s="45">
        <v>0</v>
      </c>
      <c r="G85" s="54">
        <v>0</v>
      </c>
      <c r="H85" s="73">
        <v>67.476274089</v>
      </c>
      <c r="I85" s="45">
        <v>98.009517549</v>
      </c>
      <c r="J85" s="45">
        <v>0.003990126</v>
      </c>
      <c r="K85" s="45">
        <v>0</v>
      </c>
      <c r="L85" s="54">
        <v>255.895921498</v>
      </c>
      <c r="M85" s="73">
        <v>0</v>
      </c>
      <c r="N85" s="53">
        <v>0</v>
      </c>
      <c r="O85" s="45">
        <v>0</v>
      </c>
      <c r="P85" s="45">
        <v>0</v>
      </c>
      <c r="Q85" s="54">
        <v>0</v>
      </c>
      <c r="R85" s="73">
        <v>16.96803428</v>
      </c>
      <c r="S85" s="45">
        <v>0.259729034</v>
      </c>
      <c r="T85" s="45">
        <v>0</v>
      </c>
      <c r="U85" s="45">
        <v>0</v>
      </c>
      <c r="V85" s="54">
        <v>10.879706508</v>
      </c>
      <c r="W85" s="73">
        <v>0</v>
      </c>
      <c r="X85" s="45">
        <v>0</v>
      </c>
      <c r="Y85" s="45">
        <v>0</v>
      </c>
      <c r="Z85" s="45">
        <v>0</v>
      </c>
      <c r="AA85" s="54">
        <v>0</v>
      </c>
      <c r="AB85" s="73">
        <v>0.273250628</v>
      </c>
      <c r="AC85" s="45">
        <v>0</v>
      </c>
      <c r="AD85" s="45">
        <v>0</v>
      </c>
      <c r="AE85" s="45">
        <v>0</v>
      </c>
      <c r="AF85" s="54">
        <v>0.941396987</v>
      </c>
      <c r="AG85" s="73">
        <v>0</v>
      </c>
      <c r="AH85" s="45">
        <v>0</v>
      </c>
      <c r="AI85" s="45">
        <v>0</v>
      </c>
      <c r="AJ85" s="45">
        <v>0</v>
      </c>
      <c r="AK85" s="54">
        <v>0</v>
      </c>
      <c r="AL85" s="73">
        <v>0.023337736</v>
      </c>
      <c r="AM85" s="45">
        <v>0</v>
      </c>
      <c r="AN85" s="45">
        <v>0</v>
      </c>
      <c r="AO85" s="45">
        <v>0</v>
      </c>
      <c r="AP85" s="54">
        <v>0</v>
      </c>
      <c r="AQ85" s="73">
        <v>0</v>
      </c>
      <c r="AR85" s="53">
        <v>0</v>
      </c>
      <c r="AS85" s="45">
        <v>0</v>
      </c>
      <c r="AT85" s="45">
        <v>0</v>
      </c>
      <c r="AU85" s="54">
        <v>0</v>
      </c>
      <c r="AV85" s="73">
        <v>1443.331012262</v>
      </c>
      <c r="AW85" s="45">
        <v>530.909206179</v>
      </c>
      <c r="AX85" s="45">
        <v>0</v>
      </c>
      <c r="AY85" s="45">
        <v>0</v>
      </c>
      <c r="AZ85" s="54">
        <v>3524.663744282</v>
      </c>
      <c r="BA85" s="73">
        <v>0</v>
      </c>
      <c r="BB85" s="53">
        <v>0</v>
      </c>
      <c r="BC85" s="45">
        <v>0</v>
      </c>
      <c r="BD85" s="45">
        <v>0</v>
      </c>
      <c r="BE85" s="54">
        <v>0</v>
      </c>
      <c r="BF85" s="73">
        <v>418.288886818</v>
      </c>
      <c r="BG85" s="53">
        <v>52.599244713</v>
      </c>
      <c r="BH85" s="45">
        <v>3.144706241</v>
      </c>
      <c r="BI85" s="45">
        <v>0</v>
      </c>
      <c r="BJ85" s="54">
        <v>459.543722245</v>
      </c>
      <c r="BK85" s="61">
        <f>SUM(C85:BJ85)</f>
        <v>7069.576065538</v>
      </c>
      <c r="BL85" s="27"/>
      <c r="BM85" s="109"/>
    </row>
    <row r="86" spans="1:65" ht="12.75">
      <c r="A86" s="36"/>
      <c r="B86" s="38" t="s">
        <v>74</v>
      </c>
      <c r="C86" s="50">
        <f aca="true" t="shared" si="15" ref="C86:AH86">SUM(C85:C85)</f>
        <v>0</v>
      </c>
      <c r="D86" s="71">
        <f t="shared" si="15"/>
        <v>186.364384363</v>
      </c>
      <c r="E86" s="71">
        <f t="shared" si="15"/>
        <v>0</v>
      </c>
      <c r="F86" s="71">
        <f t="shared" si="15"/>
        <v>0</v>
      </c>
      <c r="G86" s="69">
        <f t="shared" si="15"/>
        <v>0</v>
      </c>
      <c r="H86" s="50">
        <f t="shared" si="15"/>
        <v>67.476274089</v>
      </c>
      <c r="I86" s="71">
        <f t="shared" si="15"/>
        <v>98.009517549</v>
      </c>
      <c r="J86" s="71">
        <f t="shared" si="15"/>
        <v>0.003990126</v>
      </c>
      <c r="K86" s="71">
        <f t="shared" si="15"/>
        <v>0</v>
      </c>
      <c r="L86" s="69">
        <f t="shared" si="15"/>
        <v>255.895921498</v>
      </c>
      <c r="M86" s="50">
        <f t="shared" si="15"/>
        <v>0</v>
      </c>
      <c r="N86" s="71">
        <f t="shared" si="15"/>
        <v>0</v>
      </c>
      <c r="O86" s="71">
        <f t="shared" si="15"/>
        <v>0</v>
      </c>
      <c r="P86" s="71">
        <f t="shared" si="15"/>
        <v>0</v>
      </c>
      <c r="Q86" s="69">
        <f t="shared" si="15"/>
        <v>0</v>
      </c>
      <c r="R86" s="50">
        <f t="shared" si="15"/>
        <v>16.96803428</v>
      </c>
      <c r="S86" s="71">
        <f t="shared" si="15"/>
        <v>0.259729034</v>
      </c>
      <c r="T86" s="71">
        <f t="shared" si="15"/>
        <v>0</v>
      </c>
      <c r="U86" s="71">
        <f t="shared" si="15"/>
        <v>0</v>
      </c>
      <c r="V86" s="69">
        <f t="shared" si="15"/>
        <v>10.879706508</v>
      </c>
      <c r="W86" s="50">
        <f t="shared" si="15"/>
        <v>0</v>
      </c>
      <c r="X86" s="71">
        <f t="shared" si="15"/>
        <v>0</v>
      </c>
      <c r="Y86" s="71">
        <f t="shared" si="15"/>
        <v>0</v>
      </c>
      <c r="Z86" s="71">
        <f t="shared" si="15"/>
        <v>0</v>
      </c>
      <c r="AA86" s="69">
        <f t="shared" si="15"/>
        <v>0</v>
      </c>
      <c r="AB86" s="50">
        <f t="shared" si="15"/>
        <v>0.273250628</v>
      </c>
      <c r="AC86" s="71">
        <f t="shared" si="15"/>
        <v>0</v>
      </c>
      <c r="AD86" s="71">
        <f t="shared" si="15"/>
        <v>0</v>
      </c>
      <c r="AE86" s="71">
        <f t="shared" si="15"/>
        <v>0</v>
      </c>
      <c r="AF86" s="69">
        <f t="shared" si="15"/>
        <v>0.941396987</v>
      </c>
      <c r="AG86" s="50">
        <f t="shared" si="15"/>
        <v>0</v>
      </c>
      <c r="AH86" s="71">
        <f t="shared" si="15"/>
        <v>0</v>
      </c>
      <c r="AI86" s="71">
        <f aca="true" t="shared" si="16" ref="AI86:BJ86">SUM(AI85:AI85)</f>
        <v>0</v>
      </c>
      <c r="AJ86" s="71">
        <f t="shared" si="16"/>
        <v>0</v>
      </c>
      <c r="AK86" s="69">
        <f t="shared" si="16"/>
        <v>0</v>
      </c>
      <c r="AL86" s="50">
        <f t="shared" si="16"/>
        <v>0.023337736</v>
      </c>
      <c r="AM86" s="71">
        <f t="shared" si="16"/>
        <v>0</v>
      </c>
      <c r="AN86" s="71">
        <f t="shared" si="16"/>
        <v>0</v>
      </c>
      <c r="AO86" s="71">
        <f t="shared" si="16"/>
        <v>0</v>
      </c>
      <c r="AP86" s="69">
        <f t="shared" si="16"/>
        <v>0</v>
      </c>
      <c r="AQ86" s="50">
        <f t="shared" si="16"/>
        <v>0</v>
      </c>
      <c r="AR86" s="71">
        <f>SUM(AR85:AR85)</f>
        <v>0</v>
      </c>
      <c r="AS86" s="71">
        <f t="shared" si="16"/>
        <v>0</v>
      </c>
      <c r="AT86" s="71">
        <f t="shared" si="16"/>
        <v>0</v>
      </c>
      <c r="AU86" s="69">
        <f t="shared" si="16"/>
        <v>0</v>
      </c>
      <c r="AV86" s="50">
        <f t="shared" si="16"/>
        <v>1443.331012262</v>
      </c>
      <c r="AW86" s="71">
        <f t="shared" si="16"/>
        <v>530.909206179</v>
      </c>
      <c r="AX86" s="71">
        <f t="shared" si="16"/>
        <v>0</v>
      </c>
      <c r="AY86" s="71">
        <f t="shared" si="16"/>
        <v>0</v>
      </c>
      <c r="AZ86" s="69">
        <f t="shared" si="16"/>
        <v>3524.663744282</v>
      </c>
      <c r="BA86" s="50">
        <f t="shared" si="16"/>
        <v>0</v>
      </c>
      <c r="BB86" s="71">
        <f t="shared" si="16"/>
        <v>0</v>
      </c>
      <c r="BC86" s="71">
        <f t="shared" si="16"/>
        <v>0</v>
      </c>
      <c r="BD86" s="71">
        <f t="shared" si="16"/>
        <v>0</v>
      </c>
      <c r="BE86" s="69">
        <f t="shared" si="16"/>
        <v>0</v>
      </c>
      <c r="BF86" s="50">
        <f t="shared" si="16"/>
        <v>418.288886818</v>
      </c>
      <c r="BG86" s="71">
        <f t="shared" si="16"/>
        <v>52.599244713</v>
      </c>
      <c r="BH86" s="71">
        <f t="shared" si="16"/>
        <v>3.144706241</v>
      </c>
      <c r="BI86" s="71">
        <f t="shared" si="16"/>
        <v>0</v>
      </c>
      <c r="BJ86" s="69">
        <f t="shared" si="16"/>
        <v>459.543722245</v>
      </c>
      <c r="BK86" s="102">
        <f>SUM(BK85:BK85)</f>
        <v>7069.576065538</v>
      </c>
      <c r="BM86" s="109"/>
    </row>
    <row r="87" spans="1:65" ht="2.25" customHeight="1">
      <c r="A87" s="11"/>
      <c r="B87" s="18"/>
      <c r="C87" s="128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30"/>
      <c r="BM87" s="109"/>
    </row>
    <row r="88" spans="1:65" ht="12.75">
      <c r="A88" s="11" t="s">
        <v>4</v>
      </c>
      <c r="B88" s="17" t="s">
        <v>9</v>
      </c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30"/>
      <c r="BM88" s="109"/>
    </row>
    <row r="89" spans="1:65" ht="12.75">
      <c r="A89" s="11" t="s">
        <v>67</v>
      </c>
      <c r="B89" s="18" t="s">
        <v>18</v>
      </c>
      <c r="C89" s="128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30"/>
      <c r="BM89" s="109"/>
    </row>
    <row r="90" spans="1:65" ht="12.75">
      <c r="A90" s="11"/>
      <c r="B90" s="19" t="s">
        <v>31</v>
      </c>
      <c r="C90" s="57"/>
      <c r="D90" s="58"/>
      <c r="E90" s="59"/>
      <c r="F90" s="59"/>
      <c r="G90" s="60"/>
      <c r="H90" s="57"/>
      <c r="I90" s="59"/>
      <c r="J90" s="59"/>
      <c r="K90" s="59"/>
      <c r="L90" s="60"/>
      <c r="M90" s="57"/>
      <c r="N90" s="58"/>
      <c r="O90" s="59"/>
      <c r="P90" s="59"/>
      <c r="Q90" s="60"/>
      <c r="R90" s="57"/>
      <c r="S90" s="59"/>
      <c r="T90" s="59"/>
      <c r="U90" s="59"/>
      <c r="V90" s="60"/>
      <c r="W90" s="57"/>
      <c r="X90" s="59"/>
      <c r="Y90" s="59"/>
      <c r="Z90" s="59"/>
      <c r="AA90" s="60"/>
      <c r="AB90" s="57"/>
      <c r="AC90" s="59"/>
      <c r="AD90" s="59"/>
      <c r="AE90" s="59"/>
      <c r="AF90" s="60"/>
      <c r="AG90" s="57"/>
      <c r="AH90" s="59"/>
      <c r="AI90" s="59"/>
      <c r="AJ90" s="59"/>
      <c r="AK90" s="60"/>
      <c r="AL90" s="57"/>
      <c r="AM90" s="59"/>
      <c r="AN90" s="59"/>
      <c r="AO90" s="59"/>
      <c r="AP90" s="60"/>
      <c r="AQ90" s="57"/>
      <c r="AR90" s="58"/>
      <c r="AS90" s="59"/>
      <c r="AT90" s="59"/>
      <c r="AU90" s="60"/>
      <c r="AV90" s="57"/>
      <c r="AW90" s="59"/>
      <c r="AX90" s="59"/>
      <c r="AY90" s="59"/>
      <c r="AZ90" s="60"/>
      <c r="BA90" s="57"/>
      <c r="BB90" s="58"/>
      <c r="BC90" s="59"/>
      <c r="BD90" s="59"/>
      <c r="BE90" s="60"/>
      <c r="BF90" s="57"/>
      <c r="BG90" s="58"/>
      <c r="BH90" s="59"/>
      <c r="BI90" s="59"/>
      <c r="BJ90" s="60"/>
      <c r="BK90" s="61"/>
      <c r="BM90" s="109"/>
    </row>
    <row r="91" spans="1:255" s="39" customFormat="1" ht="12.75">
      <c r="A91" s="36"/>
      <c r="B91" s="37" t="s">
        <v>76</v>
      </c>
      <c r="C91" s="62"/>
      <c r="D91" s="63"/>
      <c r="E91" s="63"/>
      <c r="F91" s="63"/>
      <c r="G91" s="64"/>
      <c r="H91" s="62"/>
      <c r="I91" s="63"/>
      <c r="J91" s="63"/>
      <c r="K91" s="63"/>
      <c r="L91" s="64"/>
      <c r="M91" s="62"/>
      <c r="N91" s="63"/>
      <c r="O91" s="63"/>
      <c r="P91" s="63"/>
      <c r="Q91" s="64"/>
      <c r="R91" s="62"/>
      <c r="S91" s="63"/>
      <c r="T91" s="63"/>
      <c r="U91" s="63"/>
      <c r="V91" s="64"/>
      <c r="W91" s="62"/>
      <c r="X91" s="63"/>
      <c r="Y91" s="63"/>
      <c r="Z91" s="63"/>
      <c r="AA91" s="64"/>
      <c r="AB91" s="62"/>
      <c r="AC91" s="63"/>
      <c r="AD91" s="63"/>
      <c r="AE91" s="63"/>
      <c r="AF91" s="64"/>
      <c r="AG91" s="62"/>
      <c r="AH91" s="63"/>
      <c r="AI91" s="63"/>
      <c r="AJ91" s="63"/>
      <c r="AK91" s="64"/>
      <c r="AL91" s="62"/>
      <c r="AM91" s="63"/>
      <c r="AN91" s="63"/>
      <c r="AO91" s="63"/>
      <c r="AP91" s="64"/>
      <c r="AQ91" s="62"/>
      <c r="AR91" s="63"/>
      <c r="AS91" s="63"/>
      <c r="AT91" s="63"/>
      <c r="AU91" s="64"/>
      <c r="AV91" s="62"/>
      <c r="AW91" s="63"/>
      <c r="AX91" s="63"/>
      <c r="AY91" s="63"/>
      <c r="AZ91" s="64"/>
      <c r="BA91" s="62"/>
      <c r="BB91" s="63"/>
      <c r="BC91" s="63"/>
      <c r="BD91" s="63"/>
      <c r="BE91" s="64"/>
      <c r="BF91" s="62"/>
      <c r="BG91" s="63"/>
      <c r="BH91" s="63"/>
      <c r="BI91" s="63"/>
      <c r="BJ91" s="64"/>
      <c r="BK91" s="65"/>
      <c r="BL91" s="2"/>
      <c r="BM91" s="109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65" ht="12.75">
      <c r="A92" s="11" t="s">
        <v>68</v>
      </c>
      <c r="B92" s="18" t="s">
        <v>19</v>
      </c>
      <c r="C92" s="128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30"/>
      <c r="BM92" s="109"/>
    </row>
    <row r="93" spans="1:65" ht="12.75">
      <c r="A93" s="11"/>
      <c r="B93" s="115" t="s">
        <v>109</v>
      </c>
      <c r="C93" s="57">
        <v>0</v>
      </c>
      <c r="D93" s="58">
        <v>0</v>
      </c>
      <c r="E93" s="59">
        <v>0</v>
      </c>
      <c r="F93" s="59">
        <v>0</v>
      </c>
      <c r="G93" s="60">
        <v>0</v>
      </c>
      <c r="H93" s="57">
        <v>0</v>
      </c>
      <c r="I93" s="59">
        <v>0</v>
      </c>
      <c r="J93" s="59">
        <v>0</v>
      </c>
      <c r="K93" s="59">
        <v>0</v>
      </c>
      <c r="L93" s="60">
        <v>0</v>
      </c>
      <c r="M93" s="57">
        <v>0</v>
      </c>
      <c r="N93" s="58">
        <v>0</v>
      </c>
      <c r="O93" s="59">
        <v>0</v>
      </c>
      <c r="P93" s="59">
        <v>0</v>
      </c>
      <c r="Q93" s="60">
        <v>0</v>
      </c>
      <c r="R93" s="57">
        <v>0</v>
      </c>
      <c r="S93" s="59">
        <v>0</v>
      </c>
      <c r="T93" s="59">
        <v>0</v>
      </c>
      <c r="U93" s="59">
        <v>0</v>
      </c>
      <c r="V93" s="60">
        <v>0</v>
      </c>
      <c r="W93" s="57">
        <v>0</v>
      </c>
      <c r="X93" s="59">
        <v>0</v>
      </c>
      <c r="Y93" s="59">
        <v>0</v>
      </c>
      <c r="Z93" s="59">
        <v>0</v>
      </c>
      <c r="AA93" s="60">
        <v>0</v>
      </c>
      <c r="AB93" s="57">
        <v>0</v>
      </c>
      <c r="AC93" s="59">
        <v>0</v>
      </c>
      <c r="AD93" s="59">
        <v>0</v>
      </c>
      <c r="AE93" s="59">
        <v>0</v>
      </c>
      <c r="AF93" s="60">
        <v>0</v>
      </c>
      <c r="AG93" s="57">
        <v>0</v>
      </c>
      <c r="AH93" s="59">
        <v>0</v>
      </c>
      <c r="AI93" s="59">
        <v>0</v>
      </c>
      <c r="AJ93" s="59">
        <v>0</v>
      </c>
      <c r="AK93" s="60">
        <v>0</v>
      </c>
      <c r="AL93" s="57">
        <v>0</v>
      </c>
      <c r="AM93" s="59">
        <v>0</v>
      </c>
      <c r="AN93" s="59">
        <v>0</v>
      </c>
      <c r="AO93" s="59">
        <v>0</v>
      </c>
      <c r="AP93" s="60">
        <v>0</v>
      </c>
      <c r="AQ93" s="57">
        <v>0</v>
      </c>
      <c r="AR93" s="58">
        <v>0</v>
      </c>
      <c r="AS93" s="59">
        <v>0</v>
      </c>
      <c r="AT93" s="59">
        <v>0</v>
      </c>
      <c r="AU93" s="60">
        <v>0</v>
      </c>
      <c r="AV93" s="57">
        <v>0</v>
      </c>
      <c r="AW93" s="59">
        <v>26.990630667</v>
      </c>
      <c r="AX93" s="59">
        <v>0</v>
      </c>
      <c r="AY93" s="59">
        <v>0</v>
      </c>
      <c r="AZ93" s="60">
        <v>15.929578327</v>
      </c>
      <c r="BA93" s="57">
        <v>0</v>
      </c>
      <c r="BB93" s="58">
        <v>0</v>
      </c>
      <c r="BC93" s="59">
        <v>0</v>
      </c>
      <c r="BD93" s="59">
        <v>0</v>
      </c>
      <c r="BE93" s="60">
        <v>0</v>
      </c>
      <c r="BF93" s="57">
        <v>0</v>
      </c>
      <c r="BG93" s="58">
        <v>0</v>
      </c>
      <c r="BH93" s="59">
        <v>0</v>
      </c>
      <c r="BI93" s="59">
        <v>0</v>
      </c>
      <c r="BJ93" s="60">
        <v>0</v>
      </c>
      <c r="BK93" s="61">
        <f>SUM(C93:BJ93)</f>
        <v>42.920208994</v>
      </c>
      <c r="BM93" s="109"/>
    </row>
    <row r="94" spans="1:255" s="39" customFormat="1" ht="12.75">
      <c r="A94" s="36"/>
      <c r="B94" s="38" t="s">
        <v>77</v>
      </c>
      <c r="C94" s="50">
        <f aca="true" t="shared" si="17" ref="C94:BJ94">SUM(C93:C93)</f>
        <v>0</v>
      </c>
      <c r="D94" s="71">
        <f t="shared" si="17"/>
        <v>0</v>
      </c>
      <c r="E94" s="71">
        <f t="shared" si="17"/>
        <v>0</v>
      </c>
      <c r="F94" s="71">
        <f t="shared" si="17"/>
        <v>0</v>
      </c>
      <c r="G94" s="69">
        <f t="shared" si="17"/>
        <v>0</v>
      </c>
      <c r="H94" s="50">
        <f t="shared" si="17"/>
        <v>0</v>
      </c>
      <c r="I94" s="71">
        <f t="shared" si="17"/>
        <v>0</v>
      </c>
      <c r="J94" s="71">
        <f t="shared" si="17"/>
        <v>0</v>
      </c>
      <c r="K94" s="71">
        <f t="shared" si="17"/>
        <v>0</v>
      </c>
      <c r="L94" s="69">
        <f t="shared" si="17"/>
        <v>0</v>
      </c>
      <c r="M94" s="50">
        <f t="shared" si="17"/>
        <v>0</v>
      </c>
      <c r="N94" s="71">
        <f t="shared" si="17"/>
        <v>0</v>
      </c>
      <c r="O94" s="71">
        <f t="shared" si="17"/>
        <v>0</v>
      </c>
      <c r="P94" s="71">
        <f t="shared" si="17"/>
        <v>0</v>
      </c>
      <c r="Q94" s="69">
        <f t="shared" si="17"/>
        <v>0</v>
      </c>
      <c r="R94" s="50">
        <f t="shared" si="17"/>
        <v>0</v>
      </c>
      <c r="S94" s="71">
        <f t="shared" si="17"/>
        <v>0</v>
      </c>
      <c r="T94" s="71">
        <f t="shared" si="17"/>
        <v>0</v>
      </c>
      <c r="U94" s="71">
        <f t="shared" si="17"/>
        <v>0</v>
      </c>
      <c r="V94" s="69">
        <f t="shared" si="17"/>
        <v>0</v>
      </c>
      <c r="W94" s="50">
        <f t="shared" si="17"/>
        <v>0</v>
      </c>
      <c r="X94" s="71">
        <f t="shared" si="17"/>
        <v>0</v>
      </c>
      <c r="Y94" s="71">
        <f t="shared" si="17"/>
        <v>0</v>
      </c>
      <c r="Z94" s="71">
        <f t="shared" si="17"/>
        <v>0</v>
      </c>
      <c r="AA94" s="69">
        <f t="shared" si="17"/>
        <v>0</v>
      </c>
      <c r="AB94" s="50">
        <f t="shared" si="17"/>
        <v>0</v>
      </c>
      <c r="AC94" s="71">
        <f t="shared" si="17"/>
        <v>0</v>
      </c>
      <c r="AD94" s="71">
        <f t="shared" si="17"/>
        <v>0</v>
      </c>
      <c r="AE94" s="71">
        <f t="shared" si="17"/>
        <v>0</v>
      </c>
      <c r="AF94" s="69">
        <f t="shared" si="17"/>
        <v>0</v>
      </c>
      <c r="AG94" s="50">
        <f t="shared" si="17"/>
        <v>0</v>
      </c>
      <c r="AH94" s="71">
        <f t="shared" si="17"/>
        <v>0</v>
      </c>
      <c r="AI94" s="71">
        <f t="shared" si="17"/>
        <v>0</v>
      </c>
      <c r="AJ94" s="71">
        <f t="shared" si="17"/>
        <v>0</v>
      </c>
      <c r="AK94" s="69">
        <f t="shared" si="17"/>
        <v>0</v>
      </c>
      <c r="AL94" s="50">
        <f t="shared" si="17"/>
        <v>0</v>
      </c>
      <c r="AM94" s="71">
        <f t="shared" si="17"/>
        <v>0</v>
      </c>
      <c r="AN94" s="71">
        <f t="shared" si="17"/>
        <v>0</v>
      </c>
      <c r="AO94" s="71">
        <f t="shared" si="17"/>
        <v>0</v>
      </c>
      <c r="AP94" s="69">
        <f t="shared" si="17"/>
        <v>0</v>
      </c>
      <c r="AQ94" s="50">
        <f t="shared" si="17"/>
        <v>0</v>
      </c>
      <c r="AR94" s="71">
        <f>SUM(AR93:AR93)</f>
        <v>0</v>
      </c>
      <c r="AS94" s="71">
        <f t="shared" si="17"/>
        <v>0</v>
      </c>
      <c r="AT94" s="71">
        <f t="shared" si="17"/>
        <v>0</v>
      </c>
      <c r="AU94" s="69">
        <f t="shared" si="17"/>
        <v>0</v>
      </c>
      <c r="AV94" s="50">
        <f t="shared" si="17"/>
        <v>0</v>
      </c>
      <c r="AW94" s="71">
        <f t="shared" si="17"/>
        <v>26.990630667</v>
      </c>
      <c r="AX94" s="71">
        <f t="shared" si="17"/>
        <v>0</v>
      </c>
      <c r="AY94" s="71">
        <f t="shared" si="17"/>
        <v>0</v>
      </c>
      <c r="AZ94" s="69">
        <f t="shared" si="17"/>
        <v>15.929578327</v>
      </c>
      <c r="BA94" s="50">
        <f t="shared" si="17"/>
        <v>0</v>
      </c>
      <c r="BB94" s="71">
        <f t="shared" si="17"/>
        <v>0</v>
      </c>
      <c r="BC94" s="71">
        <f t="shared" si="17"/>
        <v>0</v>
      </c>
      <c r="BD94" s="71">
        <f t="shared" si="17"/>
        <v>0</v>
      </c>
      <c r="BE94" s="69">
        <f t="shared" si="17"/>
        <v>0</v>
      </c>
      <c r="BF94" s="50">
        <f t="shared" si="17"/>
        <v>0</v>
      </c>
      <c r="BG94" s="71">
        <f t="shared" si="17"/>
        <v>0</v>
      </c>
      <c r="BH94" s="71">
        <f t="shared" si="17"/>
        <v>0</v>
      </c>
      <c r="BI94" s="71">
        <f t="shared" si="17"/>
        <v>0</v>
      </c>
      <c r="BJ94" s="69">
        <f t="shared" si="17"/>
        <v>0</v>
      </c>
      <c r="BK94" s="102">
        <f>SUM(BK93:BK93)</f>
        <v>42.920208994</v>
      </c>
      <c r="BL94" s="2"/>
      <c r="BM94" s="109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39" customFormat="1" ht="12.75">
      <c r="A95" s="36"/>
      <c r="B95" s="38" t="s">
        <v>75</v>
      </c>
      <c r="C95" s="50">
        <f aca="true" t="shared" si="18" ref="C95:AR95">SUM(C94,C91)</f>
        <v>0</v>
      </c>
      <c r="D95" s="71">
        <f t="shared" si="18"/>
        <v>0</v>
      </c>
      <c r="E95" s="71">
        <f t="shared" si="18"/>
        <v>0</v>
      </c>
      <c r="F95" s="71">
        <f t="shared" si="18"/>
        <v>0</v>
      </c>
      <c r="G95" s="69">
        <f t="shared" si="18"/>
        <v>0</v>
      </c>
      <c r="H95" s="50">
        <f t="shared" si="18"/>
        <v>0</v>
      </c>
      <c r="I95" s="71">
        <f t="shared" si="18"/>
        <v>0</v>
      </c>
      <c r="J95" s="71">
        <f t="shared" si="18"/>
        <v>0</v>
      </c>
      <c r="K95" s="71">
        <f t="shared" si="18"/>
        <v>0</v>
      </c>
      <c r="L95" s="69">
        <f t="shared" si="18"/>
        <v>0</v>
      </c>
      <c r="M95" s="50">
        <f t="shared" si="18"/>
        <v>0</v>
      </c>
      <c r="N95" s="71">
        <f t="shared" si="18"/>
        <v>0</v>
      </c>
      <c r="O95" s="71">
        <f t="shared" si="18"/>
        <v>0</v>
      </c>
      <c r="P95" s="71">
        <f t="shared" si="18"/>
        <v>0</v>
      </c>
      <c r="Q95" s="69">
        <f t="shared" si="18"/>
        <v>0</v>
      </c>
      <c r="R95" s="50">
        <f t="shared" si="18"/>
        <v>0</v>
      </c>
      <c r="S95" s="71">
        <f t="shared" si="18"/>
        <v>0</v>
      </c>
      <c r="T95" s="71">
        <f t="shared" si="18"/>
        <v>0</v>
      </c>
      <c r="U95" s="71">
        <f t="shared" si="18"/>
        <v>0</v>
      </c>
      <c r="V95" s="69">
        <f t="shared" si="18"/>
        <v>0</v>
      </c>
      <c r="W95" s="50">
        <f t="shared" si="18"/>
        <v>0</v>
      </c>
      <c r="X95" s="71">
        <f t="shared" si="18"/>
        <v>0</v>
      </c>
      <c r="Y95" s="71">
        <f t="shared" si="18"/>
        <v>0</v>
      </c>
      <c r="Z95" s="71">
        <f t="shared" si="18"/>
        <v>0</v>
      </c>
      <c r="AA95" s="69">
        <f t="shared" si="18"/>
        <v>0</v>
      </c>
      <c r="AB95" s="50">
        <f t="shared" si="18"/>
        <v>0</v>
      </c>
      <c r="AC95" s="71">
        <f t="shared" si="18"/>
        <v>0</v>
      </c>
      <c r="AD95" s="71">
        <f t="shared" si="18"/>
        <v>0</v>
      </c>
      <c r="AE95" s="71">
        <f t="shared" si="18"/>
        <v>0</v>
      </c>
      <c r="AF95" s="69">
        <f t="shared" si="18"/>
        <v>0</v>
      </c>
      <c r="AG95" s="50">
        <f t="shared" si="18"/>
        <v>0</v>
      </c>
      <c r="AH95" s="71">
        <f t="shared" si="18"/>
        <v>0</v>
      </c>
      <c r="AI95" s="71">
        <f t="shared" si="18"/>
        <v>0</v>
      </c>
      <c r="AJ95" s="71">
        <f t="shared" si="18"/>
        <v>0</v>
      </c>
      <c r="AK95" s="69">
        <f t="shared" si="18"/>
        <v>0</v>
      </c>
      <c r="AL95" s="50">
        <f t="shared" si="18"/>
        <v>0</v>
      </c>
      <c r="AM95" s="71">
        <f t="shared" si="18"/>
        <v>0</v>
      </c>
      <c r="AN95" s="71">
        <f t="shared" si="18"/>
        <v>0</v>
      </c>
      <c r="AO95" s="71">
        <f t="shared" si="18"/>
        <v>0</v>
      </c>
      <c r="AP95" s="69">
        <f t="shared" si="18"/>
        <v>0</v>
      </c>
      <c r="AQ95" s="50">
        <f t="shared" si="18"/>
        <v>0</v>
      </c>
      <c r="AR95" s="71">
        <f t="shared" si="18"/>
        <v>0</v>
      </c>
      <c r="AS95" s="71">
        <f aca="true" t="shared" si="19" ref="AS95:BK95">SUM(AS94,AS91)</f>
        <v>0</v>
      </c>
      <c r="AT95" s="71">
        <f t="shared" si="19"/>
        <v>0</v>
      </c>
      <c r="AU95" s="69">
        <f t="shared" si="19"/>
        <v>0</v>
      </c>
      <c r="AV95" s="50">
        <f t="shared" si="19"/>
        <v>0</v>
      </c>
      <c r="AW95" s="71">
        <f t="shared" si="19"/>
        <v>26.990630667</v>
      </c>
      <c r="AX95" s="71">
        <f t="shared" si="19"/>
        <v>0</v>
      </c>
      <c r="AY95" s="71">
        <f t="shared" si="19"/>
        <v>0</v>
      </c>
      <c r="AZ95" s="69">
        <f t="shared" si="19"/>
        <v>15.929578327</v>
      </c>
      <c r="BA95" s="50">
        <f t="shared" si="19"/>
        <v>0</v>
      </c>
      <c r="BB95" s="71">
        <f t="shared" si="19"/>
        <v>0</v>
      </c>
      <c r="BC95" s="71">
        <f t="shared" si="19"/>
        <v>0</v>
      </c>
      <c r="BD95" s="71">
        <f t="shared" si="19"/>
        <v>0</v>
      </c>
      <c r="BE95" s="69">
        <f t="shared" si="19"/>
        <v>0</v>
      </c>
      <c r="BF95" s="50">
        <f t="shared" si="19"/>
        <v>0</v>
      </c>
      <c r="BG95" s="71">
        <f t="shared" si="19"/>
        <v>0</v>
      </c>
      <c r="BH95" s="71">
        <f t="shared" si="19"/>
        <v>0</v>
      </c>
      <c r="BI95" s="71">
        <f t="shared" si="19"/>
        <v>0</v>
      </c>
      <c r="BJ95" s="69">
        <f t="shared" si="19"/>
        <v>0</v>
      </c>
      <c r="BK95" s="102">
        <f t="shared" si="19"/>
        <v>42.920208994</v>
      </c>
      <c r="BL95" s="2"/>
      <c r="BM95" s="109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65" ht="4.5" customHeight="1">
      <c r="A96" s="11"/>
      <c r="B96" s="18"/>
      <c r="C96" s="128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30"/>
      <c r="BM96" s="109"/>
    </row>
    <row r="97" spans="1:65" ht="12.75">
      <c r="A97" s="11" t="s">
        <v>20</v>
      </c>
      <c r="B97" s="17" t="s">
        <v>21</v>
      </c>
      <c r="C97" s="128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30"/>
      <c r="BM97" s="109"/>
    </row>
    <row r="98" spans="1:65" ht="12.75">
      <c r="A98" s="11" t="s">
        <v>67</v>
      </c>
      <c r="B98" s="18" t="s">
        <v>22</v>
      </c>
      <c r="C98" s="128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30"/>
      <c r="BM98" s="109"/>
    </row>
    <row r="99" spans="1:65" ht="12.75">
      <c r="A99" s="11"/>
      <c r="B99" s="24" t="s">
        <v>158</v>
      </c>
      <c r="C99" s="73">
        <v>0</v>
      </c>
      <c r="D99" s="53">
        <v>8.418237956</v>
      </c>
      <c r="E99" s="45">
        <v>0</v>
      </c>
      <c r="F99" s="45">
        <v>0</v>
      </c>
      <c r="G99" s="54">
        <v>0</v>
      </c>
      <c r="H99" s="73">
        <v>1.622343215</v>
      </c>
      <c r="I99" s="45">
        <v>0.00094226</v>
      </c>
      <c r="J99" s="45">
        <v>0</v>
      </c>
      <c r="K99" s="45">
        <v>0</v>
      </c>
      <c r="L99" s="54">
        <v>6.876966518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0.468819426</v>
      </c>
      <c r="S99" s="45">
        <v>0</v>
      </c>
      <c r="T99" s="45">
        <v>0</v>
      </c>
      <c r="U99" s="45">
        <v>0</v>
      </c>
      <c r="V99" s="54">
        <v>0.111994808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6.061605498</v>
      </c>
      <c r="AW99" s="45">
        <v>0.080978871</v>
      </c>
      <c r="AX99" s="45">
        <v>0</v>
      </c>
      <c r="AY99" s="45">
        <v>0</v>
      </c>
      <c r="AZ99" s="54">
        <v>7.574555623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1.52582</v>
      </c>
      <c r="BG99" s="53">
        <v>0.001309863</v>
      </c>
      <c r="BH99" s="45">
        <v>0</v>
      </c>
      <c r="BI99" s="45">
        <v>0</v>
      </c>
      <c r="BJ99" s="54">
        <v>0.099860396</v>
      </c>
      <c r="BK99" s="61">
        <f>SUM(C99:BJ99)</f>
        <v>32.843434433999995</v>
      </c>
      <c r="BL99" s="27"/>
      <c r="BM99" s="109"/>
    </row>
    <row r="100" spans="1:65" ht="12.75">
      <c r="A100" s="11"/>
      <c r="B100" s="24" t="s">
        <v>159</v>
      </c>
      <c r="C100" s="73">
        <v>0</v>
      </c>
      <c r="D100" s="53">
        <v>0.40060525</v>
      </c>
      <c r="E100" s="45">
        <v>0</v>
      </c>
      <c r="F100" s="45">
        <v>0</v>
      </c>
      <c r="G100" s="54">
        <v>0</v>
      </c>
      <c r="H100" s="73">
        <v>0.692999047</v>
      </c>
      <c r="I100" s="45">
        <v>1.194681148</v>
      </c>
      <c r="J100" s="45">
        <v>0</v>
      </c>
      <c r="K100" s="45">
        <v>0</v>
      </c>
      <c r="L100" s="54">
        <v>0.928990666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0.142897826</v>
      </c>
      <c r="S100" s="45">
        <v>0</v>
      </c>
      <c r="T100" s="45">
        <v>0</v>
      </c>
      <c r="U100" s="45">
        <v>0</v>
      </c>
      <c r="V100" s="54">
        <v>0.0799692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11.561874998</v>
      </c>
      <c r="AS100" s="45">
        <v>0</v>
      </c>
      <c r="AT100" s="45">
        <v>0</v>
      </c>
      <c r="AU100" s="54">
        <v>0</v>
      </c>
      <c r="AV100" s="73">
        <v>3.127363161</v>
      </c>
      <c r="AW100" s="45">
        <v>1.035659749</v>
      </c>
      <c r="AX100" s="45">
        <v>0</v>
      </c>
      <c r="AY100" s="45">
        <v>0</v>
      </c>
      <c r="AZ100" s="54">
        <v>9.745219152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0.410652552</v>
      </c>
      <c r="BG100" s="53">
        <v>0</v>
      </c>
      <c r="BH100" s="45">
        <v>0</v>
      </c>
      <c r="BI100" s="45">
        <v>0</v>
      </c>
      <c r="BJ100" s="54">
        <v>0.095282144</v>
      </c>
      <c r="BK100" s="61">
        <f>SUM(C100:BJ100)</f>
        <v>29.416194892999997</v>
      </c>
      <c r="BL100" s="27"/>
      <c r="BM100" s="109"/>
    </row>
    <row r="101" spans="1:65" ht="12.75">
      <c r="A101" s="11"/>
      <c r="B101" s="24" t="s">
        <v>160</v>
      </c>
      <c r="C101" s="73">
        <v>0</v>
      </c>
      <c r="D101" s="53">
        <v>0.619262498</v>
      </c>
      <c r="E101" s="45">
        <v>0</v>
      </c>
      <c r="F101" s="45">
        <v>0</v>
      </c>
      <c r="G101" s="54">
        <v>0</v>
      </c>
      <c r="H101" s="73">
        <v>8.748933432</v>
      </c>
      <c r="I101" s="45">
        <v>7.033990947</v>
      </c>
      <c r="J101" s="45">
        <v>0</v>
      </c>
      <c r="K101" s="45">
        <v>0</v>
      </c>
      <c r="L101" s="54">
        <v>19.382853247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1.622005308</v>
      </c>
      <c r="S101" s="45">
        <v>0</v>
      </c>
      <c r="T101" s="45">
        <v>0</v>
      </c>
      <c r="U101" s="45">
        <v>0</v>
      </c>
      <c r="V101" s="54">
        <v>0.321936808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0.075853226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0.020879056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62.570578279</v>
      </c>
      <c r="AW101" s="45">
        <v>9.60313785</v>
      </c>
      <c r="AX101" s="45">
        <v>0</v>
      </c>
      <c r="AY101" s="45">
        <v>0</v>
      </c>
      <c r="AZ101" s="54">
        <v>88.102666914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11.535878639</v>
      </c>
      <c r="BG101" s="53">
        <v>1.106773072</v>
      </c>
      <c r="BH101" s="45">
        <v>0</v>
      </c>
      <c r="BI101" s="45">
        <v>0</v>
      </c>
      <c r="BJ101" s="54">
        <v>2.41948675</v>
      </c>
      <c r="BK101" s="61">
        <f>SUM(C101:BJ101)</f>
        <v>213.164236026</v>
      </c>
      <c r="BL101" s="27"/>
      <c r="BM101" s="109"/>
    </row>
    <row r="102" spans="1:65" ht="12.75">
      <c r="A102" s="11"/>
      <c r="B102" s="24" t="s">
        <v>161</v>
      </c>
      <c r="C102" s="73">
        <v>0</v>
      </c>
      <c r="D102" s="53">
        <v>6.498325169</v>
      </c>
      <c r="E102" s="45">
        <v>0</v>
      </c>
      <c r="F102" s="45">
        <v>0</v>
      </c>
      <c r="G102" s="54">
        <v>0</v>
      </c>
      <c r="H102" s="73">
        <v>0.909385585</v>
      </c>
      <c r="I102" s="45">
        <v>1.45102421</v>
      </c>
      <c r="J102" s="45">
        <v>0</v>
      </c>
      <c r="K102" s="45">
        <v>0</v>
      </c>
      <c r="L102" s="54">
        <v>0.826458647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0.043411703</v>
      </c>
      <c r="S102" s="45">
        <v>0</v>
      </c>
      <c r="T102" s="45">
        <v>0</v>
      </c>
      <c r="U102" s="45">
        <v>0</v>
      </c>
      <c r="V102" s="54">
        <v>0.125478005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0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0</v>
      </c>
      <c r="AS102" s="45">
        <v>0</v>
      </c>
      <c r="AT102" s="45">
        <v>0</v>
      </c>
      <c r="AU102" s="54">
        <v>0</v>
      </c>
      <c r="AV102" s="73">
        <v>4.335458861</v>
      </c>
      <c r="AW102" s="45">
        <v>1.668676102</v>
      </c>
      <c r="AX102" s="45">
        <v>0</v>
      </c>
      <c r="AY102" s="45">
        <v>0</v>
      </c>
      <c r="AZ102" s="54">
        <v>13.647406193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0.364469486</v>
      </c>
      <c r="BG102" s="53">
        <v>0</v>
      </c>
      <c r="BH102" s="45">
        <v>0</v>
      </c>
      <c r="BI102" s="45">
        <v>0</v>
      </c>
      <c r="BJ102" s="54">
        <v>0.122498939</v>
      </c>
      <c r="BK102" s="61">
        <f>SUM(C102:BJ102)</f>
        <v>29.9925929</v>
      </c>
      <c r="BL102" s="27"/>
      <c r="BM102" s="109"/>
    </row>
    <row r="103" spans="1:65" ht="12.75">
      <c r="A103" s="11"/>
      <c r="B103" s="24" t="s">
        <v>162</v>
      </c>
      <c r="C103" s="73">
        <v>0</v>
      </c>
      <c r="D103" s="53">
        <v>0.493958526</v>
      </c>
      <c r="E103" s="45">
        <v>0</v>
      </c>
      <c r="F103" s="45">
        <v>0</v>
      </c>
      <c r="G103" s="54">
        <v>0</v>
      </c>
      <c r="H103" s="73">
        <v>1.275018089</v>
      </c>
      <c r="I103" s="45">
        <v>0</v>
      </c>
      <c r="J103" s="45">
        <v>0</v>
      </c>
      <c r="K103" s="45">
        <v>0</v>
      </c>
      <c r="L103" s="54">
        <v>1.296246757</v>
      </c>
      <c r="M103" s="73">
        <v>0</v>
      </c>
      <c r="N103" s="53">
        <v>0</v>
      </c>
      <c r="O103" s="45">
        <v>0</v>
      </c>
      <c r="P103" s="45">
        <v>0</v>
      </c>
      <c r="Q103" s="54">
        <v>0</v>
      </c>
      <c r="R103" s="73">
        <v>0.25608943</v>
      </c>
      <c r="S103" s="45">
        <v>0.108275184</v>
      </c>
      <c r="T103" s="45">
        <v>0</v>
      </c>
      <c r="U103" s="45">
        <v>0</v>
      </c>
      <c r="V103" s="54">
        <v>0.028280272</v>
      </c>
      <c r="W103" s="73">
        <v>0</v>
      </c>
      <c r="X103" s="45">
        <v>0</v>
      </c>
      <c r="Y103" s="45">
        <v>0</v>
      </c>
      <c r="Z103" s="45">
        <v>0</v>
      </c>
      <c r="AA103" s="54">
        <v>0</v>
      </c>
      <c r="AB103" s="73">
        <v>0</v>
      </c>
      <c r="AC103" s="45">
        <v>0</v>
      </c>
      <c r="AD103" s="45">
        <v>0</v>
      </c>
      <c r="AE103" s="45">
        <v>0</v>
      </c>
      <c r="AF103" s="54">
        <v>0</v>
      </c>
      <c r="AG103" s="73">
        <v>0</v>
      </c>
      <c r="AH103" s="45">
        <v>0</v>
      </c>
      <c r="AI103" s="45">
        <v>0</v>
      </c>
      <c r="AJ103" s="45">
        <v>0</v>
      </c>
      <c r="AK103" s="54">
        <v>0</v>
      </c>
      <c r="AL103" s="73">
        <v>0.000649972</v>
      </c>
      <c r="AM103" s="45">
        <v>0</v>
      </c>
      <c r="AN103" s="45">
        <v>0</v>
      </c>
      <c r="AO103" s="45">
        <v>0</v>
      </c>
      <c r="AP103" s="54">
        <v>0</v>
      </c>
      <c r="AQ103" s="73">
        <v>0</v>
      </c>
      <c r="AR103" s="53">
        <v>0</v>
      </c>
      <c r="AS103" s="45">
        <v>0</v>
      </c>
      <c r="AT103" s="45">
        <v>0</v>
      </c>
      <c r="AU103" s="54">
        <v>0</v>
      </c>
      <c r="AV103" s="73">
        <v>7.815949001</v>
      </c>
      <c r="AW103" s="45">
        <v>0.701554156</v>
      </c>
      <c r="AX103" s="45">
        <v>0</v>
      </c>
      <c r="AY103" s="45">
        <v>0</v>
      </c>
      <c r="AZ103" s="54">
        <v>5.043098756</v>
      </c>
      <c r="BA103" s="73">
        <v>0</v>
      </c>
      <c r="BB103" s="53">
        <v>0</v>
      </c>
      <c r="BC103" s="45">
        <v>0</v>
      </c>
      <c r="BD103" s="45">
        <v>0</v>
      </c>
      <c r="BE103" s="54">
        <v>0</v>
      </c>
      <c r="BF103" s="73">
        <v>1.41642636</v>
      </c>
      <c r="BG103" s="53">
        <v>0.013002658</v>
      </c>
      <c r="BH103" s="45">
        <v>0</v>
      </c>
      <c r="BI103" s="45">
        <v>0</v>
      </c>
      <c r="BJ103" s="54">
        <v>0.291779303</v>
      </c>
      <c r="BK103" s="61">
        <f>SUM(C103:BJ103)</f>
        <v>18.740328463999997</v>
      </c>
      <c r="BL103" s="27"/>
      <c r="BM103" s="109"/>
    </row>
    <row r="104" spans="1:65" ht="12.75">
      <c r="A104" s="11"/>
      <c r="B104" s="24" t="s">
        <v>163</v>
      </c>
      <c r="C104" s="73">
        <v>0</v>
      </c>
      <c r="D104" s="53">
        <v>73.487071054</v>
      </c>
      <c r="E104" s="45">
        <v>0</v>
      </c>
      <c r="F104" s="45">
        <v>0</v>
      </c>
      <c r="G104" s="54">
        <v>0</v>
      </c>
      <c r="H104" s="73">
        <v>3.716137703</v>
      </c>
      <c r="I104" s="45">
        <v>1.436253958</v>
      </c>
      <c r="J104" s="45">
        <v>0</v>
      </c>
      <c r="K104" s="45">
        <v>0</v>
      </c>
      <c r="L104" s="54">
        <v>2.424118751</v>
      </c>
      <c r="M104" s="73">
        <v>0</v>
      </c>
      <c r="N104" s="53">
        <v>0</v>
      </c>
      <c r="O104" s="45">
        <v>0</v>
      </c>
      <c r="P104" s="45">
        <v>0</v>
      </c>
      <c r="Q104" s="54">
        <v>0</v>
      </c>
      <c r="R104" s="73">
        <v>0.506326843</v>
      </c>
      <c r="S104" s="45">
        <v>0</v>
      </c>
      <c r="T104" s="45">
        <v>0</v>
      </c>
      <c r="U104" s="45">
        <v>0</v>
      </c>
      <c r="V104" s="54">
        <v>0.005944712</v>
      </c>
      <c r="W104" s="73">
        <v>0</v>
      </c>
      <c r="X104" s="45">
        <v>0</v>
      </c>
      <c r="Y104" s="45">
        <v>0</v>
      </c>
      <c r="Z104" s="45">
        <v>0</v>
      </c>
      <c r="AA104" s="54">
        <v>0</v>
      </c>
      <c r="AB104" s="73">
        <v>0</v>
      </c>
      <c r="AC104" s="45">
        <v>0</v>
      </c>
      <c r="AD104" s="45">
        <v>0</v>
      </c>
      <c r="AE104" s="45">
        <v>0</v>
      </c>
      <c r="AF104" s="54">
        <v>0</v>
      </c>
      <c r="AG104" s="73">
        <v>0</v>
      </c>
      <c r="AH104" s="45">
        <v>0</v>
      </c>
      <c r="AI104" s="45">
        <v>0</v>
      </c>
      <c r="AJ104" s="45">
        <v>0</v>
      </c>
      <c r="AK104" s="54">
        <v>0</v>
      </c>
      <c r="AL104" s="73">
        <v>0.000438002</v>
      </c>
      <c r="AM104" s="45">
        <v>0</v>
      </c>
      <c r="AN104" s="45">
        <v>0</v>
      </c>
      <c r="AO104" s="45">
        <v>0</v>
      </c>
      <c r="AP104" s="54">
        <v>0</v>
      </c>
      <c r="AQ104" s="73">
        <v>0</v>
      </c>
      <c r="AR104" s="53">
        <v>0</v>
      </c>
      <c r="AS104" s="45">
        <v>0</v>
      </c>
      <c r="AT104" s="45">
        <v>0</v>
      </c>
      <c r="AU104" s="54">
        <v>0</v>
      </c>
      <c r="AV104" s="73">
        <v>9.796713923</v>
      </c>
      <c r="AW104" s="45">
        <v>44.702281589</v>
      </c>
      <c r="AX104" s="45">
        <v>0</v>
      </c>
      <c r="AY104" s="45">
        <v>0</v>
      </c>
      <c r="AZ104" s="54">
        <v>36.016912776</v>
      </c>
      <c r="BA104" s="73">
        <v>0</v>
      </c>
      <c r="BB104" s="53">
        <v>0</v>
      </c>
      <c r="BC104" s="45">
        <v>0</v>
      </c>
      <c r="BD104" s="45">
        <v>0</v>
      </c>
      <c r="BE104" s="54">
        <v>0</v>
      </c>
      <c r="BF104" s="73">
        <v>1.084964763</v>
      </c>
      <c r="BG104" s="53">
        <v>1.370707856</v>
      </c>
      <c r="BH104" s="45">
        <v>0</v>
      </c>
      <c r="BI104" s="45">
        <v>0</v>
      </c>
      <c r="BJ104" s="54">
        <v>0.231787768</v>
      </c>
      <c r="BK104" s="61">
        <f>SUM(C104:BJ104)</f>
        <v>174.77965969799996</v>
      </c>
      <c r="BL104" s="27"/>
      <c r="BM104" s="109"/>
    </row>
    <row r="105" spans="1:65" ht="12.75">
      <c r="A105" s="36"/>
      <c r="B105" s="38" t="s">
        <v>74</v>
      </c>
      <c r="C105" s="81">
        <f>SUM(C99:C104)</f>
        <v>0</v>
      </c>
      <c r="D105" s="81">
        <f>SUM(D99:D104)</f>
        <v>89.91746045299999</v>
      </c>
      <c r="E105" s="81">
        <f aca="true" t="shared" si="20" ref="E105:BI105">SUM(E99:E104)</f>
        <v>0</v>
      </c>
      <c r="F105" s="81">
        <f t="shared" si="20"/>
        <v>0</v>
      </c>
      <c r="G105" s="81">
        <f t="shared" si="20"/>
        <v>0</v>
      </c>
      <c r="H105" s="81">
        <f t="shared" si="20"/>
        <v>16.964817071</v>
      </c>
      <c r="I105" s="81">
        <f t="shared" si="20"/>
        <v>11.116892523</v>
      </c>
      <c r="J105" s="81">
        <f t="shared" si="20"/>
        <v>0</v>
      </c>
      <c r="K105" s="81">
        <f t="shared" si="20"/>
        <v>0</v>
      </c>
      <c r="L105" s="81">
        <f t="shared" si="20"/>
        <v>31.735634585999996</v>
      </c>
      <c r="M105" s="81">
        <f t="shared" si="20"/>
        <v>0</v>
      </c>
      <c r="N105" s="81">
        <f t="shared" si="20"/>
        <v>0</v>
      </c>
      <c r="O105" s="81">
        <f t="shared" si="20"/>
        <v>0</v>
      </c>
      <c r="P105" s="81">
        <f t="shared" si="20"/>
        <v>0</v>
      </c>
      <c r="Q105" s="81">
        <f t="shared" si="20"/>
        <v>0</v>
      </c>
      <c r="R105" s="81">
        <f t="shared" si="20"/>
        <v>3.039550536</v>
      </c>
      <c r="S105" s="81">
        <f t="shared" si="20"/>
        <v>0.108275184</v>
      </c>
      <c r="T105" s="81">
        <f t="shared" si="20"/>
        <v>0</v>
      </c>
      <c r="U105" s="81">
        <f t="shared" si="20"/>
        <v>0</v>
      </c>
      <c r="V105" s="81">
        <f t="shared" si="20"/>
        <v>0.673603805</v>
      </c>
      <c r="W105" s="81">
        <f t="shared" si="20"/>
        <v>0</v>
      </c>
      <c r="X105" s="81">
        <f t="shared" si="20"/>
        <v>0</v>
      </c>
      <c r="Y105" s="81">
        <f t="shared" si="20"/>
        <v>0</v>
      </c>
      <c r="Z105" s="81">
        <f t="shared" si="20"/>
        <v>0</v>
      </c>
      <c r="AA105" s="81">
        <f t="shared" si="20"/>
        <v>0</v>
      </c>
      <c r="AB105" s="81">
        <f t="shared" si="20"/>
        <v>0.075853226</v>
      </c>
      <c r="AC105" s="81">
        <f t="shared" si="20"/>
        <v>0</v>
      </c>
      <c r="AD105" s="81">
        <f t="shared" si="20"/>
        <v>0</v>
      </c>
      <c r="AE105" s="81">
        <f t="shared" si="20"/>
        <v>0</v>
      </c>
      <c r="AF105" s="81">
        <f t="shared" si="20"/>
        <v>0</v>
      </c>
      <c r="AG105" s="81">
        <f t="shared" si="20"/>
        <v>0</v>
      </c>
      <c r="AH105" s="81">
        <f t="shared" si="20"/>
        <v>0</v>
      </c>
      <c r="AI105" s="81">
        <f t="shared" si="20"/>
        <v>0</v>
      </c>
      <c r="AJ105" s="81">
        <f t="shared" si="20"/>
        <v>0</v>
      </c>
      <c r="AK105" s="81">
        <f t="shared" si="20"/>
        <v>0</v>
      </c>
      <c r="AL105" s="81">
        <f t="shared" si="20"/>
        <v>0.02196703</v>
      </c>
      <c r="AM105" s="81">
        <f t="shared" si="20"/>
        <v>0</v>
      </c>
      <c r="AN105" s="81">
        <f t="shared" si="20"/>
        <v>0</v>
      </c>
      <c r="AO105" s="81">
        <f t="shared" si="20"/>
        <v>0</v>
      </c>
      <c r="AP105" s="81">
        <f t="shared" si="20"/>
        <v>0</v>
      </c>
      <c r="AQ105" s="81">
        <f t="shared" si="20"/>
        <v>0</v>
      </c>
      <c r="AR105" s="81">
        <f t="shared" si="20"/>
        <v>11.561874998</v>
      </c>
      <c r="AS105" s="81">
        <f t="shared" si="20"/>
        <v>0</v>
      </c>
      <c r="AT105" s="81">
        <f t="shared" si="20"/>
        <v>0</v>
      </c>
      <c r="AU105" s="81">
        <f t="shared" si="20"/>
        <v>0</v>
      </c>
      <c r="AV105" s="81">
        <f t="shared" si="20"/>
        <v>93.70766872300001</v>
      </c>
      <c r="AW105" s="81">
        <f t="shared" si="20"/>
        <v>57.792288317</v>
      </c>
      <c r="AX105" s="81">
        <f t="shared" si="20"/>
        <v>0</v>
      </c>
      <c r="AY105" s="81">
        <f t="shared" si="20"/>
        <v>0</v>
      </c>
      <c r="AZ105" s="81">
        <f t="shared" si="20"/>
        <v>160.129859414</v>
      </c>
      <c r="BA105" s="81">
        <f t="shared" si="20"/>
        <v>0</v>
      </c>
      <c r="BB105" s="81">
        <f t="shared" si="20"/>
        <v>0</v>
      </c>
      <c r="BC105" s="81">
        <f t="shared" si="20"/>
        <v>0</v>
      </c>
      <c r="BD105" s="81">
        <f t="shared" si="20"/>
        <v>0</v>
      </c>
      <c r="BE105" s="81">
        <f t="shared" si="20"/>
        <v>0</v>
      </c>
      <c r="BF105" s="81">
        <f t="shared" si="20"/>
        <v>16.3382118</v>
      </c>
      <c r="BG105" s="81">
        <f t="shared" si="20"/>
        <v>2.4917934489999998</v>
      </c>
      <c r="BH105" s="81">
        <f t="shared" si="20"/>
        <v>0</v>
      </c>
      <c r="BI105" s="81">
        <f t="shared" si="20"/>
        <v>0</v>
      </c>
      <c r="BJ105" s="81">
        <f>SUM(BJ99:BJ104)</f>
        <v>3.2606953</v>
      </c>
      <c r="BK105" s="99">
        <f>SUM(BK99:BK104)</f>
        <v>498.936446415</v>
      </c>
      <c r="BL105" s="27"/>
      <c r="BM105" s="109"/>
    </row>
    <row r="106" spans="1:65" ht="4.5" customHeight="1">
      <c r="A106" s="11"/>
      <c r="B106" s="21"/>
      <c r="C106" s="128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30"/>
      <c r="BM106" s="109"/>
    </row>
    <row r="107" spans="1:65" ht="12.75">
      <c r="A107" s="36"/>
      <c r="B107" s="83" t="s">
        <v>88</v>
      </c>
      <c r="C107" s="84">
        <f aca="true" t="shared" si="21" ref="C107:AH107">+C105++C86+C81+C57</f>
        <v>0</v>
      </c>
      <c r="D107" s="70">
        <f t="shared" si="21"/>
        <v>4177.715407996</v>
      </c>
      <c r="E107" s="70">
        <f t="shared" si="21"/>
        <v>0</v>
      </c>
      <c r="F107" s="70">
        <f t="shared" si="21"/>
        <v>0</v>
      </c>
      <c r="G107" s="85">
        <f t="shared" si="21"/>
        <v>0</v>
      </c>
      <c r="H107" s="84">
        <f t="shared" si="21"/>
        <v>1891.007081941</v>
      </c>
      <c r="I107" s="70">
        <f t="shared" si="21"/>
        <v>18822.422211909874</v>
      </c>
      <c r="J107" s="70">
        <f t="shared" si="21"/>
        <v>1931.440896381</v>
      </c>
      <c r="K107" s="70">
        <f t="shared" si="21"/>
        <v>13.356654991</v>
      </c>
      <c r="L107" s="85">
        <f t="shared" si="21"/>
        <v>5232.828815151999</v>
      </c>
      <c r="M107" s="84">
        <f t="shared" si="21"/>
        <v>0</v>
      </c>
      <c r="N107" s="70">
        <f t="shared" si="21"/>
        <v>0</v>
      </c>
      <c r="O107" s="70">
        <f t="shared" si="21"/>
        <v>0</v>
      </c>
      <c r="P107" s="70">
        <f t="shared" si="21"/>
        <v>0</v>
      </c>
      <c r="Q107" s="85">
        <f t="shared" si="21"/>
        <v>0</v>
      </c>
      <c r="R107" s="84">
        <f t="shared" si="21"/>
        <v>591.3497712730001</v>
      </c>
      <c r="S107" s="70">
        <f t="shared" si="21"/>
        <v>375.074860669</v>
      </c>
      <c r="T107" s="70">
        <f t="shared" si="21"/>
        <v>62.969785193999996</v>
      </c>
      <c r="U107" s="70">
        <f t="shared" si="21"/>
        <v>0</v>
      </c>
      <c r="V107" s="85">
        <f t="shared" si="21"/>
        <v>196.816021176</v>
      </c>
      <c r="W107" s="84">
        <f t="shared" si="21"/>
        <v>0</v>
      </c>
      <c r="X107" s="70">
        <f t="shared" si="21"/>
        <v>0</v>
      </c>
      <c r="Y107" s="70">
        <f t="shared" si="21"/>
        <v>0</v>
      </c>
      <c r="Z107" s="70">
        <f t="shared" si="21"/>
        <v>0</v>
      </c>
      <c r="AA107" s="85">
        <f t="shared" si="21"/>
        <v>0</v>
      </c>
      <c r="AB107" s="84">
        <f t="shared" si="21"/>
        <v>8.465290985</v>
      </c>
      <c r="AC107" s="70">
        <f t="shared" si="21"/>
        <v>6.011463307</v>
      </c>
      <c r="AD107" s="70">
        <f t="shared" si="21"/>
        <v>0</v>
      </c>
      <c r="AE107" s="70">
        <f t="shared" si="21"/>
        <v>0</v>
      </c>
      <c r="AF107" s="85">
        <f t="shared" si="21"/>
        <v>1.1019050559999999</v>
      </c>
      <c r="AG107" s="84">
        <f t="shared" si="21"/>
        <v>0</v>
      </c>
      <c r="AH107" s="70">
        <f t="shared" si="21"/>
        <v>0</v>
      </c>
      <c r="AI107" s="70">
        <f aca="true" t="shared" si="22" ref="AI107:BJ107">+AI105++AI86+AI81+AI57</f>
        <v>0</v>
      </c>
      <c r="AJ107" s="70">
        <f t="shared" si="22"/>
        <v>0</v>
      </c>
      <c r="AK107" s="85">
        <f t="shared" si="22"/>
        <v>0</v>
      </c>
      <c r="AL107" s="84">
        <f t="shared" si="22"/>
        <v>4.277813775</v>
      </c>
      <c r="AM107" s="70">
        <f t="shared" si="22"/>
        <v>0</v>
      </c>
      <c r="AN107" s="70">
        <f t="shared" si="22"/>
        <v>0</v>
      </c>
      <c r="AO107" s="70">
        <f t="shared" si="22"/>
        <v>0</v>
      </c>
      <c r="AP107" s="85">
        <f t="shared" si="22"/>
        <v>0.075062709</v>
      </c>
      <c r="AQ107" s="84">
        <f t="shared" si="22"/>
        <v>0</v>
      </c>
      <c r="AR107" s="70">
        <f t="shared" si="22"/>
        <v>103.651882235</v>
      </c>
      <c r="AS107" s="70">
        <f t="shared" si="22"/>
        <v>0</v>
      </c>
      <c r="AT107" s="70">
        <f t="shared" si="22"/>
        <v>0</v>
      </c>
      <c r="AU107" s="85">
        <f t="shared" si="22"/>
        <v>0</v>
      </c>
      <c r="AV107" s="52">
        <f t="shared" si="22"/>
        <v>16556.653374319</v>
      </c>
      <c r="AW107" s="70">
        <f t="shared" si="22"/>
        <v>10782.440984405</v>
      </c>
      <c r="AX107" s="70">
        <f t="shared" si="22"/>
        <v>236.50972864000002</v>
      </c>
      <c r="AY107" s="70">
        <f t="shared" si="22"/>
        <v>3.634115801</v>
      </c>
      <c r="AZ107" s="87">
        <f t="shared" si="22"/>
        <v>19962.328314173</v>
      </c>
      <c r="BA107" s="84">
        <f t="shared" si="22"/>
        <v>0</v>
      </c>
      <c r="BB107" s="70">
        <f t="shared" si="22"/>
        <v>0</v>
      </c>
      <c r="BC107" s="70">
        <f t="shared" si="22"/>
        <v>0</v>
      </c>
      <c r="BD107" s="70">
        <f t="shared" si="22"/>
        <v>0</v>
      </c>
      <c r="BE107" s="85">
        <f t="shared" si="22"/>
        <v>0</v>
      </c>
      <c r="BF107" s="84">
        <f t="shared" si="22"/>
        <v>4384.1717338319995</v>
      </c>
      <c r="BG107" s="70">
        <f t="shared" si="22"/>
        <v>619.5514644289999</v>
      </c>
      <c r="BH107" s="70">
        <f t="shared" si="22"/>
        <v>66.794765928</v>
      </c>
      <c r="BI107" s="70">
        <f t="shared" si="22"/>
        <v>0</v>
      </c>
      <c r="BJ107" s="85">
        <f t="shared" si="22"/>
        <v>1901.9200328009997</v>
      </c>
      <c r="BK107" s="97">
        <f>+BK105+BK86+BK95+BK81+BK57</f>
        <v>87975.48964807187</v>
      </c>
      <c r="BL107" s="27"/>
      <c r="BM107" s="109"/>
    </row>
    <row r="108" spans="1:63" ht="4.5" customHeight="1">
      <c r="A108" s="11"/>
      <c r="B108" s="22"/>
      <c r="C108" s="152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53"/>
    </row>
    <row r="109" spans="1:63" ht="14.25" customHeight="1">
      <c r="A109" s="11" t="s">
        <v>5</v>
      </c>
      <c r="B109" s="23" t="s">
        <v>24</v>
      </c>
      <c r="C109" s="152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53"/>
    </row>
    <row r="110" spans="1:64" ht="14.25" customHeight="1">
      <c r="A110" s="32"/>
      <c r="B110" s="28"/>
      <c r="C110" s="73">
        <v>0</v>
      </c>
      <c r="D110" s="53">
        <v>0</v>
      </c>
      <c r="E110" s="45">
        <v>0</v>
      </c>
      <c r="F110" s="45">
        <v>0</v>
      </c>
      <c r="G110" s="54">
        <v>0</v>
      </c>
      <c r="H110" s="73">
        <v>0</v>
      </c>
      <c r="I110" s="45">
        <v>0</v>
      </c>
      <c r="J110" s="45">
        <v>0</v>
      </c>
      <c r="K110" s="45">
        <v>0</v>
      </c>
      <c r="L110" s="54">
        <v>0</v>
      </c>
      <c r="M110" s="73">
        <v>0</v>
      </c>
      <c r="N110" s="53">
        <v>0</v>
      </c>
      <c r="O110" s="45">
        <v>0</v>
      </c>
      <c r="P110" s="45">
        <v>0</v>
      </c>
      <c r="Q110" s="54">
        <v>0</v>
      </c>
      <c r="R110" s="73">
        <v>0</v>
      </c>
      <c r="S110" s="45">
        <v>0</v>
      </c>
      <c r="T110" s="45">
        <v>0</v>
      </c>
      <c r="U110" s="45">
        <v>0</v>
      </c>
      <c r="V110" s="54">
        <v>0</v>
      </c>
      <c r="W110" s="73">
        <v>0</v>
      </c>
      <c r="X110" s="45">
        <v>0</v>
      </c>
      <c r="Y110" s="45">
        <v>0</v>
      </c>
      <c r="Z110" s="45">
        <v>0</v>
      </c>
      <c r="AA110" s="54">
        <v>0</v>
      </c>
      <c r="AB110" s="73">
        <v>0</v>
      </c>
      <c r="AC110" s="45">
        <v>0</v>
      </c>
      <c r="AD110" s="45">
        <v>0</v>
      </c>
      <c r="AE110" s="45">
        <v>0</v>
      </c>
      <c r="AF110" s="54">
        <v>0</v>
      </c>
      <c r="AG110" s="73">
        <v>0</v>
      </c>
      <c r="AH110" s="45">
        <v>0</v>
      </c>
      <c r="AI110" s="45">
        <v>0</v>
      </c>
      <c r="AJ110" s="45">
        <v>0</v>
      </c>
      <c r="AK110" s="54">
        <v>0</v>
      </c>
      <c r="AL110" s="73">
        <v>0</v>
      </c>
      <c r="AM110" s="45">
        <v>0</v>
      </c>
      <c r="AN110" s="45">
        <v>0</v>
      </c>
      <c r="AO110" s="45">
        <v>0</v>
      </c>
      <c r="AP110" s="54">
        <v>0</v>
      </c>
      <c r="AQ110" s="73">
        <v>0</v>
      </c>
      <c r="AR110" s="53">
        <v>0</v>
      </c>
      <c r="AS110" s="45">
        <v>0</v>
      </c>
      <c r="AT110" s="45">
        <v>0</v>
      </c>
      <c r="AU110" s="54">
        <v>0</v>
      </c>
      <c r="AV110" s="73">
        <v>0</v>
      </c>
      <c r="AW110" s="45">
        <v>0</v>
      </c>
      <c r="AX110" s="45">
        <v>0</v>
      </c>
      <c r="AY110" s="45">
        <v>0</v>
      </c>
      <c r="AZ110" s="54">
        <v>0</v>
      </c>
      <c r="BA110" s="43">
        <v>0</v>
      </c>
      <c r="BB110" s="44">
        <v>0</v>
      </c>
      <c r="BC110" s="43">
        <v>0</v>
      </c>
      <c r="BD110" s="43">
        <v>0</v>
      </c>
      <c r="BE110" s="48">
        <v>0</v>
      </c>
      <c r="BF110" s="43">
        <v>0</v>
      </c>
      <c r="BG110" s="44">
        <v>0</v>
      </c>
      <c r="BH110" s="43">
        <v>0</v>
      </c>
      <c r="BI110" s="43">
        <v>0</v>
      </c>
      <c r="BJ110" s="48">
        <v>0</v>
      </c>
      <c r="BK110" s="100">
        <f>SUM(C110:BJ110)</f>
        <v>0</v>
      </c>
      <c r="BL110" s="109"/>
    </row>
    <row r="111" spans="1:63" ht="13.5" thickBot="1">
      <c r="A111" s="40"/>
      <c r="B111" s="86" t="s">
        <v>74</v>
      </c>
      <c r="C111" s="50">
        <f>SUM(C110)</f>
        <v>0</v>
      </c>
      <c r="D111" s="71">
        <f aca="true" t="shared" si="23" ref="D111:BK111">SUM(D110)</f>
        <v>0</v>
      </c>
      <c r="E111" s="71">
        <f t="shared" si="23"/>
        <v>0</v>
      </c>
      <c r="F111" s="71">
        <f t="shared" si="23"/>
        <v>0</v>
      </c>
      <c r="G111" s="69">
        <f t="shared" si="23"/>
        <v>0</v>
      </c>
      <c r="H111" s="50">
        <f t="shared" si="23"/>
        <v>0</v>
      </c>
      <c r="I111" s="71">
        <f t="shared" si="23"/>
        <v>0</v>
      </c>
      <c r="J111" s="71">
        <f t="shared" si="23"/>
        <v>0</v>
      </c>
      <c r="K111" s="71">
        <f t="shared" si="23"/>
        <v>0</v>
      </c>
      <c r="L111" s="69">
        <f t="shared" si="23"/>
        <v>0</v>
      </c>
      <c r="M111" s="50">
        <f t="shared" si="23"/>
        <v>0</v>
      </c>
      <c r="N111" s="71">
        <f t="shared" si="23"/>
        <v>0</v>
      </c>
      <c r="O111" s="71">
        <f t="shared" si="23"/>
        <v>0</v>
      </c>
      <c r="P111" s="71">
        <f t="shared" si="23"/>
        <v>0</v>
      </c>
      <c r="Q111" s="69">
        <f t="shared" si="23"/>
        <v>0</v>
      </c>
      <c r="R111" s="50">
        <f t="shared" si="23"/>
        <v>0</v>
      </c>
      <c r="S111" s="71">
        <f t="shared" si="23"/>
        <v>0</v>
      </c>
      <c r="T111" s="71">
        <f t="shared" si="23"/>
        <v>0</v>
      </c>
      <c r="U111" s="71">
        <f t="shared" si="23"/>
        <v>0</v>
      </c>
      <c r="V111" s="69">
        <f t="shared" si="23"/>
        <v>0</v>
      </c>
      <c r="W111" s="50">
        <f t="shared" si="23"/>
        <v>0</v>
      </c>
      <c r="X111" s="71">
        <f t="shared" si="23"/>
        <v>0</v>
      </c>
      <c r="Y111" s="71">
        <f t="shared" si="23"/>
        <v>0</v>
      </c>
      <c r="Z111" s="71">
        <f t="shared" si="23"/>
        <v>0</v>
      </c>
      <c r="AA111" s="69">
        <f t="shared" si="23"/>
        <v>0</v>
      </c>
      <c r="AB111" s="50">
        <f t="shared" si="23"/>
        <v>0</v>
      </c>
      <c r="AC111" s="71">
        <f t="shared" si="23"/>
        <v>0</v>
      </c>
      <c r="AD111" s="71">
        <f t="shared" si="23"/>
        <v>0</v>
      </c>
      <c r="AE111" s="71">
        <f t="shared" si="23"/>
        <v>0</v>
      </c>
      <c r="AF111" s="69">
        <f t="shared" si="23"/>
        <v>0</v>
      </c>
      <c r="AG111" s="50">
        <f t="shared" si="23"/>
        <v>0</v>
      </c>
      <c r="AH111" s="71">
        <f t="shared" si="23"/>
        <v>0</v>
      </c>
      <c r="AI111" s="71">
        <f t="shared" si="23"/>
        <v>0</v>
      </c>
      <c r="AJ111" s="71">
        <f t="shared" si="23"/>
        <v>0</v>
      </c>
      <c r="AK111" s="69">
        <f t="shared" si="23"/>
        <v>0</v>
      </c>
      <c r="AL111" s="50">
        <f t="shared" si="23"/>
        <v>0</v>
      </c>
      <c r="AM111" s="71">
        <f t="shared" si="23"/>
        <v>0</v>
      </c>
      <c r="AN111" s="71">
        <f t="shared" si="23"/>
        <v>0</v>
      </c>
      <c r="AO111" s="71">
        <f t="shared" si="23"/>
        <v>0</v>
      </c>
      <c r="AP111" s="69">
        <f t="shared" si="23"/>
        <v>0</v>
      </c>
      <c r="AQ111" s="50">
        <f t="shared" si="23"/>
        <v>0</v>
      </c>
      <c r="AR111" s="71">
        <f t="shared" si="23"/>
        <v>0</v>
      </c>
      <c r="AS111" s="71">
        <f t="shared" si="23"/>
        <v>0</v>
      </c>
      <c r="AT111" s="71">
        <f t="shared" si="23"/>
        <v>0</v>
      </c>
      <c r="AU111" s="69">
        <f t="shared" si="23"/>
        <v>0</v>
      </c>
      <c r="AV111" s="50">
        <f t="shared" si="23"/>
        <v>0</v>
      </c>
      <c r="AW111" s="71">
        <f t="shared" si="23"/>
        <v>0</v>
      </c>
      <c r="AX111" s="71">
        <f t="shared" si="23"/>
        <v>0</v>
      </c>
      <c r="AY111" s="71">
        <f t="shared" si="23"/>
        <v>0</v>
      </c>
      <c r="AZ111" s="69">
        <f t="shared" si="23"/>
        <v>0</v>
      </c>
      <c r="BA111" s="51">
        <f t="shared" si="23"/>
        <v>0</v>
      </c>
      <c r="BB111" s="71">
        <f t="shared" si="23"/>
        <v>0</v>
      </c>
      <c r="BC111" s="71">
        <f t="shared" si="23"/>
        <v>0</v>
      </c>
      <c r="BD111" s="71">
        <f t="shared" si="23"/>
        <v>0</v>
      </c>
      <c r="BE111" s="88">
        <f t="shared" si="23"/>
        <v>0</v>
      </c>
      <c r="BF111" s="50">
        <f t="shared" si="23"/>
        <v>0</v>
      </c>
      <c r="BG111" s="71">
        <f t="shared" si="23"/>
        <v>0</v>
      </c>
      <c r="BH111" s="71">
        <f t="shared" si="23"/>
        <v>0</v>
      </c>
      <c r="BI111" s="71">
        <f t="shared" si="23"/>
        <v>0</v>
      </c>
      <c r="BJ111" s="69">
        <f t="shared" si="23"/>
        <v>0</v>
      </c>
      <c r="BK111" s="101">
        <f t="shared" si="23"/>
        <v>0</v>
      </c>
    </row>
    <row r="112" spans="1:63" ht="6" customHeight="1">
      <c r="A112" s="4"/>
      <c r="B112" s="16"/>
      <c r="C112" s="27"/>
      <c r="D112" s="34"/>
      <c r="E112" s="27"/>
      <c r="F112" s="27"/>
      <c r="G112" s="27"/>
      <c r="H112" s="27"/>
      <c r="I112" s="27"/>
      <c r="J112" s="27"/>
      <c r="K112" s="27"/>
      <c r="L112" s="27"/>
      <c r="M112" s="27"/>
      <c r="N112" s="34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34"/>
      <c r="AS112" s="27"/>
      <c r="AT112" s="27"/>
      <c r="AU112" s="27"/>
      <c r="AV112" s="27"/>
      <c r="AW112" s="27"/>
      <c r="AX112" s="27"/>
      <c r="AY112" s="27"/>
      <c r="AZ112" s="27"/>
      <c r="BA112" s="27"/>
      <c r="BB112" s="34"/>
      <c r="BC112" s="27"/>
      <c r="BD112" s="27"/>
      <c r="BE112" s="27"/>
      <c r="BF112" s="27"/>
      <c r="BG112" s="34"/>
      <c r="BH112" s="27"/>
      <c r="BI112" s="27"/>
      <c r="BJ112" s="27"/>
      <c r="BK112" s="30"/>
    </row>
    <row r="113" spans="1:63" ht="12.75">
      <c r="A113" s="4"/>
      <c r="B113" s="4" t="s">
        <v>166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41" t="s">
        <v>92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30"/>
    </row>
    <row r="114" spans="1:63" ht="12.75">
      <c r="A114" s="4"/>
      <c r="B114" s="4" t="s">
        <v>167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42" t="s">
        <v>93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30"/>
    </row>
    <row r="115" spans="3:63" ht="12.75">
      <c r="C115" s="27"/>
      <c r="D115" s="27"/>
      <c r="E115" s="27"/>
      <c r="F115" s="27"/>
      <c r="G115" s="27"/>
      <c r="H115" s="27"/>
      <c r="I115" s="27"/>
      <c r="J115" s="27"/>
      <c r="K115" s="27"/>
      <c r="L115" s="42" t="s">
        <v>94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30"/>
    </row>
    <row r="116" spans="2:63" ht="12.75">
      <c r="B116" s="4" t="s">
        <v>100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42" t="s">
        <v>95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30"/>
    </row>
    <row r="117" spans="2:63" ht="12.75">
      <c r="B117" s="4" t="s">
        <v>101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2" t="s">
        <v>96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30"/>
    </row>
    <row r="118" spans="2:63" ht="12.75">
      <c r="B118" s="4"/>
      <c r="C118" s="27"/>
      <c r="D118" s="27"/>
      <c r="E118" s="27"/>
      <c r="F118" s="27"/>
      <c r="G118" s="27"/>
      <c r="H118" s="27"/>
      <c r="I118" s="27"/>
      <c r="J118" s="27"/>
      <c r="K118" s="27"/>
      <c r="L118" s="42" t="s">
        <v>97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</sheetData>
  <sheetProtection/>
  <mergeCells count="49">
    <mergeCell ref="C106:BK106"/>
    <mergeCell ref="A1:A5"/>
    <mergeCell ref="C84:BK84"/>
    <mergeCell ref="C108:BK108"/>
    <mergeCell ref="C109:BK109"/>
    <mergeCell ref="C88:BK88"/>
    <mergeCell ref="C89:BK89"/>
    <mergeCell ref="C92:BK92"/>
    <mergeCell ref="C96:BK96"/>
    <mergeCell ref="C97:BK97"/>
    <mergeCell ref="C98:BK98"/>
    <mergeCell ref="C61:BK61"/>
    <mergeCell ref="C58:BK58"/>
    <mergeCell ref="C64:BK64"/>
    <mergeCell ref="C82:BK82"/>
    <mergeCell ref="C83:BK83"/>
    <mergeCell ref="C87:BK87"/>
    <mergeCell ref="C1:BK1"/>
    <mergeCell ref="BA3:BJ3"/>
    <mergeCell ref="BK2:BK5"/>
    <mergeCell ref="W3:AF3"/>
    <mergeCell ref="AG3:AP3"/>
    <mergeCell ref="C60:BK60"/>
    <mergeCell ref="M3:V3"/>
    <mergeCell ref="C11:BK11"/>
    <mergeCell ref="C15:BK15"/>
    <mergeCell ref="C41:BK41"/>
    <mergeCell ref="C44:BK44"/>
    <mergeCell ref="C47:BK4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0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4" t="s">
        <v>107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2.75">
      <c r="B3" s="154" t="s">
        <v>98</v>
      </c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2:12" ht="30">
      <c r="B4" s="114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13">
        <v>0.010124715</v>
      </c>
      <c r="E5" s="107">
        <v>0.727997613</v>
      </c>
      <c r="F5" s="107">
        <v>2.7178878429999997</v>
      </c>
      <c r="G5" s="107">
        <v>0.197691282</v>
      </c>
      <c r="H5" s="107">
        <v>0.007281</v>
      </c>
      <c r="I5" s="72"/>
      <c r="J5" s="89">
        <v>0</v>
      </c>
      <c r="K5" s="95">
        <f>SUM(D5:J5)</f>
        <v>3.660982453</v>
      </c>
      <c r="L5" s="107">
        <v>0</v>
      </c>
    </row>
    <row r="6" spans="2:12" ht="12.75">
      <c r="B6" s="12">
        <v>2</v>
      </c>
      <c r="C6" s="14" t="s">
        <v>34</v>
      </c>
      <c r="D6" s="107">
        <v>121.258417852</v>
      </c>
      <c r="E6" s="107">
        <v>187.795570482</v>
      </c>
      <c r="F6" s="107">
        <v>813.840923144</v>
      </c>
      <c r="G6" s="107">
        <v>116.25248690299999</v>
      </c>
      <c r="H6" s="107">
        <v>5.024546137</v>
      </c>
      <c r="I6" s="72"/>
      <c r="J6" s="89">
        <v>0.014438841308122756</v>
      </c>
      <c r="K6" s="95">
        <f aca="true" t="shared" si="0" ref="K6:K41">SUM(D6:J6)</f>
        <v>1244.1863833593084</v>
      </c>
      <c r="L6" s="107">
        <v>0</v>
      </c>
    </row>
    <row r="7" spans="2:12" ht="12.75">
      <c r="B7" s="12">
        <v>3</v>
      </c>
      <c r="C7" s="13" t="s">
        <v>35</v>
      </c>
      <c r="D7" s="107">
        <v>0.389897469</v>
      </c>
      <c r="E7" s="107">
        <v>0.041656257</v>
      </c>
      <c r="F7" s="107">
        <v>3.072460896</v>
      </c>
      <c r="G7" s="107">
        <v>0.12898832</v>
      </c>
      <c r="H7" s="107">
        <v>0.004813965</v>
      </c>
      <c r="I7" s="72"/>
      <c r="J7" s="89">
        <v>0</v>
      </c>
      <c r="K7" s="95">
        <f t="shared" si="0"/>
        <v>3.6378169069999995</v>
      </c>
      <c r="L7" s="107">
        <v>0</v>
      </c>
    </row>
    <row r="8" spans="2:12" ht="12.75">
      <c r="B8" s="12">
        <v>4</v>
      </c>
      <c r="C8" s="14" t="s">
        <v>36</v>
      </c>
      <c r="D8" s="107">
        <v>4.018875285</v>
      </c>
      <c r="E8" s="107">
        <v>85.99724170399999</v>
      </c>
      <c r="F8" s="107">
        <v>207.05713629000002</v>
      </c>
      <c r="G8" s="107">
        <v>35.790443412</v>
      </c>
      <c r="H8" s="107">
        <v>0.643052179</v>
      </c>
      <c r="I8" s="72"/>
      <c r="J8" s="89">
        <v>0</v>
      </c>
      <c r="K8" s="95">
        <f t="shared" si="0"/>
        <v>333.50674887</v>
      </c>
      <c r="L8" s="107">
        <v>0</v>
      </c>
    </row>
    <row r="9" spans="2:12" ht="12.75">
      <c r="B9" s="12">
        <v>5</v>
      </c>
      <c r="C9" s="14" t="s">
        <v>37</v>
      </c>
      <c r="D9" s="107">
        <v>2.2096256920000004</v>
      </c>
      <c r="E9" s="107">
        <v>53.77362588</v>
      </c>
      <c r="F9" s="107">
        <v>297.90753233099997</v>
      </c>
      <c r="G9" s="107">
        <v>49.66805051</v>
      </c>
      <c r="H9" s="107">
        <v>0.9238831529999999</v>
      </c>
      <c r="I9" s="72"/>
      <c r="J9" s="89">
        <v>0</v>
      </c>
      <c r="K9" s="95">
        <f t="shared" si="0"/>
        <v>404.48271756599996</v>
      </c>
      <c r="L9" s="107">
        <v>0</v>
      </c>
    </row>
    <row r="10" spans="2:12" ht="12.75">
      <c r="B10" s="12">
        <v>6</v>
      </c>
      <c r="C10" s="14" t="s">
        <v>38</v>
      </c>
      <c r="D10" s="107">
        <v>4.654329794</v>
      </c>
      <c r="E10" s="107">
        <v>63.405455518</v>
      </c>
      <c r="F10" s="107">
        <v>165.853634451</v>
      </c>
      <c r="G10" s="107">
        <v>39.920346785</v>
      </c>
      <c r="H10" s="107">
        <v>1.510984468</v>
      </c>
      <c r="I10" s="72"/>
      <c r="J10" s="89">
        <v>0</v>
      </c>
      <c r="K10" s="95">
        <f t="shared" si="0"/>
        <v>275.34475101600003</v>
      </c>
      <c r="L10" s="107">
        <v>0</v>
      </c>
    </row>
    <row r="11" spans="2:12" ht="12.75">
      <c r="B11" s="12">
        <v>7</v>
      </c>
      <c r="C11" s="14" t="s">
        <v>39</v>
      </c>
      <c r="D11" s="107">
        <v>2.216225668</v>
      </c>
      <c r="E11" s="107">
        <v>89.06703433599999</v>
      </c>
      <c r="F11" s="107">
        <v>198.09351586</v>
      </c>
      <c r="G11" s="107">
        <v>25.852407006</v>
      </c>
      <c r="H11" s="107">
        <v>2.286258259</v>
      </c>
      <c r="I11" s="72"/>
      <c r="J11" s="89">
        <v>0</v>
      </c>
      <c r="K11" s="95">
        <f t="shared" si="0"/>
        <v>317.51544112900007</v>
      </c>
      <c r="L11" s="107">
        <v>0</v>
      </c>
    </row>
    <row r="12" spans="2:12" ht="12.75">
      <c r="B12" s="12">
        <v>8</v>
      </c>
      <c r="C12" s="13" t="s">
        <v>40</v>
      </c>
      <c r="D12" s="107">
        <v>0.009815585</v>
      </c>
      <c r="E12" s="107">
        <v>0.197559395</v>
      </c>
      <c r="F12" s="107">
        <v>9.091443791</v>
      </c>
      <c r="G12" s="107">
        <v>0.808591747</v>
      </c>
      <c r="H12" s="107">
        <v>0.003919108</v>
      </c>
      <c r="I12" s="72"/>
      <c r="J12" s="89">
        <v>0</v>
      </c>
      <c r="K12" s="95">
        <f t="shared" si="0"/>
        <v>10.111329626</v>
      </c>
      <c r="L12" s="107">
        <v>0</v>
      </c>
    </row>
    <row r="13" spans="2:12" ht="12.75">
      <c r="B13" s="12">
        <v>9</v>
      </c>
      <c r="C13" s="13" t="s">
        <v>41</v>
      </c>
      <c r="D13" s="107">
        <v>0.379522142</v>
      </c>
      <c r="E13" s="107">
        <v>1.150123874</v>
      </c>
      <c r="F13" s="107">
        <v>6.672144141</v>
      </c>
      <c r="G13" s="107">
        <v>0.48456281900000003</v>
      </c>
      <c r="H13" s="107">
        <v>0.011961402000000001</v>
      </c>
      <c r="I13" s="72"/>
      <c r="J13" s="89">
        <v>0</v>
      </c>
      <c r="K13" s="95">
        <f t="shared" si="0"/>
        <v>8.698314378000003</v>
      </c>
      <c r="L13" s="107">
        <v>0</v>
      </c>
    </row>
    <row r="14" spans="2:12" ht="12.75">
      <c r="B14" s="12">
        <v>10</v>
      </c>
      <c r="C14" s="14" t="s">
        <v>42</v>
      </c>
      <c r="D14" s="107">
        <v>25.997811805</v>
      </c>
      <c r="E14" s="107">
        <v>201.882068177</v>
      </c>
      <c r="F14" s="107">
        <v>336.308537881</v>
      </c>
      <c r="G14" s="107">
        <v>92.849069373</v>
      </c>
      <c r="H14" s="107">
        <v>1.792156348</v>
      </c>
      <c r="I14" s="72"/>
      <c r="J14" s="89">
        <v>0.0022426272153259425</v>
      </c>
      <c r="K14" s="95">
        <f t="shared" si="0"/>
        <v>658.8318862112154</v>
      </c>
      <c r="L14" s="107">
        <v>0</v>
      </c>
    </row>
    <row r="15" spans="2:12" ht="12.75">
      <c r="B15" s="12">
        <v>11</v>
      </c>
      <c r="C15" s="14" t="s">
        <v>43</v>
      </c>
      <c r="D15" s="107">
        <v>567.082281755</v>
      </c>
      <c r="E15" s="107">
        <v>956.9405882070001</v>
      </c>
      <c r="F15" s="107">
        <v>3120.579226532</v>
      </c>
      <c r="G15" s="107">
        <v>655.363977449</v>
      </c>
      <c r="H15" s="107">
        <v>18.567023206000002</v>
      </c>
      <c r="I15" s="72"/>
      <c r="J15" s="89">
        <v>0.008253199917819058</v>
      </c>
      <c r="K15" s="95">
        <f t="shared" si="0"/>
        <v>5318.541350348918</v>
      </c>
      <c r="L15" s="107">
        <v>0</v>
      </c>
    </row>
    <row r="16" spans="2:12" ht="12.75">
      <c r="B16" s="12">
        <v>12</v>
      </c>
      <c r="C16" s="14" t="s">
        <v>44</v>
      </c>
      <c r="D16" s="107">
        <v>1018.397416691</v>
      </c>
      <c r="E16" s="107">
        <v>1939.50974237</v>
      </c>
      <c r="F16" s="107">
        <v>950.442375051</v>
      </c>
      <c r="G16" s="107">
        <v>150.322697344</v>
      </c>
      <c r="H16" s="107">
        <v>7.613652352</v>
      </c>
      <c r="I16" s="72"/>
      <c r="J16" s="89">
        <v>0.0026897970577519454</v>
      </c>
      <c r="K16" s="95">
        <f t="shared" si="0"/>
        <v>4066.288573605058</v>
      </c>
      <c r="L16" s="107">
        <v>0</v>
      </c>
    </row>
    <row r="17" spans="2:12" ht="12.75">
      <c r="B17" s="12">
        <v>13</v>
      </c>
      <c r="C17" s="14" t="s">
        <v>45</v>
      </c>
      <c r="D17" s="107">
        <v>1.667733144</v>
      </c>
      <c r="E17" s="107">
        <v>5.538406194999999</v>
      </c>
      <c r="F17" s="107">
        <v>45.732360144</v>
      </c>
      <c r="G17" s="107">
        <v>5.629566095</v>
      </c>
      <c r="H17" s="107">
        <v>0.212303736</v>
      </c>
      <c r="I17" s="72"/>
      <c r="J17" s="89">
        <v>0</v>
      </c>
      <c r="K17" s="95">
        <f t="shared" si="0"/>
        <v>58.780369314000005</v>
      </c>
      <c r="L17" s="107">
        <v>0</v>
      </c>
    </row>
    <row r="18" spans="2:12" ht="12.75">
      <c r="B18" s="12">
        <v>14</v>
      </c>
      <c r="C18" s="14" t="s">
        <v>46</v>
      </c>
      <c r="D18" s="107">
        <v>4.170297632</v>
      </c>
      <c r="E18" s="107">
        <v>3.4765590909999995</v>
      </c>
      <c r="F18" s="107">
        <v>26.307636013</v>
      </c>
      <c r="G18" s="107">
        <v>1.082584825</v>
      </c>
      <c r="H18" s="107">
        <v>0.279185821</v>
      </c>
      <c r="I18" s="72"/>
      <c r="J18" s="89">
        <v>0</v>
      </c>
      <c r="K18" s="95">
        <f t="shared" si="0"/>
        <v>35.316263381999995</v>
      </c>
      <c r="L18" s="107">
        <v>0</v>
      </c>
    </row>
    <row r="19" spans="2:12" ht="12.75">
      <c r="B19" s="12">
        <v>15</v>
      </c>
      <c r="C19" s="14" t="s">
        <v>47</v>
      </c>
      <c r="D19" s="107">
        <v>11.261552823</v>
      </c>
      <c r="E19" s="107">
        <v>63.995145721</v>
      </c>
      <c r="F19" s="107">
        <v>358.89101257</v>
      </c>
      <c r="G19" s="107">
        <v>111.88507225</v>
      </c>
      <c r="H19" s="107">
        <v>2.594498997</v>
      </c>
      <c r="I19" s="72"/>
      <c r="J19" s="89">
        <v>0</v>
      </c>
      <c r="K19" s="95">
        <f t="shared" si="0"/>
        <v>548.627282361</v>
      </c>
      <c r="L19" s="107">
        <v>0</v>
      </c>
    </row>
    <row r="20" spans="2:12" ht="12.75">
      <c r="B20" s="12">
        <v>16</v>
      </c>
      <c r="C20" s="14" t="s">
        <v>48</v>
      </c>
      <c r="D20" s="107">
        <v>1187.503920457</v>
      </c>
      <c r="E20" s="107">
        <v>2333.090791938</v>
      </c>
      <c r="F20" s="107">
        <v>2551.5331246640003</v>
      </c>
      <c r="G20" s="107">
        <v>354.230924685</v>
      </c>
      <c r="H20" s="107">
        <v>27.069056281</v>
      </c>
      <c r="I20" s="72"/>
      <c r="J20" s="89">
        <v>0.03111085630079818</v>
      </c>
      <c r="K20" s="95">
        <f t="shared" si="0"/>
        <v>6453.458928881301</v>
      </c>
      <c r="L20" s="107">
        <v>0</v>
      </c>
    </row>
    <row r="21" spans="2:12" ht="12.75">
      <c r="B21" s="12">
        <v>17</v>
      </c>
      <c r="C21" s="14" t="s">
        <v>49</v>
      </c>
      <c r="D21" s="107">
        <v>80.953176015</v>
      </c>
      <c r="E21" s="107">
        <v>157.010249024</v>
      </c>
      <c r="F21" s="107">
        <v>568.667515014</v>
      </c>
      <c r="G21" s="107">
        <v>108.342137494</v>
      </c>
      <c r="H21" s="107">
        <v>4.3745995859999995</v>
      </c>
      <c r="I21" s="72"/>
      <c r="J21" s="89">
        <v>0</v>
      </c>
      <c r="K21" s="95">
        <f t="shared" si="0"/>
        <v>919.3476771329999</v>
      </c>
      <c r="L21" s="107">
        <v>0</v>
      </c>
    </row>
    <row r="22" spans="2:12" ht="12.75">
      <c r="B22" s="12">
        <v>18</v>
      </c>
      <c r="C22" s="13" t="s">
        <v>50</v>
      </c>
      <c r="D22" s="107">
        <v>3.3029000000000005E-05</v>
      </c>
      <c r="E22" s="107">
        <v>0.06810239</v>
      </c>
      <c r="F22" s="107">
        <v>0.243292316</v>
      </c>
      <c r="G22" s="107">
        <v>0.036144213</v>
      </c>
      <c r="H22" s="107">
        <v>0</v>
      </c>
      <c r="I22" s="72"/>
      <c r="J22" s="89">
        <v>0</v>
      </c>
      <c r="K22" s="95">
        <f t="shared" si="0"/>
        <v>0.34757194799999996</v>
      </c>
      <c r="L22" s="107">
        <v>0</v>
      </c>
    </row>
    <row r="23" spans="2:12" ht="12.75">
      <c r="B23" s="12">
        <v>19</v>
      </c>
      <c r="C23" s="14" t="s">
        <v>51</v>
      </c>
      <c r="D23" s="107">
        <v>20.230620081999998</v>
      </c>
      <c r="E23" s="107">
        <v>134.056047724</v>
      </c>
      <c r="F23" s="107">
        <v>624.944656374</v>
      </c>
      <c r="G23" s="107">
        <v>106.623114815</v>
      </c>
      <c r="H23" s="107">
        <v>3.174625798</v>
      </c>
      <c r="I23" s="72"/>
      <c r="J23" s="89">
        <v>0.09092013487016012</v>
      </c>
      <c r="K23" s="95">
        <f t="shared" si="0"/>
        <v>889.1199849278702</v>
      </c>
      <c r="L23" s="107">
        <v>0</v>
      </c>
    </row>
    <row r="24" spans="2:12" ht="12.75">
      <c r="B24" s="12">
        <v>20</v>
      </c>
      <c r="C24" s="14" t="s">
        <v>52</v>
      </c>
      <c r="D24" s="107">
        <v>10613.309122427874</v>
      </c>
      <c r="E24" s="107">
        <v>12206.52123061</v>
      </c>
      <c r="F24" s="107">
        <v>12243.453406326002</v>
      </c>
      <c r="G24" s="107">
        <v>2840.546202084</v>
      </c>
      <c r="H24" s="107">
        <v>302.626622388</v>
      </c>
      <c r="I24" s="72"/>
      <c r="J24" s="89">
        <v>42.486447825580605</v>
      </c>
      <c r="K24" s="95">
        <f t="shared" si="0"/>
        <v>38248.94303166146</v>
      </c>
      <c r="L24" s="107">
        <v>0</v>
      </c>
    </row>
    <row r="25" spans="2:12" ht="12.75">
      <c r="B25" s="12">
        <v>21</v>
      </c>
      <c r="C25" s="13" t="s">
        <v>53</v>
      </c>
      <c r="D25" s="107">
        <v>0.207788327</v>
      </c>
      <c r="E25" s="107">
        <v>0.43153874899999994</v>
      </c>
      <c r="F25" s="107">
        <v>3.8353008490000002</v>
      </c>
      <c r="G25" s="107">
        <v>0.46960929500000004</v>
      </c>
      <c r="H25" s="107">
        <v>0.050115938</v>
      </c>
      <c r="I25" s="72"/>
      <c r="J25" s="89">
        <v>0</v>
      </c>
      <c r="K25" s="95">
        <f t="shared" si="0"/>
        <v>4.994353158</v>
      </c>
      <c r="L25" s="107">
        <v>0</v>
      </c>
    </row>
    <row r="26" spans="2:12" ht="12.75">
      <c r="B26" s="12">
        <v>22</v>
      </c>
      <c r="C26" s="14" t="s">
        <v>54</v>
      </c>
      <c r="D26" s="107">
        <v>0.24511332000000002</v>
      </c>
      <c r="E26" s="107">
        <v>4.977177285</v>
      </c>
      <c r="F26" s="107">
        <v>11.332262461</v>
      </c>
      <c r="G26" s="107">
        <v>0.591568608</v>
      </c>
      <c r="H26" s="107">
        <v>0.132330655</v>
      </c>
      <c r="I26" s="72"/>
      <c r="J26" s="89">
        <v>0</v>
      </c>
      <c r="K26" s="95">
        <f t="shared" si="0"/>
        <v>17.278452328999997</v>
      </c>
      <c r="L26" s="107">
        <v>0</v>
      </c>
    </row>
    <row r="27" spans="2:12" ht="12.75">
      <c r="B27" s="12">
        <v>23</v>
      </c>
      <c r="C27" s="13" t="s">
        <v>55</v>
      </c>
      <c r="D27" s="107">
        <v>0</v>
      </c>
      <c r="E27" s="107">
        <v>0.303787</v>
      </c>
      <c r="F27" s="107">
        <v>1.7738383400000002</v>
      </c>
      <c r="G27" s="107">
        <v>0.136991579</v>
      </c>
      <c r="H27" s="107">
        <v>0.009300731</v>
      </c>
      <c r="I27" s="72"/>
      <c r="J27" s="89">
        <v>0</v>
      </c>
      <c r="K27" s="95">
        <f t="shared" si="0"/>
        <v>2.22391765</v>
      </c>
      <c r="L27" s="107">
        <v>0</v>
      </c>
    </row>
    <row r="28" spans="2:12" ht="12.75">
      <c r="B28" s="12">
        <v>24</v>
      </c>
      <c r="C28" s="13" t="s">
        <v>56</v>
      </c>
      <c r="D28" s="107">
        <v>0.055738761</v>
      </c>
      <c r="E28" s="107">
        <v>0.46442237599999997</v>
      </c>
      <c r="F28" s="107">
        <v>4.099532179</v>
      </c>
      <c r="G28" s="107">
        <v>0.087355652</v>
      </c>
      <c r="H28" s="107">
        <v>0.033877645</v>
      </c>
      <c r="I28" s="72"/>
      <c r="J28" s="89">
        <v>0.000357182931574819</v>
      </c>
      <c r="K28" s="95">
        <f t="shared" si="0"/>
        <v>4.741283795931574</v>
      </c>
      <c r="L28" s="107">
        <v>0</v>
      </c>
    </row>
    <row r="29" spans="2:12" ht="12.75">
      <c r="B29" s="12">
        <v>25</v>
      </c>
      <c r="C29" s="14" t="s">
        <v>103</v>
      </c>
      <c r="D29" s="107">
        <v>1920.545183584</v>
      </c>
      <c r="E29" s="107">
        <v>3442.826955307</v>
      </c>
      <c r="F29" s="107">
        <v>3310.8770361700003</v>
      </c>
      <c r="G29" s="107">
        <v>488.9699848</v>
      </c>
      <c r="H29" s="107">
        <v>44.681016682999996</v>
      </c>
      <c r="I29" s="72"/>
      <c r="J29" s="89">
        <v>0.15297016778554393</v>
      </c>
      <c r="K29" s="95">
        <f t="shared" si="0"/>
        <v>9208.053146711787</v>
      </c>
      <c r="L29" s="107">
        <v>0</v>
      </c>
    </row>
    <row r="30" spans="2:12" ht="12.75">
      <c r="B30" s="12">
        <v>26</v>
      </c>
      <c r="C30" s="14" t="s">
        <v>104</v>
      </c>
      <c r="D30" s="107">
        <v>16.06888971</v>
      </c>
      <c r="E30" s="107">
        <v>58.599044286</v>
      </c>
      <c r="F30" s="107">
        <v>270.536190534</v>
      </c>
      <c r="G30" s="107">
        <v>71.26570546900001</v>
      </c>
      <c r="H30" s="107">
        <v>1.794172009</v>
      </c>
      <c r="I30" s="72"/>
      <c r="J30" s="89">
        <v>0.0013459687399069086</v>
      </c>
      <c r="K30" s="95">
        <f t="shared" si="0"/>
        <v>418.2653479767399</v>
      </c>
      <c r="L30" s="107">
        <v>0</v>
      </c>
    </row>
    <row r="31" spans="2:12" ht="12.75">
      <c r="B31" s="12">
        <v>27</v>
      </c>
      <c r="C31" s="14" t="s">
        <v>15</v>
      </c>
      <c r="D31" s="107">
        <v>399.359259264</v>
      </c>
      <c r="E31" s="107">
        <v>1126.8549092819999</v>
      </c>
      <c r="F31" s="107">
        <v>2035.2186144389998</v>
      </c>
      <c r="G31" s="107">
        <v>335.432797624</v>
      </c>
      <c r="H31" s="107">
        <v>16.815334752000002</v>
      </c>
      <c r="I31" s="72"/>
      <c r="J31" s="89">
        <v>0</v>
      </c>
      <c r="K31" s="95">
        <f t="shared" si="0"/>
        <v>3913.680915361</v>
      </c>
      <c r="L31" s="107">
        <v>0</v>
      </c>
    </row>
    <row r="32" spans="2:12" ht="12.75">
      <c r="B32" s="12">
        <v>28</v>
      </c>
      <c r="C32" s="14" t="s">
        <v>105</v>
      </c>
      <c r="D32" s="107">
        <v>0.450798654</v>
      </c>
      <c r="E32" s="107">
        <v>3.2636745030000003</v>
      </c>
      <c r="F32" s="107">
        <v>21.494476819</v>
      </c>
      <c r="G32" s="107">
        <v>2.027874523</v>
      </c>
      <c r="H32" s="107">
        <v>0.999066582</v>
      </c>
      <c r="I32" s="72"/>
      <c r="J32" s="89">
        <v>0</v>
      </c>
      <c r="K32" s="95">
        <f t="shared" si="0"/>
        <v>28.235891081000002</v>
      </c>
      <c r="L32" s="107">
        <v>0</v>
      </c>
    </row>
    <row r="33" spans="2:12" ht="12.75">
      <c r="B33" s="12">
        <v>29</v>
      </c>
      <c r="C33" s="14" t="s">
        <v>57</v>
      </c>
      <c r="D33" s="107">
        <v>45.874444589999996</v>
      </c>
      <c r="E33" s="107">
        <v>292.48728573</v>
      </c>
      <c r="F33" s="107">
        <v>636.728090008</v>
      </c>
      <c r="G33" s="107">
        <v>71.12375189</v>
      </c>
      <c r="H33" s="107">
        <v>3.776449845</v>
      </c>
      <c r="I33" s="72"/>
      <c r="J33" s="89">
        <v>0.00044939944874045274</v>
      </c>
      <c r="K33" s="95">
        <f t="shared" si="0"/>
        <v>1049.9904714624488</v>
      </c>
      <c r="L33" s="107">
        <v>0</v>
      </c>
    </row>
    <row r="34" spans="2:12" ht="12.75">
      <c r="B34" s="12">
        <v>30</v>
      </c>
      <c r="C34" s="14" t="s">
        <v>58</v>
      </c>
      <c r="D34" s="107">
        <v>18.655443716999997</v>
      </c>
      <c r="E34" s="107">
        <v>474.150126088</v>
      </c>
      <c r="F34" s="107">
        <v>867.063963379</v>
      </c>
      <c r="G34" s="107">
        <v>121.60785120999999</v>
      </c>
      <c r="H34" s="107">
        <v>2.711780552</v>
      </c>
      <c r="I34" s="72"/>
      <c r="J34" s="89">
        <v>0.008967922517979008</v>
      </c>
      <c r="K34" s="95">
        <f t="shared" si="0"/>
        <v>1484.1981328685179</v>
      </c>
      <c r="L34" s="107">
        <v>0</v>
      </c>
    </row>
    <row r="35" spans="2:12" ht="12.75">
      <c r="B35" s="12">
        <v>31</v>
      </c>
      <c r="C35" s="13" t="s">
        <v>59</v>
      </c>
      <c r="D35" s="107">
        <v>0.016060136</v>
      </c>
      <c r="E35" s="107">
        <v>1.2704762</v>
      </c>
      <c r="F35" s="107">
        <v>25.370001119</v>
      </c>
      <c r="G35" s="107">
        <v>2.8238687600000003</v>
      </c>
      <c r="H35" s="107">
        <v>0.018739071</v>
      </c>
      <c r="I35" s="72"/>
      <c r="J35" s="89">
        <v>0</v>
      </c>
      <c r="K35" s="95">
        <f t="shared" si="0"/>
        <v>29.499145286</v>
      </c>
      <c r="L35" s="107">
        <v>0</v>
      </c>
    </row>
    <row r="36" spans="2:12" ht="12.75">
      <c r="B36" s="12">
        <v>32</v>
      </c>
      <c r="C36" s="14" t="s">
        <v>60</v>
      </c>
      <c r="D36" s="107">
        <v>678.2428973890001</v>
      </c>
      <c r="E36" s="107">
        <v>1028.627126058</v>
      </c>
      <c r="F36" s="107">
        <v>1609.381301612</v>
      </c>
      <c r="G36" s="107">
        <v>432.790009561</v>
      </c>
      <c r="H36" s="107">
        <v>19.443874444</v>
      </c>
      <c r="I36" s="72"/>
      <c r="J36" s="89">
        <v>0.08226052231334323</v>
      </c>
      <c r="K36" s="95">
        <f t="shared" si="0"/>
        <v>3768.567469586313</v>
      </c>
      <c r="L36" s="107">
        <v>0</v>
      </c>
    </row>
    <row r="37" spans="2:12" ht="12.75">
      <c r="B37" s="12">
        <v>33</v>
      </c>
      <c r="C37" s="14" t="s">
        <v>99</v>
      </c>
      <c r="D37" s="107">
        <v>0.742926427</v>
      </c>
      <c r="E37" s="107">
        <v>9.092871431</v>
      </c>
      <c r="F37" s="107">
        <v>52.592420499</v>
      </c>
      <c r="G37" s="108">
        <v>12.68519291</v>
      </c>
      <c r="H37" s="108">
        <v>0.298853431</v>
      </c>
      <c r="I37" s="72"/>
      <c r="J37" s="89">
        <v>0.0017932277665854899</v>
      </c>
      <c r="K37" s="95">
        <f t="shared" si="0"/>
        <v>75.41405792576658</v>
      </c>
      <c r="L37" s="107">
        <v>0</v>
      </c>
    </row>
    <row r="38" spans="2:12" ht="12.75">
      <c r="B38" s="12">
        <v>34</v>
      </c>
      <c r="C38" s="14" t="s">
        <v>61</v>
      </c>
      <c r="D38" s="107">
        <v>0.025061968</v>
      </c>
      <c r="E38" s="107">
        <v>0.246141195</v>
      </c>
      <c r="F38" s="107">
        <v>3.6034762629999997</v>
      </c>
      <c r="G38" s="107">
        <v>0.289336291</v>
      </c>
      <c r="H38" s="107">
        <v>0.009602860000000001</v>
      </c>
      <c r="I38" s="72"/>
      <c r="J38" s="89">
        <v>0</v>
      </c>
      <c r="K38" s="95">
        <f t="shared" si="0"/>
        <v>4.173618577</v>
      </c>
      <c r="L38" s="107">
        <v>0</v>
      </c>
    </row>
    <row r="39" spans="2:12" ht="12.75">
      <c r="B39" s="12">
        <v>35</v>
      </c>
      <c r="C39" s="14" t="s">
        <v>62</v>
      </c>
      <c r="D39" s="107">
        <v>370.498234638</v>
      </c>
      <c r="E39" s="107">
        <v>691.052497386</v>
      </c>
      <c r="F39" s="107">
        <v>1801.0119862320003</v>
      </c>
      <c r="G39" s="107">
        <v>354.55383256100004</v>
      </c>
      <c r="H39" s="107">
        <v>7.317211311</v>
      </c>
      <c r="I39" s="72"/>
      <c r="J39" s="89">
        <v>0.00044939944874045274</v>
      </c>
      <c r="K39" s="95">
        <f t="shared" si="0"/>
        <v>3224.434211527449</v>
      </c>
      <c r="L39" s="107">
        <v>0</v>
      </c>
    </row>
    <row r="40" spans="2:12" ht="12.75">
      <c r="B40" s="12">
        <v>36</v>
      </c>
      <c r="C40" s="14" t="s">
        <v>63</v>
      </c>
      <c r="D40" s="107">
        <v>1.624597523</v>
      </c>
      <c r="E40" s="107">
        <v>83.63343663900001</v>
      </c>
      <c r="F40" s="107">
        <v>218.199832068</v>
      </c>
      <c r="G40" s="107">
        <v>31.069655496</v>
      </c>
      <c r="H40" s="107">
        <v>0.52531041</v>
      </c>
      <c r="I40" s="72"/>
      <c r="J40" s="89">
        <v>0</v>
      </c>
      <c r="K40" s="95">
        <f t="shared" si="0"/>
        <v>335.052832136</v>
      </c>
      <c r="L40" s="107">
        <v>0</v>
      </c>
    </row>
    <row r="41" spans="2:12" ht="12.75">
      <c r="B41" s="12">
        <v>37</v>
      </c>
      <c r="C41" s="14" t="s">
        <v>64</v>
      </c>
      <c r="D41" s="107">
        <v>498.268616439</v>
      </c>
      <c r="E41" s="107">
        <v>1646.324020331</v>
      </c>
      <c r="F41" s="107">
        <v>1994.0851154999998</v>
      </c>
      <c r="G41" s="107">
        <v>447.637198918</v>
      </c>
      <c r="H41" s="107">
        <v>21.588580595</v>
      </c>
      <c r="I41" s="72"/>
      <c r="J41" s="89">
        <v>0.035511920797016455</v>
      </c>
      <c r="K41" s="95">
        <f t="shared" si="0"/>
        <v>4607.939043703796</v>
      </c>
      <c r="L41" s="107">
        <v>0</v>
      </c>
    </row>
    <row r="42" spans="2:12" ht="15">
      <c r="B42" s="15" t="s">
        <v>11</v>
      </c>
      <c r="C42" s="90"/>
      <c r="D42" s="111">
        <f>SUM(D5:D41)</f>
        <v>17616.601854509874</v>
      </c>
      <c r="E42" s="111">
        <f>SUM(E5:E41)</f>
        <v>27348.850686351994</v>
      </c>
      <c r="F42" s="111">
        <f aca="true" t="shared" si="1" ref="F42:L42">SUM(F5:F41)</f>
        <v>35398.613260103004</v>
      </c>
      <c r="G42" s="111">
        <f t="shared" si="1"/>
        <v>7069.5776445579995</v>
      </c>
      <c r="H42" s="111">
        <f t="shared" si="1"/>
        <v>498.92604169799995</v>
      </c>
      <c r="I42" s="111">
        <f t="shared" si="1"/>
        <v>0</v>
      </c>
      <c r="J42" s="111">
        <f t="shared" si="1"/>
        <v>42.920208994000006</v>
      </c>
      <c r="K42" s="111">
        <f t="shared" si="1"/>
        <v>87975.48969621488</v>
      </c>
      <c r="L42" s="111">
        <f t="shared" si="1"/>
        <v>0</v>
      </c>
    </row>
    <row r="43" spans="2:6" ht="12.75">
      <c r="B43" t="s">
        <v>80</v>
      </c>
      <c r="E43" s="2"/>
      <c r="F43" s="103"/>
    </row>
    <row r="44" spans="4:12" ht="12.75">
      <c r="D44" s="112"/>
      <c r="E44" s="112"/>
      <c r="F44" s="112"/>
      <c r="G44" s="112"/>
      <c r="H44" s="112"/>
      <c r="I44" s="112"/>
      <c r="J44" s="112"/>
      <c r="K44" s="112"/>
      <c r="L44" s="112"/>
    </row>
    <row r="45" spans="4:11" ht="12.75">
      <c r="D45" s="112"/>
      <c r="E45" s="112"/>
      <c r="F45" s="112"/>
      <c r="G45" s="112"/>
      <c r="H45" s="112"/>
      <c r="I45" s="112"/>
      <c r="J45" s="112"/>
      <c r="K45" s="112"/>
    </row>
    <row r="46" spans="4:12" ht="12.75">
      <c r="D46" s="110"/>
      <c r="E46" s="110"/>
      <c r="F46" s="110"/>
      <c r="G46" s="110"/>
      <c r="H46" s="110"/>
      <c r="I46" s="110"/>
      <c r="J46" s="110"/>
      <c r="K46" s="110"/>
      <c r="L46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2018-06-01T11:45:08Z</dcterms:modified>
  <cp:category/>
  <cp:version/>
  <cp:contentType/>
  <cp:contentStatus/>
</cp:coreProperties>
</file>