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<sst xmlns="http://schemas.openxmlformats.org/spreadsheetml/2006/main" count="216" uniqueCount="182">
  <si>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</si>
  <si>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</si>
  <si>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</si>
  <si>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</si>
  <si>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</si>
  <si>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</si>
  <si>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</si>
  <si>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</si>
  <si>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</si>
  <si>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</si>
  <si>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</si>
  <si>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</si>
  <si>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</si>
  <si>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</si>
  <si>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</si>
  <si>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</si>
  <si>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</si>
  <si>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</si>
  <si>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</si>
  <si>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</si>
  <si>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</si>
  <si>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</si>
  <si>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</si>
  <si>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</si>
  <si>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</si>
  <si>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</si>
  <si>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</si>
  <si>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</si>
  <si>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</si>
  <si>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</si>
  <si>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</si>
  <si>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</si>
  <si>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</si>
  <si>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</si>
  <si>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</si>
  <si>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</si>
  <si>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</si>
  <si>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</si>
  <si>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</si>
  <si>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</si>
  <si>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</si>
  <si>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</si>
  <si>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</si>
  <si>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</si>
  <si>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</si>
  <si>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</si>
  <si>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</si>
  <si>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</si>
  <si>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</si>
  <si>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</si>
  <si>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</si>
  <si>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</si>
  <si>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</si>
  <si>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</si>
  <si>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</si>
  <si>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</si>
  <si>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</si>
  <si>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</si>
  <si>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</si>
  <si>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</si>
  <si>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</si>
  <si>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</si>
  <si>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</si>
  <si>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</si>
  <si>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</si>
  <si>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</si>
  <si>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</si>
  <si>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</si>
  <si>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</si>
  <si>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</si>
  <si>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</si>
  <si>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</si>
  <si>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</si>
  <si>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</si>
  <si>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</si>
  <si>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</si>
  <si>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</si>
  <si>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</si>
  <si>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</si>
  <si>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</si>
  <si>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</si>
  <si>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</si>
  <si>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</si>
  <si>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</si>
  <si>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</si>
  <si>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</si>
  <si>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</si>
  <si>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</si>
  <si>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</si>
  <si>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</si>
  <si>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</si>
  <si>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</si>
  <si>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</si>
  <si>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</si>
  <si>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</si>
  <si>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</si>
  <si>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</si>
  <si>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</si>
  <si>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</si>
  <si>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</si>
  <si>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</si>
  <si>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</si>
  <si>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</si>
  <si>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</si>
  <si>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</si>
  <si>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</si>
  <si>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195 - 36M</t>
  </si>
  <si>
    <t>FMP - Series 196 - 37M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</si>
  <si>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</si>
  <si>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</si>
  <si>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</si>
  <si>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</si>
  <si>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</si>
  <si>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</si>
  <si>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</si>
  <si>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</si>
  <si>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</si>
  <si>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</si>
  <si>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</si>
  <si>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</si>
  <si>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</si>
  <si>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</si>
  <si>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</si>
  <si>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</si>
  <si>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</si>
  <si>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</si>
  <si>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</si>
  <si>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</si>
  <si>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</si>
  <si>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S44 - 39M</t>
  </si>
  <si>
    <t>DSP DAF - S45 - 38M</t>
  </si>
  <si>
    <t>DSP DAF - S49 - 42M</t>
  </si>
  <si>
    <t>DSP DAF - S46 - 36M</t>
  </si>
  <si>
    <t>FMP - Series 241-36M</t>
  </si>
  <si>
    <t>FMP - Series 243-36M</t>
  </si>
  <si>
    <t>FMP - Series 244-36M</t>
  </si>
  <si>
    <t>DSP Banking and PSU Debt Fund</t>
  </si>
  <si>
    <t>DSP Bond Fund</t>
  </si>
  <si>
    <t>DSP Credit Risk Fund</t>
  </si>
  <si>
    <t>DSP Low Duration Fund</t>
  </si>
  <si>
    <t>DSP Ultra Short Fund</t>
  </si>
  <si>
    <t>DSP Regular Savings Fund</t>
  </si>
  <si>
    <t>DSP Short Term Fund</t>
  </si>
  <si>
    <t>DSP Strategic Bond Fund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</si>
  <si>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</si>
  <si>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</si>
  <si>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</si>
  <si>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</si>
  <si>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</si>
  <si>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</si>
  <si>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</si>
  <si>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</si>
  <si>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</si>
  <si>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</si>
  <si>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</si>
  <si>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</si>
  <si>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</si>
  <si>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</si>
  <si>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</si>
  <si>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</si>
  <si>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</si>
  <si>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</si>
  <si>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</si>
  <si>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</si>
  <si>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</si>
  <si>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</si>
  <si>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</si>
  <si>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</si>
  <si>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</si>
  <si>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TAX SAVER FUND</t>
  </si>
  <si>
    <t>DSP Equity &amp; Bond Fund</t>
  </si>
  <si>
    <t>DSP Liquid ETF</t>
  </si>
  <si>
    <t>DSP Mutual Fund (All figures in Rs. Crore)</t>
  </si>
  <si>
    <t>DSP Corporate Bond Fund</t>
  </si>
  <si>
    <t>DSP Overnight Fund</t>
  </si>
  <si>
    <t>FMP - Series 250-39M</t>
  </si>
  <si>
    <t>DSP Nifty 50 Index Fund</t>
  </si>
  <si>
    <t>DSP Nifty Next 50 Index Fund</t>
  </si>
  <si>
    <t>FMP - Series 251-38M</t>
  </si>
  <si>
    <t>DSP Healthcare Fund</t>
  </si>
  <si>
    <t>DSP Mutual Fund: Average Assets Under Management (AAUM) as on 30.04.2019 (All figures in Rs. Crore)</t>
  </si>
  <si>
    <t>Table showing State wise /Union Territory wise contribution to AAUM of category of schemes as on 30.04.2019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</si>
</sst>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36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65" width="10.28125" style="2" bestFit="1" customWidth="1"/>
    <col min="66" max="16384" width="9.140625" style="2" customWidth="1"/>
  </cols>
  <sheetData>
    <row r="1" spans="1:255" s="1" customFormat="1" ht="19.5" thickBot="1">
      <c r="A1" s="145" t="s">
        <v>66</v>
      </c>
      <c r="B1" s="126" t="s">
        <v>28</v>
      </c>
      <c r="C1" s="131" t="s">
        <v>180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46"/>
      <c r="B2" s="127"/>
      <c r="C2" s="117" t="s">
        <v>27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7" t="s">
        <v>25</v>
      </c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9"/>
      <c r="AQ2" s="117" t="s">
        <v>26</v>
      </c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9"/>
      <c r="BK2" s="134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46"/>
      <c r="B3" s="127"/>
      <c r="C3" s="120" t="s">
        <v>102</v>
      </c>
      <c r="D3" s="121"/>
      <c r="E3" s="121"/>
      <c r="F3" s="121"/>
      <c r="G3" s="121"/>
      <c r="H3" s="121"/>
      <c r="I3" s="121"/>
      <c r="J3" s="121"/>
      <c r="K3" s="121"/>
      <c r="L3" s="122"/>
      <c r="M3" s="120" t="s">
        <v>103</v>
      </c>
      <c r="N3" s="121"/>
      <c r="O3" s="121"/>
      <c r="P3" s="121"/>
      <c r="Q3" s="121"/>
      <c r="R3" s="121"/>
      <c r="S3" s="121"/>
      <c r="T3" s="121"/>
      <c r="U3" s="121"/>
      <c r="V3" s="122"/>
      <c r="W3" s="120" t="s">
        <v>102</v>
      </c>
      <c r="X3" s="121"/>
      <c r="Y3" s="121"/>
      <c r="Z3" s="121"/>
      <c r="AA3" s="121"/>
      <c r="AB3" s="121"/>
      <c r="AC3" s="121"/>
      <c r="AD3" s="121"/>
      <c r="AE3" s="121"/>
      <c r="AF3" s="122"/>
      <c r="AG3" s="120" t="s">
        <v>103</v>
      </c>
      <c r="AH3" s="121"/>
      <c r="AI3" s="121"/>
      <c r="AJ3" s="121"/>
      <c r="AK3" s="121"/>
      <c r="AL3" s="121"/>
      <c r="AM3" s="121"/>
      <c r="AN3" s="121"/>
      <c r="AO3" s="121"/>
      <c r="AP3" s="122"/>
      <c r="AQ3" s="120" t="s">
        <v>102</v>
      </c>
      <c r="AR3" s="121"/>
      <c r="AS3" s="121"/>
      <c r="AT3" s="121"/>
      <c r="AU3" s="121"/>
      <c r="AV3" s="121"/>
      <c r="AW3" s="121"/>
      <c r="AX3" s="121"/>
      <c r="AY3" s="121"/>
      <c r="AZ3" s="122"/>
      <c r="BA3" s="120" t="s">
        <v>103</v>
      </c>
      <c r="BB3" s="121"/>
      <c r="BC3" s="121"/>
      <c r="BD3" s="121"/>
      <c r="BE3" s="121"/>
      <c r="BF3" s="121"/>
      <c r="BG3" s="121"/>
      <c r="BH3" s="121"/>
      <c r="BI3" s="121"/>
      <c r="BJ3" s="122"/>
      <c r="BK3" s="13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46"/>
      <c r="B4" s="127"/>
      <c r="C4" s="111" t="s">
        <v>29</v>
      </c>
      <c r="D4" s="112"/>
      <c r="E4" s="112"/>
      <c r="F4" s="112"/>
      <c r="G4" s="113"/>
      <c r="H4" s="114" t="s">
        <v>30</v>
      </c>
      <c r="I4" s="115"/>
      <c r="J4" s="115"/>
      <c r="K4" s="115"/>
      <c r="L4" s="116"/>
      <c r="M4" s="111" t="s">
        <v>29</v>
      </c>
      <c r="N4" s="112"/>
      <c r="O4" s="112"/>
      <c r="P4" s="112"/>
      <c r="Q4" s="113"/>
      <c r="R4" s="114" t="s">
        <v>30</v>
      </c>
      <c r="S4" s="115"/>
      <c r="T4" s="115"/>
      <c r="U4" s="115"/>
      <c r="V4" s="116"/>
      <c r="W4" s="111" t="s">
        <v>29</v>
      </c>
      <c r="X4" s="112"/>
      <c r="Y4" s="112"/>
      <c r="Z4" s="112"/>
      <c r="AA4" s="113"/>
      <c r="AB4" s="114" t="s">
        <v>30</v>
      </c>
      <c r="AC4" s="115"/>
      <c r="AD4" s="115"/>
      <c r="AE4" s="115"/>
      <c r="AF4" s="116"/>
      <c r="AG4" s="111" t="s">
        <v>29</v>
      </c>
      <c r="AH4" s="112"/>
      <c r="AI4" s="112"/>
      <c r="AJ4" s="112"/>
      <c r="AK4" s="113"/>
      <c r="AL4" s="114" t="s">
        <v>30</v>
      </c>
      <c r="AM4" s="115"/>
      <c r="AN4" s="115"/>
      <c r="AO4" s="115"/>
      <c r="AP4" s="116"/>
      <c r="AQ4" s="111" t="s">
        <v>29</v>
      </c>
      <c r="AR4" s="112"/>
      <c r="AS4" s="112"/>
      <c r="AT4" s="112"/>
      <c r="AU4" s="113"/>
      <c r="AV4" s="114" t="s">
        <v>30</v>
      </c>
      <c r="AW4" s="115"/>
      <c r="AX4" s="115"/>
      <c r="AY4" s="115"/>
      <c r="AZ4" s="116"/>
      <c r="BA4" s="111" t="s">
        <v>29</v>
      </c>
      <c r="BB4" s="112"/>
      <c r="BC4" s="112"/>
      <c r="BD4" s="112"/>
      <c r="BE4" s="113"/>
      <c r="BF4" s="114" t="s">
        <v>30</v>
      </c>
      <c r="BG4" s="115"/>
      <c r="BH4" s="115"/>
      <c r="BI4" s="115"/>
      <c r="BJ4" s="116"/>
      <c r="BK4" s="13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46"/>
      <c r="B5" s="127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6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30"/>
    </row>
    <row r="7" spans="1:63" ht="12.75">
      <c r="A7" s="11" t="s">
        <v>67</v>
      </c>
      <c r="B7" s="18" t="s">
        <v>12</v>
      </c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30"/>
    </row>
    <row r="8" spans="1:63" ht="12.75">
      <c r="A8" s="11"/>
      <c r="B8" s="47" t="s">
        <v>165</v>
      </c>
      <c r="C8" s="45">
        <v>0</v>
      </c>
      <c r="D8" s="53">
        <v>311.623376114</v>
      </c>
      <c r="E8" s="45">
        <v>0</v>
      </c>
      <c r="F8" s="45">
        <v>0</v>
      </c>
      <c r="G8" s="45">
        <v>0</v>
      </c>
      <c r="H8" s="45">
        <v>99.092360875</v>
      </c>
      <c r="I8" s="45">
        <v>5502.270202012685</v>
      </c>
      <c r="J8" s="45">
        <v>1283.603303636</v>
      </c>
      <c r="K8" s="45">
        <v>0</v>
      </c>
      <c r="L8" s="45">
        <v>739.7174481549999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37.018268268</v>
      </c>
      <c r="S8" s="45">
        <v>65.990501263</v>
      </c>
      <c r="T8" s="45">
        <v>54.316342613</v>
      </c>
      <c r="U8" s="45">
        <v>0</v>
      </c>
      <c r="V8" s="45">
        <v>28.900237759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0.03429755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0.080562458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89.00743853099999</v>
      </c>
      <c r="AS8" s="45">
        <v>0</v>
      </c>
      <c r="AT8" s="45">
        <v>0</v>
      </c>
      <c r="AU8" s="45">
        <v>0</v>
      </c>
      <c r="AV8" s="45">
        <v>97.316880178</v>
      </c>
      <c r="AW8" s="45">
        <v>2839.0843590749996</v>
      </c>
      <c r="AX8" s="45">
        <v>234.880149607</v>
      </c>
      <c r="AY8" s="45">
        <v>0</v>
      </c>
      <c r="AZ8" s="45">
        <v>533.358431984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31.379712554</v>
      </c>
      <c r="BG8" s="53">
        <v>46.933389203000004</v>
      </c>
      <c r="BH8" s="45">
        <v>1.785727581</v>
      </c>
      <c r="BI8" s="45">
        <v>0</v>
      </c>
      <c r="BJ8" s="45">
        <v>55.904227775</v>
      </c>
      <c r="BK8" s="87">
        <v>12052.297217191683</v>
      </c>
    </row>
    <row r="9" spans="1:63" ht="12.75">
      <c r="A9" s="11"/>
      <c r="B9" s="47" t="s">
        <v>174</v>
      </c>
      <c r="C9" s="45">
        <v>0</v>
      </c>
      <c r="D9" s="53">
        <v>51.220908120000004</v>
      </c>
      <c r="E9" s="45">
        <v>0</v>
      </c>
      <c r="F9" s="45">
        <v>0</v>
      </c>
      <c r="G9" s="56">
        <v>0</v>
      </c>
      <c r="H9" s="55">
        <v>0.26054182699999995</v>
      </c>
      <c r="I9" s="45">
        <v>78.95057171699999</v>
      </c>
      <c r="J9" s="45">
        <v>0.996733708</v>
      </c>
      <c r="K9" s="56">
        <v>0</v>
      </c>
      <c r="L9" s="56">
        <v>25.645430772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0.013715462999999999</v>
      </c>
      <c r="S9" s="45">
        <v>0</v>
      </c>
      <c r="T9" s="45">
        <v>0</v>
      </c>
      <c r="U9" s="45">
        <v>0</v>
      </c>
      <c r="V9" s="56">
        <v>0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0.406534591</v>
      </c>
      <c r="AW9" s="45">
        <v>3.8934991660000002</v>
      </c>
      <c r="AX9" s="45">
        <v>0</v>
      </c>
      <c r="AY9" s="56">
        <v>0</v>
      </c>
      <c r="AZ9" s="56">
        <v>5.207478803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0.015679339</v>
      </c>
      <c r="BG9" s="53">
        <v>0</v>
      </c>
      <c r="BH9" s="45">
        <v>0</v>
      </c>
      <c r="BI9" s="45">
        <v>0</v>
      </c>
      <c r="BJ9" s="45">
        <v>8.46015034</v>
      </c>
      <c r="BK9" s="87">
        <v>175.071243846</v>
      </c>
    </row>
    <row r="10" spans="1:63" ht="12.75">
      <c r="A10" s="11"/>
      <c r="B10" s="47" t="s">
        <v>166</v>
      </c>
      <c r="C10" s="45">
        <v>0</v>
      </c>
      <c r="D10" s="53">
        <v>181.538728203</v>
      </c>
      <c r="E10" s="45">
        <v>0</v>
      </c>
      <c r="F10" s="45">
        <v>0</v>
      </c>
      <c r="G10" s="54">
        <v>0</v>
      </c>
      <c r="H10" s="55">
        <v>16.408765284</v>
      </c>
      <c r="I10" s="45">
        <v>346.5244981640001</v>
      </c>
      <c r="J10" s="45">
        <v>23.032047180000003</v>
      </c>
      <c r="K10" s="56">
        <v>0</v>
      </c>
      <c r="L10" s="54">
        <v>40.49775021500001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3.870693074000001</v>
      </c>
      <c r="S10" s="45">
        <v>7.230415918</v>
      </c>
      <c r="T10" s="45">
        <v>1.004700282</v>
      </c>
      <c r="U10" s="45">
        <v>0</v>
      </c>
      <c r="V10" s="54">
        <v>5.905051272000001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</v>
      </c>
      <c r="AS10" s="45">
        <v>0</v>
      </c>
      <c r="AT10" s="56">
        <v>0</v>
      </c>
      <c r="AU10" s="54">
        <v>0</v>
      </c>
      <c r="AV10" s="55">
        <v>8.922657460999998</v>
      </c>
      <c r="AW10" s="45">
        <v>377.16069621</v>
      </c>
      <c r="AX10" s="45">
        <v>0</v>
      </c>
      <c r="AY10" s="56">
        <v>0</v>
      </c>
      <c r="AZ10" s="54">
        <v>63.129238213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2.583749967</v>
      </c>
      <c r="BG10" s="53">
        <v>3.5756168969999997</v>
      </c>
      <c r="BH10" s="45">
        <v>0.5258310469999999</v>
      </c>
      <c r="BI10" s="45">
        <v>0</v>
      </c>
      <c r="BJ10" s="45">
        <v>12.626769151999998</v>
      </c>
      <c r="BK10" s="87">
        <v>1094.537208539</v>
      </c>
    </row>
    <row r="11" spans="1:65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544.3830124369999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115.76166798599999</v>
      </c>
      <c r="I11" s="88">
        <f t="shared" si="0"/>
        <v>5927.745271893685</v>
      </c>
      <c r="J11" s="88">
        <f t="shared" si="0"/>
        <v>1307.632084524</v>
      </c>
      <c r="K11" s="88">
        <f t="shared" si="0"/>
        <v>0</v>
      </c>
      <c r="L11" s="88">
        <f t="shared" si="0"/>
        <v>805.860629142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40.902676805</v>
      </c>
      <c r="S11" s="88">
        <f t="shared" si="0"/>
        <v>73.220917181</v>
      </c>
      <c r="T11" s="88">
        <f t="shared" si="0"/>
        <v>55.321042895000005</v>
      </c>
      <c r="U11" s="88">
        <f t="shared" si="0"/>
        <v>0</v>
      </c>
      <c r="V11" s="88">
        <f t="shared" si="0"/>
        <v>34.805289031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0.03429755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0.080562458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89.00743853099999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106.64607223</v>
      </c>
      <c r="AW11" s="88">
        <f t="shared" si="0"/>
        <v>3220.1385544509994</v>
      </c>
      <c r="AX11" s="88">
        <f t="shared" si="0"/>
        <v>234.880149607</v>
      </c>
      <c r="AY11" s="88">
        <f t="shared" si="0"/>
        <v>0</v>
      </c>
      <c r="AZ11" s="88">
        <f t="shared" si="0"/>
        <v>601.695149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33.97914186</v>
      </c>
      <c r="BG11" s="88">
        <f t="shared" si="0"/>
        <v>50.50900610000001</v>
      </c>
      <c r="BH11" s="88">
        <f t="shared" si="0"/>
        <v>2.311558628</v>
      </c>
      <c r="BI11" s="88">
        <f t="shared" si="0"/>
        <v>0</v>
      </c>
      <c r="BJ11" s="88">
        <f t="shared" si="0"/>
        <v>76.991147267</v>
      </c>
      <c r="BK11" s="88">
        <f>SUM(BK8:BK10)</f>
        <v>13321.905669576681</v>
      </c>
      <c r="BL11" s="27"/>
      <c r="BM11" s="104"/>
    </row>
    <row r="12" spans="1:65" ht="12.75">
      <c r="A12" s="11" t="s">
        <v>68</v>
      </c>
      <c r="B12" s="18" t="s">
        <v>3</v>
      </c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5"/>
      <c r="BM12" s="104"/>
    </row>
    <row r="13" spans="1:65" ht="12.75">
      <c r="A13" s="11"/>
      <c r="B13" s="46" t="s">
        <v>167</v>
      </c>
      <c r="C13" s="45">
        <v>0</v>
      </c>
      <c r="D13" s="53">
        <v>216.750472506</v>
      </c>
      <c r="E13" s="45">
        <v>0</v>
      </c>
      <c r="F13" s="45">
        <v>0</v>
      </c>
      <c r="G13" s="54">
        <v>0</v>
      </c>
      <c r="H13" s="55">
        <v>2.039813982</v>
      </c>
      <c r="I13" s="45">
        <v>64.470094753</v>
      </c>
      <c r="J13" s="45">
        <v>0</v>
      </c>
      <c r="K13" s="56">
        <v>0</v>
      </c>
      <c r="L13" s="54">
        <v>85.67914990683813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0.899101957</v>
      </c>
      <c r="S13" s="45">
        <v>0</v>
      </c>
      <c r="T13" s="45">
        <v>0</v>
      </c>
      <c r="U13" s="45">
        <v>0</v>
      </c>
      <c r="V13" s="54">
        <v>0.32170754300000004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3.011E-05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3.3731156099999997</v>
      </c>
      <c r="AW13" s="45">
        <v>11.875373079</v>
      </c>
      <c r="AX13" s="45">
        <v>2.142051914</v>
      </c>
      <c r="AY13" s="56">
        <v>0</v>
      </c>
      <c r="AZ13" s="54">
        <v>16.577564417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0.500401957</v>
      </c>
      <c r="BG13" s="53">
        <v>0</v>
      </c>
      <c r="BH13" s="45">
        <v>0</v>
      </c>
      <c r="BI13" s="45">
        <v>0</v>
      </c>
      <c r="BJ13" s="45">
        <v>0.23966093</v>
      </c>
      <c r="BK13" s="87">
        <v>404.8685386648382</v>
      </c>
      <c r="BM13" s="104"/>
    </row>
    <row r="14" spans="1:65" ht="12.75">
      <c r="A14" s="11"/>
      <c r="B14" s="47" t="s">
        <v>168</v>
      </c>
      <c r="C14" s="45">
        <v>0</v>
      </c>
      <c r="D14" s="53">
        <v>8.699728514</v>
      </c>
      <c r="E14" s="45">
        <v>0</v>
      </c>
      <c r="F14" s="45">
        <v>0</v>
      </c>
      <c r="G14" s="54">
        <v>0</v>
      </c>
      <c r="H14" s="55">
        <v>3.055406508</v>
      </c>
      <c r="I14" s="45">
        <v>0</v>
      </c>
      <c r="J14" s="45">
        <v>0</v>
      </c>
      <c r="K14" s="56">
        <v>0</v>
      </c>
      <c r="L14" s="54">
        <v>0.8891160780000001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0.642563761</v>
      </c>
      <c r="S14" s="45">
        <v>0</v>
      </c>
      <c r="T14" s="45">
        <v>0</v>
      </c>
      <c r="U14" s="45">
        <v>0</v>
      </c>
      <c r="V14" s="54">
        <v>0.005057992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0.6899576669999999</v>
      </c>
      <c r="AW14" s="45">
        <v>0.5570926150000001</v>
      </c>
      <c r="AX14" s="45">
        <v>0</v>
      </c>
      <c r="AY14" s="56">
        <v>0</v>
      </c>
      <c r="AZ14" s="54">
        <v>5.24820821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0.124125002</v>
      </c>
      <c r="BG14" s="53">
        <v>1.4998999999999998E-05</v>
      </c>
      <c r="BH14" s="45">
        <v>0</v>
      </c>
      <c r="BI14" s="45">
        <v>0</v>
      </c>
      <c r="BJ14" s="45">
        <v>0.00010672000000000001</v>
      </c>
      <c r="BK14" s="87">
        <v>19.911378066</v>
      </c>
      <c r="BL14" s="27"/>
      <c r="BM14" s="104"/>
    </row>
    <row r="15" spans="1:65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225.45020102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5.09522049</v>
      </c>
      <c r="I15" s="89">
        <f t="shared" si="1"/>
        <v>64.470094753</v>
      </c>
      <c r="J15" s="89">
        <f t="shared" si="1"/>
        <v>0</v>
      </c>
      <c r="K15" s="89">
        <f t="shared" si="1"/>
        <v>0</v>
      </c>
      <c r="L15" s="89">
        <f t="shared" si="1"/>
        <v>86.56826598483813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1.541665718</v>
      </c>
      <c r="S15" s="89">
        <f t="shared" si="1"/>
        <v>0</v>
      </c>
      <c r="T15" s="89">
        <f t="shared" si="1"/>
        <v>0</v>
      </c>
      <c r="U15" s="89">
        <f t="shared" si="1"/>
        <v>0</v>
      </c>
      <c r="V15" s="89">
        <f t="shared" si="1"/>
        <v>0.32676553500000005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3.011E-05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4.063073277</v>
      </c>
      <c r="AW15" s="89">
        <f t="shared" si="2"/>
        <v>12.432465694</v>
      </c>
      <c r="AX15" s="89">
        <f t="shared" si="2"/>
        <v>2.142051914</v>
      </c>
      <c r="AY15" s="89">
        <f t="shared" si="2"/>
        <v>0</v>
      </c>
      <c r="AZ15" s="89">
        <f t="shared" si="2"/>
        <v>21.825772627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0.624526959</v>
      </c>
      <c r="BG15" s="89">
        <f t="shared" si="2"/>
        <v>1.4998999999999998E-05</v>
      </c>
      <c r="BH15" s="89">
        <f t="shared" si="2"/>
        <v>0</v>
      </c>
      <c r="BI15" s="89">
        <f t="shared" si="2"/>
        <v>0</v>
      </c>
      <c r="BJ15" s="89">
        <f t="shared" si="2"/>
        <v>0.23976765</v>
      </c>
      <c r="BK15" s="89">
        <f>SUM(BK13:BK14)</f>
        <v>424.7799167308382</v>
      </c>
      <c r="BL15" s="27"/>
      <c r="BM15" s="104"/>
    </row>
    <row r="16" spans="1:65" ht="12.75">
      <c r="A16" s="11" t="s">
        <v>69</v>
      </c>
      <c r="B16" s="18" t="s">
        <v>10</v>
      </c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40"/>
      <c r="BM16" s="104"/>
    </row>
    <row r="17" spans="1:65" ht="12.75">
      <c r="A17" s="92"/>
      <c r="B17" s="3" t="s">
        <v>129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0.356036451</v>
      </c>
      <c r="I17" s="45">
        <v>0.341726</v>
      </c>
      <c r="J17" s="45">
        <v>0</v>
      </c>
      <c r="K17" s="45">
        <v>0</v>
      </c>
      <c r="L17" s="54">
        <v>0.512589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0.005467616</v>
      </c>
      <c r="S17" s="45">
        <v>0</v>
      </c>
      <c r="T17" s="45">
        <v>0</v>
      </c>
      <c r="U17" s="45">
        <v>0</v>
      </c>
      <c r="V17" s="54">
        <v>0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9.572660638999999</v>
      </c>
      <c r="AW17" s="45">
        <v>3.517567706</v>
      </c>
      <c r="AX17" s="45">
        <v>0</v>
      </c>
      <c r="AY17" s="45">
        <v>0</v>
      </c>
      <c r="AZ17" s="54">
        <v>39.853419570999996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1.780349287</v>
      </c>
      <c r="BG17" s="53">
        <v>0.6703755</v>
      </c>
      <c r="BH17" s="45">
        <v>0</v>
      </c>
      <c r="BI17" s="45">
        <v>0</v>
      </c>
      <c r="BJ17" s="56">
        <v>3.8667406829999997</v>
      </c>
      <c r="BK17" s="61">
        <v>60.47693245299999</v>
      </c>
      <c r="BL17" s="104"/>
      <c r="BM17" s="104"/>
    </row>
    <row r="18" spans="1:65" ht="12.75">
      <c r="A18" s="92"/>
      <c r="B18" s="3" t="s">
        <v>130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1">
        <v>0.342125957</v>
      </c>
      <c r="I18" s="45">
        <v>0.344252583</v>
      </c>
      <c r="J18" s="45">
        <v>0</v>
      </c>
      <c r="K18" s="45">
        <v>0</v>
      </c>
      <c r="L18" s="54">
        <v>0.41310309999999995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0.047506856</v>
      </c>
      <c r="S18" s="45">
        <v>0</v>
      </c>
      <c r="T18" s="45">
        <v>0</v>
      </c>
      <c r="U18" s="45">
        <v>0</v>
      </c>
      <c r="V18" s="54">
        <v>0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11.589089943000001</v>
      </c>
      <c r="AW18" s="45">
        <v>1.843605205</v>
      </c>
      <c r="AX18" s="45">
        <v>0</v>
      </c>
      <c r="AY18" s="45">
        <v>0</v>
      </c>
      <c r="AZ18" s="54">
        <v>44.378231004999996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1.65238523</v>
      </c>
      <c r="BG18" s="53">
        <v>0.221438742</v>
      </c>
      <c r="BH18" s="45">
        <v>0</v>
      </c>
      <c r="BI18" s="45">
        <v>0</v>
      </c>
      <c r="BJ18" s="56">
        <v>5.282103278</v>
      </c>
      <c r="BK18" s="61">
        <v>66.113841899</v>
      </c>
      <c r="BL18" s="104"/>
      <c r="BM18" s="104"/>
    </row>
    <row r="19" spans="1:65" ht="12.75">
      <c r="A19" s="92"/>
      <c r="B19" s="3" t="s">
        <v>131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1">
        <v>0.13638789099999998</v>
      </c>
      <c r="I19" s="45">
        <v>0.586747334</v>
      </c>
      <c r="J19" s="45">
        <v>0</v>
      </c>
      <c r="K19" s="45">
        <v>0</v>
      </c>
      <c r="L19" s="54">
        <v>0.274011005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0.021122904</v>
      </c>
      <c r="S19" s="45">
        <v>0</v>
      </c>
      <c r="T19" s="45">
        <v>0</v>
      </c>
      <c r="U19" s="45">
        <v>0</v>
      </c>
      <c r="V19" s="54">
        <v>0.05867473299999999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8.092771267</v>
      </c>
      <c r="AW19" s="45">
        <v>4.532124088000001</v>
      </c>
      <c r="AX19" s="45">
        <v>0</v>
      </c>
      <c r="AY19" s="45">
        <v>0</v>
      </c>
      <c r="AZ19" s="54">
        <v>34.113476309999996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0.944237269</v>
      </c>
      <c r="BG19" s="53">
        <v>0</v>
      </c>
      <c r="BH19" s="45">
        <v>0</v>
      </c>
      <c r="BI19" s="45">
        <v>0</v>
      </c>
      <c r="BJ19" s="56">
        <v>1.71337716</v>
      </c>
      <c r="BK19" s="61">
        <v>50.472929961</v>
      </c>
      <c r="BL19" s="104"/>
      <c r="BM19" s="104"/>
    </row>
    <row r="20" spans="1:65" ht="12.75">
      <c r="A20" s="92"/>
      <c r="B20" s="3" t="s">
        <v>132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1">
        <v>0.421593794</v>
      </c>
      <c r="I20" s="45">
        <v>0.65009666</v>
      </c>
      <c r="J20" s="45">
        <v>0</v>
      </c>
      <c r="K20" s="45">
        <v>0</v>
      </c>
      <c r="L20" s="54">
        <v>0.063734967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0.160902621</v>
      </c>
      <c r="S20" s="45">
        <v>0</v>
      </c>
      <c r="T20" s="45">
        <v>0</v>
      </c>
      <c r="U20" s="45">
        <v>0</v>
      </c>
      <c r="V20" s="54">
        <v>0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8.587622295</v>
      </c>
      <c r="AW20" s="45">
        <v>3.0677372370000002</v>
      </c>
      <c r="AX20" s="45">
        <v>0</v>
      </c>
      <c r="AY20" s="45">
        <v>0</v>
      </c>
      <c r="AZ20" s="54">
        <v>41.567177693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1.421824566</v>
      </c>
      <c r="BG20" s="53">
        <v>0</v>
      </c>
      <c r="BH20" s="45">
        <v>0</v>
      </c>
      <c r="BI20" s="45">
        <v>0</v>
      </c>
      <c r="BJ20" s="56">
        <v>0.9153577060000001</v>
      </c>
      <c r="BK20" s="61">
        <v>56.856047538999995</v>
      </c>
      <c r="BL20" s="104"/>
      <c r="BM20" s="104"/>
    </row>
    <row r="21" spans="1:65" ht="12.75">
      <c r="A21" s="92"/>
      <c r="B21" s="3" t="s">
        <v>106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1">
        <v>0.064989634</v>
      </c>
      <c r="I21" s="45">
        <v>0.585837484</v>
      </c>
      <c r="J21" s="45">
        <v>0</v>
      </c>
      <c r="K21" s="45">
        <v>0</v>
      </c>
      <c r="L21" s="54">
        <v>2.547234704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0.009307699000000001</v>
      </c>
      <c r="S21" s="45">
        <v>0</v>
      </c>
      <c r="T21" s="45">
        <v>0</v>
      </c>
      <c r="U21" s="45">
        <v>0</v>
      </c>
      <c r="V21" s="54">
        <v>0.0328507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0.929304336</v>
      </c>
      <c r="AW21" s="45">
        <v>4.454126586999999</v>
      </c>
      <c r="AX21" s="45">
        <v>0</v>
      </c>
      <c r="AY21" s="45">
        <v>0</v>
      </c>
      <c r="AZ21" s="54">
        <v>14.842015096999999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0.09396966600000001</v>
      </c>
      <c r="BG21" s="53">
        <v>0.294336541</v>
      </c>
      <c r="BH21" s="45">
        <v>0</v>
      </c>
      <c r="BI21" s="45">
        <v>0</v>
      </c>
      <c r="BJ21" s="56">
        <v>1.181434168</v>
      </c>
      <c r="BK21" s="61">
        <v>25.035406616</v>
      </c>
      <c r="BL21" s="104"/>
      <c r="BM21" s="104"/>
    </row>
    <row r="22" spans="1:65" ht="12.75">
      <c r="A22" s="92"/>
      <c r="B22" s="3" t="s">
        <v>107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1">
        <v>0.14461484</v>
      </c>
      <c r="I22" s="45">
        <v>34.33352137</v>
      </c>
      <c r="J22" s="45">
        <v>0</v>
      </c>
      <c r="K22" s="45">
        <v>0</v>
      </c>
      <c r="L22" s="54">
        <v>17.696217344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0.011630597</v>
      </c>
      <c r="S22" s="45">
        <v>5.8152983350000005</v>
      </c>
      <c r="T22" s="45">
        <v>0</v>
      </c>
      <c r="U22" s="45">
        <v>0</v>
      </c>
      <c r="V22" s="54">
        <v>1.22121265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0.36669880299999996</v>
      </c>
      <c r="AW22" s="45">
        <v>83.646029231</v>
      </c>
      <c r="AX22" s="45">
        <v>0</v>
      </c>
      <c r="AY22" s="45">
        <v>0</v>
      </c>
      <c r="AZ22" s="54">
        <v>131.848170864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</v>
      </c>
      <c r="BG22" s="53">
        <v>0</v>
      </c>
      <c r="BH22" s="45">
        <v>0</v>
      </c>
      <c r="BI22" s="45">
        <v>0</v>
      </c>
      <c r="BJ22" s="56">
        <v>0.263388688</v>
      </c>
      <c r="BK22" s="61">
        <v>275.346782722</v>
      </c>
      <c r="BL22" s="104"/>
      <c r="BM22" s="104"/>
    </row>
    <row r="23" spans="1:65" ht="12.75">
      <c r="A23" s="92"/>
      <c r="B23" s="3" t="s">
        <v>108</v>
      </c>
      <c r="C23" s="55">
        <v>0</v>
      </c>
      <c r="D23" s="53">
        <v>23.13893334</v>
      </c>
      <c r="E23" s="45">
        <v>0</v>
      </c>
      <c r="F23" s="45">
        <v>0</v>
      </c>
      <c r="G23" s="54">
        <v>0</v>
      </c>
      <c r="H23" s="71">
        <v>0.2052111</v>
      </c>
      <c r="I23" s="45">
        <v>124.95024003599998</v>
      </c>
      <c r="J23" s="45">
        <v>0</v>
      </c>
      <c r="K23" s="45">
        <v>0</v>
      </c>
      <c r="L23" s="54">
        <v>3.545153479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0.004917024</v>
      </c>
      <c r="S23" s="45">
        <v>0</v>
      </c>
      <c r="T23" s="45">
        <v>0</v>
      </c>
      <c r="U23" s="45">
        <v>0</v>
      </c>
      <c r="V23" s="54">
        <v>0.7913891160000001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0.244527476</v>
      </c>
      <c r="AW23" s="45">
        <v>18.472330672</v>
      </c>
      <c r="AX23" s="45">
        <v>0</v>
      </c>
      <c r="AY23" s="45">
        <v>0</v>
      </c>
      <c r="AZ23" s="54">
        <v>0.486051699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0.025976714999999997</v>
      </c>
      <c r="BG23" s="53">
        <v>0</v>
      </c>
      <c r="BH23" s="45">
        <v>0</v>
      </c>
      <c r="BI23" s="45">
        <v>0</v>
      </c>
      <c r="BJ23" s="56">
        <v>0</v>
      </c>
      <c r="BK23" s="61">
        <v>171.864730657</v>
      </c>
      <c r="BL23" s="104"/>
      <c r="BM23" s="104"/>
    </row>
    <row r="24" spans="1:65" ht="12.75">
      <c r="A24" s="92"/>
      <c r="B24" s="3" t="s">
        <v>109</v>
      </c>
      <c r="C24" s="55">
        <v>0</v>
      </c>
      <c r="D24" s="53">
        <v>19.673459661000003</v>
      </c>
      <c r="E24" s="45">
        <v>0</v>
      </c>
      <c r="F24" s="45">
        <v>0</v>
      </c>
      <c r="G24" s="54">
        <v>0</v>
      </c>
      <c r="H24" s="71">
        <v>0.009952456</v>
      </c>
      <c r="I24" s="45">
        <v>72.907526979</v>
      </c>
      <c r="J24" s="45">
        <v>0</v>
      </c>
      <c r="K24" s="45">
        <v>0</v>
      </c>
      <c r="L24" s="54">
        <v>2.025787715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</v>
      </c>
      <c r="S24" s="45">
        <v>5.7863116649999995</v>
      </c>
      <c r="T24" s="45">
        <v>0</v>
      </c>
      <c r="U24" s="45">
        <v>0</v>
      </c>
      <c r="V24" s="54">
        <v>1.7358935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0.14770181699999999</v>
      </c>
      <c r="AW24" s="45">
        <v>3.972014887</v>
      </c>
      <c r="AX24" s="45">
        <v>0</v>
      </c>
      <c r="AY24" s="45">
        <v>0</v>
      </c>
      <c r="AZ24" s="54">
        <v>11.345592590999999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0.022450584</v>
      </c>
      <c r="BG24" s="53">
        <v>0</v>
      </c>
      <c r="BH24" s="45">
        <v>0</v>
      </c>
      <c r="BI24" s="45">
        <v>0</v>
      </c>
      <c r="BJ24" s="56">
        <v>0</v>
      </c>
      <c r="BK24" s="61">
        <v>117.626691855</v>
      </c>
      <c r="BL24" s="104"/>
      <c r="BM24" s="104"/>
    </row>
    <row r="25" spans="1:65" ht="12.75">
      <c r="A25" s="92"/>
      <c r="B25" s="3" t="s">
        <v>110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1">
        <v>0.36358321699999996</v>
      </c>
      <c r="I25" s="45">
        <v>36.069546177</v>
      </c>
      <c r="J25" s="45">
        <v>0</v>
      </c>
      <c r="K25" s="45">
        <v>0</v>
      </c>
      <c r="L25" s="54">
        <v>14.081410225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0.007490480999999999</v>
      </c>
      <c r="S25" s="45">
        <v>0</v>
      </c>
      <c r="T25" s="45">
        <v>0</v>
      </c>
      <c r="U25" s="45">
        <v>0</v>
      </c>
      <c r="V25" s="54">
        <v>0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0.5435043319999999</v>
      </c>
      <c r="AW25" s="45">
        <v>11.12117287</v>
      </c>
      <c r="AX25" s="45">
        <v>0</v>
      </c>
      <c r="AY25" s="45">
        <v>0</v>
      </c>
      <c r="AZ25" s="54">
        <v>19.983715786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0.020063972000000003</v>
      </c>
      <c r="BG25" s="53">
        <v>0</v>
      </c>
      <c r="BH25" s="45">
        <v>0</v>
      </c>
      <c r="BI25" s="45">
        <v>0</v>
      </c>
      <c r="BJ25" s="56">
        <v>0.091721013</v>
      </c>
      <c r="BK25" s="61">
        <v>82.28220807299999</v>
      </c>
      <c r="BL25" s="104"/>
      <c r="BM25" s="104"/>
    </row>
    <row r="26" spans="1:65" ht="12.75">
      <c r="A26" s="92"/>
      <c r="B26" s="3" t="s">
        <v>111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1">
        <v>0.226491314</v>
      </c>
      <c r="I26" s="45">
        <v>51.356430738</v>
      </c>
      <c r="J26" s="45">
        <v>0</v>
      </c>
      <c r="K26" s="45">
        <v>0</v>
      </c>
      <c r="L26" s="54">
        <v>0.74031642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0.053993287</v>
      </c>
      <c r="S26" s="45">
        <v>0</v>
      </c>
      <c r="T26" s="45">
        <v>0</v>
      </c>
      <c r="U26" s="45">
        <v>0</v>
      </c>
      <c r="V26" s="54">
        <v>0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0.8151744249999999</v>
      </c>
      <c r="AW26" s="45">
        <v>2.3436379</v>
      </c>
      <c r="AX26" s="45">
        <v>0</v>
      </c>
      <c r="AY26" s="45">
        <v>0</v>
      </c>
      <c r="AZ26" s="54">
        <v>7.053767028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0.12272161899999999</v>
      </c>
      <c r="BG26" s="53">
        <v>0</v>
      </c>
      <c r="BH26" s="45">
        <v>0</v>
      </c>
      <c r="BI26" s="45">
        <v>0</v>
      </c>
      <c r="BJ26" s="56">
        <v>0</v>
      </c>
      <c r="BK26" s="61">
        <v>62.712532730999996</v>
      </c>
      <c r="BL26" s="104"/>
      <c r="BM26" s="104"/>
    </row>
    <row r="27" spans="1:65" ht="12.75">
      <c r="A27" s="92"/>
      <c r="B27" s="3" t="s">
        <v>112</v>
      </c>
      <c r="C27" s="55">
        <v>0</v>
      </c>
      <c r="D27" s="53">
        <v>5.738625</v>
      </c>
      <c r="E27" s="45">
        <v>0</v>
      </c>
      <c r="F27" s="45">
        <v>0</v>
      </c>
      <c r="G27" s="54">
        <v>0</v>
      </c>
      <c r="H27" s="71">
        <v>0.350524754</v>
      </c>
      <c r="I27" s="45">
        <v>5.738625</v>
      </c>
      <c r="J27" s="45">
        <v>0</v>
      </c>
      <c r="K27" s="45">
        <v>0</v>
      </c>
      <c r="L27" s="54">
        <v>7.812906548999999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0.030414714000000002</v>
      </c>
      <c r="S27" s="45">
        <v>0</v>
      </c>
      <c r="T27" s="45">
        <v>0</v>
      </c>
      <c r="U27" s="45">
        <v>0</v>
      </c>
      <c r="V27" s="54">
        <v>0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0.390466368</v>
      </c>
      <c r="AW27" s="45">
        <v>3.2208441989999996</v>
      </c>
      <c r="AX27" s="45">
        <v>0</v>
      </c>
      <c r="AY27" s="45">
        <v>0</v>
      </c>
      <c r="AZ27" s="54">
        <v>5.778393852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0.015133399</v>
      </c>
      <c r="BG27" s="53">
        <v>0</v>
      </c>
      <c r="BH27" s="45">
        <v>0</v>
      </c>
      <c r="BI27" s="45">
        <v>0</v>
      </c>
      <c r="BJ27" s="56">
        <v>0</v>
      </c>
      <c r="BK27" s="61">
        <v>29.075933834999997</v>
      </c>
      <c r="BL27" s="104"/>
      <c r="BM27" s="104"/>
    </row>
    <row r="28" spans="1:65" ht="12.75">
      <c r="A28" s="92"/>
      <c r="B28" s="3" t="s">
        <v>113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1">
        <v>0.939121293</v>
      </c>
      <c r="I28" s="45">
        <v>89.822335306</v>
      </c>
      <c r="J28" s="45">
        <v>0</v>
      </c>
      <c r="K28" s="45">
        <v>0</v>
      </c>
      <c r="L28" s="54">
        <v>6.062459936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0.17225198900000002</v>
      </c>
      <c r="S28" s="45">
        <v>5.476971665</v>
      </c>
      <c r="T28" s="45">
        <v>0</v>
      </c>
      <c r="U28" s="45">
        <v>0</v>
      </c>
      <c r="V28" s="54">
        <v>1.9169400829999999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0.9334021379999999</v>
      </c>
      <c r="AW28" s="45">
        <v>20.154745730000002</v>
      </c>
      <c r="AX28" s="45">
        <v>0</v>
      </c>
      <c r="AY28" s="45">
        <v>0</v>
      </c>
      <c r="AZ28" s="54">
        <v>5.467922725999999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0.100970496</v>
      </c>
      <c r="BG28" s="53">
        <v>0.4367708</v>
      </c>
      <c r="BH28" s="45">
        <v>0</v>
      </c>
      <c r="BI28" s="45">
        <v>0</v>
      </c>
      <c r="BJ28" s="56">
        <v>4.412294241</v>
      </c>
      <c r="BK28" s="61">
        <v>135.89618640300003</v>
      </c>
      <c r="BL28" s="104"/>
      <c r="BM28" s="104"/>
    </row>
    <row r="29" spans="1:65" ht="12.75">
      <c r="A29" s="92"/>
      <c r="B29" s="3" t="s">
        <v>114</v>
      </c>
      <c r="C29" s="55">
        <v>0</v>
      </c>
      <c r="D29" s="53">
        <v>3.284979</v>
      </c>
      <c r="E29" s="45">
        <v>0</v>
      </c>
      <c r="F29" s="45">
        <v>0</v>
      </c>
      <c r="G29" s="54">
        <v>0</v>
      </c>
      <c r="H29" s="71">
        <v>0.282541049</v>
      </c>
      <c r="I29" s="45">
        <v>1.094993</v>
      </c>
      <c r="J29" s="45">
        <v>0</v>
      </c>
      <c r="K29" s="45">
        <v>0</v>
      </c>
      <c r="L29" s="54">
        <v>11.519326359999999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0.027605871</v>
      </c>
      <c r="S29" s="45">
        <v>0</v>
      </c>
      <c r="T29" s="45">
        <v>0</v>
      </c>
      <c r="U29" s="45">
        <v>0</v>
      </c>
      <c r="V29" s="54">
        <v>0.3284979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0.7230627159999999</v>
      </c>
      <c r="AW29" s="45">
        <v>3.274790001</v>
      </c>
      <c r="AX29" s="45">
        <v>0</v>
      </c>
      <c r="AY29" s="45">
        <v>0</v>
      </c>
      <c r="AZ29" s="54">
        <v>9.103905288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0.088419331</v>
      </c>
      <c r="BG29" s="53">
        <v>0</v>
      </c>
      <c r="BH29" s="45">
        <v>0</v>
      </c>
      <c r="BI29" s="45">
        <v>0</v>
      </c>
      <c r="BJ29" s="56">
        <v>0.10915966599999999</v>
      </c>
      <c r="BK29" s="61">
        <v>29.837280181999997</v>
      </c>
      <c r="BL29" s="104"/>
      <c r="BM29" s="104"/>
    </row>
    <row r="30" spans="1:65" ht="12.75">
      <c r="A30" s="92"/>
      <c r="B30" s="3" t="s">
        <v>115</v>
      </c>
      <c r="C30" s="55">
        <v>0</v>
      </c>
      <c r="D30" s="53">
        <v>10.93201667</v>
      </c>
      <c r="E30" s="45">
        <v>0</v>
      </c>
      <c r="F30" s="45">
        <v>0</v>
      </c>
      <c r="G30" s="54">
        <v>0</v>
      </c>
      <c r="H30" s="71">
        <v>0.258400081</v>
      </c>
      <c r="I30" s="45">
        <v>166.986554634</v>
      </c>
      <c r="J30" s="45">
        <v>0</v>
      </c>
      <c r="K30" s="45">
        <v>0</v>
      </c>
      <c r="L30" s="54">
        <v>19.420434133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0.036622257000000005</v>
      </c>
      <c r="S30" s="45">
        <v>5.466008335</v>
      </c>
      <c r="T30" s="45">
        <v>0</v>
      </c>
      <c r="U30" s="45">
        <v>0</v>
      </c>
      <c r="V30" s="54">
        <v>0.3279605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0.608158334</v>
      </c>
      <c r="AW30" s="45">
        <v>27.247608325</v>
      </c>
      <c r="AX30" s="45">
        <v>0</v>
      </c>
      <c r="AY30" s="45">
        <v>0</v>
      </c>
      <c r="AZ30" s="54">
        <v>16.634664883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0.081077982</v>
      </c>
      <c r="BG30" s="53">
        <v>0</v>
      </c>
      <c r="BH30" s="45">
        <v>0</v>
      </c>
      <c r="BI30" s="45">
        <v>0</v>
      </c>
      <c r="BJ30" s="56">
        <v>0.054495217000000006</v>
      </c>
      <c r="BK30" s="61">
        <v>248.05400135099998</v>
      </c>
      <c r="BL30" s="104"/>
      <c r="BM30" s="104"/>
    </row>
    <row r="31" spans="1:65" ht="12.75">
      <c r="A31" s="92"/>
      <c r="B31" s="3" t="s">
        <v>116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1">
        <v>0.243602103</v>
      </c>
      <c r="I31" s="45">
        <v>198.56550606099998</v>
      </c>
      <c r="J31" s="45">
        <v>0</v>
      </c>
      <c r="K31" s="45">
        <v>0</v>
      </c>
      <c r="L31" s="54">
        <v>9.93099911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0.007136373</v>
      </c>
      <c r="S31" s="45">
        <v>5.447613335</v>
      </c>
      <c r="T31" s="45">
        <v>0</v>
      </c>
      <c r="U31" s="45">
        <v>0</v>
      </c>
      <c r="V31" s="54">
        <v>0.119847494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0.265625535</v>
      </c>
      <c r="AW31" s="45">
        <v>6.193017584</v>
      </c>
      <c r="AX31" s="45">
        <v>0</v>
      </c>
      <c r="AY31" s="45">
        <v>0</v>
      </c>
      <c r="AZ31" s="54">
        <v>30.644710925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0.066813786</v>
      </c>
      <c r="BG31" s="53">
        <v>0</v>
      </c>
      <c r="BH31" s="45">
        <v>0</v>
      </c>
      <c r="BI31" s="45">
        <v>0</v>
      </c>
      <c r="BJ31" s="56">
        <v>0.38024105</v>
      </c>
      <c r="BK31" s="61">
        <v>251.86511335599997</v>
      </c>
      <c r="BL31" s="104"/>
      <c r="BM31" s="104"/>
    </row>
    <row r="32" spans="1:65" ht="12.75">
      <c r="A32" s="92"/>
      <c r="B32" s="3" t="s">
        <v>117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1">
        <v>0.17194133</v>
      </c>
      <c r="I32" s="45">
        <v>207.01101673099998</v>
      </c>
      <c r="J32" s="45">
        <v>0</v>
      </c>
      <c r="K32" s="45">
        <v>0</v>
      </c>
      <c r="L32" s="54">
        <v>7.043822228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0.02696591</v>
      </c>
      <c r="S32" s="45">
        <v>11.984848337</v>
      </c>
      <c r="T32" s="45">
        <v>0</v>
      </c>
      <c r="U32" s="45">
        <v>0</v>
      </c>
      <c r="V32" s="54">
        <v>0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0.286478476</v>
      </c>
      <c r="AW32" s="45">
        <v>10.86462667</v>
      </c>
      <c r="AX32" s="45">
        <v>0</v>
      </c>
      <c r="AY32" s="45">
        <v>0</v>
      </c>
      <c r="AZ32" s="54">
        <v>17.144380885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0.005432312999999999</v>
      </c>
      <c r="BG32" s="53">
        <v>0</v>
      </c>
      <c r="BH32" s="45">
        <v>0</v>
      </c>
      <c r="BI32" s="45">
        <v>0</v>
      </c>
      <c r="BJ32" s="56">
        <v>0.10593011000000001</v>
      </c>
      <c r="BK32" s="61">
        <v>254.64544299000002</v>
      </c>
      <c r="BL32" s="104"/>
      <c r="BM32" s="104"/>
    </row>
    <row r="33" spans="1:65" ht="12.75">
      <c r="A33" s="92"/>
      <c r="B33" s="3" t="s">
        <v>118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1">
        <v>0.192920282</v>
      </c>
      <c r="I33" s="45">
        <v>272.797091</v>
      </c>
      <c r="J33" s="45">
        <v>0</v>
      </c>
      <c r="K33" s="45">
        <v>0</v>
      </c>
      <c r="L33" s="54">
        <v>8.015452375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0.000706447</v>
      </c>
      <c r="S33" s="45">
        <v>5.434205</v>
      </c>
      <c r="T33" s="45">
        <v>0</v>
      </c>
      <c r="U33" s="45">
        <v>0</v>
      </c>
      <c r="V33" s="54">
        <v>0.17389456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0.306684337</v>
      </c>
      <c r="AW33" s="45">
        <v>9.423279026000001</v>
      </c>
      <c r="AX33" s="45">
        <v>0</v>
      </c>
      <c r="AY33" s="45">
        <v>0</v>
      </c>
      <c r="AZ33" s="54">
        <v>15.790359997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0.024387397</v>
      </c>
      <c r="BG33" s="53">
        <v>0</v>
      </c>
      <c r="BH33" s="45">
        <v>0</v>
      </c>
      <c r="BI33" s="45">
        <v>0</v>
      </c>
      <c r="BJ33" s="56">
        <v>0.001083884</v>
      </c>
      <c r="BK33" s="61">
        <v>312.16006430500005</v>
      </c>
      <c r="BL33" s="104"/>
      <c r="BM33" s="104"/>
    </row>
    <row r="34" spans="1:65" ht="12.75">
      <c r="A34" s="92"/>
      <c r="B34" s="3" t="s">
        <v>119</v>
      </c>
      <c r="C34" s="55">
        <v>0</v>
      </c>
      <c r="D34" s="53">
        <v>21.66797334</v>
      </c>
      <c r="E34" s="45">
        <v>0</v>
      </c>
      <c r="F34" s="45">
        <v>0</v>
      </c>
      <c r="G34" s="54">
        <v>0</v>
      </c>
      <c r="H34" s="71">
        <v>0.084396755</v>
      </c>
      <c r="I34" s="45">
        <v>200.428753395</v>
      </c>
      <c r="J34" s="45">
        <v>0</v>
      </c>
      <c r="K34" s="45">
        <v>0</v>
      </c>
      <c r="L34" s="54">
        <v>22.203713981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0.011375686</v>
      </c>
      <c r="S34" s="45">
        <v>0</v>
      </c>
      <c r="T34" s="45">
        <v>0</v>
      </c>
      <c r="U34" s="45">
        <v>0</v>
      </c>
      <c r="V34" s="54">
        <v>0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0.28353431600000006</v>
      </c>
      <c r="AW34" s="45">
        <v>14.845529244999998</v>
      </c>
      <c r="AX34" s="45">
        <v>0</v>
      </c>
      <c r="AY34" s="45">
        <v>0</v>
      </c>
      <c r="AZ34" s="54">
        <v>12.9320853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0.022041623</v>
      </c>
      <c r="BG34" s="53">
        <v>0</v>
      </c>
      <c r="BH34" s="45">
        <v>0</v>
      </c>
      <c r="BI34" s="45">
        <v>0</v>
      </c>
      <c r="BJ34" s="56">
        <v>0.05402358299999999</v>
      </c>
      <c r="BK34" s="61">
        <v>272.533427224</v>
      </c>
      <c r="BL34" s="104"/>
      <c r="BM34" s="104"/>
    </row>
    <row r="35" spans="1:65" ht="12.75">
      <c r="A35" s="92"/>
      <c r="B35" s="3" t="s">
        <v>120</v>
      </c>
      <c r="C35" s="55">
        <v>0</v>
      </c>
      <c r="D35" s="53">
        <v>5.404786665</v>
      </c>
      <c r="E35" s="45">
        <v>0</v>
      </c>
      <c r="F35" s="45">
        <v>0</v>
      </c>
      <c r="G35" s="54">
        <v>0</v>
      </c>
      <c r="H35" s="71">
        <v>0.18308448100000002</v>
      </c>
      <c r="I35" s="45">
        <v>354.662100957</v>
      </c>
      <c r="J35" s="45">
        <v>0</v>
      </c>
      <c r="K35" s="45">
        <v>0</v>
      </c>
      <c r="L35" s="54">
        <v>26.995688636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0.025942977000000002</v>
      </c>
      <c r="S35" s="45">
        <v>6.485743997999999</v>
      </c>
      <c r="T35" s="45">
        <v>0</v>
      </c>
      <c r="U35" s="45">
        <v>0</v>
      </c>
      <c r="V35" s="54">
        <v>0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1.200221721</v>
      </c>
      <c r="AW35" s="45">
        <v>12.236575549</v>
      </c>
      <c r="AX35" s="45">
        <v>0</v>
      </c>
      <c r="AY35" s="45">
        <v>0</v>
      </c>
      <c r="AZ35" s="54">
        <v>52.637335008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0.119347146</v>
      </c>
      <c r="BG35" s="53">
        <v>0</v>
      </c>
      <c r="BH35" s="45">
        <v>0</v>
      </c>
      <c r="BI35" s="45">
        <v>0</v>
      </c>
      <c r="BJ35" s="56">
        <v>0.722335934</v>
      </c>
      <c r="BK35" s="61">
        <v>460.67316307199997</v>
      </c>
      <c r="BL35" s="104"/>
      <c r="BM35" s="104"/>
    </row>
    <row r="36" spans="1:65" ht="12.75">
      <c r="A36" s="92"/>
      <c r="B36" s="3" t="s">
        <v>121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1">
        <v>0.532251728</v>
      </c>
      <c r="I36" s="45">
        <v>77.935286649</v>
      </c>
      <c r="J36" s="45">
        <v>0</v>
      </c>
      <c r="K36" s="45">
        <v>0</v>
      </c>
      <c r="L36" s="54">
        <v>45.463643245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0.06636438</v>
      </c>
      <c r="S36" s="45">
        <v>0</v>
      </c>
      <c r="T36" s="45">
        <v>0</v>
      </c>
      <c r="U36" s="45">
        <v>0</v>
      </c>
      <c r="V36" s="54">
        <v>0.2156438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1.0365101990000003</v>
      </c>
      <c r="AW36" s="45">
        <v>5.247935735</v>
      </c>
      <c r="AX36" s="45">
        <v>0</v>
      </c>
      <c r="AY36" s="45">
        <v>0</v>
      </c>
      <c r="AZ36" s="54">
        <v>22.306826737999998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0.023336106</v>
      </c>
      <c r="BG36" s="53">
        <v>0</v>
      </c>
      <c r="BH36" s="45">
        <v>0</v>
      </c>
      <c r="BI36" s="45">
        <v>0</v>
      </c>
      <c r="BJ36" s="56">
        <v>1.555352676</v>
      </c>
      <c r="BK36" s="61">
        <v>154.383151256</v>
      </c>
      <c r="BL36" s="104"/>
      <c r="BM36" s="104"/>
    </row>
    <row r="37" spans="1:65" ht="12.75">
      <c r="A37" s="92"/>
      <c r="B37" s="3" t="s">
        <v>122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1">
        <v>0.922985517</v>
      </c>
      <c r="I37" s="45">
        <v>173.176190828</v>
      </c>
      <c r="J37" s="45">
        <v>0</v>
      </c>
      <c r="K37" s="45">
        <v>0</v>
      </c>
      <c r="L37" s="54">
        <v>42.533082177999994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0.023856133</v>
      </c>
      <c r="S37" s="45">
        <v>0</v>
      </c>
      <c r="T37" s="45">
        <v>0</v>
      </c>
      <c r="U37" s="45">
        <v>0</v>
      </c>
      <c r="V37" s="54">
        <v>11.440099987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</v>
      </c>
      <c r="AD37" s="45">
        <v>0</v>
      </c>
      <c r="AE37" s="45">
        <v>0</v>
      </c>
      <c r="AF37" s="54">
        <v>0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0.6126551610000001</v>
      </c>
      <c r="AW37" s="45">
        <v>32.727672322000004</v>
      </c>
      <c r="AX37" s="45">
        <v>0</v>
      </c>
      <c r="AY37" s="45">
        <v>0</v>
      </c>
      <c r="AZ37" s="54">
        <v>39.570191502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0.052805732</v>
      </c>
      <c r="BG37" s="53">
        <v>1.623127001</v>
      </c>
      <c r="BH37" s="45">
        <v>0</v>
      </c>
      <c r="BI37" s="45">
        <v>0</v>
      </c>
      <c r="BJ37" s="56">
        <v>0.660071647</v>
      </c>
      <c r="BK37" s="61">
        <v>303.342738008</v>
      </c>
      <c r="BL37" s="104"/>
      <c r="BM37" s="104"/>
    </row>
    <row r="38" spans="1:65" ht="12.75">
      <c r="A38" s="92"/>
      <c r="B38" s="3" t="s">
        <v>123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1">
        <v>0.32051243700000004</v>
      </c>
      <c r="I38" s="45">
        <v>181.741052871</v>
      </c>
      <c r="J38" s="45">
        <v>0</v>
      </c>
      <c r="K38" s="45">
        <v>0</v>
      </c>
      <c r="L38" s="54">
        <v>29.806054905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0.044335392</v>
      </c>
      <c r="S38" s="45">
        <v>10.81351</v>
      </c>
      <c r="T38" s="45">
        <v>0</v>
      </c>
      <c r="U38" s="45">
        <v>0</v>
      </c>
      <c r="V38" s="54">
        <v>11.62452325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0.5852023110000001</v>
      </c>
      <c r="AW38" s="45">
        <v>4.748179335000001</v>
      </c>
      <c r="AX38" s="45">
        <v>0</v>
      </c>
      <c r="AY38" s="45">
        <v>0</v>
      </c>
      <c r="AZ38" s="54">
        <v>19.758225367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0.266951439</v>
      </c>
      <c r="BG38" s="53">
        <v>32.400810791000005</v>
      </c>
      <c r="BH38" s="45">
        <v>0</v>
      </c>
      <c r="BI38" s="45">
        <v>0</v>
      </c>
      <c r="BJ38" s="56">
        <v>0.604313734</v>
      </c>
      <c r="BK38" s="61">
        <v>292.71367183200005</v>
      </c>
      <c r="BL38" s="104"/>
      <c r="BM38" s="104"/>
    </row>
    <row r="39" spans="1:65" ht="12.75">
      <c r="A39" s="92"/>
      <c r="B39" s="3" t="s">
        <v>124</v>
      </c>
      <c r="C39" s="55">
        <v>0</v>
      </c>
      <c r="D39" s="53">
        <v>10.76755</v>
      </c>
      <c r="E39" s="45">
        <v>0</v>
      </c>
      <c r="F39" s="45">
        <v>0</v>
      </c>
      <c r="G39" s="54">
        <v>0</v>
      </c>
      <c r="H39" s="71">
        <v>0.108106203</v>
      </c>
      <c r="I39" s="45">
        <v>321.241556004</v>
      </c>
      <c r="J39" s="45">
        <v>0</v>
      </c>
      <c r="K39" s="45">
        <v>0</v>
      </c>
      <c r="L39" s="54">
        <v>9.969600972</v>
      </c>
      <c r="M39" s="71">
        <v>0</v>
      </c>
      <c r="N39" s="53">
        <v>0</v>
      </c>
      <c r="O39" s="45">
        <v>0</v>
      </c>
      <c r="P39" s="45">
        <v>0</v>
      </c>
      <c r="Q39" s="54">
        <v>0</v>
      </c>
      <c r="R39" s="71">
        <v>0.072680964</v>
      </c>
      <c r="S39" s="45">
        <v>0</v>
      </c>
      <c r="T39" s="45">
        <v>0</v>
      </c>
      <c r="U39" s="45">
        <v>0</v>
      </c>
      <c r="V39" s="54">
        <v>0.1076755</v>
      </c>
      <c r="W39" s="71">
        <v>0</v>
      </c>
      <c r="X39" s="45">
        <v>0</v>
      </c>
      <c r="Y39" s="45">
        <v>0</v>
      </c>
      <c r="Z39" s="45">
        <v>0</v>
      </c>
      <c r="AA39" s="54">
        <v>0</v>
      </c>
      <c r="AB39" s="71">
        <v>0</v>
      </c>
      <c r="AC39" s="45">
        <v>0</v>
      </c>
      <c r="AD39" s="45">
        <v>0</v>
      </c>
      <c r="AE39" s="45">
        <v>0</v>
      </c>
      <c r="AF39" s="54">
        <v>0</v>
      </c>
      <c r="AG39" s="71">
        <v>0</v>
      </c>
      <c r="AH39" s="45">
        <v>0</v>
      </c>
      <c r="AI39" s="45">
        <v>0</v>
      </c>
      <c r="AJ39" s="45">
        <v>0</v>
      </c>
      <c r="AK39" s="54">
        <v>0</v>
      </c>
      <c r="AL39" s="71">
        <v>0</v>
      </c>
      <c r="AM39" s="45">
        <v>0</v>
      </c>
      <c r="AN39" s="45">
        <v>0</v>
      </c>
      <c r="AO39" s="45">
        <v>0</v>
      </c>
      <c r="AP39" s="54">
        <v>0</v>
      </c>
      <c r="AQ39" s="71">
        <v>0</v>
      </c>
      <c r="AR39" s="53">
        <v>0</v>
      </c>
      <c r="AS39" s="45">
        <v>0</v>
      </c>
      <c r="AT39" s="45">
        <v>0</v>
      </c>
      <c r="AU39" s="54">
        <v>0</v>
      </c>
      <c r="AV39" s="71">
        <v>0.38373942200000005</v>
      </c>
      <c r="AW39" s="45">
        <v>1.611899</v>
      </c>
      <c r="AX39" s="45">
        <v>0</v>
      </c>
      <c r="AY39" s="45">
        <v>0</v>
      </c>
      <c r="AZ39" s="54">
        <v>21.656570427</v>
      </c>
      <c r="BA39" s="71">
        <v>0</v>
      </c>
      <c r="BB39" s="53">
        <v>0</v>
      </c>
      <c r="BC39" s="45">
        <v>0</v>
      </c>
      <c r="BD39" s="45">
        <v>0</v>
      </c>
      <c r="BE39" s="54">
        <v>0</v>
      </c>
      <c r="BF39" s="71">
        <v>0.067699758</v>
      </c>
      <c r="BG39" s="53">
        <v>0.032957038</v>
      </c>
      <c r="BH39" s="45">
        <v>0</v>
      </c>
      <c r="BI39" s="45">
        <v>0</v>
      </c>
      <c r="BJ39" s="56">
        <v>0.805950092</v>
      </c>
      <c r="BK39" s="61">
        <v>366.82598538000013</v>
      </c>
      <c r="BL39" s="104"/>
      <c r="BM39" s="104"/>
    </row>
    <row r="40" spans="1:65" ht="12.75">
      <c r="A40" s="92"/>
      <c r="B40" s="3" t="s">
        <v>125</v>
      </c>
      <c r="C40" s="55">
        <v>0</v>
      </c>
      <c r="D40" s="53">
        <v>4.297153332</v>
      </c>
      <c r="E40" s="45">
        <v>0</v>
      </c>
      <c r="F40" s="45">
        <v>0</v>
      </c>
      <c r="G40" s="54">
        <v>0</v>
      </c>
      <c r="H40" s="71">
        <v>0.35612657999999997</v>
      </c>
      <c r="I40" s="45">
        <v>108.48616216199999</v>
      </c>
      <c r="J40" s="45">
        <v>0</v>
      </c>
      <c r="K40" s="45">
        <v>0</v>
      </c>
      <c r="L40" s="54">
        <v>73.497114016</v>
      </c>
      <c r="M40" s="71">
        <v>0</v>
      </c>
      <c r="N40" s="53">
        <v>0</v>
      </c>
      <c r="O40" s="45">
        <v>0</v>
      </c>
      <c r="P40" s="45">
        <v>0</v>
      </c>
      <c r="Q40" s="54">
        <v>0</v>
      </c>
      <c r="R40" s="71">
        <v>0.013428604</v>
      </c>
      <c r="S40" s="45">
        <v>0</v>
      </c>
      <c r="T40" s="45">
        <v>0</v>
      </c>
      <c r="U40" s="45">
        <v>0</v>
      </c>
      <c r="V40" s="54">
        <v>0.311543617</v>
      </c>
      <c r="W40" s="71">
        <v>0</v>
      </c>
      <c r="X40" s="45">
        <v>0</v>
      </c>
      <c r="Y40" s="45">
        <v>0</v>
      </c>
      <c r="Z40" s="45">
        <v>0</v>
      </c>
      <c r="AA40" s="54">
        <v>0</v>
      </c>
      <c r="AB40" s="71">
        <v>0</v>
      </c>
      <c r="AC40" s="45">
        <v>0</v>
      </c>
      <c r="AD40" s="45">
        <v>0</v>
      </c>
      <c r="AE40" s="45">
        <v>0</v>
      </c>
      <c r="AF40" s="54">
        <v>0</v>
      </c>
      <c r="AG40" s="71">
        <v>0</v>
      </c>
      <c r="AH40" s="45">
        <v>0</v>
      </c>
      <c r="AI40" s="45">
        <v>0</v>
      </c>
      <c r="AJ40" s="45">
        <v>0</v>
      </c>
      <c r="AK40" s="54">
        <v>0</v>
      </c>
      <c r="AL40" s="71">
        <v>0</v>
      </c>
      <c r="AM40" s="45">
        <v>0</v>
      </c>
      <c r="AN40" s="45">
        <v>0</v>
      </c>
      <c r="AO40" s="45">
        <v>0</v>
      </c>
      <c r="AP40" s="54">
        <v>0</v>
      </c>
      <c r="AQ40" s="71">
        <v>0</v>
      </c>
      <c r="AR40" s="53">
        <v>0</v>
      </c>
      <c r="AS40" s="45">
        <v>0</v>
      </c>
      <c r="AT40" s="45">
        <v>0</v>
      </c>
      <c r="AU40" s="54">
        <v>0</v>
      </c>
      <c r="AV40" s="71">
        <v>0.9882446800000001</v>
      </c>
      <c r="AW40" s="45">
        <v>9.17831163</v>
      </c>
      <c r="AX40" s="45">
        <v>0</v>
      </c>
      <c r="AY40" s="45">
        <v>0</v>
      </c>
      <c r="AZ40" s="54">
        <v>19.104054943</v>
      </c>
      <c r="BA40" s="71">
        <v>0</v>
      </c>
      <c r="BB40" s="53">
        <v>0</v>
      </c>
      <c r="BC40" s="45">
        <v>0</v>
      </c>
      <c r="BD40" s="45">
        <v>0</v>
      </c>
      <c r="BE40" s="54">
        <v>0</v>
      </c>
      <c r="BF40" s="71">
        <v>0.13327851799999998</v>
      </c>
      <c r="BG40" s="53">
        <v>0.814896827</v>
      </c>
      <c r="BH40" s="45">
        <v>0</v>
      </c>
      <c r="BI40" s="45">
        <v>0</v>
      </c>
      <c r="BJ40" s="56">
        <v>3.985744755</v>
      </c>
      <c r="BK40" s="61">
        <v>221.16605966400004</v>
      </c>
      <c r="BL40" s="104"/>
      <c r="BM40" s="104"/>
    </row>
    <row r="41" spans="1:65" ht="12.75">
      <c r="A41" s="92"/>
      <c r="B41" s="3" t="s">
        <v>126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1">
        <v>0.19923101199999999</v>
      </c>
      <c r="I41" s="45">
        <v>91.607241714</v>
      </c>
      <c r="J41" s="45">
        <v>0</v>
      </c>
      <c r="K41" s="45">
        <v>0</v>
      </c>
      <c r="L41" s="54">
        <v>5.306039513</v>
      </c>
      <c r="M41" s="71">
        <v>0</v>
      </c>
      <c r="N41" s="53">
        <v>0</v>
      </c>
      <c r="O41" s="45">
        <v>0</v>
      </c>
      <c r="P41" s="45">
        <v>0</v>
      </c>
      <c r="Q41" s="54">
        <v>0</v>
      </c>
      <c r="R41" s="71">
        <v>0.006430264</v>
      </c>
      <c r="S41" s="45">
        <v>0</v>
      </c>
      <c r="T41" s="45">
        <v>0</v>
      </c>
      <c r="U41" s="45">
        <v>0</v>
      </c>
      <c r="V41" s="54">
        <v>0</v>
      </c>
      <c r="W41" s="71">
        <v>0</v>
      </c>
      <c r="X41" s="45">
        <v>0</v>
      </c>
      <c r="Y41" s="45">
        <v>0</v>
      </c>
      <c r="Z41" s="45">
        <v>0</v>
      </c>
      <c r="AA41" s="54">
        <v>0</v>
      </c>
      <c r="AB41" s="71">
        <v>0</v>
      </c>
      <c r="AC41" s="45">
        <v>0</v>
      </c>
      <c r="AD41" s="45">
        <v>0</v>
      </c>
      <c r="AE41" s="45">
        <v>0</v>
      </c>
      <c r="AF41" s="54">
        <v>0</v>
      </c>
      <c r="AG41" s="71">
        <v>0</v>
      </c>
      <c r="AH41" s="45">
        <v>0</v>
      </c>
      <c r="AI41" s="45">
        <v>0</v>
      </c>
      <c r="AJ41" s="45">
        <v>0</v>
      </c>
      <c r="AK41" s="54">
        <v>0</v>
      </c>
      <c r="AL41" s="71">
        <v>0</v>
      </c>
      <c r="AM41" s="45">
        <v>0</v>
      </c>
      <c r="AN41" s="45">
        <v>0</v>
      </c>
      <c r="AO41" s="45">
        <v>0</v>
      </c>
      <c r="AP41" s="54">
        <v>0</v>
      </c>
      <c r="AQ41" s="71">
        <v>0</v>
      </c>
      <c r="AR41" s="53">
        <v>0</v>
      </c>
      <c r="AS41" s="45">
        <v>0</v>
      </c>
      <c r="AT41" s="45">
        <v>0</v>
      </c>
      <c r="AU41" s="54">
        <v>0</v>
      </c>
      <c r="AV41" s="71">
        <v>0.434603672</v>
      </c>
      <c r="AW41" s="45">
        <v>8.390452872</v>
      </c>
      <c r="AX41" s="45">
        <v>0</v>
      </c>
      <c r="AY41" s="45">
        <v>0</v>
      </c>
      <c r="AZ41" s="54">
        <v>11.086776119</v>
      </c>
      <c r="BA41" s="71">
        <v>0</v>
      </c>
      <c r="BB41" s="53">
        <v>0</v>
      </c>
      <c r="BC41" s="45">
        <v>0</v>
      </c>
      <c r="BD41" s="45">
        <v>0</v>
      </c>
      <c r="BE41" s="54">
        <v>0</v>
      </c>
      <c r="BF41" s="71">
        <v>0.055088948000000006</v>
      </c>
      <c r="BG41" s="53">
        <v>0</v>
      </c>
      <c r="BH41" s="45">
        <v>0</v>
      </c>
      <c r="BI41" s="45">
        <v>0</v>
      </c>
      <c r="BJ41" s="56">
        <v>0</v>
      </c>
      <c r="BK41" s="61">
        <v>117.08586411399999</v>
      </c>
      <c r="BL41" s="104"/>
      <c r="BM41" s="104"/>
    </row>
    <row r="42" spans="1:65" ht="12.75">
      <c r="A42" s="92"/>
      <c r="B42" s="3" t="s">
        <v>127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1">
        <v>0.681682883</v>
      </c>
      <c r="I42" s="45">
        <v>56.00848</v>
      </c>
      <c r="J42" s="45">
        <v>0</v>
      </c>
      <c r="K42" s="45">
        <v>0</v>
      </c>
      <c r="L42" s="54">
        <v>35.786181043</v>
      </c>
      <c r="M42" s="71">
        <v>0</v>
      </c>
      <c r="N42" s="53">
        <v>0</v>
      </c>
      <c r="O42" s="45">
        <v>0</v>
      </c>
      <c r="P42" s="45">
        <v>0</v>
      </c>
      <c r="Q42" s="54">
        <v>0</v>
      </c>
      <c r="R42" s="71">
        <v>0.06378152</v>
      </c>
      <c r="S42" s="45">
        <v>5.324</v>
      </c>
      <c r="T42" s="45">
        <v>0</v>
      </c>
      <c r="U42" s="45">
        <v>0</v>
      </c>
      <c r="V42" s="54">
        <v>3.135836</v>
      </c>
      <c r="W42" s="71">
        <v>0</v>
      </c>
      <c r="X42" s="45">
        <v>0</v>
      </c>
      <c r="Y42" s="45">
        <v>0</v>
      </c>
      <c r="Z42" s="45">
        <v>0</v>
      </c>
      <c r="AA42" s="54">
        <v>0</v>
      </c>
      <c r="AB42" s="71">
        <v>0.04247956</v>
      </c>
      <c r="AC42" s="45">
        <v>0</v>
      </c>
      <c r="AD42" s="45">
        <v>0</v>
      </c>
      <c r="AE42" s="45">
        <v>0</v>
      </c>
      <c r="AF42" s="54">
        <v>0</v>
      </c>
      <c r="AG42" s="71">
        <v>0</v>
      </c>
      <c r="AH42" s="45">
        <v>0</v>
      </c>
      <c r="AI42" s="45">
        <v>0</v>
      </c>
      <c r="AJ42" s="45">
        <v>0</v>
      </c>
      <c r="AK42" s="54">
        <v>0</v>
      </c>
      <c r="AL42" s="71">
        <v>0</v>
      </c>
      <c r="AM42" s="45">
        <v>0</v>
      </c>
      <c r="AN42" s="45">
        <v>0</v>
      </c>
      <c r="AO42" s="45">
        <v>0</v>
      </c>
      <c r="AP42" s="54">
        <v>0</v>
      </c>
      <c r="AQ42" s="71">
        <v>0</v>
      </c>
      <c r="AR42" s="53">
        <v>0</v>
      </c>
      <c r="AS42" s="45">
        <v>0</v>
      </c>
      <c r="AT42" s="45">
        <v>0</v>
      </c>
      <c r="AU42" s="54">
        <v>0</v>
      </c>
      <c r="AV42" s="71">
        <v>3.2287479820000002</v>
      </c>
      <c r="AW42" s="45">
        <v>64.992710613</v>
      </c>
      <c r="AX42" s="45">
        <v>0</v>
      </c>
      <c r="AY42" s="45">
        <v>0</v>
      </c>
      <c r="AZ42" s="54">
        <v>188.44852393399998</v>
      </c>
      <c r="BA42" s="71">
        <v>0</v>
      </c>
      <c r="BB42" s="53">
        <v>0</v>
      </c>
      <c r="BC42" s="45">
        <v>0</v>
      </c>
      <c r="BD42" s="45">
        <v>0</v>
      </c>
      <c r="BE42" s="54">
        <v>0</v>
      </c>
      <c r="BF42" s="71">
        <v>1.528299109</v>
      </c>
      <c r="BG42" s="53">
        <v>15.796975568</v>
      </c>
      <c r="BH42" s="45">
        <v>3.185967</v>
      </c>
      <c r="BI42" s="45">
        <v>0</v>
      </c>
      <c r="BJ42" s="56">
        <v>12.359437385</v>
      </c>
      <c r="BK42" s="61">
        <v>390.58310259699994</v>
      </c>
      <c r="BL42" s="104"/>
      <c r="BM42" s="104"/>
    </row>
    <row r="43" spans="1:65" ht="12.75">
      <c r="A43" s="92"/>
      <c r="B43" s="3" t="s">
        <v>128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1">
        <v>0.22432016600000002</v>
      </c>
      <c r="I43" s="45">
        <v>9.678602368</v>
      </c>
      <c r="J43" s="45">
        <v>0</v>
      </c>
      <c r="K43" s="45">
        <v>0</v>
      </c>
      <c r="L43" s="54">
        <v>23.902887499000002</v>
      </c>
      <c r="M43" s="71">
        <v>0</v>
      </c>
      <c r="N43" s="53">
        <v>0</v>
      </c>
      <c r="O43" s="45">
        <v>0</v>
      </c>
      <c r="P43" s="45">
        <v>0</v>
      </c>
      <c r="Q43" s="54">
        <v>0</v>
      </c>
      <c r="R43" s="71">
        <v>0.054239214</v>
      </c>
      <c r="S43" s="45">
        <v>0</v>
      </c>
      <c r="T43" s="45">
        <v>0</v>
      </c>
      <c r="U43" s="45">
        <v>0</v>
      </c>
      <c r="V43" s="54">
        <v>3.401479879</v>
      </c>
      <c r="W43" s="71">
        <v>0</v>
      </c>
      <c r="X43" s="45">
        <v>0</v>
      </c>
      <c r="Y43" s="45">
        <v>0</v>
      </c>
      <c r="Z43" s="45">
        <v>0</v>
      </c>
      <c r="AA43" s="54">
        <v>0</v>
      </c>
      <c r="AB43" s="71">
        <v>0</v>
      </c>
      <c r="AC43" s="45">
        <v>0</v>
      </c>
      <c r="AD43" s="45">
        <v>0</v>
      </c>
      <c r="AE43" s="45">
        <v>0</v>
      </c>
      <c r="AF43" s="54">
        <v>0</v>
      </c>
      <c r="AG43" s="71">
        <v>0</v>
      </c>
      <c r="AH43" s="45">
        <v>0</v>
      </c>
      <c r="AI43" s="45">
        <v>0</v>
      </c>
      <c r="AJ43" s="45">
        <v>0</v>
      </c>
      <c r="AK43" s="54">
        <v>0</v>
      </c>
      <c r="AL43" s="71">
        <v>0</v>
      </c>
      <c r="AM43" s="45">
        <v>0</v>
      </c>
      <c r="AN43" s="45">
        <v>0</v>
      </c>
      <c r="AO43" s="45">
        <v>0</v>
      </c>
      <c r="AP43" s="54">
        <v>0</v>
      </c>
      <c r="AQ43" s="71">
        <v>0</v>
      </c>
      <c r="AR43" s="53">
        <v>0</v>
      </c>
      <c r="AS43" s="45">
        <v>0</v>
      </c>
      <c r="AT43" s="45">
        <v>0</v>
      </c>
      <c r="AU43" s="54">
        <v>0</v>
      </c>
      <c r="AV43" s="71">
        <v>1.2591014310000002</v>
      </c>
      <c r="AW43" s="45">
        <v>8.136993277</v>
      </c>
      <c r="AX43" s="45">
        <v>0</v>
      </c>
      <c r="AY43" s="45">
        <v>0</v>
      </c>
      <c r="AZ43" s="54">
        <v>46.261266288</v>
      </c>
      <c r="BA43" s="71">
        <v>0</v>
      </c>
      <c r="BB43" s="53">
        <v>0</v>
      </c>
      <c r="BC43" s="45">
        <v>0</v>
      </c>
      <c r="BD43" s="45">
        <v>0</v>
      </c>
      <c r="BE43" s="54">
        <v>0</v>
      </c>
      <c r="BF43" s="71">
        <v>0.294542204</v>
      </c>
      <c r="BG43" s="53">
        <v>0</v>
      </c>
      <c r="BH43" s="45">
        <v>0</v>
      </c>
      <c r="BI43" s="45">
        <v>0</v>
      </c>
      <c r="BJ43" s="56">
        <v>9.80041508</v>
      </c>
      <c r="BK43" s="61">
        <v>103.013847406</v>
      </c>
      <c r="BL43" s="104"/>
      <c r="BM43" s="104"/>
    </row>
    <row r="44" spans="1:65" ht="12.75">
      <c r="A44" s="92"/>
      <c r="B44" s="3" t="s">
        <v>133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1">
        <v>0.324931437</v>
      </c>
      <c r="I44" s="45">
        <v>54.987799074</v>
      </c>
      <c r="J44" s="45">
        <v>0</v>
      </c>
      <c r="K44" s="45">
        <v>0</v>
      </c>
      <c r="L44" s="54">
        <v>65.240442812</v>
      </c>
      <c r="M44" s="71">
        <v>0</v>
      </c>
      <c r="N44" s="53">
        <v>0</v>
      </c>
      <c r="O44" s="45">
        <v>0</v>
      </c>
      <c r="P44" s="45">
        <v>0</v>
      </c>
      <c r="Q44" s="54">
        <v>0</v>
      </c>
      <c r="R44" s="71">
        <v>0.015922325</v>
      </c>
      <c r="S44" s="45">
        <v>10.913647203</v>
      </c>
      <c r="T44" s="45">
        <v>0</v>
      </c>
      <c r="U44" s="45">
        <v>0</v>
      </c>
      <c r="V44" s="54">
        <v>10.153382505</v>
      </c>
      <c r="W44" s="71">
        <v>0</v>
      </c>
      <c r="X44" s="45">
        <v>0</v>
      </c>
      <c r="Y44" s="45">
        <v>0</v>
      </c>
      <c r="Z44" s="45">
        <v>0</v>
      </c>
      <c r="AA44" s="54">
        <v>0</v>
      </c>
      <c r="AB44" s="71">
        <v>0</v>
      </c>
      <c r="AC44" s="45">
        <v>0</v>
      </c>
      <c r="AD44" s="45">
        <v>0</v>
      </c>
      <c r="AE44" s="45">
        <v>0</v>
      </c>
      <c r="AF44" s="54">
        <v>0</v>
      </c>
      <c r="AG44" s="71">
        <v>0</v>
      </c>
      <c r="AH44" s="45">
        <v>0</v>
      </c>
      <c r="AI44" s="45">
        <v>0</v>
      </c>
      <c r="AJ44" s="45">
        <v>0</v>
      </c>
      <c r="AK44" s="54">
        <v>0</v>
      </c>
      <c r="AL44" s="71">
        <v>0</v>
      </c>
      <c r="AM44" s="45">
        <v>0</v>
      </c>
      <c r="AN44" s="45">
        <v>0</v>
      </c>
      <c r="AO44" s="45">
        <v>0</v>
      </c>
      <c r="AP44" s="54">
        <v>0</v>
      </c>
      <c r="AQ44" s="71">
        <v>0</v>
      </c>
      <c r="AR44" s="53">
        <v>0</v>
      </c>
      <c r="AS44" s="45">
        <v>0</v>
      </c>
      <c r="AT44" s="45">
        <v>0</v>
      </c>
      <c r="AU44" s="54">
        <v>0</v>
      </c>
      <c r="AV44" s="71">
        <v>0.243557162</v>
      </c>
      <c r="AW44" s="45">
        <v>94.803623691</v>
      </c>
      <c r="AX44" s="45">
        <v>0</v>
      </c>
      <c r="AY44" s="45">
        <v>0</v>
      </c>
      <c r="AZ44" s="54">
        <v>172.80649270799998</v>
      </c>
      <c r="BA44" s="71">
        <v>0</v>
      </c>
      <c r="BB44" s="53">
        <v>0</v>
      </c>
      <c r="BC44" s="45">
        <v>0</v>
      </c>
      <c r="BD44" s="45">
        <v>0</v>
      </c>
      <c r="BE44" s="54">
        <v>0</v>
      </c>
      <c r="BF44" s="71">
        <v>0.00735854</v>
      </c>
      <c r="BG44" s="53">
        <v>0.367927</v>
      </c>
      <c r="BH44" s="45">
        <v>0</v>
      </c>
      <c r="BI44" s="45">
        <v>0</v>
      </c>
      <c r="BJ44" s="56">
        <v>0.315366</v>
      </c>
      <c r="BK44" s="61">
        <v>410.180450457</v>
      </c>
      <c r="BL44" s="104"/>
      <c r="BM44" s="104"/>
    </row>
    <row r="45" spans="1:65" ht="12.75">
      <c r="A45" s="92"/>
      <c r="B45" s="3" t="s">
        <v>134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1">
        <v>0.629515216</v>
      </c>
      <c r="I45" s="45">
        <v>14.370679709000001</v>
      </c>
      <c r="J45" s="45">
        <v>0</v>
      </c>
      <c r="K45" s="45">
        <v>0</v>
      </c>
      <c r="L45" s="54">
        <v>116.98096114200001</v>
      </c>
      <c r="M45" s="71">
        <v>0</v>
      </c>
      <c r="N45" s="53">
        <v>0</v>
      </c>
      <c r="O45" s="45">
        <v>0</v>
      </c>
      <c r="P45" s="45">
        <v>0</v>
      </c>
      <c r="Q45" s="54">
        <v>0</v>
      </c>
      <c r="R45" s="71">
        <v>0.7874997890000001</v>
      </c>
      <c r="S45" s="45">
        <v>0</v>
      </c>
      <c r="T45" s="45">
        <v>1.052026333</v>
      </c>
      <c r="U45" s="45">
        <v>0</v>
      </c>
      <c r="V45" s="54">
        <v>2.793136976</v>
      </c>
      <c r="W45" s="71">
        <v>0</v>
      </c>
      <c r="X45" s="45">
        <v>0</v>
      </c>
      <c r="Y45" s="45">
        <v>0</v>
      </c>
      <c r="Z45" s="45">
        <v>0</v>
      </c>
      <c r="AA45" s="54">
        <v>0</v>
      </c>
      <c r="AB45" s="71">
        <v>0</v>
      </c>
      <c r="AC45" s="45">
        <v>0</v>
      </c>
      <c r="AD45" s="45">
        <v>0</v>
      </c>
      <c r="AE45" s="45">
        <v>0</v>
      </c>
      <c r="AF45" s="54">
        <v>0</v>
      </c>
      <c r="AG45" s="71">
        <v>0</v>
      </c>
      <c r="AH45" s="45">
        <v>0</v>
      </c>
      <c r="AI45" s="45">
        <v>0</v>
      </c>
      <c r="AJ45" s="45">
        <v>0</v>
      </c>
      <c r="AK45" s="54">
        <v>0</v>
      </c>
      <c r="AL45" s="71">
        <v>0</v>
      </c>
      <c r="AM45" s="45">
        <v>0</v>
      </c>
      <c r="AN45" s="45">
        <v>0</v>
      </c>
      <c r="AO45" s="45">
        <v>0</v>
      </c>
      <c r="AP45" s="54">
        <v>0</v>
      </c>
      <c r="AQ45" s="71">
        <v>0</v>
      </c>
      <c r="AR45" s="53">
        <v>0</v>
      </c>
      <c r="AS45" s="45">
        <v>0</v>
      </c>
      <c r="AT45" s="45">
        <v>0</v>
      </c>
      <c r="AU45" s="54">
        <v>0</v>
      </c>
      <c r="AV45" s="71">
        <v>2.553530255</v>
      </c>
      <c r="AW45" s="45">
        <v>14.767949115</v>
      </c>
      <c r="AX45" s="45">
        <v>0</v>
      </c>
      <c r="AY45" s="45">
        <v>0</v>
      </c>
      <c r="AZ45" s="54">
        <v>55.12835583300001</v>
      </c>
      <c r="BA45" s="71">
        <v>0</v>
      </c>
      <c r="BB45" s="53">
        <v>0</v>
      </c>
      <c r="BC45" s="45">
        <v>0</v>
      </c>
      <c r="BD45" s="45">
        <v>0</v>
      </c>
      <c r="BE45" s="54">
        <v>0</v>
      </c>
      <c r="BF45" s="71">
        <v>0.704172123</v>
      </c>
      <c r="BG45" s="53">
        <v>0.420002667</v>
      </c>
      <c r="BH45" s="45">
        <v>0</v>
      </c>
      <c r="BI45" s="45">
        <v>0</v>
      </c>
      <c r="BJ45" s="56">
        <v>6.40983608</v>
      </c>
      <c r="BK45" s="61">
        <v>216.597665238</v>
      </c>
      <c r="BL45" s="104"/>
      <c r="BM45" s="104"/>
    </row>
    <row r="46" spans="1:65" ht="12.75">
      <c r="A46" s="92"/>
      <c r="B46" s="3" t="s">
        <v>135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1">
        <v>0.12914956</v>
      </c>
      <c r="I46" s="45">
        <v>33.16433119</v>
      </c>
      <c r="J46" s="45">
        <v>0</v>
      </c>
      <c r="K46" s="45">
        <v>0</v>
      </c>
      <c r="L46" s="54">
        <v>15.317243988999998</v>
      </c>
      <c r="M46" s="71">
        <v>0</v>
      </c>
      <c r="N46" s="53">
        <v>0</v>
      </c>
      <c r="O46" s="45">
        <v>0</v>
      </c>
      <c r="P46" s="45">
        <v>0</v>
      </c>
      <c r="Q46" s="54">
        <v>0</v>
      </c>
      <c r="R46" s="71">
        <v>0.032951738999999994</v>
      </c>
      <c r="S46" s="45">
        <v>0</v>
      </c>
      <c r="T46" s="45">
        <v>0</v>
      </c>
      <c r="U46" s="45">
        <v>0</v>
      </c>
      <c r="V46" s="54">
        <v>0</v>
      </c>
      <c r="W46" s="71">
        <v>0</v>
      </c>
      <c r="X46" s="45">
        <v>0</v>
      </c>
      <c r="Y46" s="45">
        <v>0</v>
      </c>
      <c r="Z46" s="45">
        <v>0</v>
      </c>
      <c r="AA46" s="54">
        <v>0</v>
      </c>
      <c r="AB46" s="71">
        <v>0</v>
      </c>
      <c r="AC46" s="45">
        <v>0</v>
      </c>
      <c r="AD46" s="45">
        <v>0</v>
      </c>
      <c r="AE46" s="45">
        <v>0</v>
      </c>
      <c r="AF46" s="54">
        <v>0</v>
      </c>
      <c r="AG46" s="71">
        <v>0</v>
      </c>
      <c r="AH46" s="45">
        <v>0</v>
      </c>
      <c r="AI46" s="45">
        <v>0</v>
      </c>
      <c r="AJ46" s="45">
        <v>0</v>
      </c>
      <c r="AK46" s="54">
        <v>0</v>
      </c>
      <c r="AL46" s="71">
        <v>0</v>
      </c>
      <c r="AM46" s="45">
        <v>0</v>
      </c>
      <c r="AN46" s="45">
        <v>0</v>
      </c>
      <c r="AO46" s="45">
        <v>0</v>
      </c>
      <c r="AP46" s="54">
        <v>0</v>
      </c>
      <c r="AQ46" s="71">
        <v>0</v>
      </c>
      <c r="AR46" s="53">
        <v>0</v>
      </c>
      <c r="AS46" s="45">
        <v>0</v>
      </c>
      <c r="AT46" s="45">
        <v>0</v>
      </c>
      <c r="AU46" s="54">
        <v>0</v>
      </c>
      <c r="AV46" s="71">
        <v>0.462359493</v>
      </c>
      <c r="AW46" s="45">
        <v>25.173434817</v>
      </c>
      <c r="AX46" s="45">
        <v>0</v>
      </c>
      <c r="AY46" s="45">
        <v>0</v>
      </c>
      <c r="AZ46" s="54">
        <v>10.615446464</v>
      </c>
      <c r="BA46" s="71">
        <v>0</v>
      </c>
      <c r="BB46" s="53">
        <v>0</v>
      </c>
      <c r="BC46" s="45">
        <v>0</v>
      </c>
      <c r="BD46" s="45">
        <v>0</v>
      </c>
      <c r="BE46" s="54">
        <v>0</v>
      </c>
      <c r="BF46" s="71">
        <v>0.006898511</v>
      </c>
      <c r="BG46" s="53">
        <v>0</v>
      </c>
      <c r="BH46" s="45">
        <v>0</v>
      </c>
      <c r="BI46" s="45">
        <v>0</v>
      </c>
      <c r="BJ46" s="56">
        <v>0.9519944720000001</v>
      </c>
      <c r="BK46" s="61">
        <v>85.853810235</v>
      </c>
      <c r="BL46" s="104"/>
      <c r="BM46" s="104"/>
    </row>
    <row r="47" spans="1:65" ht="12.75">
      <c r="A47" s="92"/>
      <c r="B47" s="3" t="s">
        <v>175</v>
      </c>
      <c r="C47" s="55">
        <v>0</v>
      </c>
      <c r="D47" s="53">
        <v>10.18685333</v>
      </c>
      <c r="E47" s="45">
        <v>0</v>
      </c>
      <c r="F47" s="45">
        <v>0</v>
      </c>
      <c r="G47" s="54">
        <v>0</v>
      </c>
      <c r="H47" s="71">
        <v>0.261588206</v>
      </c>
      <c r="I47" s="45">
        <v>23.745975709</v>
      </c>
      <c r="J47" s="45">
        <v>0</v>
      </c>
      <c r="K47" s="45">
        <v>0</v>
      </c>
      <c r="L47" s="54">
        <v>2.601246509</v>
      </c>
      <c r="M47" s="71">
        <v>0</v>
      </c>
      <c r="N47" s="53">
        <v>0</v>
      </c>
      <c r="O47" s="45">
        <v>0</v>
      </c>
      <c r="P47" s="45">
        <v>0</v>
      </c>
      <c r="Q47" s="54">
        <v>0</v>
      </c>
      <c r="R47" s="71">
        <v>0.03056056</v>
      </c>
      <c r="S47" s="45">
        <v>0</v>
      </c>
      <c r="T47" s="45">
        <v>0</v>
      </c>
      <c r="U47" s="45">
        <v>0</v>
      </c>
      <c r="V47" s="54">
        <v>1.9040247559999999</v>
      </c>
      <c r="W47" s="71">
        <v>0</v>
      </c>
      <c r="X47" s="45">
        <v>0</v>
      </c>
      <c r="Y47" s="45">
        <v>0</v>
      </c>
      <c r="Z47" s="45">
        <v>0</v>
      </c>
      <c r="AA47" s="54">
        <v>0</v>
      </c>
      <c r="AB47" s="71">
        <v>0</v>
      </c>
      <c r="AC47" s="45">
        <v>0</v>
      </c>
      <c r="AD47" s="45">
        <v>0</v>
      </c>
      <c r="AE47" s="45">
        <v>0</v>
      </c>
      <c r="AF47" s="54">
        <v>0</v>
      </c>
      <c r="AG47" s="71">
        <v>0</v>
      </c>
      <c r="AH47" s="45">
        <v>0</v>
      </c>
      <c r="AI47" s="45">
        <v>0</v>
      </c>
      <c r="AJ47" s="45">
        <v>0</v>
      </c>
      <c r="AK47" s="54">
        <v>0</v>
      </c>
      <c r="AL47" s="71">
        <v>0</v>
      </c>
      <c r="AM47" s="45">
        <v>0</v>
      </c>
      <c r="AN47" s="45">
        <v>0</v>
      </c>
      <c r="AO47" s="45">
        <v>0</v>
      </c>
      <c r="AP47" s="54">
        <v>0</v>
      </c>
      <c r="AQ47" s="71">
        <v>0</v>
      </c>
      <c r="AR47" s="53">
        <v>0</v>
      </c>
      <c r="AS47" s="45">
        <v>0</v>
      </c>
      <c r="AT47" s="45">
        <v>0</v>
      </c>
      <c r="AU47" s="54">
        <v>0</v>
      </c>
      <c r="AV47" s="71">
        <v>0.254127911</v>
      </c>
      <c r="AW47" s="45">
        <v>2.2050505190000003</v>
      </c>
      <c r="AX47" s="45">
        <v>0</v>
      </c>
      <c r="AY47" s="45">
        <v>0</v>
      </c>
      <c r="AZ47" s="54">
        <v>7.887084306</v>
      </c>
      <c r="BA47" s="71">
        <v>0</v>
      </c>
      <c r="BB47" s="53">
        <v>0</v>
      </c>
      <c r="BC47" s="45">
        <v>0</v>
      </c>
      <c r="BD47" s="45">
        <v>0</v>
      </c>
      <c r="BE47" s="54">
        <v>0</v>
      </c>
      <c r="BF47" s="71">
        <v>0.033122449</v>
      </c>
      <c r="BG47" s="53">
        <v>0</v>
      </c>
      <c r="BH47" s="45">
        <v>0</v>
      </c>
      <c r="BI47" s="45">
        <v>0</v>
      </c>
      <c r="BJ47" s="56">
        <v>0.101834467</v>
      </c>
      <c r="BK47" s="61">
        <v>49.21146872199999</v>
      </c>
      <c r="BL47" s="104"/>
      <c r="BM47" s="104"/>
    </row>
    <row r="48" spans="1:65" ht="12.75">
      <c r="A48" s="92"/>
      <c r="B48" s="3" t="s">
        <v>178</v>
      </c>
      <c r="C48" s="55">
        <v>0</v>
      </c>
      <c r="D48" s="53">
        <v>5.036203335</v>
      </c>
      <c r="E48" s="45">
        <v>0</v>
      </c>
      <c r="F48" s="45">
        <v>0</v>
      </c>
      <c r="G48" s="54">
        <v>0</v>
      </c>
      <c r="H48" s="71">
        <v>0.090349487</v>
      </c>
      <c r="I48" s="45">
        <v>0.503620334</v>
      </c>
      <c r="J48" s="45">
        <v>0</v>
      </c>
      <c r="K48" s="45">
        <v>0</v>
      </c>
      <c r="L48" s="54">
        <v>2.461696191</v>
      </c>
      <c r="M48" s="71">
        <v>0</v>
      </c>
      <c r="N48" s="53">
        <v>0</v>
      </c>
      <c r="O48" s="45">
        <v>0</v>
      </c>
      <c r="P48" s="45">
        <v>0</v>
      </c>
      <c r="Q48" s="54">
        <v>0</v>
      </c>
      <c r="R48" s="71">
        <v>0.032231702</v>
      </c>
      <c r="S48" s="45">
        <v>0</v>
      </c>
      <c r="T48" s="45">
        <v>0</v>
      </c>
      <c r="U48" s="45">
        <v>0</v>
      </c>
      <c r="V48" s="54">
        <v>1.611585068</v>
      </c>
      <c r="W48" s="71">
        <v>0</v>
      </c>
      <c r="X48" s="45">
        <v>0</v>
      </c>
      <c r="Y48" s="45">
        <v>0</v>
      </c>
      <c r="Z48" s="45">
        <v>0</v>
      </c>
      <c r="AA48" s="54">
        <v>0</v>
      </c>
      <c r="AB48" s="71">
        <v>0</v>
      </c>
      <c r="AC48" s="45">
        <v>0</v>
      </c>
      <c r="AD48" s="45">
        <v>0</v>
      </c>
      <c r="AE48" s="45">
        <v>0</v>
      </c>
      <c r="AF48" s="54">
        <v>0</v>
      </c>
      <c r="AG48" s="71">
        <v>0</v>
      </c>
      <c r="AH48" s="45">
        <v>0</v>
      </c>
      <c r="AI48" s="45">
        <v>0</v>
      </c>
      <c r="AJ48" s="45">
        <v>0</v>
      </c>
      <c r="AK48" s="54">
        <v>0</v>
      </c>
      <c r="AL48" s="71">
        <v>0</v>
      </c>
      <c r="AM48" s="45">
        <v>0</v>
      </c>
      <c r="AN48" s="45">
        <v>0</v>
      </c>
      <c r="AO48" s="45">
        <v>0</v>
      </c>
      <c r="AP48" s="54">
        <v>0</v>
      </c>
      <c r="AQ48" s="71">
        <v>0</v>
      </c>
      <c r="AR48" s="53">
        <v>0</v>
      </c>
      <c r="AS48" s="45">
        <v>0</v>
      </c>
      <c r="AT48" s="45">
        <v>0</v>
      </c>
      <c r="AU48" s="54">
        <v>0</v>
      </c>
      <c r="AV48" s="71">
        <v>0.266938625</v>
      </c>
      <c r="AW48" s="45">
        <v>3.5448378619999996</v>
      </c>
      <c r="AX48" s="45">
        <v>0</v>
      </c>
      <c r="AY48" s="45">
        <v>0</v>
      </c>
      <c r="AZ48" s="54">
        <v>7.858469359999999</v>
      </c>
      <c r="BA48" s="71">
        <v>0</v>
      </c>
      <c r="BB48" s="53">
        <v>0</v>
      </c>
      <c r="BC48" s="45">
        <v>0</v>
      </c>
      <c r="BD48" s="45">
        <v>0</v>
      </c>
      <c r="BE48" s="54">
        <v>0</v>
      </c>
      <c r="BF48" s="71">
        <v>0.0013091729999999998</v>
      </c>
      <c r="BG48" s="53">
        <v>0</v>
      </c>
      <c r="BH48" s="45">
        <v>0</v>
      </c>
      <c r="BI48" s="45">
        <v>0</v>
      </c>
      <c r="BJ48" s="56">
        <v>0.070493896</v>
      </c>
      <c r="BK48" s="61">
        <v>21.477735032999995</v>
      </c>
      <c r="BL48" s="104"/>
      <c r="BM48" s="104"/>
    </row>
    <row r="49" spans="1:65" ht="12.75">
      <c r="A49" s="36"/>
      <c r="B49" s="37" t="s">
        <v>98</v>
      </c>
      <c r="C49" s="90">
        <f aca="true" t="shared" si="3" ref="C49:AH49">SUM(C17:C48)</f>
        <v>0</v>
      </c>
      <c r="D49" s="90">
        <f t="shared" si="3"/>
        <v>120.128533673</v>
      </c>
      <c r="E49" s="90">
        <f t="shared" si="3"/>
        <v>0</v>
      </c>
      <c r="F49" s="90">
        <f t="shared" si="3"/>
        <v>0</v>
      </c>
      <c r="G49" s="90">
        <f t="shared" si="3"/>
        <v>0</v>
      </c>
      <c r="H49" s="90">
        <f t="shared" si="3"/>
        <v>9.758269214</v>
      </c>
      <c r="I49" s="90">
        <f t="shared" si="3"/>
        <v>2965.879880057</v>
      </c>
      <c r="J49" s="90">
        <f t="shared" si="3"/>
        <v>0</v>
      </c>
      <c r="K49" s="90">
        <f t="shared" si="3"/>
        <v>0</v>
      </c>
      <c r="L49" s="90">
        <f t="shared" si="3"/>
        <v>629.7705552809999</v>
      </c>
      <c r="M49" s="90">
        <f t="shared" si="3"/>
        <v>0</v>
      </c>
      <c r="N49" s="90">
        <f t="shared" si="3"/>
        <v>0</v>
      </c>
      <c r="O49" s="90">
        <f t="shared" si="3"/>
        <v>0</v>
      </c>
      <c r="P49" s="90">
        <f t="shared" si="3"/>
        <v>0</v>
      </c>
      <c r="Q49" s="90">
        <f t="shared" si="3"/>
        <v>0</v>
      </c>
      <c r="R49" s="90">
        <f t="shared" si="3"/>
        <v>1.9056438950000005</v>
      </c>
      <c r="S49" s="90">
        <f t="shared" si="3"/>
        <v>78.948157873</v>
      </c>
      <c r="T49" s="90">
        <f t="shared" si="3"/>
        <v>1.052026333</v>
      </c>
      <c r="U49" s="90">
        <f t="shared" si="3"/>
        <v>0</v>
      </c>
      <c r="V49" s="90">
        <f t="shared" si="3"/>
        <v>53.406092574</v>
      </c>
      <c r="W49" s="90">
        <f t="shared" si="3"/>
        <v>0</v>
      </c>
      <c r="X49" s="90">
        <f t="shared" si="3"/>
        <v>0</v>
      </c>
      <c r="Y49" s="90">
        <f t="shared" si="3"/>
        <v>0</v>
      </c>
      <c r="Z49" s="90">
        <f t="shared" si="3"/>
        <v>0</v>
      </c>
      <c r="AA49" s="90">
        <f t="shared" si="3"/>
        <v>0</v>
      </c>
      <c r="AB49" s="90">
        <f t="shared" si="3"/>
        <v>0.04247956</v>
      </c>
      <c r="AC49" s="90">
        <f t="shared" si="3"/>
        <v>0</v>
      </c>
      <c r="AD49" s="90">
        <f t="shared" si="3"/>
        <v>0</v>
      </c>
      <c r="AE49" s="90">
        <f t="shared" si="3"/>
        <v>0</v>
      </c>
      <c r="AF49" s="90">
        <f t="shared" si="3"/>
        <v>0</v>
      </c>
      <c r="AG49" s="90">
        <f t="shared" si="3"/>
        <v>0</v>
      </c>
      <c r="AH49" s="90">
        <f t="shared" si="3"/>
        <v>0</v>
      </c>
      <c r="AI49" s="90">
        <f aca="true" t="shared" si="4" ref="AI49:BK49">SUM(AI17:AI48)</f>
        <v>0</v>
      </c>
      <c r="AJ49" s="90">
        <f t="shared" si="4"/>
        <v>0</v>
      </c>
      <c r="AK49" s="90">
        <f t="shared" si="4"/>
        <v>0</v>
      </c>
      <c r="AL49" s="90">
        <f t="shared" si="4"/>
        <v>0</v>
      </c>
      <c r="AM49" s="90">
        <f t="shared" si="4"/>
        <v>0</v>
      </c>
      <c r="AN49" s="90">
        <f t="shared" si="4"/>
        <v>0</v>
      </c>
      <c r="AO49" s="90">
        <f t="shared" si="4"/>
        <v>0</v>
      </c>
      <c r="AP49" s="90">
        <f t="shared" si="4"/>
        <v>0</v>
      </c>
      <c r="AQ49" s="90">
        <f t="shared" si="4"/>
        <v>0</v>
      </c>
      <c r="AR49" s="90">
        <f t="shared" si="4"/>
        <v>0</v>
      </c>
      <c r="AS49" s="90">
        <f t="shared" si="4"/>
        <v>0</v>
      </c>
      <c r="AT49" s="90">
        <f t="shared" si="4"/>
        <v>0</v>
      </c>
      <c r="AU49" s="90">
        <f t="shared" si="4"/>
        <v>0</v>
      </c>
      <c r="AV49" s="90">
        <f t="shared" si="4"/>
        <v>58.196007578</v>
      </c>
      <c r="AW49" s="90">
        <f t="shared" si="4"/>
        <v>519.9604135</v>
      </c>
      <c r="AX49" s="90">
        <f t="shared" si="4"/>
        <v>0</v>
      </c>
      <c r="AY49" s="90">
        <f t="shared" si="4"/>
        <v>0</v>
      </c>
      <c r="AZ49" s="90">
        <f t="shared" si="4"/>
        <v>1134.093660497</v>
      </c>
      <c r="BA49" s="90">
        <f t="shared" si="4"/>
        <v>0</v>
      </c>
      <c r="BB49" s="90">
        <f t="shared" si="4"/>
        <v>0</v>
      </c>
      <c r="BC49" s="90">
        <f t="shared" si="4"/>
        <v>0</v>
      </c>
      <c r="BD49" s="90">
        <f t="shared" si="4"/>
        <v>0</v>
      </c>
      <c r="BE49" s="90">
        <f t="shared" si="4"/>
        <v>0</v>
      </c>
      <c r="BF49" s="90">
        <f t="shared" si="4"/>
        <v>9.782464991</v>
      </c>
      <c r="BG49" s="90">
        <f t="shared" si="4"/>
        <v>53.079618475000004</v>
      </c>
      <c r="BH49" s="90">
        <f t="shared" si="4"/>
        <v>3.185967</v>
      </c>
      <c r="BI49" s="90">
        <f t="shared" si="4"/>
        <v>0</v>
      </c>
      <c r="BJ49" s="90">
        <f t="shared" si="4"/>
        <v>56.774496665</v>
      </c>
      <c r="BK49" s="101">
        <f t="shared" si="4"/>
        <v>5695.964267166002</v>
      </c>
      <c r="BM49" s="104"/>
    </row>
    <row r="50" spans="1:65" ht="12.75">
      <c r="A50" s="11" t="s">
        <v>70</v>
      </c>
      <c r="B50" s="18" t="s">
        <v>13</v>
      </c>
      <c r="C50" s="12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41"/>
      <c r="BM50" s="104"/>
    </row>
    <row r="51" spans="1:65" ht="12.75">
      <c r="A51" s="11"/>
      <c r="B51" s="19" t="s">
        <v>31</v>
      </c>
      <c r="C51" s="57"/>
      <c r="D51" s="58"/>
      <c r="E51" s="59"/>
      <c r="F51" s="59"/>
      <c r="G51" s="60"/>
      <c r="H51" s="57"/>
      <c r="I51" s="59"/>
      <c r="J51" s="59"/>
      <c r="K51" s="59"/>
      <c r="L51" s="60"/>
      <c r="M51" s="57"/>
      <c r="N51" s="58"/>
      <c r="O51" s="59"/>
      <c r="P51" s="59"/>
      <c r="Q51" s="60"/>
      <c r="R51" s="57"/>
      <c r="S51" s="59"/>
      <c r="T51" s="59"/>
      <c r="U51" s="59"/>
      <c r="V51" s="60"/>
      <c r="W51" s="57"/>
      <c r="X51" s="59"/>
      <c r="Y51" s="59"/>
      <c r="Z51" s="59"/>
      <c r="AA51" s="60"/>
      <c r="AB51" s="57"/>
      <c r="AC51" s="59"/>
      <c r="AD51" s="59"/>
      <c r="AE51" s="59"/>
      <c r="AF51" s="60"/>
      <c r="AG51" s="57"/>
      <c r="AH51" s="59"/>
      <c r="AI51" s="59"/>
      <c r="AJ51" s="59"/>
      <c r="AK51" s="60"/>
      <c r="AL51" s="57"/>
      <c r="AM51" s="59"/>
      <c r="AN51" s="59"/>
      <c r="AO51" s="59"/>
      <c r="AP51" s="60"/>
      <c r="AQ51" s="57"/>
      <c r="AR51" s="58"/>
      <c r="AS51" s="59"/>
      <c r="AT51" s="59"/>
      <c r="AU51" s="60"/>
      <c r="AV51" s="57"/>
      <c r="AW51" s="59"/>
      <c r="AX51" s="59"/>
      <c r="AY51" s="59"/>
      <c r="AZ51" s="60"/>
      <c r="BA51" s="57"/>
      <c r="BB51" s="58"/>
      <c r="BC51" s="59"/>
      <c r="BD51" s="59"/>
      <c r="BE51" s="60"/>
      <c r="BF51" s="57"/>
      <c r="BG51" s="58"/>
      <c r="BH51" s="59"/>
      <c r="BI51" s="59"/>
      <c r="BJ51" s="60"/>
      <c r="BK51" s="61"/>
      <c r="BM51" s="104"/>
    </row>
    <row r="52" spans="1:65" ht="12.75">
      <c r="A52" s="36"/>
      <c r="B52" s="37" t="s">
        <v>83</v>
      </c>
      <c r="C52" s="62"/>
      <c r="D52" s="63"/>
      <c r="E52" s="63"/>
      <c r="F52" s="63"/>
      <c r="G52" s="64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62"/>
      <c r="S52" s="63"/>
      <c r="T52" s="63"/>
      <c r="U52" s="63"/>
      <c r="V52" s="64"/>
      <c r="W52" s="62"/>
      <c r="X52" s="63"/>
      <c r="Y52" s="63"/>
      <c r="Z52" s="63"/>
      <c r="AA52" s="64"/>
      <c r="AB52" s="62"/>
      <c r="AC52" s="63"/>
      <c r="AD52" s="63"/>
      <c r="AE52" s="63"/>
      <c r="AF52" s="64"/>
      <c r="AG52" s="62"/>
      <c r="AH52" s="63"/>
      <c r="AI52" s="63"/>
      <c r="AJ52" s="63"/>
      <c r="AK52" s="64"/>
      <c r="AL52" s="62"/>
      <c r="AM52" s="63"/>
      <c r="AN52" s="63"/>
      <c r="AO52" s="63"/>
      <c r="AP52" s="64"/>
      <c r="AQ52" s="62"/>
      <c r="AR52" s="63"/>
      <c r="AS52" s="63"/>
      <c r="AT52" s="63"/>
      <c r="AU52" s="64"/>
      <c r="AV52" s="62"/>
      <c r="AW52" s="63"/>
      <c r="AX52" s="63"/>
      <c r="AY52" s="63"/>
      <c r="AZ52" s="64"/>
      <c r="BA52" s="62"/>
      <c r="BB52" s="63"/>
      <c r="BC52" s="63"/>
      <c r="BD52" s="63"/>
      <c r="BE52" s="64"/>
      <c r="BF52" s="62"/>
      <c r="BG52" s="63"/>
      <c r="BH52" s="63"/>
      <c r="BI52" s="63"/>
      <c r="BJ52" s="64"/>
      <c r="BK52" s="65"/>
      <c r="BM52" s="104"/>
    </row>
    <row r="53" spans="1:65" ht="12.75">
      <c r="A53" s="11" t="s">
        <v>72</v>
      </c>
      <c r="B53" s="24" t="s">
        <v>87</v>
      </c>
      <c r="C53" s="123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5"/>
      <c r="BM53" s="104"/>
    </row>
    <row r="54" spans="1:65" ht="12.75">
      <c r="A54" s="11"/>
      <c r="B54" s="19" t="s">
        <v>31</v>
      </c>
      <c r="C54" s="57"/>
      <c r="D54" s="58"/>
      <c r="E54" s="59"/>
      <c r="F54" s="59"/>
      <c r="G54" s="60"/>
      <c r="H54" s="57"/>
      <c r="I54" s="59"/>
      <c r="J54" s="59"/>
      <c r="K54" s="59"/>
      <c r="L54" s="60"/>
      <c r="M54" s="57"/>
      <c r="N54" s="58"/>
      <c r="O54" s="59"/>
      <c r="P54" s="59"/>
      <c r="Q54" s="60"/>
      <c r="R54" s="57"/>
      <c r="S54" s="59"/>
      <c r="T54" s="59"/>
      <c r="U54" s="59"/>
      <c r="V54" s="60"/>
      <c r="W54" s="57"/>
      <c r="X54" s="59"/>
      <c r="Y54" s="59"/>
      <c r="Z54" s="59"/>
      <c r="AA54" s="60"/>
      <c r="AB54" s="57"/>
      <c r="AC54" s="59"/>
      <c r="AD54" s="59"/>
      <c r="AE54" s="59"/>
      <c r="AF54" s="60"/>
      <c r="AG54" s="57"/>
      <c r="AH54" s="59"/>
      <c r="AI54" s="59"/>
      <c r="AJ54" s="59"/>
      <c r="AK54" s="60"/>
      <c r="AL54" s="57"/>
      <c r="AM54" s="59"/>
      <c r="AN54" s="59"/>
      <c r="AO54" s="59"/>
      <c r="AP54" s="60"/>
      <c r="AQ54" s="57"/>
      <c r="AR54" s="58"/>
      <c r="AS54" s="59"/>
      <c r="AT54" s="59"/>
      <c r="AU54" s="60"/>
      <c r="AV54" s="57"/>
      <c r="AW54" s="59"/>
      <c r="AX54" s="59"/>
      <c r="AY54" s="59"/>
      <c r="AZ54" s="60"/>
      <c r="BA54" s="57"/>
      <c r="BB54" s="58"/>
      <c r="BC54" s="59"/>
      <c r="BD54" s="59"/>
      <c r="BE54" s="60"/>
      <c r="BF54" s="57"/>
      <c r="BG54" s="58"/>
      <c r="BH54" s="59"/>
      <c r="BI54" s="59"/>
      <c r="BJ54" s="60"/>
      <c r="BK54" s="61"/>
      <c r="BM54" s="104"/>
    </row>
    <row r="55" spans="1:65" ht="12.75">
      <c r="A55" s="36"/>
      <c r="B55" s="37" t="s">
        <v>82</v>
      </c>
      <c r="C55" s="62"/>
      <c r="D55" s="63"/>
      <c r="E55" s="63"/>
      <c r="F55" s="63"/>
      <c r="G55" s="64"/>
      <c r="H55" s="62"/>
      <c r="I55" s="63"/>
      <c r="J55" s="63"/>
      <c r="K55" s="63"/>
      <c r="L55" s="64"/>
      <c r="M55" s="62"/>
      <c r="N55" s="63"/>
      <c r="O55" s="63"/>
      <c r="P55" s="63"/>
      <c r="Q55" s="64"/>
      <c r="R55" s="62"/>
      <c r="S55" s="63"/>
      <c r="T55" s="63"/>
      <c r="U55" s="63"/>
      <c r="V55" s="64"/>
      <c r="W55" s="62"/>
      <c r="X55" s="63"/>
      <c r="Y55" s="63"/>
      <c r="Z55" s="63"/>
      <c r="AA55" s="64"/>
      <c r="AB55" s="62"/>
      <c r="AC55" s="63"/>
      <c r="AD55" s="63"/>
      <c r="AE55" s="63"/>
      <c r="AF55" s="64"/>
      <c r="AG55" s="62"/>
      <c r="AH55" s="63"/>
      <c r="AI55" s="63"/>
      <c r="AJ55" s="63"/>
      <c r="AK55" s="64"/>
      <c r="AL55" s="62"/>
      <c r="AM55" s="63"/>
      <c r="AN55" s="63"/>
      <c r="AO55" s="63"/>
      <c r="AP55" s="64"/>
      <c r="AQ55" s="62"/>
      <c r="AR55" s="63"/>
      <c r="AS55" s="63"/>
      <c r="AT55" s="63"/>
      <c r="AU55" s="64"/>
      <c r="AV55" s="62"/>
      <c r="AW55" s="63"/>
      <c r="AX55" s="63"/>
      <c r="AY55" s="63"/>
      <c r="AZ55" s="64"/>
      <c r="BA55" s="62"/>
      <c r="BB55" s="63"/>
      <c r="BC55" s="63"/>
      <c r="BD55" s="63"/>
      <c r="BE55" s="64"/>
      <c r="BF55" s="62"/>
      <c r="BG55" s="63"/>
      <c r="BH55" s="63"/>
      <c r="BI55" s="63"/>
      <c r="BJ55" s="64"/>
      <c r="BK55" s="65"/>
      <c r="BM55" s="104"/>
    </row>
    <row r="56" spans="1:65" ht="12.75">
      <c r="A56" s="11" t="s">
        <v>73</v>
      </c>
      <c r="B56" s="18" t="s">
        <v>14</v>
      </c>
      <c r="C56" s="123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5"/>
      <c r="BM56" s="104"/>
    </row>
    <row r="57" spans="1:65" ht="12.75">
      <c r="A57" s="11"/>
      <c r="B57" s="24" t="s">
        <v>136</v>
      </c>
      <c r="C57" s="71">
        <v>0</v>
      </c>
      <c r="D57" s="53">
        <v>265.516666303</v>
      </c>
      <c r="E57" s="45">
        <v>0</v>
      </c>
      <c r="F57" s="45">
        <v>0</v>
      </c>
      <c r="G57" s="54">
        <v>0</v>
      </c>
      <c r="H57" s="71">
        <v>3.474062262</v>
      </c>
      <c r="I57" s="45">
        <v>823.227017617</v>
      </c>
      <c r="J57" s="45">
        <v>0.009574577</v>
      </c>
      <c r="K57" s="45">
        <v>0</v>
      </c>
      <c r="L57" s="54">
        <v>202.97778658400003</v>
      </c>
      <c r="M57" s="71">
        <v>0</v>
      </c>
      <c r="N57" s="53">
        <v>0</v>
      </c>
      <c r="O57" s="45">
        <v>0</v>
      </c>
      <c r="P57" s="45">
        <v>0</v>
      </c>
      <c r="Q57" s="54">
        <v>0</v>
      </c>
      <c r="R57" s="71">
        <v>0.828414863</v>
      </c>
      <c r="S57" s="45">
        <v>0.041823926</v>
      </c>
      <c r="T57" s="45">
        <v>0</v>
      </c>
      <c r="U57" s="45">
        <v>0</v>
      </c>
      <c r="V57" s="54">
        <v>15.164197727000001</v>
      </c>
      <c r="W57" s="71">
        <v>0</v>
      </c>
      <c r="X57" s="45">
        <v>0</v>
      </c>
      <c r="Y57" s="45">
        <v>0</v>
      </c>
      <c r="Z57" s="45">
        <v>0</v>
      </c>
      <c r="AA57" s="54">
        <v>0</v>
      </c>
      <c r="AB57" s="71">
        <v>0.0008648659999999999</v>
      </c>
      <c r="AC57" s="45">
        <v>0</v>
      </c>
      <c r="AD57" s="45">
        <v>0</v>
      </c>
      <c r="AE57" s="45">
        <v>0</v>
      </c>
      <c r="AF57" s="54">
        <v>0</v>
      </c>
      <c r="AG57" s="71">
        <v>0</v>
      </c>
      <c r="AH57" s="45">
        <v>0</v>
      </c>
      <c r="AI57" s="45">
        <v>0</v>
      </c>
      <c r="AJ57" s="45">
        <v>0</v>
      </c>
      <c r="AK57" s="54">
        <v>0</v>
      </c>
      <c r="AL57" s="71">
        <v>0.000867612</v>
      </c>
      <c r="AM57" s="45">
        <v>0</v>
      </c>
      <c r="AN57" s="45">
        <v>0</v>
      </c>
      <c r="AO57" s="45">
        <v>0</v>
      </c>
      <c r="AP57" s="54">
        <v>0</v>
      </c>
      <c r="AQ57" s="71">
        <v>0</v>
      </c>
      <c r="AR57" s="53">
        <v>0</v>
      </c>
      <c r="AS57" s="45">
        <v>0</v>
      </c>
      <c r="AT57" s="45">
        <v>0</v>
      </c>
      <c r="AU57" s="54">
        <v>0</v>
      </c>
      <c r="AV57" s="71">
        <v>9.618689730999998</v>
      </c>
      <c r="AW57" s="45">
        <v>104.25563574899999</v>
      </c>
      <c r="AX57" s="45">
        <v>0</v>
      </c>
      <c r="AY57" s="45">
        <v>0</v>
      </c>
      <c r="AZ57" s="54">
        <v>191.282958349</v>
      </c>
      <c r="BA57" s="71">
        <v>0</v>
      </c>
      <c r="BB57" s="53">
        <v>0</v>
      </c>
      <c r="BC57" s="45">
        <v>0</v>
      </c>
      <c r="BD57" s="45">
        <v>0</v>
      </c>
      <c r="BE57" s="54">
        <v>0</v>
      </c>
      <c r="BF57" s="71">
        <v>1.882653774</v>
      </c>
      <c r="BG57" s="53">
        <v>1.017390131</v>
      </c>
      <c r="BH57" s="45">
        <v>1.5395490550000002</v>
      </c>
      <c r="BI57" s="45">
        <v>0</v>
      </c>
      <c r="BJ57" s="54">
        <v>5.661607657</v>
      </c>
      <c r="BK57" s="49">
        <v>1626.4997607830003</v>
      </c>
      <c r="BL57" s="104"/>
      <c r="BM57" s="104"/>
    </row>
    <row r="58" spans="1:65" ht="12.75">
      <c r="A58" s="11"/>
      <c r="B58" s="24" t="s">
        <v>137</v>
      </c>
      <c r="C58" s="71">
        <v>0</v>
      </c>
      <c r="D58" s="53">
        <v>33.473917188</v>
      </c>
      <c r="E58" s="45">
        <v>0</v>
      </c>
      <c r="F58" s="45">
        <v>0</v>
      </c>
      <c r="G58" s="54">
        <v>0</v>
      </c>
      <c r="H58" s="71">
        <v>2.627801452</v>
      </c>
      <c r="I58" s="45">
        <v>48.354728599</v>
      </c>
      <c r="J58" s="45">
        <v>0</v>
      </c>
      <c r="K58" s="45">
        <v>0</v>
      </c>
      <c r="L58" s="54">
        <v>38.627969857</v>
      </c>
      <c r="M58" s="71">
        <v>0</v>
      </c>
      <c r="N58" s="53">
        <v>0</v>
      </c>
      <c r="O58" s="45">
        <v>0</v>
      </c>
      <c r="P58" s="45">
        <v>0</v>
      </c>
      <c r="Q58" s="54">
        <v>0</v>
      </c>
      <c r="R58" s="71">
        <v>0.478616136</v>
      </c>
      <c r="S58" s="45">
        <v>2.695134907</v>
      </c>
      <c r="T58" s="45">
        <v>0</v>
      </c>
      <c r="U58" s="45">
        <v>0</v>
      </c>
      <c r="V58" s="54">
        <v>0.774213838</v>
      </c>
      <c r="W58" s="71">
        <v>0</v>
      </c>
      <c r="X58" s="45">
        <v>0</v>
      </c>
      <c r="Y58" s="45">
        <v>0</v>
      </c>
      <c r="Z58" s="45">
        <v>0</v>
      </c>
      <c r="AA58" s="54">
        <v>0</v>
      </c>
      <c r="AB58" s="71">
        <v>0</v>
      </c>
      <c r="AC58" s="45">
        <v>0</v>
      </c>
      <c r="AD58" s="45">
        <v>0</v>
      </c>
      <c r="AE58" s="45">
        <v>0</v>
      </c>
      <c r="AF58" s="54">
        <v>0</v>
      </c>
      <c r="AG58" s="71">
        <v>0</v>
      </c>
      <c r="AH58" s="45">
        <v>0</v>
      </c>
      <c r="AI58" s="45">
        <v>0</v>
      </c>
      <c r="AJ58" s="45">
        <v>0</v>
      </c>
      <c r="AK58" s="54">
        <v>0</v>
      </c>
      <c r="AL58" s="71">
        <v>0</v>
      </c>
      <c r="AM58" s="45">
        <v>0</v>
      </c>
      <c r="AN58" s="45">
        <v>0</v>
      </c>
      <c r="AO58" s="45">
        <v>0</v>
      </c>
      <c r="AP58" s="54">
        <v>0</v>
      </c>
      <c r="AQ58" s="71">
        <v>0</v>
      </c>
      <c r="AR58" s="53">
        <v>0</v>
      </c>
      <c r="AS58" s="45">
        <v>0</v>
      </c>
      <c r="AT58" s="45">
        <v>0</v>
      </c>
      <c r="AU58" s="54">
        <v>0</v>
      </c>
      <c r="AV58" s="71">
        <v>16.609940678</v>
      </c>
      <c r="AW58" s="45">
        <v>154.25086799999997</v>
      </c>
      <c r="AX58" s="45">
        <v>0</v>
      </c>
      <c r="AY58" s="45">
        <v>0</v>
      </c>
      <c r="AZ58" s="54">
        <v>161.57506554015347</v>
      </c>
      <c r="BA58" s="71">
        <v>0</v>
      </c>
      <c r="BB58" s="53">
        <v>0</v>
      </c>
      <c r="BC58" s="45">
        <v>0</v>
      </c>
      <c r="BD58" s="45">
        <v>0</v>
      </c>
      <c r="BE58" s="54">
        <v>0</v>
      </c>
      <c r="BF58" s="71">
        <v>2.9811713109999993</v>
      </c>
      <c r="BG58" s="53">
        <v>8.314028875</v>
      </c>
      <c r="BH58" s="45">
        <v>1.564707737</v>
      </c>
      <c r="BI58" s="45">
        <v>0</v>
      </c>
      <c r="BJ58" s="54">
        <v>12.258555882</v>
      </c>
      <c r="BK58" s="49">
        <v>484.5867200001535</v>
      </c>
      <c r="BL58" s="104"/>
      <c r="BM58" s="104"/>
    </row>
    <row r="59" spans="1:65" ht="12.75">
      <c r="A59" s="11"/>
      <c r="B59" s="24" t="s">
        <v>138</v>
      </c>
      <c r="C59" s="71">
        <v>0</v>
      </c>
      <c r="D59" s="53">
        <v>1.79306357</v>
      </c>
      <c r="E59" s="45">
        <v>0</v>
      </c>
      <c r="F59" s="45">
        <v>0</v>
      </c>
      <c r="G59" s="54">
        <v>0</v>
      </c>
      <c r="H59" s="71">
        <v>19.381551431999995</v>
      </c>
      <c r="I59" s="45">
        <v>162.981731525</v>
      </c>
      <c r="J59" s="45">
        <v>0</v>
      </c>
      <c r="K59" s="45">
        <v>0</v>
      </c>
      <c r="L59" s="54">
        <v>250.839263079</v>
      </c>
      <c r="M59" s="71">
        <v>0</v>
      </c>
      <c r="N59" s="53">
        <v>0</v>
      </c>
      <c r="O59" s="45">
        <v>0</v>
      </c>
      <c r="P59" s="45">
        <v>0</v>
      </c>
      <c r="Q59" s="54">
        <v>0</v>
      </c>
      <c r="R59" s="71">
        <v>3.826352809</v>
      </c>
      <c r="S59" s="45">
        <v>19.331220675999997</v>
      </c>
      <c r="T59" s="45">
        <v>0</v>
      </c>
      <c r="U59" s="45">
        <v>0</v>
      </c>
      <c r="V59" s="54">
        <v>21.56261005</v>
      </c>
      <c r="W59" s="71">
        <v>0</v>
      </c>
      <c r="X59" s="45">
        <v>0</v>
      </c>
      <c r="Y59" s="45">
        <v>0</v>
      </c>
      <c r="Z59" s="45">
        <v>0</v>
      </c>
      <c r="AA59" s="54">
        <v>0</v>
      </c>
      <c r="AB59" s="71">
        <v>0.005285849</v>
      </c>
      <c r="AC59" s="45">
        <v>0</v>
      </c>
      <c r="AD59" s="45">
        <v>0</v>
      </c>
      <c r="AE59" s="45">
        <v>0</v>
      </c>
      <c r="AF59" s="54">
        <v>0</v>
      </c>
      <c r="AG59" s="71">
        <v>0</v>
      </c>
      <c r="AH59" s="45">
        <v>0</v>
      </c>
      <c r="AI59" s="45">
        <v>0</v>
      </c>
      <c r="AJ59" s="45">
        <v>0</v>
      </c>
      <c r="AK59" s="54">
        <v>0</v>
      </c>
      <c r="AL59" s="71">
        <v>0.000108622</v>
      </c>
      <c r="AM59" s="45">
        <v>0</v>
      </c>
      <c r="AN59" s="45">
        <v>0</v>
      </c>
      <c r="AO59" s="45">
        <v>0</v>
      </c>
      <c r="AP59" s="54">
        <v>0</v>
      </c>
      <c r="AQ59" s="71">
        <v>0</v>
      </c>
      <c r="AR59" s="53">
        <v>0</v>
      </c>
      <c r="AS59" s="45">
        <v>0</v>
      </c>
      <c r="AT59" s="45">
        <v>0</v>
      </c>
      <c r="AU59" s="54">
        <v>0</v>
      </c>
      <c r="AV59" s="71">
        <v>236.372573056</v>
      </c>
      <c r="AW59" s="45">
        <v>995.214563332</v>
      </c>
      <c r="AX59" s="45">
        <v>5.834784394</v>
      </c>
      <c r="AY59" s="45">
        <v>0</v>
      </c>
      <c r="AZ59" s="54">
        <v>2091.463546964</v>
      </c>
      <c r="BA59" s="71">
        <v>0</v>
      </c>
      <c r="BB59" s="53">
        <v>0</v>
      </c>
      <c r="BC59" s="45">
        <v>0</v>
      </c>
      <c r="BD59" s="45">
        <v>0</v>
      </c>
      <c r="BE59" s="54">
        <v>0</v>
      </c>
      <c r="BF59" s="71">
        <v>58.49332646100001</v>
      </c>
      <c r="BG59" s="53">
        <v>128.79101710799998</v>
      </c>
      <c r="BH59" s="45">
        <v>29.715490988</v>
      </c>
      <c r="BI59" s="45">
        <v>0</v>
      </c>
      <c r="BJ59" s="54">
        <v>267.796862291</v>
      </c>
      <c r="BK59" s="49">
        <v>4293.403352206</v>
      </c>
      <c r="BL59" s="104"/>
      <c r="BM59" s="104"/>
    </row>
    <row r="60" spans="1:65" ht="12.75">
      <c r="A60" s="11"/>
      <c r="B60" s="24" t="s">
        <v>139</v>
      </c>
      <c r="C60" s="71">
        <v>0</v>
      </c>
      <c r="D60" s="53">
        <v>455.588998834</v>
      </c>
      <c r="E60" s="45">
        <v>0</v>
      </c>
      <c r="F60" s="45">
        <v>0</v>
      </c>
      <c r="G60" s="54">
        <v>0</v>
      </c>
      <c r="H60" s="71">
        <v>20.083645392</v>
      </c>
      <c r="I60" s="45">
        <v>643.9523338350001</v>
      </c>
      <c r="J60" s="45">
        <v>7.005492542</v>
      </c>
      <c r="K60" s="45">
        <v>0</v>
      </c>
      <c r="L60" s="54">
        <v>728.1332588360001</v>
      </c>
      <c r="M60" s="71">
        <v>0</v>
      </c>
      <c r="N60" s="53">
        <v>0</v>
      </c>
      <c r="O60" s="45">
        <v>0</v>
      </c>
      <c r="P60" s="45">
        <v>0</v>
      </c>
      <c r="Q60" s="54">
        <v>0</v>
      </c>
      <c r="R60" s="71">
        <v>5.2502944760000005</v>
      </c>
      <c r="S60" s="45">
        <v>0.291196384</v>
      </c>
      <c r="T60" s="45">
        <v>0</v>
      </c>
      <c r="U60" s="45">
        <v>0</v>
      </c>
      <c r="V60" s="54">
        <v>8.310285379</v>
      </c>
      <c r="W60" s="71">
        <v>0</v>
      </c>
      <c r="X60" s="45">
        <v>0</v>
      </c>
      <c r="Y60" s="45">
        <v>0</v>
      </c>
      <c r="Z60" s="45">
        <v>0</v>
      </c>
      <c r="AA60" s="54">
        <v>0</v>
      </c>
      <c r="AB60" s="71">
        <v>0.025111829999999998</v>
      </c>
      <c r="AC60" s="45">
        <v>0</v>
      </c>
      <c r="AD60" s="45">
        <v>0</v>
      </c>
      <c r="AE60" s="45">
        <v>0</v>
      </c>
      <c r="AF60" s="54">
        <v>0.310078455</v>
      </c>
      <c r="AG60" s="71">
        <v>0</v>
      </c>
      <c r="AH60" s="45">
        <v>0</v>
      </c>
      <c r="AI60" s="45">
        <v>0</v>
      </c>
      <c r="AJ60" s="45">
        <v>0</v>
      </c>
      <c r="AK60" s="54">
        <v>0</v>
      </c>
      <c r="AL60" s="71">
        <v>0</v>
      </c>
      <c r="AM60" s="45">
        <v>0</v>
      </c>
      <c r="AN60" s="45">
        <v>0</v>
      </c>
      <c r="AO60" s="45">
        <v>0</v>
      </c>
      <c r="AP60" s="54">
        <v>0</v>
      </c>
      <c r="AQ60" s="71">
        <v>0</v>
      </c>
      <c r="AR60" s="53">
        <v>0</v>
      </c>
      <c r="AS60" s="45">
        <v>0</v>
      </c>
      <c r="AT60" s="45">
        <v>0</v>
      </c>
      <c r="AU60" s="54">
        <v>0</v>
      </c>
      <c r="AV60" s="71">
        <v>44.076683051</v>
      </c>
      <c r="AW60" s="45">
        <v>558.8894904509999</v>
      </c>
      <c r="AX60" s="45">
        <v>0</v>
      </c>
      <c r="AY60" s="45">
        <v>0</v>
      </c>
      <c r="AZ60" s="54">
        <v>300.212941515</v>
      </c>
      <c r="BA60" s="71">
        <v>0</v>
      </c>
      <c r="BB60" s="53">
        <v>0</v>
      </c>
      <c r="BC60" s="45">
        <v>0</v>
      </c>
      <c r="BD60" s="45">
        <v>0</v>
      </c>
      <c r="BE60" s="54">
        <v>0</v>
      </c>
      <c r="BF60" s="71">
        <v>17.064563889</v>
      </c>
      <c r="BG60" s="53">
        <v>76.895674408</v>
      </c>
      <c r="BH60" s="45">
        <v>0</v>
      </c>
      <c r="BI60" s="45">
        <v>0</v>
      </c>
      <c r="BJ60" s="54">
        <v>44.300880316</v>
      </c>
      <c r="BK60" s="49">
        <v>2910.3909295930002</v>
      </c>
      <c r="BL60" s="104"/>
      <c r="BM60" s="104"/>
    </row>
    <row r="61" spans="1:65" ht="12.75">
      <c r="A61" s="11"/>
      <c r="B61" s="24" t="s">
        <v>140</v>
      </c>
      <c r="C61" s="71">
        <v>0</v>
      </c>
      <c r="D61" s="53">
        <v>10.630102347</v>
      </c>
      <c r="E61" s="45">
        <v>0</v>
      </c>
      <c r="F61" s="45">
        <v>0</v>
      </c>
      <c r="G61" s="54">
        <v>0</v>
      </c>
      <c r="H61" s="71">
        <v>23.660075916000004</v>
      </c>
      <c r="I61" s="45">
        <v>481.27424504699997</v>
      </c>
      <c r="J61" s="45">
        <v>50.759545549</v>
      </c>
      <c r="K61" s="45">
        <v>0</v>
      </c>
      <c r="L61" s="54">
        <v>624.7910408680001</v>
      </c>
      <c r="M61" s="71">
        <v>0</v>
      </c>
      <c r="N61" s="53">
        <v>0</v>
      </c>
      <c r="O61" s="45">
        <v>0</v>
      </c>
      <c r="P61" s="45">
        <v>0</v>
      </c>
      <c r="Q61" s="54">
        <v>0</v>
      </c>
      <c r="R61" s="71">
        <v>8.394002865</v>
      </c>
      <c r="S61" s="45">
        <v>3.104913462</v>
      </c>
      <c r="T61" s="45">
        <v>0.45732074800000005</v>
      </c>
      <c r="U61" s="45">
        <v>0</v>
      </c>
      <c r="V61" s="54">
        <v>7.085584787</v>
      </c>
      <c r="W61" s="71">
        <v>0</v>
      </c>
      <c r="X61" s="45">
        <v>0</v>
      </c>
      <c r="Y61" s="45">
        <v>0</v>
      </c>
      <c r="Z61" s="45">
        <v>0</v>
      </c>
      <c r="AA61" s="54">
        <v>0</v>
      </c>
      <c r="AB61" s="71">
        <v>0.046148798000000005</v>
      </c>
      <c r="AC61" s="45">
        <v>0.002070103</v>
      </c>
      <c r="AD61" s="45">
        <v>0</v>
      </c>
      <c r="AE61" s="45">
        <v>0</v>
      </c>
      <c r="AF61" s="54">
        <v>0.037778965000000005</v>
      </c>
      <c r="AG61" s="71">
        <v>0</v>
      </c>
      <c r="AH61" s="45">
        <v>0</v>
      </c>
      <c r="AI61" s="45">
        <v>0</v>
      </c>
      <c r="AJ61" s="45">
        <v>0</v>
      </c>
      <c r="AK61" s="54">
        <v>0</v>
      </c>
      <c r="AL61" s="71">
        <v>0.015679442000000002</v>
      </c>
      <c r="AM61" s="45">
        <v>0</v>
      </c>
      <c r="AN61" s="45">
        <v>0</v>
      </c>
      <c r="AO61" s="45">
        <v>0</v>
      </c>
      <c r="AP61" s="54">
        <v>0</v>
      </c>
      <c r="AQ61" s="71">
        <v>0</v>
      </c>
      <c r="AR61" s="53">
        <v>0</v>
      </c>
      <c r="AS61" s="45">
        <v>0</v>
      </c>
      <c r="AT61" s="45">
        <v>0</v>
      </c>
      <c r="AU61" s="54">
        <v>0</v>
      </c>
      <c r="AV61" s="71">
        <v>222.54195406</v>
      </c>
      <c r="AW61" s="45">
        <v>1303.2254423050001</v>
      </c>
      <c r="AX61" s="45">
        <v>6.47424524</v>
      </c>
      <c r="AY61" s="45">
        <v>0</v>
      </c>
      <c r="AZ61" s="54">
        <v>648.0429841100001</v>
      </c>
      <c r="BA61" s="71">
        <v>0</v>
      </c>
      <c r="BB61" s="53">
        <v>0</v>
      </c>
      <c r="BC61" s="45">
        <v>0</v>
      </c>
      <c r="BD61" s="45">
        <v>0</v>
      </c>
      <c r="BE61" s="54">
        <v>0</v>
      </c>
      <c r="BF61" s="71">
        <v>69.62606168</v>
      </c>
      <c r="BG61" s="53">
        <v>38.737308399999996</v>
      </c>
      <c r="BH61" s="45">
        <v>43.048485164999995</v>
      </c>
      <c r="BI61" s="45">
        <v>0</v>
      </c>
      <c r="BJ61" s="54">
        <v>65.30783530800001</v>
      </c>
      <c r="BK61" s="49">
        <v>3607.2628251650003</v>
      </c>
      <c r="BL61" s="104"/>
      <c r="BM61" s="104"/>
    </row>
    <row r="62" spans="1:65" ht="12.75">
      <c r="A62" s="11"/>
      <c r="B62" s="24" t="s">
        <v>141</v>
      </c>
      <c r="C62" s="71">
        <v>0</v>
      </c>
      <c r="D62" s="53">
        <v>0.668709778</v>
      </c>
      <c r="E62" s="45">
        <v>0</v>
      </c>
      <c r="F62" s="45">
        <v>0</v>
      </c>
      <c r="G62" s="54">
        <v>0</v>
      </c>
      <c r="H62" s="71">
        <v>2.497623205</v>
      </c>
      <c r="I62" s="45">
        <v>1.2000733479999999</v>
      </c>
      <c r="J62" s="45">
        <v>0</v>
      </c>
      <c r="K62" s="45">
        <v>0</v>
      </c>
      <c r="L62" s="54">
        <v>2.4592662140000003</v>
      </c>
      <c r="M62" s="71">
        <v>0</v>
      </c>
      <c r="N62" s="53">
        <v>0</v>
      </c>
      <c r="O62" s="45">
        <v>0</v>
      </c>
      <c r="P62" s="45">
        <v>0</v>
      </c>
      <c r="Q62" s="54">
        <v>0</v>
      </c>
      <c r="R62" s="71">
        <v>0.8289476790000001</v>
      </c>
      <c r="S62" s="45">
        <v>0</v>
      </c>
      <c r="T62" s="45">
        <v>0</v>
      </c>
      <c r="U62" s="45">
        <v>0</v>
      </c>
      <c r="V62" s="54">
        <v>0.076375987</v>
      </c>
      <c r="W62" s="71">
        <v>0</v>
      </c>
      <c r="X62" s="45">
        <v>0</v>
      </c>
      <c r="Y62" s="45">
        <v>0</v>
      </c>
      <c r="Z62" s="45">
        <v>0</v>
      </c>
      <c r="AA62" s="54">
        <v>0</v>
      </c>
      <c r="AB62" s="71">
        <v>0</v>
      </c>
      <c r="AC62" s="45">
        <v>0</v>
      </c>
      <c r="AD62" s="45">
        <v>0</v>
      </c>
      <c r="AE62" s="45">
        <v>0</v>
      </c>
      <c r="AF62" s="54">
        <v>0</v>
      </c>
      <c r="AG62" s="71">
        <v>0</v>
      </c>
      <c r="AH62" s="45">
        <v>0</v>
      </c>
      <c r="AI62" s="45">
        <v>0</v>
      </c>
      <c r="AJ62" s="45">
        <v>0</v>
      </c>
      <c r="AK62" s="54">
        <v>0</v>
      </c>
      <c r="AL62" s="71">
        <v>0</v>
      </c>
      <c r="AM62" s="45">
        <v>0</v>
      </c>
      <c r="AN62" s="45">
        <v>0</v>
      </c>
      <c r="AO62" s="45">
        <v>0</v>
      </c>
      <c r="AP62" s="54">
        <v>0</v>
      </c>
      <c r="AQ62" s="71">
        <v>0</v>
      </c>
      <c r="AR62" s="53">
        <v>0</v>
      </c>
      <c r="AS62" s="45">
        <v>0</v>
      </c>
      <c r="AT62" s="45">
        <v>0</v>
      </c>
      <c r="AU62" s="54">
        <v>0</v>
      </c>
      <c r="AV62" s="71">
        <v>60.97985188</v>
      </c>
      <c r="AW62" s="45">
        <v>25.846922892000002</v>
      </c>
      <c r="AX62" s="45">
        <v>0</v>
      </c>
      <c r="AY62" s="45">
        <v>0</v>
      </c>
      <c r="AZ62" s="54">
        <v>184.92163091199998</v>
      </c>
      <c r="BA62" s="71">
        <v>0</v>
      </c>
      <c r="BB62" s="53">
        <v>0</v>
      </c>
      <c r="BC62" s="45">
        <v>0</v>
      </c>
      <c r="BD62" s="45">
        <v>0</v>
      </c>
      <c r="BE62" s="54">
        <v>0</v>
      </c>
      <c r="BF62" s="71">
        <v>11.704975478000001</v>
      </c>
      <c r="BG62" s="53">
        <v>0.405792585</v>
      </c>
      <c r="BH62" s="45">
        <v>0</v>
      </c>
      <c r="BI62" s="45">
        <v>0</v>
      </c>
      <c r="BJ62" s="54">
        <v>19.186604557</v>
      </c>
      <c r="BK62" s="49">
        <v>310.776774515</v>
      </c>
      <c r="BL62" s="104"/>
      <c r="BM62" s="104"/>
    </row>
    <row r="63" spans="1:65" ht="12.75">
      <c r="A63" s="11"/>
      <c r="B63" s="24" t="s">
        <v>142</v>
      </c>
      <c r="C63" s="71">
        <v>0</v>
      </c>
      <c r="D63" s="53">
        <v>240.526783892</v>
      </c>
      <c r="E63" s="45">
        <v>0</v>
      </c>
      <c r="F63" s="45">
        <v>0</v>
      </c>
      <c r="G63" s="54">
        <v>0</v>
      </c>
      <c r="H63" s="71">
        <v>9.434630402</v>
      </c>
      <c r="I63" s="45">
        <v>1512.941793807</v>
      </c>
      <c r="J63" s="45">
        <v>0</v>
      </c>
      <c r="K63" s="45">
        <v>7.8620587650000004</v>
      </c>
      <c r="L63" s="54">
        <v>264.2240710069999</v>
      </c>
      <c r="M63" s="71">
        <v>0</v>
      </c>
      <c r="N63" s="53">
        <v>0</v>
      </c>
      <c r="O63" s="45">
        <v>0</v>
      </c>
      <c r="P63" s="45">
        <v>0</v>
      </c>
      <c r="Q63" s="54">
        <v>0</v>
      </c>
      <c r="R63" s="71">
        <v>1.5030606149999999</v>
      </c>
      <c r="S63" s="45">
        <v>6.0622065350000005</v>
      </c>
      <c r="T63" s="45">
        <v>0</v>
      </c>
      <c r="U63" s="45">
        <v>0</v>
      </c>
      <c r="V63" s="54">
        <v>8.278592927</v>
      </c>
      <c r="W63" s="71">
        <v>0</v>
      </c>
      <c r="X63" s="45">
        <v>0</v>
      </c>
      <c r="Y63" s="45">
        <v>0</v>
      </c>
      <c r="Z63" s="45">
        <v>0</v>
      </c>
      <c r="AA63" s="54">
        <v>0</v>
      </c>
      <c r="AB63" s="71">
        <v>0</v>
      </c>
      <c r="AC63" s="45">
        <v>0</v>
      </c>
      <c r="AD63" s="45">
        <v>0</v>
      </c>
      <c r="AE63" s="45">
        <v>0</v>
      </c>
      <c r="AF63" s="54">
        <v>0</v>
      </c>
      <c r="AG63" s="71">
        <v>0</v>
      </c>
      <c r="AH63" s="45">
        <v>0</v>
      </c>
      <c r="AI63" s="45">
        <v>0</v>
      </c>
      <c r="AJ63" s="45">
        <v>0</v>
      </c>
      <c r="AK63" s="54">
        <v>0</v>
      </c>
      <c r="AL63" s="71">
        <v>2.8000000000000003E-08</v>
      </c>
      <c r="AM63" s="45">
        <v>0</v>
      </c>
      <c r="AN63" s="45">
        <v>0</v>
      </c>
      <c r="AO63" s="45">
        <v>0</v>
      </c>
      <c r="AP63" s="54">
        <v>0</v>
      </c>
      <c r="AQ63" s="71">
        <v>0</v>
      </c>
      <c r="AR63" s="53">
        <v>0</v>
      </c>
      <c r="AS63" s="45">
        <v>0</v>
      </c>
      <c r="AT63" s="45">
        <v>0</v>
      </c>
      <c r="AU63" s="54">
        <v>0</v>
      </c>
      <c r="AV63" s="71">
        <v>32.503053479</v>
      </c>
      <c r="AW63" s="45">
        <v>155.33238576</v>
      </c>
      <c r="AX63" s="45">
        <v>6.281723468</v>
      </c>
      <c r="AY63" s="45">
        <v>0</v>
      </c>
      <c r="AZ63" s="54">
        <v>253.40034361699998</v>
      </c>
      <c r="BA63" s="71">
        <v>0</v>
      </c>
      <c r="BB63" s="53">
        <v>0</v>
      </c>
      <c r="BC63" s="45">
        <v>0</v>
      </c>
      <c r="BD63" s="45">
        <v>0</v>
      </c>
      <c r="BE63" s="54">
        <v>0</v>
      </c>
      <c r="BF63" s="71">
        <v>5.769384256</v>
      </c>
      <c r="BG63" s="53">
        <v>3.809365532</v>
      </c>
      <c r="BH63" s="45">
        <v>2.270237866</v>
      </c>
      <c r="BI63" s="45">
        <v>0</v>
      </c>
      <c r="BJ63" s="54">
        <v>34.812645769999996</v>
      </c>
      <c r="BK63" s="49">
        <v>2545.012337726</v>
      </c>
      <c r="BL63" s="104"/>
      <c r="BM63" s="104"/>
    </row>
    <row r="64" spans="1:65" ht="12.75">
      <c r="A64" s="11"/>
      <c r="B64" s="24" t="s">
        <v>173</v>
      </c>
      <c r="C64" s="71">
        <v>0</v>
      </c>
      <c r="D64" s="53">
        <v>51.267350908999994</v>
      </c>
      <c r="E64" s="45">
        <v>0</v>
      </c>
      <c r="F64" s="45">
        <v>0</v>
      </c>
      <c r="G64" s="54">
        <v>0</v>
      </c>
      <c r="H64" s="71">
        <v>1.004915175</v>
      </c>
      <c r="I64" s="45">
        <v>90.722998686</v>
      </c>
      <c r="J64" s="45">
        <v>0</v>
      </c>
      <c r="K64" s="45">
        <v>0</v>
      </c>
      <c r="L64" s="54">
        <v>22.680364465</v>
      </c>
      <c r="M64" s="71">
        <v>0</v>
      </c>
      <c r="N64" s="53">
        <v>0</v>
      </c>
      <c r="O64" s="45">
        <v>0</v>
      </c>
      <c r="P64" s="45">
        <v>0</v>
      </c>
      <c r="Q64" s="54">
        <v>0</v>
      </c>
      <c r="R64" s="71">
        <v>0.239561383</v>
      </c>
      <c r="S64" s="45">
        <v>0</v>
      </c>
      <c r="T64" s="45">
        <v>0</v>
      </c>
      <c r="U64" s="45">
        <v>0</v>
      </c>
      <c r="V64" s="54">
        <v>12.692638702</v>
      </c>
      <c r="W64" s="71">
        <v>0</v>
      </c>
      <c r="X64" s="45">
        <v>0</v>
      </c>
      <c r="Y64" s="45">
        <v>0</v>
      </c>
      <c r="Z64" s="45">
        <v>0</v>
      </c>
      <c r="AA64" s="54">
        <v>0</v>
      </c>
      <c r="AB64" s="71">
        <v>0</v>
      </c>
      <c r="AC64" s="45">
        <v>0</v>
      </c>
      <c r="AD64" s="45">
        <v>0</v>
      </c>
      <c r="AE64" s="45">
        <v>0</v>
      </c>
      <c r="AF64" s="54">
        <v>0</v>
      </c>
      <c r="AG64" s="71">
        <v>0</v>
      </c>
      <c r="AH64" s="45">
        <v>0</v>
      </c>
      <c r="AI64" s="45">
        <v>0</v>
      </c>
      <c r="AJ64" s="45">
        <v>0</v>
      </c>
      <c r="AK64" s="54">
        <v>0</v>
      </c>
      <c r="AL64" s="71">
        <v>0</v>
      </c>
      <c r="AM64" s="45">
        <v>0</v>
      </c>
      <c r="AN64" s="45">
        <v>0</v>
      </c>
      <c r="AO64" s="45">
        <v>0</v>
      </c>
      <c r="AP64" s="54">
        <v>0</v>
      </c>
      <c r="AQ64" s="71">
        <v>0</v>
      </c>
      <c r="AR64" s="53">
        <v>0</v>
      </c>
      <c r="AS64" s="45">
        <v>0</v>
      </c>
      <c r="AT64" s="45">
        <v>0</v>
      </c>
      <c r="AU64" s="54">
        <v>0</v>
      </c>
      <c r="AV64" s="71">
        <v>2.098369476</v>
      </c>
      <c r="AW64" s="45">
        <v>27.487515187</v>
      </c>
      <c r="AX64" s="45">
        <v>1.074951</v>
      </c>
      <c r="AY64" s="45">
        <v>0</v>
      </c>
      <c r="AZ64" s="54">
        <v>95.52869915</v>
      </c>
      <c r="BA64" s="71">
        <v>0</v>
      </c>
      <c r="BB64" s="53">
        <v>0</v>
      </c>
      <c r="BC64" s="45">
        <v>0</v>
      </c>
      <c r="BD64" s="45">
        <v>0</v>
      </c>
      <c r="BE64" s="54">
        <v>0</v>
      </c>
      <c r="BF64" s="71">
        <v>0.6981483340000001</v>
      </c>
      <c r="BG64" s="53">
        <v>3.015244109</v>
      </c>
      <c r="BH64" s="45">
        <v>0</v>
      </c>
      <c r="BI64" s="45">
        <v>0</v>
      </c>
      <c r="BJ64" s="54">
        <v>1.370641303</v>
      </c>
      <c r="BK64" s="49">
        <v>309.88139787899996</v>
      </c>
      <c r="BL64" s="104"/>
      <c r="BM64" s="104"/>
    </row>
    <row r="65" spans="1:65" ht="12.75">
      <c r="A65" s="11"/>
      <c r="B65" s="24" t="s">
        <v>143</v>
      </c>
      <c r="C65" s="71">
        <v>0</v>
      </c>
      <c r="D65" s="53">
        <v>395.778801962</v>
      </c>
      <c r="E65" s="45">
        <v>0</v>
      </c>
      <c r="F65" s="45">
        <v>0</v>
      </c>
      <c r="G65" s="54">
        <v>0</v>
      </c>
      <c r="H65" s="71">
        <v>4.224220172000001</v>
      </c>
      <c r="I65" s="45">
        <v>0.180361322</v>
      </c>
      <c r="J65" s="45">
        <v>0</v>
      </c>
      <c r="K65" s="45">
        <v>0</v>
      </c>
      <c r="L65" s="54">
        <v>215.054774749</v>
      </c>
      <c r="M65" s="71">
        <v>0</v>
      </c>
      <c r="N65" s="53">
        <v>0</v>
      </c>
      <c r="O65" s="45">
        <v>0</v>
      </c>
      <c r="P65" s="45">
        <v>0</v>
      </c>
      <c r="Q65" s="54">
        <v>0</v>
      </c>
      <c r="R65" s="71">
        <v>0.958998979</v>
      </c>
      <c r="S65" s="45">
        <v>1.412949241</v>
      </c>
      <c r="T65" s="45">
        <v>0</v>
      </c>
      <c r="U65" s="45">
        <v>0</v>
      </c>
      <c r="V65" s="54">
        <v>0.549195937</v>
      </c>
      <c r="W65" s="71">
        <v>0</v>
      </c>
      <c r="X65" s="45">
        <v>0</v>
      </c>
      <c r="Y65" s="45">
        <v>0</v>
      </c>
      <c r="Z65" s="45">
        <v>0</v>
      </c>
      <c r="AA65" s="54">
        <v>0</v>
      </c>
      <c r="AB65" s="71">
        <v>0.082706737</v>
      </c>
      <c r="AC65" s="45">
        <v>0</v>
      </c>
      <c r="AD65" s="45">
        <v>0</v>
      </c>
      <c r="AE65" s="45">
        <v>0</v>
      </c>
      <c r="AF65" s="54">
        <v>0</v>
      </c>
      <c r="AG65" s="71">
        <v>0</v>
      </c>
      <c r="AH65" s="45">
        <v>0</v>
      </c>
      <c r="AI65" s="45">
        <v>0</v>
      </c>
      <c r="AJ65" s="45">
        <v>0</v>
      </c>
      <c r="AK65" s="54">
        <v>0</v>
      </c>
      <c r="AL65" s="71">
        <v>0</v>
      </c>
      <c r="AM65" s="45">
        <v>0</v>
      </c>
      <c r="AN65" s="45">
        <v>0</v>
      </c>
      <c r="AO65" s="45">
        <v>0</v>
      </c>
      <c r="AP65" s="54">
        <v>0</v>
      </c>
      <c r="AQ65" s="71">
        <v>0</v>
      </c>
      <c r="AR65" s="53">
        <v>0</v>
      </c>
      <c r="AS65" s="45">
        <v>0</v>
      </c>
      <c r="AT65" s="45">
        <v>0</v>
      </c>
      <c r="AU65" s="54">
        <v>0</v>
      </c>
      <c r="AV65" s="71">
        <v>10.32240069</v>
      </c>
      <c r="AW65" s="45">
        <v>85.97599547899999</v>
      </c>
      <c r="AX65" s="45">
        <v>7.509284645</v>
      </c>
      <c r="AY65" s="45">
        <v>0</v>
      </c>
      <c r="AZ65" s="54">
        <v>219.17003422100004</v>
      </c>
      <c r="BA65" s="71">
        <v>0</v>
      </c>
      <c r="BB65" s="53">
        <v>0</v>
      </c>
      <c r="BC65" s="45">
        <v>0</v>
      </c>
      <c r="BD65" s="45">
        <v>0</v>
      </c>
      <c r="BE65" s="54">
        <v>0</v>
      </c>
      <c r="BF65" s="71">
        <v>1.6516081239999998</v>
      </c>
      <c r="BG65" s="53">
        <v>1.978610001</v>
      </c>
      <c r="BH65" s="45">
        <v>0</v>
      </c>
      <c r="BI65" s="45">
        <v>0</v>
      </c>
      <c r="BJ65" s="54">
        <v>1.407866359</v>
      </c>
      <c r="BK65" s="49">
        <v>946.2578086179998</v>
      </c>
      <c r="BL65" s="104"/>
      <c r="BM65" s="104"/>
    </row>
    <row r="66" spans="1:66" ht="12.75">
      <c r="A66" s="36"/>
      <c r="B66" s="37" t="s">
        <v>81</v>
      </c>
      <c r="C66" s="80">
        <f aca="true" t="shared" si="5" ref="C66:AH66">SUM(C57:C65)</f>
        <v>0</v>
      </c>
      <c r="D66" s="80">
        <f t="shared" si="5"/>
        <v>1455.244394783</v>
      </c>
      <c r="E66" s="80">
        <f t="shared" si="5"/>
        <v>0</v>
      </c>
      <c r="F66" s="80">
        <f t="shared" si="5"/>
        <v>0</v>
      </c>
      <c r="G66" s="80">
        <f t="shared" si="5"/>
        <v>0</v>
      </c>
      <c r="H66" s="80">
        <f t="shared" si="5"/>
        <v>86.38852540799999</v>
      </c>
      <c r="I66" s="80">
        <f t="shared" si="5"/>
        <v>3764.835283786</v>
      </c>
      <c r="J66" s="80">
        <f t="shared" si="5"/>
        <v>57.774612668</v>
      </c>
      <c r="K66" s="80">
        <f t="shared" si="5"/>
        <v>7.8620587650000004</v>
      </c>
      <c r="L66" s="80">
        <f t="shared" si="5"/>
        <v>2349.787795659</v>
      </c>
      <c r="M66" s="80">
        <f t="shared" si="5"/>
        <v>0</v>
      </c>
      <c r="N66" s="80">
        <f t="shared" si="5"/>
        <v>0</v>
      </c>
      <c r="O66" s="80">
        <f t="shared" si="5"/>
        <v>0</v>
      </c>
      <c r="P66" s="80">
        <f t="shared" si="5"/>
        <v>0</v>
      </c>
      <c r="Q66" s="80">
        <f t="shared" si="5"/>
        <v>0</v>
      </c>
      <c r="R66" s="80">
        <f t="shared" si="5"/>
        <v>22.308249805</v>
      </c>
      <c r="S66" s="80">
        <f t="shared" si="5"/>
        <v>32.939445131</v>
      </c>
      <c r="T66" s="80">
        <f t="shared" si="5"/>
        <v>0.45732074800000005</v>
      </c>
      <c r="U66" s="80">
        <f t="shared" si="5"/>
        <v>0</v>
      </c>
      <c r="V66" s="80">
        <f t="shared" si="5"/>
        <v>74.493695334</v>
      </c>
      <c r="W66" s="80">
        <f t="shared" si="5"/>
        <v>0</v>
      </c>
      <c r="X66" s="80">
        <f t="shared" si="5"/>
        <v>0</v>
      </c>
      <c r="Y66" s="80">
        <f t="shared" si="5"/>
        <v>0</v>
      </c>
      <c r="Z66" s="80">
        <f t="shared" si="5"/>
        <v>0</v>
      </c>
      <c r="AA66" s="80">
        <f t="shared" si="5"/>
        <v>0</v>
      </c>
      <c r="AB66" s="80">
        <f t="shared" si="5"/>
        <v>0.16011808</v>
      </c>
      <c r="AC66" s="80">
        <f t="shared" si="5"/>
        <v>0.002070103</v>
      </c>
      <c r="AD66" s="80">
        <f t="shared" si="5"/>
        <v>0</v>
      </c>
      <c r="AE66" s="80">
        <f t="shared" si="5"/>
        <v>0</v>
      </c>
      <c r="AF66" s="80">
        <f t="shared" si="5"/>
        <v>0.34785742</v>
      </c>
      <c r="AG66" s="80">
        <f t="shared" si="5"/>
        <v>0</v>
      </c>
      <c r="AH66" s="80">
        <f t="shared" si="5"/>
        <v>0</v>
      </c>
      <c r="AI66" s="80">
        <f aca="true" t="shared" si="6" ref="AI66:BJ66">SUM(AI57:AI65)</f>
        <v>0</v>
      </c>
      <c r="AJ66" s="80">
        <f t="shared" si="6"/>
        <v>0</v>
      </c>
      <c r="AK66" s="80">
        <f t="shared" si="6"/>
        <v>0</v>
      </c>
      <c r="AL66" s="80">
        <f t="shared" si="6"/>
        <v>0.016655704</v>
      </c>
      <c r="AM66" s="80">
        <f t="shared" si="6"/>
        <v>0</v>
      </c>
      <c r="AN66" s="80">
        <f t="shared" si="6"/>
        <v>0</v>
      </c>
      <c r="AO66" s="80">
        <f t="shared" si="6"/>
        <v>0</v>
      </c>
      <c r="AP66" s="80">
        <f t="shared" si="6"/>
        <v>0</v>
      </c>
      <c r="AQ66" s="80">
        <f t="shared" si="6"/>
        <v>0</v>
      </c>
      <c r="AR66" s="80">
        <f t="shared" si="6"/>
        <v>0</v>
      </c>
      <c r="AS66" s="80">
        <f t="shared" si="6"/>
        <v>0</v>
      </c>
      <c r="AT66" s="80">
        <f t="shared" si="6"/>
        <v>0</v>
      </c>
      <c r="AU66" s="80">
        <f t="shared" si="6"/>
        <v>0</v>
      </c>
      <c r="AV66" s="80">
        <f t="shared" si="6"/>
        <v>635.1235161009998</v>
      </c>
      <c r="AW66" s="80">
        <f t="shared" si="6"/>
        <v>3410.4788191549997</v>
      </c>
      <c r="AX66" s="80">
        <f t="shared" si="6"/>
        <v>27.174988747</v>
      </c>
      <c r="AY66" s="80">
        <f t="shared" si="6"/>
        <v>0</v>
      </c>
      <c r="AZ66" s="80">
        <f t="shared" si="6"/>
        <v>4145.598204378154</v>
      </c>
      <c r="BA66" s="80">
        <f t="shared" si="6"/>
        <v>0</v>
      </c>
      <c r="BB66" s="80">
        <f t="shared" si="6"/>
        <v>0</v>
      </c>
      <c r="BC66" s="80">
        <f t="shared" si="6"/>
        <v>0</v>
      </c>
      <c r="BD66" s="80">
        <f t="shared" si="6"/>
        <v>0</v>
      </c>
      <c r="BE66" s="80">
        <f t="shared" si="6"/>
        <v>0</v>
      </c>
      <c r="BF66" s="80">
        <f t="shared" si="6"/>
        <v>169.87189330700002</v>
      </c>
      <c r="BG66" s="80">
        <f t="shared" si="6"/>
        <v>262.96443114899995</v>
      </c>
      <c r="BH66" s="80">
        <f t="shared" si="6"/>
        <v>78.13847081099999</v>
      </c>
      <c r="BI66" s="80">
        <f t="shared" si="6"/>
        <v>0</v>
      </c>
      <c r="BJ66" s="80">
        <f t="shared" si="6"/>
        <v>452.1034994430001</v>
      </c>
      <c r="BK66" s="66">
        <f>SUM(BK57:BK65)</f>
        <v>17034.071906485155</v>
      </c>
      <c r="BL66" s="104"/>
      <c r="BM66" s="104"/>
      <c r="BN66" s="104">
        <f>BL66-BM66</f>
        <v>0</v>
      </c>
    </row>
    <row r="67" spans="1:65" ht="12.75">
      <c r="A67" s="36"/>
      <c r="B67" s="38" t="s">
        <v>71</v>
      </c>
      <c r="C67" s="66">
        <f aca="true" t="shared" si="7" ref="C67:AH67">+C66+C49+C15+C11</f>
        <v>0</v>
      </c>
      <c r="D67" s="72">
        <f t="shared" si="7"/>
        <v>2345.2061419129996</v>
      </c>
      <c r="E67" s="72">
        <f t="shared" si="7"/>
        <v>0</v>
      </c>
      <c r="F67" s="72">
        <f t="shared" si="7"/>
        <v>0</v>
      </c>
      <c r="G67" s="73">
        <f t="shared" si="7"/>
        <v>0</v>
      </c>
      <c r="H67" s="66">
        <f t="shared" si="7"/>
        <v>217.00368309799998</v>
      </c>
      <c r="I67" s="72">
        <f t="shared" si="7"/>
        <v>12722.930530489684</v>
      </c>
      <c r="J67" s="72">
        <f t="shared" si="7"/>
        <v>1365.406697192</v>
      </c>
      <c r="K67" s="72">
        <f t="shared" si="7"/>
        <v>7.8620587650000004</v>
      </c>
      <c r="L67" s="73">
        <f t="shared" si="7"/>
        <v>3871.987246066838</v>
      </c>
      <c r="M67" s="66">
        <f t="shared" si="7"/>
        <v>0</v>
      </c>
      <c r="N67" s="72">
        <f t="shared" si="7"/>
        <v>0</v>
      </c>
      <c r="O67" s="72">
        <f t="shared" si="7"/>
        <v>0</v>
      </c>
      <c r="P67" s="72">
        <f t="shared" si="7"/>
        <v>0</v>
      </c>
      <c r="Q67" s="73">
        <f t="shared" si="7"/>
        <v>0</v>
      </c>
      <c r="R67" s="66">
        <f t="shared" si="7"/>
        <v>66.658236223</v>
      </c>
      <c r="S67" s="72">
        <f t="shared" si="7"/>
        <v>185.108520185</v>
      </c>
      <c r="T67" s="72">
        <f t="shared" si="7"/>
        <v>56.830389976000006</v>
      </c>
      <c r="U67" s="72">
        <f t="shared" si="7"/>
        <v>0</v>
      </c>
      <c r="V67" s="73">
        <f t="shared" si="7"/>
        <v>163.031842474</v>
      </c>
      <c r="W67" s="66">
        <f t="shared" si="7"/>
        <v>0</v>
      </c>
      <c r="X67" s="66">
        <f t="shared" si="7"/>
        <v>0</v>
      </c>
      <c r="Y67" s="66">
        <f t="shared" si="7"/>
        <v>0</v>
      </c>
      <c r="Z67" s="66">
        <f t="shared" si="7"/>
        <v>0</v>
      </c>
      <c r="AA67" s="66">
        <f t="shared" si="7"/>
        <v>0</v>
      </c>
      <c r="AB67" s="66">
        <f t="shared" si="7"/>
        <v>0.2369253</v>
      </c>
      <c r="AC67" s="72">
        <f t="shared" si="7"/>
        <v>0.002070103</v>
      </c>
      <c r="AD67" s="72">
        <f t="shared" si="7"/>
        <v>0</v>
      </c>
      <c r="AE67" s="72">
        <f t="shared" si="7"/>
        <v>0</v>
      </c>
      <c r="AF67" s="73">
        <f t="shared" si="7"/>
        <v>0.34785742</v>
      </c>
      <c r="AG67" s="66">
        <f t="shared" si="7"/>
        <v>0</v>
      </c>
      <c r="AH67" s="72">
        <f t="shared" si="7"/>
        <v>0</v>
      </c>
      <c r="AI67" s="72">
        <f aca="true" t="shared" si="8" ref="AI67:BK67">+AI66+AI49+AI15+AI11</f>
        <v>0</v>
      </c>
      <c r="AJ67" s="72">
        <f t="shared" si="8"/>
        <v>0</v>
      </c>
      <c r="AK67" s="73">
        <f t="shared" si="8"/>
        <v>0</v>
      </c>
      <c r="AL67" s="66">
        <f t="shared" si="8"/>
        <v>0.097218162</v>
      </c>
      <c r="AM67" s="72">
        <f t="shared" si="8"/>
        <v>0</v>
      </c>
      <c r="AN67" s="72">
        <f t="shared" si="8"/>
        <v>0</v>
      </c>
      <c r="AO67" s="72">
        <f t="shared" si="8"/>
        <v>0</v>
      </c>
      <c r="AP67" s="73">
        <f t="shared" si="8"/>
        <v>0</v>
      </c>
      <c r="AQ67" s="66">
        <f t="shared" si="8"/>
        <v>0</v>
      </c>
      <c r="AR67" s="72">
        <f t="shared" si="8"/>
        <v>89.00743853099999</v>
      </c>
      <c r="AS67" s="72">
        <f t="shared" si="8"/>
        <v>0</v>
      </c>
      <c r="AT67" s="72">
        <f t="shared" si="8"/>
        <v>0</v>
      </c>
      <c r="AU67" s="73">
        <f t="shared" si="8"/>
        <v>0</v>
      </c>
      <c r="AV67" s="66">
        <f t="shared" si="8"/>
        <v>804.0286691859998</v>
      </c>
      <c r="AW67" s="72">
        <f t="shared" si="8"/>
        <v>7163.010252799999</v>
      </c>
      <c r="AX67" s="72">
        <f t="shared" si="8"/>
        <v>264.197190268</v>
      </c>
      <c r="AY67" s="72">
        <f t="shared" si="8"/>
        <v>0</v>
      </c>
      <c r="AZ67" s="73">
        <f t="shared" si="8"/>
        <v>5903.212786502155</v>
      </c>
      <c r="BA67" s="66">
        <f t="shared" si="8"/>
        <v>0</v>
      </c>
      <c r="BB67" s="72">
        <f t="shared" si="8"/>
        <v>0</v>
      </c>
      <c r="BC67" s="72">
        <f t="shared" si="8"/>
        <v>0</v>
      </c>
      <c r="BD67" s="72">
        <f t="shared" si="8"/>
        <v>0</v>
      </c>
      <c r="BE67" s="73">
        <f t="shared" si="8"/>
        <v>0</v>
      </c>
      <c r="BF67" s="66">
        <f t="shared" si="8"/>
        <v>214.25802711700004</v>
      </c>
      <c r="BG67" s="72">
        <f t="shared" si="8"/>
        <v>366.55307072299996</v>
      </c>
      <c r="BH67" s="72">
        <f t="shared" si="8"/>
        <v>83.635996439</v>
      </c>
      <c r="BI67" s="72">
        <f t="shared" si="8"/>
        <v>0</v>
      </c>
      <c r="BJ67" s="73">
        <f t="shared" si="8"/>
        <v>586.1089110250001</v>
      </c>
      <c r="BK67" s="66">
        <f t="shared" si="8"/>
        <v>36476.72175995867</v>
      </c>
      <c r="BM67" s="104"/>
    </row>
    <row r="68" spans="1:65" ht="3.75" customHeight="1">
      <c r="A68" s="11"/>
      <c r="B68" s="20"/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9"/>
      <c r="BM68" s="104"/>
    </row>
    <row r="69" spans="1:65" ht="3.75" customHeight="1">
      <c r="A69" s="11"/>
      <c r="B69" s="20"/>
      <c r="C69" s="25"/>
      <c r="D69" s="33"/>
      <c r="E69" s="26"/>
      <c r="F69" s="26"/>
      <c r="G69" s="26"/>
      <c r="H69" s="26"/>
      <c r="I69" s="26"/>
      <c r="J69" s="26"/>
      <c r="K69" s="26"/>
      <c r="L69" s="26"/>
      <c r="M69" s="26"/>
      <c r="N69" s="33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33"/>
      <c r="AS69" s="26"/>
      <c r="AT69" s="26"/>
      <c r="AU69" s="26"/>
      <c r="AV69" s="26"/>
      <c r="AW69" s="26"/>
      <c r="AX69" s="26"/>
      <c r="AY69" s="26"/>
      <c r="AZ69" s="26"/>
      <c r="BA69" s="26"/>
      <c r="BB69" s="33"/>
      <c r="BC69" s="26"/>
      <c r="BD69" s="26"/>
      <c r="BE69" s="26"/>
      <c r="BF69" s="26"/>
      <c r="BG69" s="33"/>
      <c r="BH69" s="26"/>
      <c r="BI69" s="26"/>
      <c r="BJ69" s="26"/>
      <c r="BK69" s="29"/>
      <c r="BM69" s="104"/>
    </row>
    <row r="70" spans="1:65" ht="12.75">
      <c r="A70" s="11" t="s">
        <v>1</v>
      </c>
      <c r="B70" s="17" t="s">
        <v>7</v>
      </c>
      <c r="C70" s="137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9"/>
      <c r="BM70" s="104"/>
    </row>
    <row r="71" spans="1:255" s="4" customFormat="1" ht="12.75">
      <c r="A71" s="11" t="s">
        <v>67</v>
      </c>
      <c r="B71" s="24" t="s">
        <v>2</v>
      </c>
      <c r="C71" s="142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4"/>
      <c r="BL71" s="2"/>
      <c r="BM71" s="104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4" customFormat="1" ht="12.75">
      <c r="A72" s="11"/>
      <c r="B72" s="24" t="s">
        <v>169</v>
      </c>
      <c r="C72" s="75">
        <v>0</v>
      </c>
      <c r="D72" s="53">
        <v>0.8452796289999999</v>
      </c>
      <c r="E72" s="76">
        <v>0</v>
      </c>
      <c r="F72" s="76">
        <v>0</v>
      </c>
      <c r="G72" s="77">
        <v>0</v>
      </c>
      <c r="H72" s="75">
        <v>492.37913617500004</v>
      </c>
      <c r="I72" s="76">
        <v>0.024683476</v>
      </c>
      <c r="J72" s="76">
        <v>0</v>
      </c>
      <c r="K72" s="76">
        <v>0</v>
      </c>
      <c r="L72" s="77">
        <v>21.118935553</v>
      </c>
      <c r="M72" s="67">
        <v>0</v>
      </c>
      <c r="N72" s="68">
        <v>0</v>
      </c>
      <c r="O72" s="67">
        <v>0</v>
      </c>
      <c r="P72" s="67">
        <v>0</v>
      </c>
      <c r="Q72" s="67">
        <v>0</v>
      </c>
      <c r="R72" s="75">
        <v>259.355558035</v>
      </c>
      <c r="S72" s="76">
        <v>0.005750687</v>
      </c>
      <c r="T72" s="76">
        <v>0</v>
      </c>
      <c r="U72" s="76">
        <v>0</v>
      </c>
      <c r="V72" s="77">
        <v>4.332464717</v>
      </c>
      <c r="W72" s="75">
        <v>0</v>
      </c>
      <c r="X72" s="76">
        <v>0</v>
      </c>
      <c r="Y72" s="76">
        <v>0</v>
      </c>
      <c r="Z72" s="76">
        <v>0</v>
      </c>
      <c r="AA72" s="77">
        <v>0</v>
      </c>
      <c r="AB72" s="75">
        <v>1.9551660450000001</v>
      </c>
      <c r="AC72" s="76">
        <v>0</v>
      </c>
      <c r="AD72" s="76">
        <v>0</v>
      </c>
      <c r="AE72" s="76">
        <v>0</v>
      </c>
      <c r="AF72" s="77">
        <v>0.009828963000000001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75">
        <v>0.7893136439999999</v>
      </c>
      <c r="AM72" s="76">
        <v>0</v>
      </c>
      <c r="AN72" s="76">
        <v>0</v>
      </c>
      <c r="AO72" s="76">
        <v>0</v>
      </c>
      <c r="AP72" s="77">
        <v>0</v>
      </c>
      <c r="AQ72" s="75">
        <v>0</v>
      </c>
      <c r="AR72" s="78">
        <v>0</v>
      </c>
      <c r="AS72" s="76">
        <v>0</v>
      </c>
      <c r="AT72" s="76">
        <v>0</v>
      </c>
      <c r="AU72" s="77">
        <v>0</v>
      </c>
      <c r="AV72" s="75">
        <v>3014.4068229280847</v>
      </c>
      <c r="AW72" s="76">
        <v>13.631584615000001</v>
      </c>
      <c r="AX72" s="76">
        <v>1.8103012710000002</v>
      </c>
      <c r="AY72" s="76">
        <v>0</v>
      </c>
      <c r="AZ72" s="77">
        <v>413.79045078</v>
      </c>
      <c r="BA72" s="75">
        <v>0</v>
      </c>
      <c r="BB72" s="78">
        <v>0</v>
      </c>
      <c r="BC72" s="76">
        <v>0</v>
      </c>
      <c r="BD72" s="76">
        <v>0</v>
      </c>
      <c r="BE72" s="77">
        <v>0</v>
      </c>
      <c r="BF72" s="75">
        <v>1133.636001904</v>
      </c>
      <c r="BG72" s="78">
        <v>3.511395188</v>
      </c>
      <c r="BH72" s="76">
        <v>0</v>
      </c>
      <c r="BI72" s="76">
        <v>0</v>
      </c>
      <c r="BJ72" s="77">
        <v>80.281107976</v>
      </c>
      <c r="BK72" s="93">
        <v>5441.883781586086</v>
      </c>
      <c r="BL72" s="27"/>
      <c r="BM72" s="104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4" customFormat="1" ht="12.75">
      <c r="A73" s="36"/>
      <c r="B73" s="37" t="s">
        <v>76</v>
      </c>
      <c r="C73" s="50">
        <f>SUM(C72)</f>
        <v>0</v>
      </c>
      <c r="D73" s="70">
        <f>SUM(D72)</f>
        <v>0.8452796289999999</v>
      </c>
      <c r="E73" s="70">
        <f aca="true" t="shared" si="9" ref="E73:BJ73">SUM(E72)</f>
        <v>0</v>
      </c>
      <c r="F73" s="70">
        <f t="shared" si="9"/>
        <v>0</v>
      </c>
      <c r="G73" s="69">
        <f t="shared" si="9"/>
        <v>0</v>
      </c>
      <c r="H73" s="50">
        <f t="shared" si="9"/>
        <v>492.37913617500004</v>
      </c>
      <c r="I73" s="70">
        <f t="shared" si="9"/>
        <v>0.024683476</v>
      </c>
      <c r="J73" s="70">
        <f t="shared" si="9"/>
        <v>0</v>
      </c>
      <c r="K73" s="70">
        <f t="shared" si="9"/>
        <v>0</v>
      </c>
      <c r="L73" s="69">
        <f t="shared" si="9"/>
        <v>21.118935553</v>
      </c>
      <c r="M73" s="51">
        <f t="shared" si="9"/>
        <v>0</v>
      </c>
      <c r="N73" s="51">
        <f t="shared" si="9"/>
        <v>0</v>
      </c>
      <c r="O73" s="51">
        <f t="shared" si="9"/>
        <v>0</v>
      </c>
      <c r="P73" s="51">
        <f t="shared" si="9"/>
        <v>0</v>
      </c>
      <c r="Q73" s="74">
        <f t="shared" si="9"/>
        <v>0</v>
      </c>
      <c r="R73" s="50">
        <f t="shared" si="9"/>
        <v>259.355558035</v>
      </c>
      <c r="S73" s="70">
        <f t="shared" si="9"/>
        <v>0.005750687</v>
      </c>
      <c r="T73" s="70">
        <f t="shared" si="9"/>
        <v>0</v>
      </c>
      <c r="U73" s="70">
        <f t="shared" si="9"/>
        <v>0</v>
      </c>
      <c r="V73" s="69">
        <f t="shared" si="9"/>
        <v>4.332464717</v>
      </c>
      <c r="W73" s="50">
        <f t="shared" si="9"/>
        <v>0</v>
      </c>
      <c r="X73" s="70">
        <f t="shared" si="9"/>
        <v>0</v>
      </c>
      <c r="Y73" s="70">
        <f t="shared" si="9"/>
        <v>0</v>
      </c>
      <c r="Z73" s="70">
        <f t="shared" si="9"/>
        <v>0</v>
      </c>
      <c r="AA73" s="69">
        <f t="shared" si="9"/>
        <v>0</v>
      </c>
      <c r="AB73" s="50">
        <f t="shared" si="9"/>
        <v>1.9551660450000001</v>
      </c>
      <c r="AC73" s="70">
        <f t="shared" si="9"/>
        <v>0</v>
      </c>
      <c r="AD73" s="70">
        <f t="shared" si="9"/>
        <v>0</v>
      </c>
      <c r="AE73" s="70">
        <f t="shared" si="9"/>
        <v>0</v>
      </c>
      <c r="AF73" s="69">
        <f t="shared" si="9"/>
        <v>0.009828963000000001</v>
      </c>
      <c r="AG73" s="51">
        <f t="shared" si="9"/>
        <v>0</v>
      </c>
      <c r="AH73" s="51">
        <f t="shared" si="9"/>
        <v>0</v>
      </c>
      <c r="AI73" s="51">
        <f t="shared" si="9"/>
        <v>0</v>
      </c>
      <c r="AJ73" s="51">
        <f t="shared" si="9"/>
        <v>0</v>
      </c>
      <c r="AK73" s="74">
        <f t="shared" si="9"/>
        <v>0</v>
      </c>
      <c r="AL73" s="50">
        <f t="shared" si="9"/>
        <v>0.7893136439999999</v>
      </c>
      <c r="AM73" s="70">
        <f t="shared" si="9"/>
        <v>0</v>
      </c>
      <c r="AN73" s="70">
        <f t="shared" si="9"/>
        <v>0</v>
      </c>
      <c r="AO73" s="70">
        <f t="shared" si="9"/>
        <v>0</v>
      </c>
      <c r="AP73" s="69">
        <f t="shared" si="9"/>
        <v>0</v>
      </c>
      <c r="AQ73" s="50">
        <f t="shared" si="9"/>
        <v>0</v>
      </c>
      <c r="AR73" s="70">
        <f t="shared" si="9"/>
        <v>0</v>
      </c>
      <c r="AS73" s="70">
        <f t="shared" si="9"/>
        <v>0</v>
      </c>
      <c r="AT73" s="70">
        <f t="shared" si="9"/>
        <v>0</v>
      </c>
      <c r="AU73" s="69">
        <f t="shared" si="9"/>
        <v>0</v>
      </c>
      <c r="AV73" s="50">
        <f t="shared" si="9"/>
        <v>3014.4068229280847</v>
      </c>
      <c r="AW73" s="70">
        <f t="shared" si="9"/>
        <v>13.631584615000001</v>
      </c>
      <c r="AX73" s="70">
        <f t="shared" si="9"/>
        <v>1.8103012710000002</v>
      </c>
      <c r="AY73" s="70">
        <f t="shared" si="9"/>
        <v>0</v>
      </c>
      <c r="AZ73" s="69">
        <f t="shared" si="9"/>
        <v>413.79045078</v>
      </c>
      <c r="BA73" s="50">
        <f t="shared" si="9"/>
        <v>0</v>
      </c>
      <c r="BB73" s="70">
        <f t="shared" si="9"/>
        <v>0</v>
      </c>
      <c r="BC73" s="70">
        <f t="shared" si="9"/>
        <v>0</v>
      </c>
      <c r="BD73" s="70">
        <f t="shared" si="9"/>
        <v>0</v>
      </c>
      <c r="BE73" s="69">
        <f t="shared" si="9"/>
        <v>0</v>
      </c>
      <c r="BF73" s="50">
        <f t="shared" si="9"/>
        <v>1133.636001904</v>
      </c>
      <c r="BG73" s="70">
        <f t="shared" si="9"/>
        <v>3.511395188</v>
      </c>
      <c r="BH73" s="70">
        <f t="shared" si="9"/>
        <v>0</v>
      </c>
      <c r="BI73" s="70">
        <f t="shared" si="9"/>
        <v>0</v>
      </c>
      <c r="BJ73" s="69">
        <f t="shared" si="9"/>
        <v>80.281107976</v>
      </c>
      <c r="BK73" s="52">
        <f>SUM(BK72:BK72)</f>
        <v>5441.883781586086</v>
      </c>
      <c r="BL73" s="2"/>
      <c r="BM73" s="104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65" ht="12.75">
      <c r="A74" s="11" t="s">
        <v>68</v>
      </c>
      <c r="B74" s="18" t="s">
        <v>15</v>
      </c>
      <c r="C74" s="123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5"/>
      <c r="BM74" s="104"/>
    </row>
    <row r="75" spans="1:65" ht="12.75">
      <c r="A75" s="11"/>
      <c r="B75" s="24" t="s">
        <v>144</v>
      </c>
      <c r="C75" s="71">
        <v>0</v>
      </c>
      <c r="D75" s="53">
        <v>0</v>
      </c>
      <c r="E75" s="45">
        <v>0</v>
      </c>
      <c r="F75" s="45">
        <v>0</v>
      </c>
      <c r="G75" s="54">
        <v>0</v>
      </c>
      <c r="H75" s="71">
        <v>0.38580152500000003</v>
      </c>
      <c r="I75" s="45">
        <v>0</v>
      </c>
      <c r="J75" s="45">
        <v>0</v>
      </c>
      <c r="K75" s="45">
        <v>0</v>
      </c>
      <c r="L75" s="54">
        <v>0.12242429999999999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0.028066441</v>
      </c>
      <c r="S75" s="45">
        <v>0</v>
      </c>
      <c r="T75" s="45">
        <v>0</v>
      </c>
      <c r="U75" s="45">
        <v>0</v>
      </c>
      <c r="V75" s="54">
        <v>0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0</v>
      </c>
      <c r="AC75" s="45">
        <v>0</v>
      </c>
      <c r="AD75" s="45">
        <v>0</v>
      </c>
      <c r="AE75" s="45">
        <v>0</v>
      </c>
      <c r="AF75" s="54">
        <v>0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0</v>
      </c>
      <c r="AM75" s="45">
        <v>0</v>
      </c>
      <c r="AN75" s="45">
        <v>0</v>
      </c>
      <c r="AO75" s="45">
        <v>0</v>
      </c>
      <c r="AP75" s="54">
        <v>0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6.467259979</v>
      </c>
      <c r="AW75" s="45">
        <v>1.466872066</v>
      </c>
      <c r="AX75" s="45">
        <v>0</v>
      </c>
      <c r="AY75" s="45">
        <v>0</v>
      </c>
      <c r="AZ75" s="54">
        <v>21.674013932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0.787220173</v>
      </c>
      <c r="BG75" s="53">
        <v>0</v>
      </c>
      <c r="BH75" s="45">
        <v>0</v>
      </c>
      <c r="BI75" s="45">
        <v>0</v>
      </c>
      <c r="BJ75" s="54">
        <v>0.381895645</v>
      </c>
      <c r="BK75" s="49">
        <v>31.313554061000005</v>
      </c>
      <c r="BL75" s="27"/>
      <c r="BM75" s="104"/>
    </row>
    <row r="76" spans="1:65" ht="12.75">
      <c r="A76" s="11"/>
      <c r="B76" s="24" t="s">
        <v>145</v>
      </c>
      <c r="C76" s="71">
        <v>0</v>
      </c>
      <c r="D76" s="53">
        <v>20.28893334</v>
      </c>
      <c r="E76" s="45">
        <v>0</v>
      </c>
      <c r="F76" s="45">
        <v>0</v>
      </c>
      <c r="G76" s="54">
        <v>0</v>
      </c>
      <c r="H76" s="71">
        <v>9.669569897</v>
      </c>
      <c r="I76" s="45">
        <v>11.321240295</v>
      </c>
      <c r="J76" s="45">
        <v>0</v>
      </c>
      <c r="K76" s="45">
        <v>0</v>
      </c>
      <c r="L76" s="54">
        <v>15.983567505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3.287354453</v>
      </c>
      <c r="S76" s="45">
        <v>20.572901564</v>
      </c>
      <c r="T76" s="45">
        <v>0</v>
      </c>
      <c r="U76" s="45">
        <v>0</v>
      </c>
      <c r="V76" s="54">
        <v>5.008962242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</v>
      </c>
      <c r="AC76" s="45">
        <v>0</v>
      </c>
      <c r="AD76" s="45">
        <v>0</v>
      </c>
      <c r="AE76" s="45">
        <v>0</v>
      </c>
      <c r="AF76" s="54">
        <v>0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</v>
      </c>
      <c r="AM76" s="45">
        <v>0</v>
      </c>
      <c r="AN76" s="45">
        <v>0</v>
      </c>
      <c r="AO76" s="45">
        <v>0</v>
      </c>
      <c r="AP76" s="54">
        <v>0</v>
      </c>
      <c r="AQ76" s="71">
        <v>0</v>
      </c>
      <c r="AR76" s="53">
        <v>0</v>
      </c>
      <c r="AS76" s="45">
        <v>0</v>
      </c>
      <c r="AT76" s="45">
        <v>0</v>
      </c>
      <c r="AU76" s="54">
        <v>0</v>
      </c>
      <c r="AV76" s="71">
        <v>116.922685655</v>
      </c>
      <c r="AW76" s="45">
        <v>59.432329106</v>
      </c>
      <c r="AX76" s="45">
        <v>0</v>
      </c>
      <c r="AY76" s="45">
        <v>0</v>
      </c>
      <c r="AZ76" s="54">
        <v>219.86375522300003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47.925945936000005</v>
      </c>
      <c r="BG76" s="53">
        <v>6.9513392629999995</v>
      </c>
      <c r="BH76" s="45">
        <v>0</v>
      </c>
      <c r="BI76" s="45">
        <v>0</v>
      </c>
      <c r="BJ76" s="54">
        <v>40.761262957</v>
      </c>
      <c r="BK76" s="49">
        <v>577.989847436</v>
      </c>
      <c r="BL76" s="27"/>
      <c r="BM76" s="104"/>
    </row>
    <row r="77" spans="1:65" ht="12.75">
      <c r="A77" s="11"/>
      <c r="B77" s="24" t="s">
        <v>146</v>
      </c>
      <c r="C77" s="71">
        <v>0</v>
      </c>
      <c r="D77" s="53">
        <v>0</v>
      </c>
      <c r="E77" s="45">
        <v>0</v>
      </c>
      <c r="F77" s="45">
        <v>0</v>
      </c>
      <c r="G77" s="54">
        <v>0</v>
      </c>
      <c r="H77" s="71">
        <v>2.182067739</v>
      </c>
      <c r="I77" s="45">
        <v>0.0300968</v>
      </c>
      <c r="J77" s="45">
        <v>0</v>
      </c>
      <c r="K77" s="45">
        <v>0</v>
      </c>
      <c r="L77" s="54">
        <v>2.068270189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0.543998456</v>
      </c>
      <c r="S77" s="45">
        <v>0</v>
      </c>
      <c r="T77" s="45">
        <v>0</v>
      </c>
      <c r="U77" s="45">
        <v>0</v>
      </c>
      <c r="V77" s="54">
        <v>0.39727679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</v>
      </c>
      <c r="AC77" s="45">
        <v>0</v>
      </c>
      <c r="AD77" s="45">
        <v>0</v>
      </c>
      <c r="AE77" s="45">
        <v>0</v>
      </c>
      <c r="AF77" s="54">
        <v>0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0.0009900430000000001</v>
      </c>
      <c r="AM77" s="45">
        <v>0</v>
      </c>
      <c r="AN77" s="45">
        <v>0</v>
      </c>
      <c r="AO77" s="45">
        <v>0</v>
      </c>
      <c r="AP77" s="54">
        <v>0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19.953976229</v>
      </c>
      <c r="AW77" s="45">
        <v>5.105578907</v>
      </c>
      <c r="AX77" s="45">
        <v>0</v>
      </c>
      <c r="AY77" s="45">
        <v>0</v>
      </c>
      <c r="AZ77" s="54">
        <v>40.334840318000005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4.56230392</v>
      </c>
      <c r="BG77" s="53">
        <v>0</v>
      </c>
      <c r="BH77" s="45">
        <v>0</v>
      </c>
      <c r="BI77" s="45">
        <v>0</v>
      </c>
      <c r="BJ77" s="54">
        <v>2.987442551</v>
      </c>
      <c r="BK77" s="49">
        <v>78.166841942</v>
      </c>
      <c r="BL77" s="27"/>
      <c r="BM77" s="104"/>
    </row>
    <row r="78" spans="1:65" ht="12.75">
      <c r="A78" s="11"/>
      <c r="B78" s="99" t="s">
        <v>147</v>
      </c>
      <c r="C78" s="71">
        <v>0</v>
      </c>
      <c r="D78" s="53">
        <v>54.459422767</v>
      </c>
      <c r="E78" s="45">
        <v>0</v>
      </c>
      <c r="F78" s="45">
        <v>0</v>
      </c>
      <c r="G78" s="54">
        <v>0</v>
      </c>
      <c r="H78" s="71">
        <v>4.1652024370000005</v>
      </c>
      <c r="I78" s="45">
        <v>35.436051999</v>
      </c>
      <c r="J78" s="45">
        <v>4.845594367</v>
      </c>
      <c r="K78" s="45">
        <v>0</v>
      </c>
      <c r="L78" s="54">
        <v>51.791290733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0.7921699839999999</v>
      </c>
      <c r="S78" s="45">
        <v>5.977816838</v>
      </c>
      <c r="T78" s="45">
        <v>0</v>
      </c>
      <c r="U78" s="45">
        <v>0</v>
      </c>
      <c r="V78" s="54">
        <v>0.8136842980000001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</v>
      </c>
      <c r="AC78" s="45">
        <v>0</v>
      </c>
      <c r="AD78" s="45">
        <v>0</v>
      </c>
      <c r="AE78" s="45">
        <v>0</v>
      </c>
      <c r="AF78" s="54">
        <v>0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</v>
      </c>
      <c r="AM78" s="45">
        <v>0</v>
      </c>
      <c r="AN78" s="45">
        <v>0</v>
      </c>
      <c r="AO78" s="45">
        <v>0</v>
      </c>
      <c r="AP78" s="54">
        <v>0</v>
      </c>
      <c r="AQ78" s="71">
        <v>0</v>
      </c>
      <c r="AR78" s="53">
        <v>0</v>
      </c>
      <c r="AS78" s="45">
        <v>0</v>
      </c>
      <c r="AT78" s="45">
        <v>0</v>
      </c>
      <c r="AU78" s="54">
        <v>0</v>
      </c>
      <c r="AV78" s="71">
        <v>8.240622218</v>
      </c>
      <c r="AW78" s="45">
        <v>34.285596342</v>
      </c>
      <c r="AX78" s="45">
        <v>0</v>
      </c>
      <c r="AY78" s="45">
        <v>0</v>
      </c>
      <c r="AZ78" s="54">
        <v>55.871174993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1.864058537</v>
      </c>
      <c r="BG78" s="53">
        <v>12.65823757</v>
      </c>
      <c r="BH78" s="45">
        <v>0</v>
      </c>
      <c r="BI78" s="45">
        <v>0</v>
      </c>
      <c r="BJ78" s="54">
        <v>22.929946891999997</v>
      </c>
      <c r="BK78" s="49">
        <v>294.13086997499994</v>
      </c>
      <c r="BL78" s="27"/>
      <c r="BM78" s="104"/>
    </row>
    <row r="79" spans="1:65" ht="12.75">
      <c r="A79" s="11"/>
      <c r="B79" s="24" t="s">
        <v>148</v>
      </c>
      <c r="C79" s="71">
        <v>0</v>
      </c>
      <c r="D79" s="53">
        <v>0.711593254</v>
      </c>
      <c r="E79" s="45">
        <v>0</v>
      </c>
      <c r="F79" s="45">
        <v>0</v>
      </c>
      <c r="G79" s="54">
        <v>0</v>
      </c>
      <c r="H79" s="71">
        <v>8.235441872</v>
      </c>
      <c r="I79" s="45">
        <v>7.380486819</v>
      </c>
      <c r="J79" s="45">
        <v>0</v>
      </c>
      <c r="K79" s="45">
        <v>0</v>
      </c>
      <c r="L79" s="54">
        <v>23.094387205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1.9431621019999998</v>
      </c>
      <c r="S79" s="45">
        <v>0.695410297</v>
      </c>
      <c r="T79" s="45">
        <v>0</v>
      </c>
      <c r="U79" s="45">
        <v>0</v>
      </c>
      <c r="V79" s="54">
        <v>2.930890812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0.000621874</v>
      </c>
      <c r="AC79" s="45">
        <v>0</v>
      </c>
      <c r="AD79" s="45">
        <v>0</v>
      </c>
      <c r="AE79" s="45">
        <v>0</v>
      </c>
      <c r="AF79" s="54">
        <v>0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0.007296667999999999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158.93115458999998</v>
      </c>
      <c r="AW79" s="45">
        <v>146.408278574</v>
      </c>
      <c r="AX79" s="45">
        <v>0</v>
      </c>
      <c r="AY79" s="45">
        <v>0</v>
      </c>
      <c r="AZ79" s="54">
        <v>377.521092661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46.474777970000005</v>
      </c>
      <c r="BG79" s="53">
        <v>22.954391182</v>
      </c>
      <c r="BH79" s="45">
        <v>0</v>
      </c>
      <c r="BI79" s="45">
        <v>0</v>
      </c>
      <c r="BJ79" s="54">
        <v>100.34311606400001</v>
      </c>
      <c r="BK79" s="49">
        <v>897.6321019439999</v>
      </c>
      <c r="BM79" s="104"/>
    </row>
    <row r="80" spans="1:65" ht="12.75">
      <c r="A80" s="11"/>
      <c r="B80" s="24" t="s">
        <v>149</v>
      </c>
      <c r="C80" s="71">
        <v>0</v>
      </c>
      <c r="D80" s="53">
        <v>5.687394169</v>
      </c>
      <c r="E80" s="45">
        <v>0</v>
      </c>
      <c r="F80" s="45">
        <v>0</v>
      </c>
      <c r="G80" s="54">
        <v>0</v>
      </c>
      <c r="H80" s="71">
        <v>20.549398019999998</v>
      </c>
      <c r="I80" s="45">
        <v>6.909757773000001</v>
      </c>
      <c r="J80" s="45">
        <v>0</v>
      </c>
      <c r="K80" s="45">
        <v>0</v>
      </c>
      <c r="L80" s="54">
        <v>7.803461396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7.132440224</v>
      </c>
      <c r="S80" s="45">
        <v>0</v>
      </c>
      <c r="T80" s="45">
        <v>0</v>
      </c>
      <c r="U80" s="45">
        <v>0</v>
      </c>
      <c r="V80" s="54">
        <v>2.620656919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0.003073603</v>
      </c>
      <c r="AC80" s="45">
        <v>0</v>
      </c>
      <c r="AD80" s="45">
        <v>0</v>
      </c>
      <c r="AE80" s="45">
        <v>0</v>
      </c>
      <c r="AF80" s="54">
        <v>0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0.043649338</v>
      </c>
      <c r="AM80" s="45">
        <v>0</v>
      </c>
      <c r="AN80" s="45">
        <v>0</v>
      </c>
      <c r="AO80" s="45">
        <v>0</v>
      </c>
      <c r="AP80" s="54">
        <v>0</v>
      </c>
      <c r="AQ80" s="71">
        <v>0</v>
      </c>
      <c r="AR80" s="53">
        <v>0</v>
      </c>
      <c r="AS80" s="45">
        <v>0</v>
      </c>
      <c r="AT80" s="45">
        <v>0</v>
      </c>
      <c r="AU80" s="54">
        <v>0</v>
      </c>
      <c r="AV80" s="71">
        <v>31.075724876</v>
      </c>
      <c r="AW80" s="45">
        <v>9.625655765</v>
      </c>
      <c r="AX80" s="45">
        <v>0</v>
      </c>
      <c r="AY80" s="45">
        <v>0</v>
      </c>
      <c r="AZ80" s="54">
        <v>18.870525058000002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10.826602105</v>
      </c>
      <c r="BG80" s="53">
        <v>0.016594494</v>
      </c>
      <c r="BH80" s="45">
        <v>0</v>
      </c>
      <c r="BI80" s="45">
        <v>0</v>
      </c>
      <c r="BJ80" s="54">
        <v>2.621921199</v>
      </c>
      <c r="BK80" s="49">
        <v>123.78685493900001</v>
      </c>
      <c r="BL80" s="27"/>
      <c r="BM80" s="104"/>
    </row>
    <row r="81" spans="1:65" ht="12.75">
      <c r="A81" s="11"/>
      <c r="B81" s="24" t="s">
        <v>150</v>
      </c>
      <c r="C81" s="71">
        <v>0</v>
      </c>
      <c r="D81" s="53">
        <v>0.7764979230000001</v>
      </c>
      <c r="E81" s="45">
        <v>0</v>
      </c>
      <c r="F81" s="45">
        <v>0</v>
      </c>
      <c r="G81" s="54">
        <v>0</v>
      </c>
      <c r="H81" s="71">
        <v>87.907839047</v>
      </c>
      <c r="I81" s="45">
        <v>42.064329681000004</v>
      </c>
      <c r="J81" s="45">
        <v>0</v>
      </c>
      <c r="K81" s="45">
        <v>0</v>
      </c>
      <c r="L81" s="54">
        <v>79.49527269000001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20.501539143</v>
      </c>
      <c r="S81" s="45">
        <v>2.485352911</v>
      </c>
      <c r="T81" s="45">
        <v>0</v>
      </c>
      <c r="U81" s="45">
        <v>0</v>
      </c>
      <c r="V81" s="54">
        <v>7.910284433999999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0.35355955499999997</v>
      </c>
      <c r="AC81" s="45">
        <v>0</v>
      </c>
      <c r="AD81" s="45">
        <v>0</v>
      </c>
      <c r="AE81" s="45">
        <v>0</v>
      </c>
      <c r="AF81" s="54">
        <v>0.001962976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0.10883375699999999</v>
      </c>
      <c r="AM81" s="45">
        <v>0</v>
      </c>
      <c r="AN81" s="45">
        <v>0</v>
      </c>
      <c r="AO81" s="45">
        <v>0</v>
      </c>
      <c r="AP81" s="54">
        <v>0.078562193</v>
      </c>
      <c r="AQ81" s="71">
        <v>0</v>
      </c>
      <c r="AR81" s="53">
        <v>0.229673667</v>
      </c>
      <c r="AS81" s="45">
        <v>0</v>
      </c>
      <c r="AT81" s="45">
        <v>0</v>
      </c>
      <c r="AU81" s="54">
        <v>0</v>
      </c>
      <c r="AV81" s="71">
        <v>1209.6709720200001</v>
      </c>
      <c r="AW81" s="45">
        <v>224.55389423100002</v>
      </c>
      <c r="AX81" s="45">
        <v>0</v>
      </c>
      <c r="AY81" s="45">
        <v>0</v>
      </c>
      <c r="AZ81" s="54">
        <v>589.960106428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245.896474232</v>
      </c>
      <c r="BG81" s="53">
        <v>25.755823108</v>
      </c>
      <c r="BH81" s="45">
        <v>0</v>
      </c>
      <c r="BI81" s="45">
        <v>0</v>
      </c>
      <c r="BJ81" s="54">
        <v>91.04340733300002</v>
      </c>
      <c r="BK81" s="49">
        <v>2628.7943853290008</v>
      </c>
      <c r="BL81" s="27"/>
      <c r="BM81" s="104"/>
    </row>
    <row r="82" spans="1:65" ht="12.75">
      <c r="A82" s="11"/>
      <c r="B82" s="24" t="s">
        <v>151</v>
      </c>
      <c r="C82" s="71">
        <v>0</v>
      </c>
      <c r="D82" s="53">
        <v>76.99097111</v>
      </c>
      <c r="E82" s="45">
        <v>0</v>
      </c>
      <c r="F82" s="45">
        <v>0</v>
      </c>
      <c r="G82" s="54">
        <v>0</v>
      </c>
      <c r="H82" s="71">
        <v>168.646232289</v>
      </c>
      <c r="I82" s="45">
        <v>139.04964279900003</v>
      </c>
      <c r="J82" s="45">
        <v>0</v>
      </c>
      <c r="K82" s="45">
        <v>0</v>
      </c>
      <c r="L82" s="54">
        <v>347.107699604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43.562098797000004</v>
      </c>
      <c r="S82" s="45">
        <v>45.426688956</v>
      </c>
      <c r="T82" s="45">
        <v>0</v>
      </c>
      <c r="U82" s="45">
        <v>0</v>
      </c>
      <c r="V82" s="54">
        <v>23.836437818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0.40026508</v>
      </c>
      <c r="AC82" s="45">
        <v>0</v>
      </c>
      <c r="AD82" s="45">
        <v>0</v>
      </c>
      <c r="AE82" s="45">
        <v>0</v>
      </c>
      <c r="AF82" s="54">
        <v>0.0019485740000000002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0.26789357599999997</v>
      </c>
      <c r="AM82" s="45">
        <v>0</v>
      </c>
      <c r="AN82" s="45">
        <v>0</v>
      </c>
      <c r="AO82" s="45">
        <v>0</v>
      </c>
      <c r="AP82" s="54">
        <v>0</v>
      </c>
      <c r="AQ82" s="71">
        <v>0</v>
      </c>
      <c r="AR82" s="53">
        <v>0</v>
      </c>
      <c r="AS82" s="45">
        <v>0</v>
      </c>
      <c r="AT82" s="45">
        <v>0</v>
      </c>
      <c r="AU82" s="54">
        <v>0</v>
      </c>
      <c r="AV82" s="71">
        <v>1755.625467771</v>
      </c>
      <c r="AW82" s="45">
        <v>329.930975845</v>
      </c>
      <c r="AX82" s="45">
        <v>0</v>
      </c>
      <c r="AY82" s="45">
        <v>0</v>
      </c>
      <c r="AZ82" s="54">
        <v>2053.8587777420003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519.316272724</v>
      </c>
      <c r="BG82" s="53">
        <v>51.095293223</v>
      </c>
      <c r="BH82" s="45">
        <v>0</v>
      </c>
      <c r="BI82" s="45">
        <v>0</v>
      </c>
      <c r="BJ82" s="54">
        <v>220.945074093</v>
      </c>
      <c r="BK82" s="49">
        <v>5776.061740001</v>
      </c>
      <c r="BM82" s="104"/>
    </row>
    <row r="83" spans="1:65" ht="12.75">
      <c r="A83" s="11"/>
      <c r="B83" s="24" t="s">
        <v>152</v>
      </c>
      <c r="C83" s="71">
        <v>0</v>
      </c>
      <c r="D83" s="53">
        <v>272.167787729</v>
      </c>
      <c r="E83" s="45">
        <v>0</v>
      </c>
      <c r="F83" s="45">
        <v>0</v>
      </c>
      <c r="G83" s="54">
        <v>0</v>
      </c>
      <c r="H83" s="71">
        <v>5.927609294</v>
      </c>
      <c r="I83" s="45">
        <v>53.85444367</v>
      </c>
      <c r="J83" s="45">
        <v>0</v>
      </c>
      <c r="K83" s="45">
        <v>0</v>
      </c>
      <c r="L83" s="54">
        <v>185.751548774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1.9960060540000002</v>
      </c>
      <c r="S83" s="45">
        <v>4.383650622</v>
      </c>
      <c r="T83" s="45">
        <v>0</v>
      </c>
      <c r="U83" s="45">
        <v>0</v>
      </c>
      <c r="V83" s="54">
        <v>4.105534532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0.044971291999999996</v>
      </c>
      <c r="AC83" s="45">
        <v>0</v>
      </c>
      <c r="AD83" s="45">
        <v>0</v>
      </c>
      <c r="AE83" s="45">
        <v>0</v>
      </c>
      <c r="AF83" s="54">
        <v>0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0.002083744</v>
      </c>
      <c r="AM83" s="45">
        <v>0</v>
      </c>
      <c r="AN83" s="45">
        <v>0</v>
      </c>
      <c r="AO83" s="45">
        <v>0</v>
      </c>
      <c r="AP83" s="54">
        <v>0</v>
      </c>
      <c r="AQ83" s="71">
        <v>0</v>
      </c>
      <c r="AR83" s="53">
        <v>0</v>
      </c>
      <c r="AS83" s="45">
        <v>0</v>
      </c>
      <c r="AT83" s="45">
        <v>0</v>
      </c>
      <c r="AU83" s="54">
        <v>0</v>
      </c>
      <c r="AV83" s="71">
        <v>126.064339251</v>
      </c>
      <c r="AW83" s="45">
        <v>98.52460085400001</v>
      </c>
      <c r="AX83" s="45">
        <v>0</v>
      </c>
      <c r="AY83" s="45">
        <v>0</v>
      </c>
      <c r="AZ83" s="54">
        <v>485.63467859400004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36.709237400000006</v>
      </c>
      <c r="BG83" s="53">
        <v>24.046509381</v>
      </c>
      <c r="BH83" s="45">
        <v>0</v>
      </c>
      <c r="BI83" s="45">
        <v>0</v>
      </c>
      <c r="BJ83" s="54">
        <v>56.814058962000004</v>
      </c>
      <c r="BK83" s="49">
        <v>1356.027060153</v>
      </c>
      <c r="BL83" s="27"/>
      <c r="BM83" s="104"/>
    </row>
    <row r="84" spans="1:65" ht="12.75">
      <c r="A84" s="11"/>
      <c r="B84" s="24" t="s">
        <v>153</v>
      </c>
      <c r="C84" s="71">
        <v>0</v>
      </c>
      <c r="D84" s="53">
        <v>72.879491476</v>
      </c>
      <c r="E84" s="45">
        <v>0</v>
      </c>
      <c r="F84" s="45">
        <v>0</v>
      </c>
      <c r="G84" s="54">
        <v>0</v>
      </c>
      <c r="H84" s="71">
        <v>63.962489047000005</v>
      </c>
      <c r="I84" s="45">
        <v>136.011796744</v>
      </c>
      <c r="J84" s="45">
        <v>0</v>
      </c>
      <c r="K84" s="45">
        <v>0</v>
      </c>
      <c r="L84" s="54">
        <v>131.80188351799998</v>
      </c>
      <c r="M84" s="71">
        <v>0</v>
      </c>
      <c r="N84" s="53">
        <v>0</v>
      </c>
      <c r="O84" s="45">
        <v>0</v>
      </c>
      <c r="P84" s="45">
        <v>0</v>
      </c>
      <c r="Q84" s="54">
        <v>0</v>
      </c>
      <c r="R84" s="71">
        <v>16.893280201000003</v>
      </c>
      <c r="S84" s="45">
        <v>4.758073767</v>
      </c>
      <c r="T84" s="45">
        <v>0</v>
      </c>
      <c r="U84" s="45">
        <v>0</v>
      </c>
      <c r="V84" s="54">
        <v>6.299190198</v>
      </c>
      <c r="W84" s="71">
        <v>0</v>
      </c>
      <c r="X84" s="45">
        <v>0</v>
      </c>
      <c r="Y84" s="45">
        <v>0</v>
      </c>
      <c r="Z84" s="45">
        <v>0</v>
      </c>
      <c r="AA84" s="54">
        <v>0</v>
      </c>
      <c r="AB84" s="71">
        <v>0.130574098</v>
      </c>
      <c r="AC84" s="45">
        <v>0</v>
      </c>
      <c r="AD84" s="45">
        <v>0</v>
      </c>
      <c r="AE84" s="45">
        <v>0</v>
      </c>
      <c r="AF84" s="54">
        <v>0</v>
      </c>
      <c r="AG84" s="71">
        <v>0</v>
      </c>
      <c r="AH84" s="45">
        <v>0</v>
      </c>
      <c r="AI84" s="45">
        <v>0</v>
      </c>
      <c r="AJ84" s="45">
        <v>0</v>
      </c>
      <c r="AK84" s="54">
        <v>0</v>
      </c>
      <c r="AL84" s="71">
        <v>0.10132381500000001</v>
      </c>
      <c r="AM84" s="45">
        <v>0</v>
      </c>
      <c r="AN84" s="45">
        <v>0</v>
      </c>
      <c r="AO84" s="45">
        <v>0</v>
      </c>
      <c r="AP84" s="54">
        <v>0</v>
      </c>
      <c r="AQ84" s="71">
        <v>0</v>
      </c>
      <c r="AR84" s="53">
        <v>22.961389446000002</v>
      </c>
      <c r="AS84" s="45">
        <v>0</v>
      </c>
      <c r="AT84" s="45">
        <v>0</v>
      </c>
      <c r="AU84" s="54">
        <v>0</v>
      </c>
      <c r="AV84" s="71">
        <v>632.6185575039999</v>
      </c>
      <c r="AW84" s="45">
        <v>143.92989437199998</v>
      </c>
      <c r="AX84" s="45">
        <v>0</v>
      </c>
      <c r="AY84" s="45">
        <v>0</v>
      </c>
      <c r="AZ84" s="54">
        <v>689.736153508</v>
      </c>
      <c r="BA84" s="71">
        <v>0</v>
      </c>
      <c r="BB84" s="53">
        <v>0</v>
      </c>
      <c r="BC84" s="45">
        <v>0</v>
      </c>
      <c r="BD84" s="45">
        <v>0</v>
      </c>
      <c r="BE84" s="54">
        <v>0</v>
      </c>
      <c r="BF84" s="71">
        <v>136.995725407</v>
      </c>
      <c r="BG84" s="53">
        <v>14.952435278</v>
      </c>
      <c r="BH84" s="45">
        <v>0</v>
      </c>
      <c r="BI84" s="45">
        <v>0</v>
      </c>
      <c r="BJ84" s="54">
        <v>51.224826468</v>
      </c>
      <c r="BK84" s="49">
        <v>2125.257084847</v>
      </c>
      <c r="BM84" s="104"/>
    </row>
    <row r="85" spans="1:65" ht="12.75">
      <c r="A85" s="11"/>
      <c r="B85" s="24" t="s">
        <v>179</v>
      </c>
      <c r="C85" s="71">
        <v>0</v>
      </c>
      <c r="D85" s="53">
        <v>0.522296667</v>
      </c>
      <c r="E85" s="45">
        <v>0</v>
      </c>
      <c r="F85" s="45">
        <v>0</v>
      </c>
      <c r="G85" s="54">
        <v>0</v>
      </c>
      <c r="H85" s="71">
        <v>3.3201453130000003</v>
      </c>
      <c r="I85" s="45">
        <v>7.40072196</v>
      </c>
      <c r="J85" s="45">
        <v>5.039527852</v>
      </c>
      <c r="K85" s="45">
        <v>0</v>
      </c>
      <c r="L85" s="54">
        <v>3.902319571</v>
      </c>
      <c r="M85" s="71">
        <v>0</v>
      </c>
      <c r="N85" s="53">
        <v>0</v>
      </c>
      <c r="O85" s="45">
        <v>0</v>
      </c>
      <c r="P85" s="45">
        <v>0</v>
      </c>
      <c r="Q85" s="54">
        <v>0</v>
      </c>
      <c r="R85" s="71">
        <v>1.27183544</v>
      </c>
      <c r="S85" s="45">
        <v>0.086044971</v>
      </c>
      <c r="T85" s="45">
        <v>0</v>
      </c>
      <c r="U85" s="45">
        <v>0</v>
      </c>
      <c r="V85" s="54">
        <v>5.209059239999999</v>
      </c>
      <c r="W85" s="71">
        <v>0</v>
      </c>
      <c r="X85" s="45">
        <v>0</v>
      </c>
      <c r="Y85" s="45">
        <v>0</v>
      </c>
      <c r="Z85" s="45">
        <v>0</v>
      </c>
      <c r="AA85" s="54">
        <v>0</v>
      </c>
      <c r="AB85" s="71">
        <v>0.002308384</v>
      </c>
      <c r="AC85" s="45">
        <v>0</v>
      </c>
      <c r="AD85" s="45">
        <v>0</v>
      </c>
      <c r="AE85" s="45">
        <v>0</v>
      </c>
      <c r="AF85" s="54">
        <v>0</v>
      </c>
      <c r="AG85" s="71">
        <v>0</v>
      </c>
      <c r="AH85" s="45">
        <v>0</v>
      </c>
      <c r="AI85" s="45">
        <v>0</v>
      </c>
      <c r="AJ85" s="45">
        <v>0</v>
      </c>
      <c r="AK85" s="54">
        <v>0</v>
      </c>
      <c r="AL85" s="71">
        <v>0.006027187000000001</v>
      </c>
      <c r="AM85" s="45">
        <v>0</v>
      </c>
      <c r="AN85" s="45">
        <v>0</v>
      </c>
      <c r="AO85" s="45">
        <v>0</v>
      </c>
      <c r="AP85" s="54">
        <v>0</v>
      </c>
      <c r="AQ85" s="71">
        <v>0</v>
      </c>
      <c r="AR85" s="53">
        <v>0</v>
      </c>
      <c r="AS85" s="45">
        <v>0</v>
      </c>
      <c r="AT85" s="45">
        <v>0</v>
      </c>
      <c r="AU85" s="54">
        <v>0</v>
      </c>
      <c r="AV85" s="71">
        <v>47.299872929</v>
      </c>
      <c r="AW85" s="45">
        <v>15.258457035</v>
      </c>
      <c r="AX85" s="45">
        <v>0</v>
      </c>
      <c r="AY85" s="45">
        <v>0</v>
      </c>
      <c r="AZ85" s="54">
        <v>52.17163329700001</v>
      </c>
      <c r="BA85" s="71">
        <v>0</v>
      </c>
      <c r="BB85" s="53">
        <v>0</v>
      </c>
      <c r="BC85" s="45">
        <v>0</v>
      </c>
      <c r="BD85" s="45">
        <v>0</v>
      </c>
      <c r="BE85" s="54">
        <v>0</v>
      </c>
      <c r="BF85" s="71">
        <v>24.215161232000003</v>
      </c>
      <c r="BG85" s="53">
        <v>1.566598917</v>
      </c>
      <c r="BH85" s="45">
        <v>0</v>
      </c>
      <c r="BI85" s="45">
        <v>0</v>
      </c>
      <c r="BJ85" s="54">
        <v>19.827368534</v>
      </c>
      <c r="BK85" s="49">
        <v>187.09937852900003</v>
      </c>
      <c r="BM85" s="104"/>
    </row>
    <row r="86" spans="1:65" ht="12.75">
      <c r="A86" s="11"/>
      <c r="B86" s="24" t="s">
        <v>154</v>
      </c>
      <c r="C86" s="71">
        <v>0</v>
      </c>
      <c r="D86" s="53">
        <v>0.8881691289999999</v>
      </c>
      <c r="E86" s="45">
        <v>0</v>
      </c>
      <c r="F86" s="45">
        <v>0</v>
      </c>
      <c r="G86" s="54">
        <v>0</v>
      </c>
      <c r="H86" s="71">
        <v>299.130360193</v>
      </c>
      <c r="I86" s="45">
        <v>98.580649277</v>
      </c>
      <c r="J86" s="45">
        <v>5.072252246</v>
      </c>
      <c r="K86" s="45">
        <v>0</v>
      </c>
      <c r="L86" s="54">
        <v>292.598965535</v>
      </c>
      <c r="M86" s="71">
        <v>0</v>
      </c>
      <c r="N86" s="53">
        <v>0</v>
      </c>
      <c r="O86" s="45">
        <v>0</v>
      </c>
      <c r="P86" s="45">
        <v>0</v>
      </c>
      <c r="Q86" s="54">
        <v>0</v>
      </c>
      <c r="R86" s="71">
        <v>106.233286674</v>
      </c>
      <c r="S86" s="45">
        <v>0.9510757459999999</v>
      </c>
      <c r="T86" s="45">
        <v>0</v>
      </c>
      <c r="U86" s="45">
        <v>0</v>
      </c>
      <c r="V86" s="54">
        <v>23.465864585000002</v>
      </c>
      <c r="W86" s="71">
        <v>0</v>
      </c>
      <c r="X86" s="45">
        <v>0</v>
      </c>
      <c r="Y86" s="45">
        <v>0</v>
      </c>
      <c r="Z86" s="45">
        <v>0</v>
      </c>
      <c r="AA86" s="54">
        <v>0</v>
      </c>
      <c r="AB86" s="71">
        <v>1.599335378</v>
      </c>
      <c r="AC86" s="45">
        <v>0</v>
      </c>
      <c r="AD86" s="45">
        <v>0</v>
      </c>
      <c r="AE86" s="45">
        <v>0</v>
      </c>
      <c r="AF86" s="54">
        <v>0.07834748</v>
      </c>
      <c r="AG86" s="71">
        <v>0</v>
      </c>
      <c r="AH86" s="45">
        <v>0</v>
      </c>
      <c r="AI86" s="45">
        <v>0</v>
      </c>
      <c r="AJ86" s="45">
        <v>0</v>
      </c>
      <c r="AK86" s="54">
        <v>0</v>
      </c>
      <c r="AL86" s="71">
        <v>1.09890785</v>
      </c>
      <c r="AM86" s="45">
        <v>0</v>
      </c>
      <c r="AN86" s="45">
        <v>0</v>
      </c>
      <c r="AO86" s="45">
        <v>0</v>
      </c>
      <c r="AP86" s="54">
        <v>0</v>
      </c>
      <c r="AQ86" s="71">
        <v>0</v>
      </c>
      <c r="AR86" s="53">
        <v>0</v>
      </c>
      <c r="AS86" s="45">
        <v>0</v>
      </c>
      <c r="AT86" s="45">
        <v>0</v>
      </c>
      <c r="AU86" s="54">
        <v>0</v>
      </c>
      <c r="AV86" s="71">
        <v>2689.463263696</v>
      </c>
      <c r="AW86" s="45">
        <v>244.036627795</v>
      </c>
      <c r="AX86" s="45">
        <v>0</v>
      </c>
      <c r="AY86" s="45">
        <v>0</v>
      </c>
      <c r="AZ86" s="54">
        <v>1318.030517606</v>
      </c>
      <c r="BA86" s="71">
        <v>0</v>
      </c>
      <c r="BB86" s="53">
        <v>0</v>
      </c>
      <c r="BC86" s="45">
        <v>0</v>
      </c>
      <c r="BD86" s="45">
        <v>0</v>
      </c>
      <c r="BE86" s="54">
        <v>0</v>
      </c>
      <c r="BF86" s="71">
        <v>814.566503767</v>
      </c>
      <c r="BG86" s="53">
        <v>40.930500501</v>
      </c>
      <c r="BH86" s="45">
        <v>0</v>
      </c>
      <c r="BI86" s="45">
        <v>0</v>
      </c>
      <c r="BJ86" s="54">
        <v>163.743784172</v>
      </c>
      <c r="BK86" s="49">
        <v>6100.46841163</v>
      </c>
      <c r="BL86" s="27"/>
      <c r="BM86" s="104"/>
    </row>
    <row r="87" spans="1:65" ht="12" customHeight="1">
      <c r="A87" s="11"/>
      <c r="B87" s="24" t="s">
        <v>155</v>
      </c>
      <c r="C87" s="71">
        <v>0</v>
      </c>
      <c r="D87" s="53">
        <v>0.89762595</v>
      </c>
      <c r="E87" s="45">
        <v>0</v>
      </c>
      <c r="F87" s="45">
        <v>0</v>
      </c>
      <c r="G87" s="54">
        <v>0</v>
      </c>
      <c r="H87" s="71">
        <v>79.69783906699999</v>
      </c>
      <c r="I87" s="45">
        <v>3.2493992499999997</v>
      </c>
      <c r="J87" s="45">
        <v>0</v>
      </c>
      <c r="K87" s="45">
        <v>0</v>
      </c>
      <c r="L87" s="54">
        <v>39.448361735999995</v>
      </c>
      <c r="M87" s="71">
        <v>0</v>
      </c>
      <c r="N87" s="53">
        <v>0</v>
      </c>
      <c r="O87" s="45">
        <v>0</v>
      </c>
      <c r="P87" s="45">
        <v>0</v>
      </c>
      <c r="Q87" s="54">
        <v>0</v>
      </c>
      <c r="R87" s="71">
        <v>31.725007743</v>
      </c>
      <c r="S87" s="45">
        <v>0.001932183</v>
      </c>
      <c r="T87" s="45">
        <v>0</v>
      </c>
      <c r="U87" s="45">
        <v>0</v>
      </c>
      <c r="V87" s="54">
        <v>3.7780409930000003</v>
      </c>
      <c r="W87" s="71">
        <v>0</v>
      </c>
      <c r="X87" s="45">
        <v>0</v>
      </c>
      <c r="Y87" s="45">
        <v>0</v>
      </c>
      <c r="Z87" s="45">
        <v>0</v>
      </c>
      <c r="AA87" s="54">
        <v>0</v>
      </c>
      <c r="AB87" s="71">
        <v>0.100804351</v>
      </c>
      <c r="AC87" s="45">
        <v>0</v>
      </c>
      <c r="AD87" s="45">
        <v>0</v>
      </c>
      <c r="AE87" s="45">
        <v>0</v>
      </c>
      <c r="AF87" s="54">
        <v>0</v>
      </c>
      <c r="AG87" s="71">
        <v>0</v>
      </c>
      <c r="AH87" s="45">
        <v>0</v>
      </c>
      <c r="AI87" s="45">
        <v>0</v>
      </c>
      <c r="AJ87" s="45">
        <v>0</v>
      </c>
      <c r="AK87" s="54">
        <v>0</v>
      </c>
      <c r="AL87" s="71">
        <v>0.051301694</v>
      </c>
      <c r="AM87" s="45">
        <v>0</v>
      </c>
      <c r="AN87" s="45">
        <v>0</v>
      </c>
      <c r="AO87" s="45">
        <v>0</v>
      </c>
      <c r="AP87" s="54">
        <v>0</v>
      </c>
      <c r="AQ87" s="71">
        <v>0</v>
      </c>
      <c r="AR87" s="53">
        <v>0</v>
      </c>
      <c r="AS87" s="45">
        <v>0</v>
      </c>
      <c r="AT87" s="45">
        <v>0</v>
      </c>
      <c r="AU87" s="54">
        <v>0</v>
      </c>
      <c r="AV87" s="71">
        <v>140.51362668000002</v>
      </c>
      <c r="AW87" s="45">
        <v>6.420026172</v>
      </c>
      <c r="AX87" s="45">
        <v>0</v>
      </c>
      <c r="AY87" s="45">
        <v>0</v>
      </c>
      <c r="AZ87" s="54">
        <v>39.873047774999996</v>
      </c>
      <c r="BA87" s="71">
        <v>0</v>
      </c>
      <c r="BB87" s="53">
        <v>0</v>
      </c>
      <c r="BC87" s="45">
        <v>0</v>
      </c>
      <c r="BD87" s="45">
        <v>0</v>
      </c>
      <c r="BE87" s="54">
        <v>0</v>
      </c>
      <c r="BF87" s="71">
        <v>52.175592605000006</v>
      </c>
      <c r="BG87" s="53">
        <v>0.903971625</v>
      </c>
      <c r="BH87" s="45">
        <v>0</v>
      </c>
      <c r="BI87" s="45">
        <v>0</v>
      </c>
      <c r="BJ87" s="54">
        <v>7.6712978210000005</v>
      </c>
      <c r="BK87" s="49">
        <v>406.50787564499996</v>
      </c>
      <c r="BL87" s="27"/>
      <c r="BM87" s="104"/>
    </row>
    <row r="88" spans="1:65" ht="12" customHeight="1">
      <c r="A88" s="11"/>
      <c r="B88" s="24" t="s">
        <v>176</v>
      </c>
      <c r="C88" s="71">
        <v>0</v>
      </c>
      <c r="D88" s="53">
        <v>0.541215834</v>
      </c>
      <c r="E88" s="45">
        <v>0</v>
      </c>
      <c r="F88" s="45">
        <v>0</v>
      </c>
      <c r="G88" s="54">
        <v>0</v>
      </c>
      <c r="H88" s="71">
        <v>1.280595151</v>
      </c>
      <c r="I88" s="45">
        <v>2.5986740399999997</v>
      </c>
      <c r="J88" s="45">
        <v>0</v>
      </c>
      <c r="K88" s="45">
        <v>0</v>
      </c>
      <c r="L88" s="54">
        <v>2.566447948</v>
      </c>
      <c r="M88" s="71">
        <v>0</v>
      </c>
      <c r="N88" s="53">
        <v>0</v>
      </c>
      <c r="O88" s="45">
        <v>0</v>
      </c>
      <c r="P88" s="45">
        <v>0</v>
      </c>
      <c r="Q88" s="54">
        <v>0</v>
      </c>
      <c r="R88" s="71">
        <v>0.771772106</v>
      </c>
      <c r="S88" s="45">
        <v>0.253944048</v>
      </c>
      <c r="T88" s="45">
        <v>0</v>
      </c>
      <c r="U88" s="45">
        <v>0</v>
      </c>
      <c r="V88" s="54">
        <v>1.257978262</v>
      </c>
      <c r="W88" s="71">
        <v>0</v>
      </c>
      <c r="X88" s="45">
        <v>0</v>
      </c>
      <c r="Y88" s="45">
        <v>0</v>
      </c>
      <c r="Z88" s="45">
        <v>0</v>
      </c>
      <c r="AA88" s="54">
        <v>0</v>
      </c>
      <c r="AB88" s="71">
        <v>0</v>
      </c>
      <c r="AC88" s="45">
        <v>0</v>
      </c>
      <c r="AD88" s="45">
        <v>0</v>
      </c>
      <c r="AE88" s="45">
        <v>0</v>
      </c>
      <c r="AF88" s="54">
        <v>0</v>
      </c>
      <c r="AG88" s="71">
        <v>0</v>
      </c>
      <c r="AH88" s="45">
        <v>0</v>
      </c>
      <c r="AI88" s="45">
        <v>0</v>
      </c>
      <c r="AJ88" s="45">
        <v>0</v>
      </c>
      <c r="AK88" s="54">
        <v>0</v>
      </c>
      <c r="AL88" s="71">
        <v>0</v>
      </c>
      <c r="AM88" s="45">
        <v>0</v>
      </c>
      <c r="AN88" s="45">
        <v>0</v>
      </c>
      <c r="AO88" s="45">
        <v>0</v>
      </c>
      <c r="AP88" s="54">
        <v>0</v>
      </c>
      <c r="AQ88" s="71">
        <v>0</v>
      </c>
      <c r="AR88" s="53">
        <v>0</v>
      </c>
      <c r="AS88" s="45">
        <v>0</v>
      </c>
      <c r="AT88" s="45">
        <v>0</v>
      </c>
      <c r="AU88" s="54">
        <v>0</v>
      </c>
      <c r="AV88" s="71">
        <v>2.325228951</v>
      </c>
      <c r="AW88" s="45">
        <v>1.056561499</v>
      </c>
      <c r="AX88" s="45">
        <v>0</v>
      </c>
      <c r="AY88" s="45">
        <v>0</v>
      </c>
      <c r="AZ88" s="54">
        <v>3.029044198</v>
      </c>
      <c r="BA88" s="71">
        <v>0</v>
      </c>
      <c r="BB88" s="53">
        <v>0</v>
      </c>
      <c r="BC88" s="45">
        <v>0</v>
      </c>
      <c r="BD88" s="45">
        <v>0</v>
      </c>
      <c r="BE88" s="54">
        <v>0</v>
      </c>
      <c r="BF88" s="71">
        <v>0.7783481400000001</v>
      </c>
      <c r="BG88" s="53">
        <v>0.0009582620000000001</v>
      </c>
      <c r="BH88" s="45">
        <v>0</v>
      </c>
      <c r="BI88" s="45">
        <v>0</v>
      </c>
      <c r="BJ88" s="54">
        <v>0.248639702</v>
      </c>
      <c r="BK88" s="49">
        <v>16.709408140999997</v>
      </c>
      <c r="BL88" s="27"/>
      <c r="BM88" s="104"/>
    </row>
    <row r="89" spans="1:65" ht="12" customHeight="1">
      <c r="A89" s="11"/>
      <c r="B89" s="24" t="s">
        <v>177</v>
      </c>
      <c r="C89" s="71">
        <v>0</v>
      </c>
      <c r="D89" s="53">
        <v>0.542352667</v>
      </c>
      <c r="E89" s="45">
        <v>0</v>
      </c>
      <c r="F89" s="45">
        <v>0</v>
      </c>
      <c r="G89" s="54">
        <v>0</v>
      </c>
      <c r="H89" s="71">
        <v>2.069086621</v>
      </c>
      <c r="I89" s="45">
        <v>0.759181606</v>
      </c>
      <c r="J89" s="45">
        <v>0</v>
      </c>
      <c r="K89" s="45">
        <v>0</v>
      </c>
      <c r="L89" s="54">
        <v>4.629058018</v>
      </c>
      <c r="M89" s="71">
        <v>0</v>
      </c>
      <c r="N89" s="53">
        <v>0</v>
      </c>
      <c r="O89" s="45">
        <v>0</v>
      </c>
      <c r="P89" s="45">
        <v>0</v>
      </c>
      <c r="Q89" s="54">
        <v>0</v>
      </c>
      <c r="R89" s="71">
        <v>0.365728877</v>
      </c>
      <c r="S89" s="45">
        <v>0.216941067</v>
      </c>
      <c r="T89" s="45">
        <v>0</v>
      </c>
      <c r="U89" s="45">
        <v>0</v>
      </c>
      <c r="V89" s="54">
        <v>0.839569309</v>
      </c>
      <c r="W89" s="71">
        <v>0</v>
      </c>
      <c r="X89" s="45">
        <v>0</v>
      </c>
      <c r="Y89" s="45">
        <v>0</v>
      </c>
      <c r="Z89" s="45">
        <v>0</v>
      </c>
      <c r="AA89" s="54">
        <v>0</v>
      </c>
      <c r="AB89" s="71">
        <v>0.000402756</v>
      </c>
      <c r="AC89" s="45">
        <v>0</v>
      </c>
      <c r="AD89" s="45">
        <v>0</v>
      </c>
      <c r="AE89" s="45">
        <v>0</v>
      </c>
      <c r="AF89" s="54">
        <v>0</v>
      </c>
      <c r="AG89" s="71">
        <v>0</v>
      </c>
      <c r="AH89" s="45">
        <v>0</v>
      </c>
      <c r="AI89" s="45">
        <v>0</v>
      </c>
      <c r="AJ89" s="45">
        <v>0</v>
      </c>
      <c r="AK89" s="54">
        <v>0</v>
      </c>
      <c r="AL89" s="71">
        <v>0.000216846</v>
      </c>
      <c r="AM89" s="45">
        <v>0</v>
      </c>
      <c r="AN89" s="45">
        <v>0</v>
      </c>
      <c r="AO89" s="45">
        <v>0</v>
      </c>
      <c r="AP89" s="54">
        <v>0</v>
      </c>
      <c r="AQ89" s="71">
        <v>0</v>
      </c>
      <c r="AR89" s="53">
        <v>0</v>
      </c>
      <c r="AS89" s="45">
        <v>0</v>
      </c>
      <c r="AT89" s="45">
        <v>0</v>
      </c>
      <c r="AU89" s="54">
        <v>0</v>
      </c>
      <c r="AV89" s="71">
        <v>2.2441498179999995</v>
      </c>
      <c r="AW89" s="45">
        <v>11.280496706000001</v>
      </c>
      <c r="AX89" s="45">
        <v>0</v>
      </c>
      <c r="AY89" s="45">
        <v>0</v>
      </c>
      <c r="AZ89" s="54">
        <v>6.967603981999999</v>
      </c>
      <c r="BA89" s="71">
        <v>0</v>
      </c>
      <c r="BB89" s="53">
        <v>0</v>
      </c>
      <c r="BC89" s="45">
        <v>0</v>
      </c>
      <c r="BD89" s="45">
        <v>0</v>
      </c>
      <c r="BE89" s="54">
        <v>0</v>
      </c>
      <c r="BF89" s="71">
        <v>0.710439372</v>
      </c>
      <c r="BG89" s="53">
        <v>0.759274711</v>
      </c>
      <c r="BH89" s="45">
        <v>0</v>
      </c>
      <c r="BI89" s="45">
        <v>0</v>
      </c>
      <c r="BJ89" s="54">
        <v>0.200650739</v>
      </c>
      <c r="BK89" s="49">
        <v>31.585153095000003</v>
      </c>
      <c r="BL89" s="27"/>
      <c r="BM89" s="104"/>
    </row>
    <row r="90" spans="1:65" ht="12.75">
      <c r="A90" s="11"/>
      <c r="B90" s="24" t="s">
        <v>156</v>
      </c>
      <c r="C90" s="71">
        <v>0</v>
      </c>
      <c r="D90" s="53">
        <v>0.754720945</v>
      </c>
      <c r="E90" s="45">
        <v>0</v>
      </c>
      <c r="F90" s="45">
        <v>0</v>
      </c>
      <c r="G90" s="54">
        <v>0</v>
      </c>
      <c r="H90" s="71">
        <v>505.6700733950001</v>
      </c>
      <c r="I90" s="45">
        <v>16.556131732</v>
      </c>
      <c r="J90" s="45">
        <v>0</v>
      </c>
      <c r="K90" s="45">
        <v>0</v>
      </c>
      <c r="L90" s="54">
        <v>122.76140392399999</v>
      </c>
      <c r="M90" s="71">
        <v>0</v>
      </c>
      <c r="N90" s="53">
        <v>0</v>
      </c>
      <c r="O90" s="45">
        <v>0</v>
      </c>
      <c r="P90" s="45">
        <v>0</v>
      </c>
      <c r="Q90" s="54">
        <v>0</v>
      </c>
      <c r="R90" s="71">
        <v>153.822068789</v>
      </c>
      <c r="S90" s="45">
        <v>0.7288153599999999</v>
      </c>
      <c r="T90" s="45">
        <v>0</v>
      </c>
      <c r="U90" s="45">
        <v>0</v>
      </c>
      <c r="V90" s="54">
        <v>13.550303878000001</v>
      </c>
      <c r="W90" s="71">
        <v>0</v>
      </c>
      <c r="X90" s="45">
        <v>0</v>
      </c>
      <c r="Y90" s="45">
        <v>0</v>
      </c>
      <c r="Z90" s="45">
        <v>0</v>
      </c>
      <c r="AA90" s="54">
        <v>0</v>
      </c>
      <c r="AB90" s="71">
        <v>2.63852371</v>
      </c>
      <c r="AC90" s="45">
        <v>0</v>
      </c>
      <c r="AD90" s="45">
        <v>0</v>
      </c>
      <c r="AE90" s="45">
        <v>0</v>
      </c>
      <c r="AF90" s="54">
        <v>0.00739341</v>
      </c>
      <c r="AG90" s="71">
        <v>0</v>
      </c>
      <c r="AH90" s="45">
        <v>0</v>
      </c>
      <c r="AI90" s="45">
        <v>0</v>
      </c>
      <c r="AJ90" s="45">
        <v>0</v>
      </c>
      <c r="AK90" s="54">
        <v>0</v>
      </c>
      <c r="AL90" s="71">
        <v>1.864184918</v>
      </c>
      <c r="AM90" s="45">
        <v>0</v>
      </c>
      <c r="AN90" s="45">
        <v>0</v>
      </c>
      <c r="AO90" s="45">
        <v>0</v>
      </c>
      <c r="AP90" s="54">
        <v>0</v>
      </c>
      <c r="AQ90" s="71">
        <v>0</v>
      </c>
      <c r="AR90" s="53">
        <v>5.56491</v>
      </c>
      <c r="AS90" s="45">
        <v>0</v>
      </c>
      <c r="AT90" s="45">
        <v>0</v>
      </c>
      <c r="AU90" s="54">
        <v>0</v>
      </c>
      <c r="AV90" s="71">
        <v>2711.19685546</v>
      </c>
      <c r="AW90" s="45">
        <v>101.59005320099999</v>
      </c>
      <c r="AX90" s="45">
        <v>0</v>
      </c>
      <c r="AY90" s="45">
        <v>0</v>
      </c>
      <c r="AZ90" s="54">
        <v>617.995269873</v>
      </c>
      <c r="BA90" s="71">
        <v>0</v>
      </c>
      <c r="BB90" s="53">
        <v>0</v>
      </c>
      <c r="BC90" s="45">
        <v>0</v>
      </c>
      <c r="BD90" s="45">
        <v>0</v>
      </c>
      <c r="BE90" s="54">
        <v>0</v>
      </c>
      <c r="BF90" s="71">
        <v>862.4787141959999</v>
      </c>
      <c r="BG90" s="53">
        <v>11.071241221</v>
      </c>
      <c r="BH90" s="45">
        <v>0</v>
      </c>
      <c r="BI90" s="45">
        <v>0</v>
      </c>
      <c r="BJ90" s="54">
        <v>52.267440618</v>
      </c>
      <c r="BK90" s="49">
        <v>5180.5181046299995</v>
      </c>
      <c r="BL90" s="27"/>
      <c r="BM90" s="104"/>
    </row>
    <row r="91" spans="1:65" ht="12.75">
      <c r="A91" s="11"/>
      <c r="B91" s="24" t="s">
        <v>157</v>
      </c>
      <c r="C91" s="71">
        <v>0</v>
      </c>
      <c r="D91" s="53">
        <v>10.489479209999999</v>
      </c>
      <c r="E91" s="45">
        <v>0</v>
      </c>
      <c r="F91" s="45">
        <v>0</v>
      </c>
      <c r="G91" s="54">
        <v>0</v>
      </c>
      <c r="H91" s="71">
        <v>33.190241543</v>
      </c>
      <c r="I91" s="45">
        <v>2.310300665</v>
      </c>
      <c r="J91" s="45">
        <v>0</v>
      </c>
      <c r="K91" s="45">
        <v>0</v>
      </c>
      <c r="L91" s="54">
        <v>50.401939261</v>
      </c>
      <c r="M91" s="71">
        <v>0</v>
      </c>
      <c r="N91" s="53">
        <v>0</v>
      </c>
      <c r="O91" s="45">
        <v>0</v>
      </c>
      <c r="P91" s="45">
        <v>0</v>
      </c>
      <c r="Q91" s="54">
        <v>0</v>
      </c>
      <c r="R91" s="71">
        <v>7.421306245</v>
      </c>
      <c r="S91" s="45">
        <v>0.9789569560000001</v>
      </c>
      <c r="T91" s="45">
        <v>0</v>
      </c>
      <c r="U91" s="45">
        <v>0</v>
      </c>
      <c r="V91" s="54">
        <v>0.86763469</v>
      </c>
      <c r="W91" s="71">
        <v>0</v>
      </c>
      <c r="X91" s="45">
        <v>0</v>
      </c>
      <c r="Y91" s="45">
        <v>0</v>
      </c>
      <c r="Z91" s="45">
        <v>0</v>
      </c>
      <c r="AA91" s="54">
        <v>0</v>
      </c>
      <c r="AB91" s="71">
        <v>0.7979917700000001</v>
      </c>
      <c r="AC91" s="45">
        <v>0</v>
      </c>
      <c r="AD91" s="45">
        <v>0</v>
      </c>
      <c r="AE91" s="45">
        <v>0</v>
      </c>
      <c r="AF91" s="54">
        <v>0</v>
      </c>
      <c r="AG91" s="71">
        <v>0</v>
      </c>
      <c r="AH91" s="45">
        <v>0</v>
      </c>
      <c r="AI91" s="45">
        <v>0</v>
      </c>
      <c r="AJ91" s="45">
        <v>0</v>
      </c>
      <c r="AK91" s="54">
        <v>0</v>
      </c>
      <c r="AL91" s="71">
        <v>0.26843816</v>
      </c>
      <c r="AM91" s="45">
        <v>0</v>
      </c>
      <c r="AN91" s="45">
        <v>0</v>
      </c>
      <c r="AO91" s="45">
        <v>0</v>
      </c>
      <c r="AP91" s="54">
        <v>0</v>
      </c>
      <c r="AQ91" s="71">
        <v>0</v>
      </c>
      <c r="AR91" s="53">
        <v>0</v>
      </c>
      <c r="AS91" s="45">
        <v>0</v>
      </c>
      <c r="AT91" s="45">
        <v>0</v>
      </c>
      <c r="AU91" s="54">
        <v>0</v>
      </c>
      <c r="AV91" s="71">
        <v>656.2945359775788</v>
      </c>
      <c r="AW91" s="45">
        <v>45.912196043</v>
      </c>
      <c r="AX91" s="45">
        <v>0</v>
      </c>
      <c r="AY91" s="45">
        <v>0</v>
      </c>
      <c r="AZ91" s="54">
        <v>209.21994899</v>
      </c>
      <c r="BA91" s="71">
        <v>0</v>
      </c>
      <c r="BB91" s="53">
        <v>0</v>
      </c>
      <c r="BC91" s="45">
        <v>0</v>
      </c>
      <c r="BD91" s="45">
        <v>0</v>
      </c>
      <c r="BE91" s="54">
        <v>0</v>
      </c>
      <c r="BF91" s="71">
        <v>117.525388107</v>
      </c>
      <c r="BG91" s="53">
        <v>7.2868207179999995</v>
      </c>
      <c r="BH91" s="45">
        <v>0.020562657999999998</v>
      </c>
      <c r="BI91" s="45">
        <v>0</v>
      </c>
      <c r="BJ91" s="54">
        <v>31.796271789</v>
      </c>
      <c r="BK91" s="49">
        <v>1174.7820127825787</v>
      </c>
      <c r="BL91" s="27"/>
      <c r="BM91" s="104"/>
    </row>
    <row r="92" spans="1:65" ht="12.75">
      <c r="A92" s="11"/>
      <c r="B92" s="24" t="s">
        <v>158</v>
      </c>
      <c r="C92" s="71">
        <v>0</v>
      </c>
      <c r="D92" s="53">
        <v>83.132551467</v>
      </c>
      <c r="E92" s="45">
        <v>0</v>
      </c>
      <c r="F92" s="45">
        <v>0</v>
      </c>
      <c r="G92" s="54">
        <v>0</v>
      </c>
      <c r="H92" s="71">
        <v>102.952959491</v>
      </c>
      <c r="I92" s="45">
        <v>31.214713490999998</v>
      </c>
      <c r="J92" s="45">
        <v>0</v>
      </c>
      <c r="K92" s="45">
        <v>0</v>
      </c>
      <c r="L92" s="54">
        <v>185.55388001499998</v>
      </c>
      <c r="M92" s="71">
        <v>0</v>
      </c>
      <c r="N92" s="53">
        <v>0</v>
      </c>
      <c r="O92" s="45">
        <v>0</v>
      </c>
      <c r="P92" s="45">
        <v>0</v>
      </c>
      <c r="Q92" s="54">
        <v>0</v>
      </c>
      <c r="R92" s="71">
        <v>27.924960522000003</v>
      </c>
      <c r="S92" s="45">
        <v>3.040916255</v>
      </c>
      <c r="T92" s="45">
        <v>0</v>
      </c>
      <c r="U92" s="45">
        <v>0</v>
      </c>
      <c r="V92" s="54">
        <v>2.071939247</v>
      </c>
      <c r="W92" s="71">
        <v>0</v>
      </c>
      <c r="X92" s="45">
        <v>0</v>
      </c>
      <c r="Y92" s="45">
        <v>0</v>
      </c>
      <c r="Z92" s="45">
        <v>0</v>
      </c>
      <c r="AA92" s="54">
        <v>0</v>
      </c>
      <c r="AB92" s="71">
        <v>0.788481065</v>
      </c>
      <c r="AC92" s="45">
        <v>0</v>
      </c>
      <c r="AD92" s="45">
        <v>0</v>
      </c>
      <c r="AE92" s="45">
        <v>0</v>
      </c>
      <c r="AF92" s="54">
        <v>0.009321364</v>
      </c>
      <c r="AG92" s="71">
        <v>0</v>
      </c>
      <c r="AH92" s="45">
        <v>0</v>
      </c>
      <c r="AI92" s="45">
        <v>0</v>
      </c>
      <c r="AJ92" s="45">
        <v>0</v>
      </c>
      <c r="AK92" s="54">
        <v>0</v>
      </c>
      <c r="AL92" s="71">
        <v>0.279447622</v>
      </c>
      <c r="AM92" s="45">
        <v>0</v>
      </c>
      <c r="AN92" s="45">
        <v>0</v>
      </c>
      <c r="AO92" s="45">
        <v>0</v>
      </c>
      <c r="AP92" s="54">
        <v>0</v>
      </c>
      <c r="AQ92" s="71">
        <v>0</v>
      </c>
      <c r="AR92" s="53">
        <v>59.068528893999996</v>
      </c>
      <c r="AS92" s="45">
        <v>0</v>
      </c>
      <c r="AT92" s="45">
        <v>0</v>
      </c>
      <c r="AU92" s="54">
        <v>0</v>
      </c>
      <c r="AV92" s="71">
        <v>1437.9909125739998</v>
      </c>
      <c r="AW92" s="45">
        <v>82.472782219</v>
      </c>
      <c r="AX92" s="45">
        <v>0.098996221</v>
      </c>
      <c r="AY92" s="45">
        <v>0</v>
      </c>
      <c r="AZ92" s="54">
        <v>438.255036205</v>
      </c>
      <c r="BA92" s="71">
        <v>0</v>
      </c>
      <c r="BB92" s="53">
        <v>0</v>
      </c>
      <c r="BC92" s="45">
        <v>0</v>
      </c>
      <c r="BD92" s="45">
        <v>0</v>
      </c>
      <c r="BE92" s="54">
        <v>0</v>
      </c>
      <c r="BF92" s="71">
        <v>282.378760283</v>
      </c>
      <c r="BG92" s="53">
        <v>10.971816139000001</v>
      </c>
      <c r="BH92" s="45">
        <v>0</v>
      </c>
      <c r="BI92" s="45">
        <v>0</v>
      </c>
      <c r="BJ92" s="54">
        <v>30.535584110000002</v>
      </c>
      <c r="BK92" s="49">
        <v>2778.7415871840003</v>
      </c>
      <c r="BL92" s="27"/>
      <c r="BM92" s="104"/>
    </row>
    <row r="93" spans="1:65" ht="12.75">
      <c r="A93" s="36"/>
      <c r="B93" s="37" t="s">
        <v>77</v>
      </c>
      <c r="C93" s="79">
        <f>SUM(C75:C92)</f>
        <v>0</v>
      </c>
      <c r="D93" s="79">
        <f>SUM(D75:D92)</f>
        <v>601.730503637</v>
      </c>
      <c r="E93" s="79">
        <f aca="true" t="shared" si="10" ref="E93:BJ93">SUM(E75:E92)</f>
        <v>0</v>
      </c>
      <c r="F93" s="79">
        <f t="shared" si="10"/>
        <v>0</v>
      </c>
      <c r="G93" s="79">
        <f t="shared" si="10"/>
        <v>0</v>
      </c>
      <c r="H93" s="79">
        <f t="shared" si="10"/>
        <v>1398.942951941</v>
      </c>
      <c r="I93" s="79">
        <f t="shared" si="10"/>
        <v>594.727618601</v>
      </c>
      <c r="J93" s="79">
        <f t="shared" si="10"/>
        <v>14.957374465</v>
      </c>
      <c r="K93" s="79">
        <f t="shared" si="10"/>
        <v>0</v>
      </c>
      <c r="L93" s="79">
        <f t="shared" si="10"/>
        <v>1546.8821819219997</v>
      </c>
      <c r="M93" s="79">
        <f t="shared" si="10"/>
        <v>0</v>
      </c>
      <c r="N93" s="79">
        <f t="shared" si="10"/>
        <v>0</v>
      </c>
      <c r="O93" s="79">
        <f t="shared" si="10"/>
        <v>0</v>
      </c>
      <c r="P93" s="79">
        <f t="shared" si="10"/>
        <v>0</v>
      </c>
      <c r="Q93" s="79">
        <f t="shared" si="10"/>
        <v>0</v>
      </c>
      <c r="R93" s="79">
        <f t="shared" si="10"/>
        <v>426.216082251</v>
      </c>
      <c r="S93" s="79">
        <f t="shared" si="10"/>
        <v>90.55852154099999</v>
      </c>
      <c r="T93" s="79">
        <f t="shared" si="10"/>
        <v>0</v>
      </c>
      <c r="U93" s="79">
        <f t="shared" si="10"/>
        <v>0</v>
      </c>
      <c r="V93" s="79">
        <f t="shared" si="10"/>
        <v>104.96330824700001</v>
      </c>
      <c r="W93" s="79">
        <f t="shared" si="10"/>
        <v>0</v>
      </c>
      <c r="X93" s="79">
        <f t="shared" si="10"/>
        <v>0</v>
      </c>
      <c r="Y93" s="79">
        <f t="shared" si="10"/>
        <v>0</v>
      </c>
      <c r="Z93" s="79">
        <f t="shared" si="10"/>
        <v>0</v>
      </c>
      <c r="AA93" s="79">
        <f t="shared" si="10"/>
        <v>0</v>
      </c>
      <c r="AB93" s="79">
        <f t="shared" si="10"/>
        <v>6.860912916</v>
      </c>
      <c r="AC93" s="79">
        <f t="shared" si="10"/>
        <v>0</v>
      </c>
      <c r="AD93" s="79">
        <f t="shared" si="10"/>
        <v>0</v>
      </c>
      <c r="AE93" s="79">
        <f t="shared" si="10"/>
        <v>0</v>
      </c>
      <c r="AF93" s="79">
        <f t="shared" si="10"/>
        <v>0.098973804</v>
      </c>
      <c r="AG93" s="79">
        <f t="shared" si="10"/>
        <v>0</v>
      </c>
      <c r="AH93" s="79">
        <f t="shared" si="10"/>
        <v>0</v>
      </c>
      <c r="AI93" s="79">
        <f t="shared" si="10"/>
        <v>0</v>
      </c>
      <c r="AJ93" s="79">
        <f t="shared" si="10"/>
        <v>0</v>
      </c>
      <c r="AK93" s="79">
        <f t="shared" si="10"/>
        <v>0</v>
      </c>
      <c r="AL93" s="79">
        <f t="shared" si="10"/>
        <v>4.100595218</v>
      </c>
      <c r="AM93" s="79">
        <f t="shared" si="10"/>
        <v>0</v>
      </c>
      <c r="AN93" s="79">
        <f t="shared" si="10"/>
        <v>0</v>
      </c>
      <c r="AO93" s="79">
        <f t="shared" si="10"/>
        <v>0</v>
      </c>
      <c r="AP93" s="79">
        <f t="shared" si="10"/>
        <v>0.078562193</v>
      </c>
      <c r="AQ93" s="79">
        <f t="shared" si="10"/>
        <v>0</v>
      </c>
      <c r="AR93" s="79">
        <f t="shared" si="10"/>
        <v>87.824502007</v>
      </c>
      <c r="AS93" s="79">
        <f t="shared" si="10"/>
        <v>0</v>
      </c>
      <c r="AT93" s="79">
        <f t="shared" si="10"/>
        <v>0</v>
      </c>
      <c r="AU93" s="79">
        <f t="shared" si="10"/>
        <v>0</v>
      </c>
      <c r="AV93" s="79">
        <f t="shared" si="10"/>
        <v>11752.89920617858</v>
      </c>
      <c r="AW93" s="79">
        <f t="shared" si="10"/>
        <v>1561.290876732</v>
      </c>
      <c r="AX93" s="79">
        <f t="shared" si="10"/>
        <v>0.098996221</v>
      </c>
      <c r="AY93" s="79">
        <f t="shared" si="10"/>
        <v>0</v>
      </c>
      <c r="AZ93" s="79">
        <f t="shared" si="10"/>
        <v>7238.867220383</v>
      </c>
      <c r="BA93" s="79">
        <f t="shared" si="10"/>
        <v>0</v>
      </c>
      <c r="BB93" s="79">
        <f t="shared" si="10"/>
        <v>0</v>
      </c>
      <c r="BC93" s="79">
        <f t="shared" si="10"/>
        <v>0</v>
      </c>
      <c r="BD93" s="79">
        <f t="shared" si="10"/>
        <v>0</v>
      </c>
      <c r="BE93" s="79">
        <f t="shared" si="10"/>
        <v>0</v>
      </c>
      <c r="BF93" s="79">
        <f t="shared" si="10"/>
        <v>3206.1875261059995</v>
      </c>
      <c r="BG93" s="79">
        <f t="shared" si="10"/>
        <v>231.921805593</v>
      </c>
      <c r="BH93" s="79">
        <f t="shared" si="10"/>
        <v>0.020562657999999998</v>
      </c>
      <c r="BI93" s="79">
        <f t="shared" si="10"/>
        <v>0</v>
      </c>
      <c r="BJ93" s="79">
        <f t="shared" si="10"/>
        <v>896.3439896490002</v>
      </c>
      <c r="BK93" s="100">
        <f>SUM(C93:BJ93)</f>
        <v>29765.57227226358</v>
      </c>
      <c r="BL93" s="27"/>
      <c r="BM93" s="104"/>
    </row>
    <row r="94" spans="1:65" ht="12.75">
      <c r="A94" s="36"/>
      <c r="B94" s="38" t="s">
        <v>75</v>
      </c>
      <c r="C94" s="50">
        <f aca="true" t="shared" si="11" ref="C94:AH94">+C93+C73</f>
        <v>0</v>
      </c>
      <c r="D94" s="70">
        <f t="shared" si="11"/>
        <v>602.5757832659999</v>
      </c>
      <c r="E94" s="70">
        <f t="shared" si="11"/>
        <v>0</v>
      </c>
      <c r="F94" s="70">
        <f t="shared" si="11"/>
        <v>0</v>
      </c>
      <c r="G94" s="69">
        <f t="shared" si="11"/>
        <v>0</v>
      </c>
      <c r="H94" s="50">
        <f t="shared" si="11"/>
        <v>1891.322088116</v>
      </c>
      <c r="I94" s="70">
        <f t="shared" si="11"/>
        <v>594.752302077</v>
      </c>
      <c r="J94" s="70">
        <f t="shared" si="11"/>
        <v>14.957374465</v>
      </c>
      <c r="K94" s="70">
        <f t="shared" si="11"/>
        <v>0</v>
      </c>
      <c r="L94" s="69">
        <f t="shared" si="11"/>
        <v>1568.0011174749998</v>
      </c>
      <c r="M94" s="50">
        <f t="shared" si="11"/>
        <v>0</v>
      </c>
      <c r="N94" s="70">
        <f t="shared" si="11"/>
        <v>0</v>
      </c>
      <c r="O94" s="70">
        <f t="shared" si="11"/>
        <v>0</v>
      </c>
      <c r="P94" s="70">
        <f t="shared" si="11"/>
        <v>0</v>
      </c>
      <c r="Q94" s="69">
        <f t="shared" si="11"/>
        <v>0</v>
      </c>
      <c r="R94" s="50">
        <f t="shared" si="11"/>
        <v>685.571640286</v>
      </c>
      <c r="S94" s="70">
        <f t="shared" si="11"/>
        <v>90.564272228</v>
      </c>
      <c r="T94" s="70">
        <f t="shared" si="11"/>
        <v>0</v>
      </c>
      <c r="U94" s="70">
        <f t="shared" si="11"/>
        <v>0</v>
      </c>
      <c r="V94" s="69">
        <f t="shared" si="11"/>
        <v>109.29577296400001</v>
      </c>
      <c r="W94" s="50">
        <f t="shared" si="11"/>
        <v>0</v>
      </c>
      <c r="X94" s="70">
        <f t="shared" si="11"/>
        <v>0</v>
      </c>
      <c r="Y94" s="70">
        <f t="shared" si="11"/>
        <v>0</v>
      </c>
      <c r="Z94" s="70">
        <f t="shared" si="11"/>
        <v>0</v>
      </c>
      <c r="AA94" s="69">
        <f t="shared" si="11"/>
        <v>0</v>
      </c>
      <c r="AB94" s="50">
        <f t="shared" si="11"/>
        <v>8.816078961</v>
      </c>
      <c r="AC94" s="70">
        <f t="shared" si="11"/>
        <v>0</v>
      </c>
      <c r="AD94" s="70">
        <f t="shared" si="11"/>
        <v>0</v>
      </c>
      <c r="AE94" s="70">
        <f t="shared" si="11"/>
        <v>0</v>
      </c>
      <c r="AF94" s="69">
        <f t="shared" si="11"/>
        <v>0.108802767</v>
      </c>
      <c r="AG94" s="50">
        <f t="shared" si="11"/>
        <v>0</v>
      </c>
      <c r="AH94" s="70">
        <f t="shared" si="11"/>
        <v>0</v>
      </c>
      <c r="AI94" s="70">
        <f aca="true" t="shared" si="12" ref="AI94:BK94">+AI93+AI73</f>
        <v>0</v>
      </c>
      <c r="AJ94" s="70">
        <f t="shared" si="12"/>
        <v>0</v>
      </c>
      <c r="AK94" s="69">
        <f t="shared" si="12"/>
        <v>0</v>
      </c>
      <c r="AL94" s="50">
        <f t="shared" si="12"/>
        <v>4.8899088619999995</v>
      </c>
      <c r="AM94" s="70">
        <f t="shared" si="12"/>
        <v>0</v>
      </c>
      <c r="AN94" s="70">
        <f t="shared" si="12"/>
        <v>0</v>
      </c>
      <c r="AO94" s="70">
        <f t="shared" si="12"/>
        <v>0</v>
      </c>
      <c r="AP94" s="69">
        <f t="shared" si="12"/>
        <v>0.078562193</v>
      </c>
      <c r="AQ94" s="50">
        <f t="shared" si="12"/>
        <v>0</v>
      </c>
      <c r="AR94" s="70">
        <f t="shared" si="12"/>
        <v>87.824502007</v>
      </c>
      <c r="AS94" s="70">
        <f t="shared" si="12"/>
        <v>0</v>
      </c>
      <c r="AT94" s="70">
        <f t="shared" si="12"/>
        <v>0</v>
      </c>
      <c r="AU94" s="69">
        <f t="shared" si="12"/>
        <v>0</v>
      </c>
      <c r="AV94" s="50">
        <f t="shared" si="12"/>
        <v>14767.306029106665</v>
      </c>
      <c r="AW94" s="70">
        <f t="shared" si="12"/>
        <v>1574.922461347</v>
      </c>
      <c r="AX94" s="70">
        <f t="shared" si="12"/>
        <v>1.909297492</v>
      </c>
      <c r="AY94" s="70">
        <f t="shared" si="12"/>
        <v>0</v>
      </c>
      <c r="AZ94" s="69">
        <f t="shared" si="12"/>
        <v>7652.6576711630005</v>
      </c>
      <c r="BA94" s="50">
        <f t="shared" si="12"/>
        <v>0</v>
      </c>
      <c r="BB94" s="70">
        <f t="shared" si="12"/>
        <v>0</v>
      </c>
      <c r="BC94" s="70">
        <f t="shared" si="12"/>
        <v>0</v>
      </c>
      <c r="BD94" s="70">
        <f t="shared" si="12"/>
        <v>0</v>
      </c>
      <c r="BE94" s="69">
        <f t="shared" si="12"/>
        <v>0</v>
      </c>
      <c r="BF94" s="50">
        <f t="shared" si="12"/>
        <v>4339.82352801</v>
      </c>
      <c r="BG94" s="70">
        <f t="shared" si="12"/>
        <v>235.43320078099998</v>
      </c>
      <c r="BH94" s="70">
        <f t="shared" si="12"/>
        <v>0.020562657999999998</v>
      </c>
      <c r="BI94" s="70">
        <f t="shared" si="12"/>
        <v>0</v>
      </c>
      <c r="BJ94" s="69">
        <f t="shared" si="12"/>
        <v>976.6250976250002</v>
      </c>
      <c r="BK94" s="52">
        <f t="shared" si="12"/>
        <v>35207.456053849666</v>
      </c>
      <c r="BL94" s="27"/>
      <c r="BM94" s="104"/>
    </row>
    <row r="95" spans="1:65" ht="3" customHeight="1">
      <c r="A95" s="11"/>
      <c r="B95" s="18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5"/>
      <c r="BM95" s="104"/>
    </row>
    <row r="96" spans="1:65" ht="12.75">
      <c r="A96" s="11" t="s">
        <v>16</v>
      </c>
      <c r="B96" s="17" t="s">
        <v>8</v>
      </c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5"/>
      <c r="BM96" s="104"/>
    </row>
    <row r="97" spans="1:65" ht="12.75">
      <c r="A97" s="11" t="s">
        <v>67</v>
      </c>
      <c r="B97" s="18" t="s">
        <v>17</v>
      </c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5"/>
      <c r="BM97" s="104"/>
    </row>
    <row r="98" spans="1:65" ht="12.75">
      <c r="A98" s="11"/>
      <c r="B98" s="24" t="s">
        <v>170</v>
      </c>
      <c r="C98" s="71">
        <v>0</v>
      </c>
      <c r="D98" s="53">
        <v>84.718884189</v>
      </c>
      <c r="E98" s="45">
        <v>0</v>
      </c>
      <c r="F98" s="45">
        <v>0</v>
      </c>
      <c r="G98" s="54">
        <v>0</v>
      </c>
      <c r="H98" s="71">
        <v>72.883621418</v>
      </c>
      <c r="I98" s="45">
        <v>80.627100236</v>
      </c>
      <c r="J98" s="45">
        <v>0.021656945</v>
      </c>
      <c r="K98" s="45">
        <v>0</v>
      </c>
      <c r="L98" s="54">
        <v>198.79783852600002</v>
      </c>
      <c r="M98" s="71">
        <v>0</v>
      </c>
      <c r="N98" s="53">
        <v>0</v>
      </c>
      <c r="O98" s="45">
        <v>0</v>
      </c>
      <c r="P98" s="45">
        <v>0</v>
      </c>
      <c r="Q98" s="54">
        <v>0</v>
      </c>
      <c r="R98" s="71">
        <v>18.884815636000003</v>
      </c>
      <c r="S98" s="45">
        <v>0.752970166</v>
      </c>
      <c r="T98" s="45">
        <v>0</v>
      </c>
      <c r="U98" s="45">
        <v>0</v>
      </c>
      <c r="V98" s="54">
        <v>14.669180616</v>
      </c>
      <c r="W98" s="71">
        <v>0</v>
      </c>
      <c r="X98" s="45">
        <v>0</v>
      </c>
      <c r="Y98" s="45">
        <v>0</v>
      </c>
      <c r="Z98" s="45">
        <v>0</v>
      </c>
      <c r="AA98" s="54">
        <v>0</v>
      </c>
      <c r="AB98" s="71">
        <v>0.324750245</v>
      </c>
      <c r="AC98" s="45">
        <v>0</v>
      </c>
      <c r="AD98" s="45">
        <v>0</v>
      </c>
      <c r="AE98" s="45">
        <v>0</v>
      </c>
      <c r="AF98" s="54">
        <v>0.816989392</v>
      </c>
      <c r="AG98" s="71">
        <v>0</v>
      </c>
      <c r="AH98" s="45">
        <v>0</v>
      </c>
      <c r="AI98" s="45">
        <v>0</v>
      </c>
      <c r="AJ98" s="45">
        <v>0</v>
      </c>
      <c r="AK98" s="54">
        <v>0</v>
      </c>
      <c r="AL98" s="71">
        <v>0.030193189000000002</v>
      </c>
      <c r="AM98" s="45">
        <v>0</v>
      </c>
      <c r="AN98" s="45">
        <v>0</v>
      </c>
      <c r="AO98" s="45">
        <v>0</v>
      </c>
      <c r="AP98" s="54">
        <v>0</v>
      </c>
      <c r="AQ98" s="71">
        <v>0</v>
      </c>
      <c r="AR98" s="53">
        <v>0</v>
      </c>
      <c r="AS98" s="45">
        <v>0</v>
      </c>
      <c r="AT98" s="45">
        <v>0</v>
      </c>
      <c r="AU98" s="54">
        <v>0</v>
      </c>
      <c r="AV98" s="71">
        <v>1488.6213953119998</v>
      </c>
      <c r="AW98" s="45">
        <v>395.742222251</v>
      </c>
      <c r="AX98" s="45">
        <v>0</v>
      </c>
      <c r="AY98" s="45">
        <v>0</v>
      </c>
      <c r="AZ98" s="54">
        <v>3036.0715343485767</v>
      </c>
      <c r="BA98" s="71">
        <v>0</v>
      </c>
      <c r="BB98" s="53">
        <v>0</v>
      </c>
      <c r="BC98" s="45">
        <v>0</v>
      </c>
      <c r="BD98" s="45">
        <v>0</v>
      </c>
      <c r="BE98" s="54">
        <v>0</v>
      </c>
      <c r="BF98" s="71">
        <v>449.094052344</v>
      </c>
      <c r="BG98" s="53">
        <v>44.236191739</v>
      </c>
      <c r="BH98" s="45">
        <v>4.462214433</v>
      </c>
      <c r="BI98" s="45">
        <v>0</v>
      </c>
      <c r="BJ98" s="54">
        <v>485.75021949800004</v>
      </c>
      <c r="BK98" s="61">
        <v>6376.505830483576</v>
      </c>
      <c r="BL98" s="27"/>
      <c r="BM98" s="104"/>
    </row>
    <row r="99" spans="1:65" ht="12.75">
      <c r="A99" s="36"/>
      <c r="B99" s="38" t="s">
        <v>74</v>
      </c>
      <c r="C99" s="50">
        <f aca="true" t="shared" si="13" ref="C99:AH99">SUM(C98:C98)</f>
        <v>0</v>
      </c>
      <c r="D99" s="70">
        <f t="shared" si="13"/>
        <v>84.718884189</v>
      </c>
      <c r="E99" s="70">
        <f t="shared" si="13"/>
        <v>0</v>
      </c>
      <c r="F99" s="70">
        <f t="shared" si="13"/>
        <v>0</v>
      </c>
      <c r="G99" s="69">
        <f t="shared" si="13"/>
        <v>0</v>
      </c>
      <c r="H99" s="50">
        <f t="shared" si="13"/>
        <v>72.883621418</v>
      </c>
      <c r="I99" s="70">
        <f t="shared" si="13"/>
        <v>80.627100236</v>
      </c>
      <c r="J99" s="70">
        <f t="shared" si="13"/>
        <v>0.021656945</v>
      </c>
      <c r="K99" s="70">
        <f t="shared" si="13"/>
        <v>0</v>
      </c>
      <c r="L99" s="69">
        <f t="shared" si="13"/>
        <v>198.79783852600002</v>
      </c>
      <c r="M99" s="50">
        <f t="shared" si="13"/>
        <v>0</v>
      </c>
      <c r="N99" s="70">
        <f t="shared" si="13"/>
        <v>0</v>
      </c>
      <c r="O99" s="70">
        <f t="shared" si="13"/>
        <v>0</v>
      </c>
      <c r="P99" s="70">
        <f t="shared" si="13"/>
        <v>0</v>
      </c>
      <c r="Q99" s="69">
        <f t="shared" si="13"/>
        <v>0</v>
      </c>
      <c r="R99" s="50">
        <f t="shared" si="13"/>
        <v>18.884815636000003</v>
      </c>
      <c r="S99" s="70">
        <f t="shared" si="13"/>
        <v>0.752970166</v>
      </c>
      <c r="T99" s="70">
        <f t="shared" si="13"/>
        <v>0</v>
      </c>
      <c r="U99" s="70">
        <f t="shared" si="13"/>
        <v>0</v>
      </c>
      <c r="V99" s="69">
        <f t="shared" si="13"/>
        <v>14.669180616</v>
      </c>
      <c r="W99" s="50">
        <f t="shared" si="13"/>
        <v>0</v>
      </c>
      <c r="X99" s="70">
        <f t="shared" si="13"/>
        <v>0</v>
      </c>
      <c r="Y99" s="70">
        <f t="shared" si="13"/>
        <v>0</v>
      </c>
      <c r="Z99" s="70">
        <f t="shared" si="13"/>
        <v>0</v>
      </c>
      <c r="AA99" s="69">
        <f t="shared" si="13"/>
        <v>0</v>
      </c>
      <c r="AB99" s="50">
        <f t="shared" si="13"/>
        <v>0.324750245</v>
      </c>
      <c r="AC99" s="70">
        <f t="shared" si="13"/>
        <v>0</v>
      </c>
      <c r="AD99" s="70">
        <f t="shared" si="13"/>
        <v>0</v>
      </c>
      <c r="AE99" s="70">
        <f t="shared" si="13"/>
        <v>0</v>
      </c>
      <c r="AF99" s="69">
        <f t="shared" si="13"/>
        <v>0.816989392</v>
      </c>
      <c r="AG99" s="50">
        <f t="shared" si="13"/>
        <v>0</v>
      </c>
      <c r="AH99" s="70">
        <f t="shared" si="13"/>
        <v>0</v>
      </c>
      <c r="AI99" s="70">
        <f aca="true" t="shared" si="14" ref="AI99:BJ99">SUM(AI98:AI98)</f>
        <v>0</v>
      </c>
      <c r="AJ99" s="70">
        <f t="shared" si="14"/>
        <v>0</v>
      </c>
      <c r="AK99" s="69">
        <f t="shared" si="14"/>
        <v>0</v>
      </c>
      <c r="AL99" s="50">
        <f t="shared" si="14"/>
        <v>0.030193189000000002</v>
      </c>
      <c r="AM99" s="70">
        <f t="shared" si="14"/>
        <v>0</v>
      </c>
      <c r="AN99" s="70">
        <f t="shared" si="14"/>
        <v>0</v>
      </c>
      <c r="AO99" s="70">
        <f t="shared" si="14"/>
        <v>0</v>
      </c>
      <c r="AP99" s="69">
        <f t="shared" si="14"/>
        <v>0</v>
      </c>
      <c r="AQ99" s="50">
        <f t="shared" si="14"/>
        <v>0</v>
      </c>
      <c r="AR99" s="70">
        <f>SUM(AR98:AR98)</f>
        <v>0</v>
      </c>
      <c r="AS99" s="70">
        <f t="shared" si="14"/>
        <v>0</v>
      </c>
      <c r="AT99" s="70">
        <f t="shared" si="14"/>
        <v>0</v>
      </c>
      <c r="AU99" s="69">
        <f t="shared" si="14"/>
        <v>0</v>
      </c>
      <c r="AV99" s="50">
        <f t="shared" si="14"/>
        <v>1488.6213953119998</v>
      </c>
      <c r="AW99" s="70">
        <f t="shared" si="14"/>
        <v>395.742222251</v>
      </c>
      <c r="AX99" s="70">
        <f t="shared" si="14"/>
        <v>0</v>
      </c>
      <c r="AY99" s="70">
        <f t="shared" si="14"/>
        <v>0</v>
      </c>
      <c r="AZ99" s="69">
        <f t="shared" si="14"/>
        <v>3036.0715343485767</v>
      </c>
      <c r="BA99" s="50">
        <f t="shared" si="14"/>
        <v>0</v>
      </c>
      <c r="BB99" s="70">
        <f t="shared" si="14"/>
        <v>0</v>
      </c>
      <c r="BC99" s="70">
        <f t="shared" si="14"/>
        <v>0</v>
      </c>
      <c r="BD99" s="70">
        <f t="shared" si="14"/>
        <v>0</v>
      </c>
      <c r="BE99" s="69">
        <f t="shared" si="14"/>
        <v>0</v>
      </c>
      <c r="BF99" s="50">
        <f t="shared" si="14"/>
        <v>449.094052344</v>
      </c>
      <c r="BG99" s="70">
        <f t="shared" si="14"/>
        <v>44.236191739</v>
      </c>
      <c r="BH99" s="70">
        <f t="shared" si="14"/>
        <v>4.462214433</v>
      </c>
      <c r="BI99" s="70">
        <f t="shared" si="14"/>
        <v>0</v>
      </c>
      <c r="BJ99" s="69">
        <f t="shared" si="14"/>
        <v>485.75021949800004</v>
      </c>
      <c r="BK99" s="97">
        <f>SUM(BK98:BK98)</f>
        <v>6376.505830483576</v>
      </c>
      <c r="BM99" s="104"/>
    </row>
    <row r="100" spans="1:65" ht="2.25" customHeight="1">
      <c r="A100" s="11"/>
      <c r="B100" s="18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5"/>
      <c r="BM100" s="104"/>
    </row>
    <row r="101" spans="1:65" ht="12.75">
      <c r="A101" s="11" t="s">
        <v>4</v>
      </c>
      <c r="B101" s="17" t="s">
        <v>9</v>
      </c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5"/>
      <c r="BM101" s="104"/>
    </row>
    <row r="102" spans="1:65" ht="12.75">
      <c r="A102" s="11" t="s">
        <v>67</v>
      </c>
      <c r="B102" s="18" t="s">
        <v>18</v>
      </c>
      <c r="C102" s="123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5"/>
      <c r="BM102" s="104"/>
    </row>
    <row r="103" spans="1:65" ht="12.75">
      <c r="A103" s="11"/>
      <c r="B103" s="19" t="s">
        <v>31</v>
      </c>
      <c r="C103" s="57"/>
      <c r="D103" s="58"/>
      <c r="E103" s="59"/>
      <c r="F103" s="59"/>
      <c r="G103" s="60"/>
      <c r="H103" s="57"/>
      <c r="I103" s="59"/>
      <c r="J103" s="59"/>
      <c r="K103" s="59"/>
      <c r="L103" s="60"/>
      <c r="M103" s="57"/>
      <c r="N103" s="58"/>
      <c r="O103" s="59"/>
      <c r="P103" s="59"/>
      <c r="Q103" s="60"/>
      <c r="R103" s="57"/>
      <c r="S103" s="59"/>
      <c r="T103" s="59"/>
      <c r="U103" s="59"/>
      <c r="V103" s="60"/>
      <c r="W103" s="57"/>
      <c r="X103" s="59"/>
      <c r="Y103" s="59"/>
      <c r="Z103" s="59"/>
      <c r="AA103" s="60"/>
      <c r="AB103" s="57"/>
      <c r="AC103" s="59"/>
      <c r="AD103" s="59"/>
      <c r="AE103" s="59"/>
      <c r="AF103" s="60"/>
      <c r="AG103" s="57"/>
      <c r="AH103" s="59"/>
      <c r="AI103" s="59"/>
      <c r="AJ103" s="59"/>
      <c r="AK103" s="60"/>
      <c r="AL103" s="57"/>
      <c r="AM103" s="59"/>
      <c r="AN103" s="59"/>
      <c r="AO103" s="59"/>
      <c r="AP103" s="60"/>
      <c r="AQ103" s="57"/>
      <c r="AR103" s="58"/>
      <c r="AS103" s="59"/>
      <c r="AT103" s="59"/>
      <c r="AU103" s="60"/>
      <c r="AV103" s="57"/>
      <c r="AW103" s="59"/>
      <c r="AX103" s="59"/>
      <c r="AY103" s="59"/>
      <c r="AZ103" s="60"/>
      <c r="BA103" s="57"/>
      <c r="BB103" s="58"/>
      <c r="BC103" s="59"/>
      <c r="BD103" s="59"/>
      <c r="BE103" s="60"/>
      <c r="BF103" s="57"/>
      <c r="BG103" s="58"/>
      <c r="BH103" s="59"/>
      <c r="BI103" s="59"/>
      <c r="BJ103" s="60"/>
      <c r="BK103" s="61"/>
      <c r="BM103" s="104"/>
    </row>
    <row r="104" spans="1:255" s="39" customFormat="1" ht="12.75">
      <c r="A104" s="36"/>
      <c r="B104" s="37" t="s">
        <v>76</v>
      </c>
      <c r="C104" s="62"/>
      <c r="D104" s="63"/>
      <c r="E104" s="63"/>
      <c r="F104" s="63"/>
      <c r="G104" s="64"/>
      <c r="H104" s="62"/>
      <c r="I104" s="63"/>
      <c r="J104" s="63"/>
      <c r="K104" s="63"/>
      <c r="L104" s="64"/>
      <c r="M104" s="62"/>
      <c r="N104" s="63"/>
      <c r="O104" s="63"/>
      <c r="P104" s="63"/>
      <c r="Q104" s="64"/>
      <c r="R104" s="62"/>
      <c r="S104" s="63"/>
      <c r="T104" s="63"/>
      <c r="U104" s="63"/>
      <c r="V104" s="64"/>
      <c r="W104" s="62"/>
      <c r="X104" s="63"/>
      <c r="Y104" s="63"/>
      <c r="Z104" s="63"/>
      <c r="AA104" s="64"/>
      <c r="AB104" s="62"/>
      <c r="AC104" s="63"/>
      <c r="AD104" s="63"/>
      <c r="AE104" s="63"/>
      <c r="AF104" s="64"/>
      <c r="AG104" s="62"/>
      <c r="AH104" s="63"/>
      <c r="AI104" s="63"/>
      <c r="AJ104" s="63"/>
      <c r="AK104" s="64"/>
      <c r="AL104" s="62"/>
      <c r="AM104" s="63"/>
      <c r="AN104" s="63"/>
      <c r="AO104" s="63"/>
      <c r="AP104" s="64"/>
      <c r="AQ104" s="62"/>
      <c r="AR104" s="63"/>
      <c r="AS104" s="63"/>
      <c r="AT104" s="63"/>
      <c r="AU104" s="64"/>
      <c r="AV104" s="62"/>
      <c r="AW104" s="63"/>
      <c r="AX104" s="63"/>
      <c r="AY104" s="63"/>
      <c r="AZ104" s="64"/>
      <c r="BA104" s="62"/>
      <c r="BB104" s="63"/>
      <c r="BC104" s="63"/>
      <c r="BD104" s="63"/>
      <c r="BE104" s="64"/>
      <c r="BF104" s="62"/>
      <c r="BG104" s="63"/>
      <c r="BH104" s="63"/>
      <c r="BI104" s="63"/>
      <c r="BJ104" s="64"/>
      <c r="BK104" s="65"/>
      <c r="BL104" s="2"/>
      <c r="BM104" s="104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65" ht="12.75">
      <c r="A105" s="11" t="s">
        <v>68</v>
      </c>
      <c r="B105" s="18" t="s">
        <v>19</v>
      </c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5"/>
      <c r="BM105" s="104"/>
    </row>
    <row r="106" spans="1:65" ht="12.75">
      <c r="A106" s="11"/>
      <c r="B106" s="110" t="s">
        <v>171</v>
      </c>
      <c r="C106" s="57">
        <v>0</v>
      </c>
      <c r="D106" s="58">
        <v>0</v>
      </c>
      <c r="E106" s="59">
        <v>0</v>
      </c>
      <c r="F106" s="59">
        <v>0</v>
      </c>
      <c r="G106" s="60">
        <v>0</v>
      </c>
      <c r="H106" s="57">
        <v>0</v>
      </c>
      <c r="I106" s="59">
        <v>0</v>
      </c>
      <c r="J106" s="59">
        <v>0</v>
      </c>
      <c r="K106" s="59">
        <v>0</v>
      </c>
      <c r="L106" s="60">
        <v>0</v>
      </c>
      <c r="M106" s="57">
        <v>0</v>
      </c>
      <c r="N106" s="58">
        <v>0</v>
      </c>
      <c r="O106" s="59">
        <v>0</v>
      </c>
      <c r="P106" s="59">
        <v>0</v>
      </c>
      <c r="Q106" s="60">
        <v>0</v>
      </c>
      <c r="R106" s="57">
        <v>0</v>
      </c>
      <c r="S106" s="59">
        <v>0</v>
      </c>
      <c r="T106" s="59">
        <v>0</v>
      </c>
      <c r="U106" s="59">
        <v>0</v>
      </c>
      <c r="V106" s="60">
        <v>0</v>
      </c>
      <c r="W106" s="57">
        <v>0</v>
      </c>
      <c r="X106" s="59">
        <v>0</v>
      </c>
      <c r="Y106" s="59">
        <v>0</v>
      </c>
      <c r="Z106" s="59">
        <v>0</v>
      </c>
      <c r="AA106" s="60">
        <v>0</v>
      </c>
      <c r="AB106" s="57">
        <v>0</v>
      </c>
      <c r="AC106" s="59">
        <v>0</v>
      </c>
      <c r="AD106" s="59">
        <v>0</v>
      </c>
      <c r="AE106" s="59">
        <v>0</v>
      </c>
      <c r="AF106" s="60">
        <v>0</v>
      </c>
      <c r="AG106" s="57">
        <v>0</v>
      </c>
      <c r="AH106" s="59">
        <v>0</v>
      </c>
      <c r="AI106" s="59">
        <v>0</v>
      </c>
      <c r="AJ106" s="59">
        <v>0</v>
      </c>
      <c r="AK106" s="60">
        <v>0</v>
      </c>
      <c r="AL106" s="57">
        <v>0</v>
      </c>
      <c r="AM106" s="59">
        <v>0</v>
      </c>
      <c r="AN106" s="59">
        <v>0</v>
      </c>
      <c r="AO106" s="59">
        <v>0</v>
      </c>
      <c r="AP106" s="60">
        <v>0</v>
      </c>
      <c r="AQ106" s="57">
        <v>0</v>
      </c>
      <c r="AR106" s="58">
        <v>0</v>
      </c>
      <c r="AS106" s="59">
        <v>0</v>
      </c>
      <c r="AT106" s="59">
        <v>0</v>
      </c>
      <c r="AU106" s="60">
        <v>0</v>
      </c>
      <c r="AV106" s="57">
        <v>0</v>
      </c>
      <c r="AW106" s="59">
        <v>19.086802357</v>
      </c>
      <c r="AX106" s="59">
        <v>0</v>
      </c>
      <c r="AY106" s="59">
        <v>0</v>
      </c>
      <c r="AZ106" s="60">
        <v>73.10244710199999</v>
      </c>
      <c r="BA106" s="57">
        <v>0</v>
      </c>
      <c r="BB106" s="58">
        <v>0</v>
      </c>
      <c r="BC106" s="59">
        <v>0</v>
      </c>
      <c r="BD106" s="59">
        <v>0</v>
      </c>
      <c r="BE106" s="60">
        <v>0</v>
      </c>
      <c r="BF106" s="57">
        <v>0</v>
      </c>
      <c r="BG106" s="58">
        <v>0</v>
      </c>
      <c r="BH106" s="59">
        <v>0</v>
      </c>
      <c r="BI106" s="59">
        <v>0</v>
      </c>
      <c r="BJ106" s="60">
        <v>1.713E-06</v>
      </c>
      <c r="BK106" s="61">
        <v>92.18925117199998</v>
      </c>
      <c r="BM106" s="104"/>
    </row>
    <row r="107" spans="1:255" s="39" customFormat="1" ht="12.75">
      <c r="A107" s="36"/>
      <c r="B107" s="38" t="s">
        <v>77</v>
      </c>
      <c r="C107" s="50">
        <f aca="true" t="shared" si="15" ref="C107:BJ107">SUM(C106:C106)</f>
        <v>0</v>
      </c>
      <c r="D107" s="70">
        <f t="shared" si="15"/>
        <v>0</v>
      </c>
      <c r="E107" s="70">
        <f t="shared" si="15"/>
        <v>0</v>
      </c>
      <c r="F107" s="70">
        <f t="shared" si="15"/>
        <v>0</v>
      </c>
      <c r="G107" s="69">
        <f t="shared" si="15"/>
        <v>0</v>
      </c>
      <c r="H107" s="50">
        <f t="shared" si="15"/>
        <v>0</v>
      </c>
      <c r="I107" s="70">
        <f t="shared" si="15"/>
        <v>0</v>
      </c>
      <c r="J107" s="70">
        <f t="shared" si="15"/>
        <v>0</v>
      </c>
      <c r="K107" s="70">
        <f t="shared" si="15"/>
        <v>0</v>
      </c>
      <c r="L107" s="69">
        <f t="shared" si="15"/>
        <v>0</v>
      </c>
      <c r="M107" s="50">
        <f t="shared" si="15"/>
        <v>0</v>
      </c>
      <c r="N107" s="70">
        <f t="shared" si="15"/>
        <v>0</v>
      </c>
      <c r="O107" s="70">
        <f t="shared" si="15"/>
        <v>0</v>
      </c>
      <c r="P107" s="70">
        <f t="shared" si="15"/>
        <v>0</v>
      </c>
      <c r="Q107" s="69">
        <f t="shared" si="15"/>
        <v>0</v>
      </c>
      <c r="R107" s="50">
        <f t="shared" si="15"/>
        <v>0</v>
      </c>
      <c r="S107" s="70">
        <f t="shared" si="15"/>
        <v>0</v>
      </c>
      <c r="T107" s="70">
        <f t="shared" si="15"/>
        <v>0</v>
      </c>
      <c r="U107" s="70">
        <f t="shared" si="15"/>
        <v>0</v>
      </c>
      <c r="V107" s="69">
        <f t="shared" si="15"/>
        <v>0</v>
      </c>
      <c r="W107" s="50">
        <f t="shared" si="15"/>
        <v>0</v>
      </c>
      <c r="X107" s="70">
        <f t="shared" si="15"/>
        <v>0</v>
      </c>
      <c r="Y107" s="70">
        <f t="shared" si="15"/>
        <v>0</v>
      </c>
      <c r="Z107" s="70">
        <f t="shared" si="15"/>
        <v>0</v>
      </c>
      <c r="AA107" s="69">
        <f t="shared" si="15"/>
        <v>0</v>
      </c>
      <c r="AB107" s="50">
        <f t="shared" si="15"/>
        <v>0</v>
      </c>
      <c r="AC107" s="70">
        <f t="shared" si="15"/>
        <v>0</v>
      </c>
      <c r="AD107" s="70">
        <f t="shared" si="15"/>
        <v>0</v>
      </c>
      <c r="AE107" s="70">
        <f t="shared" si="15"/>
        <v>0</v>
      </c>
      <c r="AF107" s="69">
        <f t="shared" si="15"/>
        <v>0</v>
      </c>
      <c r="AG107" s="50">
        <f t="shared" si="15"/>
        <v>0</v>
      </c>
      <c r="AH107" s="70">
        <f t="shared" si="15"/>
        <v>0</v>
      </c>
      <c r="AI107" s="70">
        <f t="shared" si="15"/>
        <v>0</v>
      </c>
      <c r="AJ107" s="70">
        <f t="shared" si="15"/>
        <v>0</v>
      </c>
      <c r="AK107" s="69">
        <f t="shared" si="15"/>
        <v>0</v>
      </c>
      <c r="AL107" s="50">
        <f t="shared" si="15"/>
        <v>0</v>
      </c>
      <c r="AM107" s="70">
        <f t="shared" si="15"/>
        <v>0</v>
      </c>
      <c r="AN107" s="70">
        <f t="shared" si="15"/>
        <v>0</v>
      </c>
      <c r="AO107" s="70">
        <f t="shared" si="15"/>
        <v>0</v>
      </c>
      <c r="AP107" s="69">
        <f t="shared" si="15"/>
        <v>0</v>
      </c>
      <c r="AQ107" s="50">
        <f t="shared" si="15"/>
        <v>0</v>
      </c>
      <c r="AR107" s="70">
        <f>SUM(AR106:AR106)</f>
        <v>0</v>
      </c>
      <c r="AS107" s="70">
        <f t="shared" si="15"/>
        <v>0</v>
      </c>
      <c r="AT107" s="70">
        <f t="shared" si="15"/>
        <v>0</v>
      </c>
      <c r="AU107" s="69">
        <f t="shared" si="15"/>
        <v>0</v>
      </c>
      <c r="AV107" s="50">
        <f t="shared" si="15"/>
        <v>0</v>
      </c>
      <c r="AW107" s="70">
        <f t="shared" si="15"/>
        <v>19.086802357</v>
      </c>
      <c r="AX107" s="70">
        <f t="shared" si="15"/>
        <v>0</v>
      </c>
      <c r="AY107" s="70">
        <f t="shared" si="15"/>
        <v>0</v>
      </c>
      <c r="AZ107" s="69">
        <f t="shared" si="15"/>
        <v>73.10244710199999</v>
      </c>
      <c r="BA107" s="50">
        <f t="shared" si="15"/>
        <v>0</v>
      </c>
      <c r="BB107" s="70">
        <f t="shared" si="15"/>
        <v>0</v>
      </c>
      <c r="BC107" s="70">
        <f t="shared" si="15"/>
        <v>0</v>
      </c>
      <c r="BD107" s="70">
        <f t="shared" si="15"/>
        <v>0</v>
      </c>
      <c r="BE107" s="69">
        <f t="shared" si="15"/>
        <v>0</v>
      </c>
      <c r="BF107" s="50">
        <f t="shared" si="15"/>
        <v>0</v>
      </c>
      <c r="BG107" s="70">
        <f t="shared" si="15"/>
        <v>0</v>
      </c>
      <c r="BH107" s="70">
        <f t="shared" si="15"/>
        <v>0</v>
      </c>
      <c r="BI107" s="70">
        <f t="shared" si="15"/>
        <v>0</v>
      </c>
      <c r="BJ107" s="69">
        <f t="shared" si="15"/>
        <v>1.713E-06</v>
      </c>
      <c r="BK107" s="97">
        <f>SUM(BK106:BK106)</f>
        <v>92.18925117199998</v>
      </c>
      <c r="BL107" s="2"/>
      <c r="BM107" s="104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39" customFormat="1" ht="12.75">
      <c r="A108" s="36"/>
      <c r="B108" s="38" t="s">
        <v>75</v>
      </c>
      <c r="C108" s="50">
        <f aca="true" t="shared" si="16" ref="C108:AR108">SUM(C107,C104)</f>
        <v>0</v>
      </c>
      <c r="D108" s="70">
        <f t="shared" si="16"/>
        <v>0</v>
      </c>
      <c r="E108" s="70">
        <f t="shared" si="16"/>
        <v>0</v>
      </c>
      <c r="F108" s="70">
        <f t="shared" si="16"/>
        <v>0</v>
      </c>
      <c r="G108" s="69">
        <f t="shared" si="16"/>
        <v>0</v>
      </c>
      <c r="H108" s="50">
        <f t="shared" si="16"/>
        <v>0</v>
      </c>
      <c r="I108" s="70">
        <f t="shared" si="16"/>
        <v>0</v>
      </c>
      <c r="J108" s="70">
        <f t="shared" si="16"/>
        <v>0</v>
      </c>
      <c r="K108" s="70">
        <f t="shared" si="16"/>
        <v>0</v>
      </c>
      <c r="L108" s="69">
        <f t="shared" si="16"/>
        <v>0</v>
      </c>
      <c r="M108" s="50">
        <f t="shared" si="16"/>
        <v>0</v>
      </c>
      <c r="N108" s="70">
        <f t="shared" si="16"/>
        <v>0</v>
      </c>
      <c r="O108" s="70">
        <f t="shared" si="16"/>
        <v>0</v>
      </c>
      <c r="P108" s="70">
        <f t="shared" si="16"/>
        <v>0</v>
      </c>
      <c r="Q108" s="69">
        <f t="shared" si="16"/>
        <v>0</v>
      </c>
      <c r="R108" s="50">
        <f t="shared" si="16"/>
        <v>0</v>
      </c>
      <c r="S108" s="70">
        <f t="shared" si="16"/>
        <v>0</v>
      </c>
      <c r="T108" s="70">
        <f t="shared" si="16"/>
        <v>0</v>
      </c>
      <c r="U108" s="70">
        <f t="shared" si="16"/>
        <v>0</v>
      </c>
      <c r="V108" s="69">
        <f t="shared" si="16"/>
        <v>0</v>
      </c>
      <c r="W108" s="50">
        <f t="shared" si="16"/>
        <v>0</v>
      </c>
      <c r="X108" s="70">
        <f t="shared" si="16"/>
        <v>0</v>
      </c>
      <c r="Y108" s="70">
        <f t="shared" si="16"/>
        <v>0</v>
      </c>
      <c r="Z108" s="70">
        <f t="shared" si="16"/>
        <v>0</v>
      </c>
      <c r="AA108" s="69">
        <f t="shared" si="16"/>
        <v>0</v>
      </c>
      <c r="AB108" s="50">
        <f t="shared" si="16"/>
        <v>0</v>
      </c>
      <c r="AC108" s="70">
        <f t="shared" si="16"/>
        <v>0</v>
      </c>
      <c r="AD108" s="70">
        <f t="shared" si="16"/>
        <v>0</v>
      </c>
      <c r="AE108" s="70">
        <f t="shared" si="16"/>
        <v>0</v>
      </c>
      <c r="AF108" s="69">
        <f t="shared" si="16"/>
        <v>0</v>
      </c>
      <c r="AG108" s="50">
        <f t="shared" si="16"/>
        <v>0</v>
      </c>
      <c r="AH108" s="70">
        <f t="shared" si="16"/>
        <v>0</v>
      </c>
      <c r="AI108" s="70">
        <f t="shared" si="16"/>
        <v>0</v>
      </c>
      <c r="AJ108" s="70">
        <f t="shared" si="16"/>
        <v>0</v>
      </c>
      <c r="AK108" s="69">
        <f t="shared" si="16"/>
        <v>0</v>
      </c>
      <c r="AL108" s="50">
        <f t="shared" si="16"/>
        <v>0</v>
      </c>
      <c r="AM108" s="70">
        <f t="shared" si="16"/>
        <v>0</v>
      </c>
      <c r="AN108" s="70">
        <f t="shared" si="16"/>
        <v>0</v>
      </c>
      <c r="AO108" s="70">
        <f t="shared" si="16"/>
        <v>0</v>
      </c>
      <c r="AP108" s="69">
        <f t="shared" si="16"/>
        <v>0</v>
      </c>
      <c r="AQ108" s="50">
        <f t="shared" si="16"/>
        <v>0</v>
      </c>
      <c r="AR108" s="70">
        <f t="shared" si="16"/>
        <v>0</v>
      </c>
      <c r="AS108" s="70">
        <f aca="true" t="shared" si="17" ref="AS108:BK108">SUM(AS107,AS104)</f>
        <v>0</v>
      </c>
      <c r="AT108" s="70">
        <f t="shared" si="17"/>
        <v>0</v>
      </c>
      <c r="AU108" s="69">
        <f t="shared" si="17"/>
        <v>0</v>
      </c>
      <c r="AV108" s="50">
        <f t="shared" si="17"/>
        <v>0</v>
      </c>
      <c r="AW108" s="70">
        <f t="shared" si="17"/>
        <v>19.086802357</v>
      </c>
      <c r="AX108" s="70">
        <f t="shared" si="17"/>
        <v>0</v>
      </c>
      <c r="AY108" s="70">
        <f t="shared" si="17"/>
        <v>0</v>
      </c>
      <c r="AZ108" s="69">
        <f t="shared" si="17"/>
        <v>73.10244710199999</v>
      </c>
      <c r="BA108" s="50">
        <f t="shared" si="17"/>
        <v>0</v>
      </c>
      <c r="BB108" s="70">
        <f t="shared" si="17"/>
        <v>0</v>
      </c>
      <c r="BC108" s="70">
        <f t="shared" si="17"/>
        <v>0</v>
      </c>
      <c r="BD108" s="70">
        <f t="shared" si="17"/>
        <v>0</v>
      </c>
      <c r="BE108" s="69">
        <f t="shared" si="17"/>
        <v>0</v>
      </c>
      <c r="BF108" s="50">
        <f t="shared" si="17"/>
        <v>0</v>
      </c>
      <c r="BG108" s="70">
        <f t="shared" si="17"/>
        <v>0</v>
      </c>
      <c r="BH108" s="70">
        <f t="shared" si="17"/>
        <v>0</v>
      </c>
      <c r="BI108" s="70">
        <f t="shared" si="17"/>
        <v>0</v>
      </c>
      <c r="BJ108" s="69">
        <f t="shared" si="17"/>
        <v>1.713E-06</v>
      </c>
      <c r="BK108" s="97">
        <f t="shared" si="17"/>
        <v>92.18925117199998</v>
      </c>
      <c r="BL108" s="2"/>
      <c r="BM108" s="104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65" ht="4.5" customHeight="1">
      <c r="A109" s="11"/>
      <c r="B109" s="18"/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5"/>
      <c r="BM109" s="104"/>
    </row>
    <row r="110" spans="1:65" ht="12.75">
      <c r="A110" s="11" t="s">
        <v>20</v>
      </c>
      <c r="B110" s="17" t="s">
        <v>21</v>
      </c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5"/>
      <c r="BM110" s="104"/>
    </row>
    <row r="111" spans="1:65" ht="12.75">
      <c r="A111" s="11" t="s">
        <v>67</v>
      </c>
      <c r="B111" s="18" t="s">
        <v>22</v>
      </c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5"/>
      <c r="BM111" s="104"/>
    </row>
    <row r="112" spans="1:65" ht="12.75">
      <c r="A112" s="11"/>
      <c r="B112" s="24" t="s">
        <v>159</v>
      </c>
      <c r="C112" s="71">
        <v>0</v>
      </c>
      <c r="D112" s="53">
        <v>82.991566699</v>
      </c>
      <c r="E112" s="45">
        <v>0</v>
      </c>
      <c r="F112" s="45">
        <v>0</v>
      </c>
      <c r="G112" s="54">
        <v>0</v>
      </c>
      <c r="H112" s="71">
        <v>13.100695085</v>
      </c>
      <c r="I112" s="45">
        <v>4.784429733</v>
      </c>
      <c r="J112" s="45">
        <v>0</v>
      </c>
      <c r="K112" s="45">
        <v>0</v>
      </c>
      <c r="L112" s="54">
        <v>10.013183108</v>
      </c>
      <c r="M112" s="71">
        <v>0</v>
      </c>
      <c r="N112" s="53">
        <v>0</v>
      </c>
      <c r="O112" s="45">
        <v>0</v>
      </c>
      <c r="P112" s="45">
        <v>0</v>
      </c>
      <c r="Q112" s="54">
        <v>0</v>
      </c>
      <c r="R112" s="71">
        <v>3.35043314</v>
      </c>
      <c r="S112" s="45">
        <v>0</v>
      </c>
      <c r="T112" s="45">
        <v>0</v>
      </c>
      <c r="U112" s="45">
        <v>0</v>
      </c>
      <c r="V112" s="54">
        <v>0.11848992700000001</v>
      </c>
      <c r="W112" s="71">
        <v>0</v>
      </c>
      <c r="X112" s="45">
        <v>0</v>
      </c>
      <c r="Y112" s="45">
        <v>0</v>
      </c>
      <c r="Z112" s="45">
        <v>0</v>
      </c>
      <c r="AA112" s="54">
        <v>0</v>
      </c>
      <c r="AB112" s="71">
        <v>0</v>
      </c>
      <c r="AC112" s="45">
        <v>0</v>
      </c>
      <c r="AD112" s="45">
        <v>0</v>
      </c>
      <c r="AE112" s="45">
        <v>0</v>
      </c>
      <c r="AF112" s="54">
        <v>0</v>
      </c>
      <c r="AG112" s="71">
        <v>0</v>
      </c>
      <c r="AH112" s="45">
        <v>0</v>
      </c>
      <c r="AI112" s="45">
        <v>0</v>
      </c>
      <c r="AJ112" s="45">
        <v>0</v>
      </c>
      <c r="AK112" s="54">
        <v>0</v>
      </c>
      <c r="AL112" s="71">
        <v>0.001712379</v>
      </c>
      <c r="AM112" s="45">
        <v>0</v>
      </c>
      <c r="AN112" s="45">
        <v>0</v>
      </c>
      <c r="AO112" s="45">
        <v>0</v>
      </c>
      <c r="AP112" s="54">
        <v>0</v>
      </c>
      <c r="AQ112" s="71">
        <v>0</v>
      </c>
      <c r="AR112" s="53">
        <v>0</v>
      </c>
      <c r="AS112" s="45">
        <v>0</v>
      </c>
      <c r="AT112" s="45">
        <v>0</v>
      </c>
      <c r="AU112" s="54">
        <v>0</v>
      </c>
      <c r="AV112" s="71">
        <v>18.007830106999997</v>
      </c>
      <c r="AW112" s="45">
        <v>44.46780544153391</v>
      </c>
      <c r="AX112" s="45">
        <v>0</v>
      </c>
      <c r="AY112" s="45">
        <v>0</v>
      </c>
      <c r="AZ112" s="54">
        <v>43.056216580000005</v>
      </c>
      <c r="BA112" s="71">
        <v>0</v>
      </c>
      <c r="BB112" s="53">
        <v>0</v>
      </c>
      <c r="BC112" s="45">
        <v>0</v>
      </c>
      <c r="BD112" s="45">
        <v>0</v>
      </c>
      <c r="BE112" s="54">
        <v>0</v>
      </c>
      <c r="BF112" s="71">
        <v>2.700566678</v>
      </c>
      <c r="BG112" s="53">
        <v>1.541596345</v>
      </c>
      <c r="BH112" s="45">
        <v>0</v>
      </c>
      <c r="BI112" s="45">
        <v>0</v>
      </c>
      <c r="BJ112" s="54">
        <v>1.8810696589999998</v>
      </c>
      <c r="BK112" s="61">
        <v>226.0155948815339</v>
      </c>
      <c r="BL112" s="27"/>
      <c r="BM112" s="104"/>
    </row>
    <row r="113" spans="1:65" ht="12.75">
      <c r="A113" s="11"/>
      <c r="B113" s="24" t="s">
        <v>160</v>
      </c>
      <c r="C113" s="71">
        <v>0</v>
      </c>
      <c r="D113" s="53">
        <v>0.424237155</v>
      </c>
      <c r="E113" s="45">
        <v>0</v>
      </c>
      <c r="F113" s="45">
        <v>0</v>
      </c>
      <c r="G113" s="54">
        <v>0</v>
      </c>
      <c r="H113" s="71">
        <v>0.747487099</v>
      </c>
      <c r="I113" s="45">
        <v>1.388426906</v>
      </c>
      <c r="J113" s="45">
        <v>0</v>
      </c>
      <c r="K113" s="45">
        <v>0</v>
      </c>
      <c r="L113" s="54">
        <v>0.406633755</v>
      </c>
      <c r="M113" s="71">
        <v>0</v>
      </c>
      <c r="N113" s="53">
        <v>0</v>
      </c>
      <c r="O113" s="45">
        <v>0</v>
      </c>
      <c r="P113" s="45">
        <v>0</v>
      </c>
      <c r="Q113" s="54">
        <v>0</v>
      </c>
      <c r="R113" s="71">
        <v>0.22506033300000003</v>
      </c>
      <c r="S113" s="45">
        <v>0</v>
      </c>
      <c r="T113" s="45">
        <v>0</v>
      </c>
      <c r="U113" s="45">
        <v>0</v>
      </c>
      <c r="V113" s="54">
        <v>0.084686623</v>
      </c>
      <c r="W113" s="71">
        <v>0</v>
      </c>
      <c r="X113" s="45">
        <v>0</v>
      </c>
      <c r="Y113" s="45">
        <v>0</v>
      </c>
      <c r="Z113" s="45">
        <v>0</v>
      </c>
      <c r="AA113" s="54">
        <v>0</v>
      </c>
      <c r="AB113" s="71">
        <v>0</v>
      </c>
      <c r="AC113" s="45">
        <v>0</v>
      </c>
      <c r="AD113" s="45">
        <v>0</v>
      </c>
      <c r="AE113" s="45">
        <v>0</v>
      </c>
      <c r="AF113" s="54">
        <v>0</v>
      </c>
      <c r="AG113" s="71">
        <v>0</v>
      </c>
      <c r="AH113" s="45">
        <v>0</v>
      </c>
      <c r="AI113" s="45">
        <v>0</v>
      </c>
      <c r="AJ113" s="45">
        <v>0</v>
      </c>
      <c r="AK113" s="54">
        <v>0</v>
      </c>
      <c r="AL113" s="71">
        <v>0</v>
      </c>
      <c r="AM113" s="45">
        <v>0</v>
      </c>
      <c r="AN113" s="45">
        <v>0</v>
      </c>
      <c r="AO113" s="45">
        <v>0</v>
      </c>
      <c r="AP113" s="54">
        <v>0</v>
      </c>
      <c r="AQ113" s="71">
        <v>0</v>
      </c>
      <c r="AR113" s="53">
        <v>12.202307498</v>
      </c>
      <c r="AS113" s="45">
        <v>0</v>
      </c>
      <c r="AT113" s="45">
        <v>0</v>
      </c>
      <c r="AU113" s="54">
        <v>0</v>
      </c>
      <c r="AV113" s="71">
        <v>2.4391606180000003</v>
      </c>
      <c r="AW113" s="45">
        <v>1.1428820210000001</v>
      </c>
      <c r="AX113" s="45">
        <v>0</v>
      </c>
      <c r="AY113" s="45">
        <v>0</v>
      </c>
      <c r="AZ113" s="54">
        <v>9.917252661</v>
      </c>
      <c r="BA113" s="71">
        <v>0</v>
      </c>
      <c r="BB113" s="53">
        <v>0</v>
      </c>
      <c r="BC113" s="45">
        <v>0</v>
      </c>
      <c r="BD113" s="45">
        <v>0</v>
      </c>
      <c r="BE113" s="54">
        <v>0</v>
      </c>
      <c r="BF113" s="71">
        <v>0.479653359</v>
      </c>
      <c r="BG113" s="53">
        <v>0</v>
      </c>
      <c r="BH113" s="45">
        <v>0</v>
      </c>
      <c r="BI113" s="45">
        <v>0</v>
      </c>
      <c r="BJ113" s="54">
        <v>0.076062054</v>
      </c>
      <c r="BK113" s="61">
        <v>29.533850082</v>
      </c>
      <c r="BL113" s="27"/>
      <c r="BM113" s="104"/>
    </row>
    <row r="114" spans="1:65" ht="12.75">
      <c r="A114" s="11"/>
      <c r="B114" s="24" t="s">
        <v>161</v>
      </c>
      <c r="C114" s="71">
        <v>0</v>
      </c>
      <c r="D114" s="53">
        <v>0.499874584</v>
      </c>
      <c r="E114" s="45">
        <v>0</v>
      </c>
      <c r="F114" s="45">
        <v>0</v>
      </c>
      <c r="G114" s="54">
        <v>0</v>
      </c>
      <c r="H114" s="71">
        <v>1.7608359630000001</v>
      </c>
      <c r="I114" s="45">
        <v>0.002127438</v>
      </c>
      <c r="J114" s="45">
        <v>0</v>
      </c>
      <c r="K114" s="45">
        <v>0</v>
      </c>
      <c r="L114" s="54">
        <v>1.489951504</v>
      </c>
      <c r="M114" s="71">
        <v>0</v>
      </c>
      <c r="N114" s="53">
        <v>0</v>
      </c>
      <c r="O114" s="45">
        <v>0</v>
      </c>
      <c r="P114" s="45">
        <v>0</v>
      </c>
      <c r="Q114" s="54">
        <v>0</v>
      </c>
      <c r="R114" s="71">
        <v>0.565198437</v>
      </c>
      <c r="S114" s="45">
        <v>0</v>
      </c>
      <c r="T114" s="45">
        <v>0</v>
      </c>
      <c r="U114" s="45">
        <v>0</v>
      </c>
      <c r="V114" s="54">
        <v>0.119144607</v>
      </c>
      <c r="W114" s="71">
        <v>0</v>
      </c>
      <c r="X114" s="45">
        <v>0</v>
      </c>
      <c r="Y114" s="45">
        <v>0</v>
      </c>
      <c r="Z114" s="45">
        <v>0</v>
      </c>
      <c r="AA114" s="54">
        <v>0</v>
      </c>
      <c r="AB114" s="71">
        <v>0</v>
      </c>
      <c r="AC114" s="45">
        <v>0</v>
      </c>
      <c r="AD114" s="45">
        <v>0</v>
      </c>
      <c r="AE114" s="45">
        <v>0</v>
      </c>
      <c r="AF114" s="54">
        <v>0</v>
      </c>
      <c r="AG114" s="71">
        <v>0</v>
      </c>
      <c r="AH114" s="45">
        <v>0</v>
      </c>
      <c r="AI114" s="45">
        <v>0</v>
      </c>
      <c r="AJ114" s="45">
        <v>0</v>
      </c>
      <c r="AK114" s="54">
        <v>0</v>
      </c>
      <c r="AL114" s="71">
        <v>0.000655331</v>
      </c>
      <c r="AM114" s="45">
        <v>0</v>
      </c>
      <c r="AN114" s="45">
        <v>0</v>
      </c>
      <c r="AO114" s="45">
        <v>0</v>
      </c>
      <c r="AP114" s="54">
        <v>0</v>
      </c>
      <c r="AQ114" s="71">
        <v>0</v>
      </c>
      <c r="AR114" s="53">
        <v>0</v>
      </c>
      <c r="AS114" s="45">
        <v>0</v>
      </c>
      <c r="AT114" s="45">
        <v>0</v>
      </c>
      <c r="AU114" s="54">
        <v>0</v>
      </c>
      <c r="AV114" s="71">
        <v>7.132915790999999</v>
      </c>
      <c r="AW114" s="45">
        <v>0.726431205</v>
      </c>
      <c r="AX114" s="45">
        <v>0</v>
      </c>
      <c r="AY114" s="45">
        <v>0</v>
      </c>
      <c r="AZ114" s="54">
        <v>5.266090672000001</v>
      </c>
      <c r="BA114" s="71">
        <v>0</v>
      </c>
      <c r="BB114" s="53">
        <v>0</v>
      </c>
      <c r="BC114" s="45">
        <v>0</v>
      </c>
      <c r="BD114" s="45">
        <v>0</v>
      </c>
      <c r="BE114" s="54">
        <v>0</v>
      </c>
      <c r="BF114" s="71">
        <v>1.427255538</v>
      </c>
      <c r="BG114" s="53">
        <v>0.013093032</v>
      </c>
      <c r="BH114" s="45">
        <v>0</v>
      </c>
      <c r="BI114" s="45">
        <v>0</v>
      </c>
      <c r="BJ114" s="54">
        <v>0.31537134</v>
      </c>
      <c r="BK114" s="61">
        <v>19.318945442</v>
      </c>
      <c r="BL114" s="27"/>
      <c r="BM114" s="104"/>
    </row>
    <row r="115" spans="1:65" ht="12.75">
      <c r="A115" s="11"/>
      <c r="B115" s="24" t="s">
        <v>162</v>
      </c>
      <c r="C115" s="71">
        <v>0</v>
      </c>
      <c r="D115" s="53">
        <v>0.61955875</v>
      </c>
      <c r="E115" s="45">
        <v>0</v>
      </c>
      <c r="F115" s="45">
        <v>0</v>
      </c>
      <c r="G115" s="54">
        <v>0</v>
      </c>
      <c r="H115" s="71">
        <v>10.96235838</v>
      </c>
      <c r="I115" s="45">
        <v>9.721275728</v>
      </c>
      <c r="J115" s="45">
        <v>0</v>
      </c>
      <c r="K115" s="45">
        <v>0</v>
      </c>
      <c r="L115" s="54">
        <v>26.6412407</v>
      </c>
      <c r="M115" s="71">
        <v>0</v>
      </c>
      <c r="N115" s="53">
        <v>0</v>
      </c>
      <c r="O115" s="45">
        <v>0</v>
      </c>
      <c r="P115" s="45">
        <v>0</v>
      </c>
      <c r="Q115" s="54">
        <v>0</v>
      </c>
      <c r="R115" s="71">
        <v>1.623634155</v>
      </c>
      <c r="S115" s="45">
        <v>0</v>
      </c>
      <c r="T115" s="45">
        <v>0</v>
      </c>
      <c r="U115" s="45">
        <v>0</v>
      </c>
      <c r="V115" s="54">
        <v>0.49090973500000007</v>
      </c>
      <c r="W115" s="71">
        <v>0</v>
      </c>
      <c r="X115" s="45">
        <v>0</v>
      </c>
      <c r="Y115" s="45">
        <v>0</v>
      </c>
      <c r="Z115" s="45">
        <v>0</v>
      </c>
      <c r="AA115" s="54">
        <v>0</v>
      </c>
      <c r="AB115" s="71">
        <v>0.077165633</v>
      </c>
      <c r="AC115" s="45">
        <v>0</v>
      </c>
      <c r="AD115" s="45">
        <v>0</v>
      </c>
      <c r="AE115" s="45">
        <v>0</v>
      </c>
      <c r="AF115" s="54">
        <v>0</v>
      </c>
      <c r="AG115" s="71">
        <v>0</v>
      </c>
      <c r="AH115" s="45">
        <v>0</v>
      </c>
      <c r="AI115" s="45">
        <v>0</v>
      </c>
      <c r="AJ115" s="45">
        <v>0</v>
      </c>
      <c r="AK115" s="54">
        <v>0</v>
      </c>
      <c r="AL115" s="71">
        <v>0.039420897</v>
      </c>
      <c r="AM115" s="45">
        <v>0</v>
      </c>
      <c r="AN115" s="45">
        <v>0</v>
      </c>
      <c r="AO115" s="45">
        <v>0</v>
      </c>
      <c r="AP115" s="54">
        <v>0</v>
      </c>
      <c r="AQ115" s="71">
        <v>0</v>
      </c>
      <c r="AR115" s="53">
        <v>0</v>
      </c>
      <c r="AS115" s="45">
        <v>0</v>
      </c>
      <c r="AT115" s="45">
        <v>0</v>
      </c>
      <c r="AU115" s="54">
        <v>0</v>
      </c>
      <c r="AV115" s="71">
        <v>57.318207487</v>
      </c>
      <c r="AW115" s="45">
        <v>6.6750613869999995</v>
      </c>
      <c r="AX115" s="45">
        <v>0</v>
      </c>
      <c r="AY115" s="45">
        <v>0</v>
      </c>
      <c r="AZ115" s="54">
        <v>86.310187891</v>
      </c>
      <c r="BA115" s="71">
        <v>0</v>
      </c>
      <c r="BB115" s="53">
        <v>0</v>
      </c>
      <c r="BC115" s="45">
        <v>0</v>
      </c>
      <c r="BD115" s="45">
        <v>0</v>
      </c>
      <c r="BE115" s="54">
        <v>0</v>
      </c>
      <c r="BF115" s="71">
        <v>10.979661672</v>
      </c>
      <c r="BG115" s="53">
        <v>0.9973588659999999</v>
      </c>
      <c r="BH115" s="45">
        <v>0</v>
      </c>
      <c r="BI115" s="45">
        <v>0</v>
      </c>
      <c r="BJ115" s="54">
        <v>2.50129349</v>
      </c>
      <c r="BK115" s="61">
        <v>214.957334771</v>
      </c>
      <c r="BL115" s="27"/>
      <c r="BM115" s="104"/>
    </row>
    <row r="116" spans="1:65" ht="12.75">
      <c r="A116" s="11"/>
      <c r="B116" s="24" t="s">
        <v>163</v>
      </c>
      <c r="C116" s="71">
        <v>0</v>
      </c>
      <c r="D116" s="53">
        <v>8.69171963</v>
      </c>
      <c r="E116" s="45">
        <v>0</v>
      </c>
      <c r="F116" s="45">
        <v>0</v>
      </c>
      <c r="G116" s="54">
        <v>0</v>
      </c>
      <c r="H116" s="71">
        <v>2.287603231</v>
      </c>
      <c r="I116" s="45">
        <v>0.031615127</v>
      </c>
      <c r="J116" s="45">
        <v>0</v>
      </c>
      <c r="K116" s="45">
        <v>0</v>
      </c>
      <c r="L116" s="54">
        <v>6.608500586</v>
      </c>
      <c r="M116" s="71">
        <v>0</v>
      </c>
      <c r="N116" s="53">
        <v>0</v>
      </c>
      <c r="O116" s="45">
        <v>0</v>
      </c>
      <c r="P116" s="45">
        <v>0</v>
      </c>
      <c r="Q116" s="54">
        <v>0</v>
      </c>
      <c r="R116" s="71">
        <v>0.9889999780000001</v>
      </c>
      <c r="S116" s="45">
        <v>0</v>
      </c>
      <c r="T116" s="45">
        <v>0</v>
      </c>
      <c r="U116" s="45">
        <v>0</v>
      </c>
      <c r="V116" s="54">
        <v>0.132257903</v>
      </c>
      <c r="W116" s="71">
        <v>0</v>
      </c>
      <c r="X116" s="45">
        <v>0</v>
      </c>
      <c r="Y116" s="45">
        <v>0</v>
      </c>
      <c r="Z116" s="45">
        <v>0</v>
      </c>
      <c r="AA116" s="54">
        <v>0</v>
      </c>
      <c r="AB116" s="71">
        <v>0</v>
      </c>
      <c r="AC116" s="45">
        <v>0</v>
      </c>
      <c r="AD116" s="45">
        <v>0</v>
      </c>
      <c r="AE116" s="45">
        <v>0</v>
      </c>
      <c r="AF116" s="54">
        <v>0</v>
      </c>
      <c r="AG116" s="71">
        <v>0</v>
      </c>
      <c r="AH116" s="45">
        <v>0</v>
      </c>
      <c r="AI116" s="45">
        <v>0</v>
      </c>
      <c r="AJ116" s="45">
        <v>0</v>
      </c>
      <c r="AK116" s="54">
        <v>0</v>
      </c>
      <c r="AL116" s="71">
        <v>0.000208583</v>
      </c>
      <c r="AM116" s="45">
        <v>0</v>
      </c>
      <c r="AN116" s="45">
        <v>0</v>
      </c>
      <c r="AO116" s="45">
        <v>0</v>
      </c>
      <c r="AP116" s="54">
        <v>0</v>
      </c>
      <c r="AQ116" s="71">
        <v>0</v>
      </c>
      <c r="AR116" s="53">
        <v>0</v>
      </c>
      <c r="AS116" s="45">
        <v>0</v>
      </c>
      <c r="AT116" s="45">
        <v>0</v>
      </c>
      <c r="AU116" s="54">
        <v>0</v>
      </c>
      <c r="AV116" s="71">
        <v>5.790523936</v>
      </c>
      <c r="AW116" s="45">
        <v>0.034973394000000005</v>
      </c>
      <c r="AX116" s="45">
        <v>0</v>
      </c>
      <c r="AY116" s="45">
        <v>0</v>
      </c>
      <c r="AZ116" s="54">
        <v>7.171519917</v>
      </c>
      <c r="BA116" s="71">
        <v>0</v>
      </c>
      <c r="BB116" s="53">
        <v>0</v>
      </c>
      <c r="BC116" s="45">
        <v>0</v>
      </c>
      <c r="BD116" s="45">
        <v>0</v>
      </c>
      <c r="BE116" s="54">
        <v>0</v>
      </c>
      <c r="BF116" s="71">
        <v>1.541379387</v>
      </c>
      <c r="BG116" s="53">
        <v>0.0008545100000000001</v>
      </c>
      <c r="BH116" s="45">
        <v>0</v>
      </c>
      <c r="BI116" s="45">
        <v>0</v>
      </c>
      <c r="BJ116" s="54">
        <v>0.195679503</v>
      </c>
      <c r="BK116" s="61">
        <v>33.47583568500001</v>
      </c>
      <c r="BL116" s="27"/>
      <c r="BM116" s="104"/>
    </row>
    <row r="117" spans="1:65" ht="12.75">
      <c r="A117" s="11"/>
      <c r="B117" s="24" t="s">
        <v>164</v>
      </c>
      <c r="C117" s="71">
        <v>0</v>
      </c>
      <c r="D117" s="53">
        <v>6.8102741689999995</v>
      </c>
      <c r="E117" s="45">
        <v>0</v>
      </c>
      <c r="F117" s="45">
        <v>0</v>
      </c>
      <c r="G117" s="54">
        <v>0</v>
      </c>
      <c r="H117" s="71">
        <v>1.138805734</v>
      </c>
      <c r="I117" s="45">
        <v>0.722736068</v>
      </c>
      <c r="J117" s="45">
        <v>0</v>
      </c>
      <c r="K117" s="45">
        <v>0</v>
      </c>
      <c r="L117" s="54">
        <v>0.5298327030000001</v>
      </c>
      <c r="M117" s="71">
        <v>0</v>
      </c>
      <c r="N117" s="53">
        <v>0</v>
      </c>
      <c r="O117" s="45">
        <v>0</v>
      </c>
      <c r="P117" s="45">
        <v>0</v>
      </c>
      <c r="Q117" s="54">
        <v>0</v>
      </c>
      <c r="R117" s="71">
        <v>0.13226949799999999</v>
      </c>
      <c r="S117" s="45">
        <v>0</v>
      </c>
      <c r="T117" s="45">
        <v>0</v>
      </c>
      <c r="U117" s="45">
        <v>0</v>
      </c>
      <c r="V117" s="54">
        <v>0.240392666</v>
      </c>
      <c r="W117" s="71">
        <v>0</v>
      </c>
      <c r="X117" s="45">
        <v>0</v>
      </c>
      <c r="Y117" s="45">
        <v>0</v>
      </c>
      <c r="Z117" s="45">
        <v>0</v>
      </c>
      <c r="AA117" s="54">
        <v>0</v>
      </c>
      <c r="AB117" s="71">
        <v>0</v>
      </c>
      <c r="AC117" s="45">
        <v>0</v>
      </c>
      <c r="AD117" s="45">
        <v>0</v>
      </c>
      <c r="AE117" s="45">
        <v>0</v>
      </c>
      <c r="AF117" s="54">
        <v>0</v>
      </c>
      <c r="AG117" s="71">
        <v>0</v>
      </c>
      <c r="AH117" s="45">
        <v>0</v>
      </c>
      <c r="AI117" s="45">
        <v>0</v>
      </c>
      <c r="AJ117" s="45">
        <v>0</v>
      </c>
      <c r="AK117" s="54">
        <v>0</v>
      </c>
      <c r="AL117" s="71">
        <v>0</v>
      </c>
      <c r="AM117" s="45">
        <v>0</v>
      </c>
      <c r="AN117" s="45">
        <v>0</v>
      </c>
      <c r="AO117" s="45">
        <v>0</v>
      </c>
      <c r="AP117" s="54">
        <v>0</v>
      </c>
      <c r="AQ117" s="71">
        <v>0</v>
      </c>
      <c r="AR117" s="53">
        <v>0</v>
      </c>
      <c r="AS117" s="45">
        <v>0</v>
      </c>
      <c r="AT117" s="45">
        <v>0</v>
      </c>
      <c r="AU117" s="54">
        <v>0</v>
      </c>
      <c r="AV117" s="71">
        <v>3.960398282</v>
      </c>
      <c r="AW117" s="45">
        <v>1.103653928</v>
      </c>
      <c r="AX117" s="45">
        <v>0</v>
      </c>
      <c r="AY117" s="45">
        <v>0</v>
      </c>
      <c r="AZ117" s="54">
        <v>11.603909048999999</v>
      </c>
      <c r="BA117" s="71">
        <v>0</v>
      </c>
      <c r="BB117" s="53">
        <v>0</v>
      </c>
      <c r="BC117" s="45">
        <v>0</v>
      </c>
      <c r="BD117" s="45">
        <v>0</v>
      </c>
      <c r="BE117" s="54">
        <v>0</v>
      </c>
      <c r="BF117" s="71">
        <v>0.357498876</v>
      </c>
      <c r="BG117" s="53">
        <v>0</v>
      </c>
      <c r="BH117" s="45">
        <v>0</v>
      </c>
      <c r="BI117" s="45">
        <v>0</v>
      </c>
      <c r="BJ117" s="54">
        <v>0.074786007</v>
      </c>
      <c r="BK117" s="61">
        <v>26.67455698</v>
      </c>
      <c r="BL117" s="27"/>
      <c r="BM117" s="104"/>
    </row>
    <row r="118" spans="1:65" ht="12.75">
      <c r="A118" s="36"/>
      <c r="B118" s="38" t="s">
        <v>74</v>
      </c>
      <c r="C118" s="79">
        <f aca="true" t="shared" si="18" ref="C118:AH118">SUM(C112:C117)</f>
        <v>0</v>
      </c>
      <c r="D118" s="79">
        <f t="shared" si="18"/>
        <v>100.03723098699999</v>
      </c>
      <c r="E118" s="79">
        <f t="shared" si="18"/>
        <v>0</v>
      </c>
      <c r="F118" s="79">
        <f t="shared" si="18"/>
        <v>0</v>
      </c>
      <c r="G118" s="79">
        <f t="shared" si="18"/>
        <v>0</v>
      </c>
      <c r="H118" s="79">
        <f t="shared" si="18"/>
        <v>29.997785492</v>
      </c>
      <c r="I118" s="79">
        <f t="shared" si="18"/>
        <v>16.650611</v>
      </c>
      <c r="J118" s="79">
        <f t="shared" si="18"/>
        <v>0</v>
      </c>
      <c r="K118" s="79">
        <f t="shared" si="18"/>
        <v>0</v>
      </c>
      <c r="L118" s="79">
        <f t="shared" si="18"/>
        <v>45.689342356</v>
      </c>
      <c r="M118" s="79">
        <f t="shared" si="18"/>
        <v>0</v>
      </c>
      <c r="N118" s="79">
        <f t="shared" si="18"/>
        <v>0</v>
      </c>
      <c r="O118" s="79">
        <f t="shared" si="18"/>
        <v>0</v>
      </c>
      <c r="P118" s="79">
        <f t="shared" si="18"/>
        <v>0</v>
      </c>
      <c r="Q118" s="79">
        <f t="shared" si="18"/>
        <v>0</v>
      </c>
      <c r="R118" s="79">
        <f t="shared" si="18"/>
        <v>6.885595541000001</v>
      </c>
      <c r="S118" s="79">
        <f t="shared" si="18"/>
        <v>0</v>
      </c>
      <c r="T118" s="79">
        <f t="shared" si="18"/>
        <v>0</v>
      </c>
      <c r="U118" s="79">
        <f t="shared" si="18"/>
        <v>0</v>
      </c>
      <c r="V118" s="79">
        <f t="shared" si="18"/>
        <v>1.1858814610000001</v>
      </c>
      <c r="W118" s="79">
        <f t="shared" si="18"/>
        <v>0</v>
      </c>
      <c r="X118" s="79">
        <f t="shared" si="18"/>
        <v>0</v>
      </c>
      <c r="Y118" s="79">
        <f t="shared" si="18"/>
        <v>0</v>
      </c>
      <c r="Z118" s="79">
        <f t="shared" si="18"/>
        <v>0</v>
      </c>
      <c r="AA118" s="79">
        <f t="shared" si="18"/>
        <v>0</v>
      </c>
      <c r="AB118" s="79">
        <f t="shared" si="18"/>
        <v>0.077165633</v>
      </c>
      <c r="AC118" s="79">
        <f t="shared" si="18"/>
        <v>0</v>
      </c>
      <c r="AD118" s="79">
        <f t="shared" si="18"/>
        <v>0</v>
      </c>
      <c r="AE118" s="79">
        <f t="shared" si="18"/>
        <v>0</v>
      </c>
      <c r="AF118" s="79">
        <f t="shared" si="18"/>
        <v>0</v>
      </c>
      <c r="AG118" s="79">
        <f t="shared" si="18"/>
        <v>0</v>
      </c>
      <c r="AH118" s="79">
        <f t="shared" si="18"/>
        <v>0</v>
      </c>
      <c r="AI118" s="79">
        <f aca="true" t="shared" si="19" ref="AI118:BK118">SUM(AI112:AI117)</f>
        <v>0</v>
      </c>
      <c r="AJ118" s="79">
        <f t="shared" si="19"/>
        <v>0</v>
      </c>
      <c r="AK118" s="79">
        <f t="shared" si="19"/>
        <v>0</v>
      </c>
      <c r="AL118" s="79">
        <f t="shared" si="19"/>
        <v>0.041997190000000004</v>
      </c>
      <c r="AM118" s="79">
        <f t="shared" si="19"/>
        <v>0</v>
      </c>
      <c r="AN118" s="79">
        <f t="shared" si="19"/>
        <v>0</v>
      </c>
      <c r="AO118" s="79">
        <f t="shared" si="19"/>
        <v>0</v>
      </c>
      <c r="AP118" s="79">
        <f t="shared" si="19"/>
        <v>0</v>
      </c>
      <c r="AQ118" s="79">
        <f t="shared" si="19"/>
        <v>0</v>
      </c>
      <c r="AR118" s="79">
        <f t="shared" si="19"/>
        <v>12.202307498</v>
      </c>
      <c r="AS118" s="79">
        <f t="shared" si="19"/>
        <v>0</v>
      </c>
      <c r="AT118" s="79">
        <f t="shared" si="19"/>
        <v>0</v>
      </c>
      <c r="AU118" s="79">
        <f t="shared" si="19"/>
        <v>0</v>
      </c>
      <c r="AV118" s="79">
        <f t="shared" si="19"/>
        <v>94.64903622099999</v>
      </c>
      <c r="AW118" s="79">
        <f t="shared" si="19"/>
        <v>54.150807376533905</v>
      </c>
      <c r="AX118" s="79">
        <f t="shared" si="19"/>
        <v>0</v>
      </c>
      <c r="AY118" s="79">
        <f t="shared" si="19"/>
        <v>0</v>
      </c>
      <c r="AZ118" s="79">
        <f t="shared" si="19"/>
        <v>163.32517677</v>
      </c>
      <c r="BA118" s="79">
        <f t="shared" si="19"/>
        <v>0</v>
      </c>
      <c r="BB118" s="79">
        <f t="shared" si="19"/>
        <v>0</v>
      </c>
      <c r="BC118" s="79">
        <f t="shared" si="19"/>
        <v>0</v>
      </c>
      <c r="BD118" s="79">
        <f t="shared" si="19"/>
        <v>0</v>
      </c>
      <c r="BE118" s="79">
        <f t="shared" si="19"/>
        <v>0</v>
      </c>
      <c r="BF118" s="79">
        <f t="shared" si="19"/>
        <v>17.48601551</v>
      </c>
      <c r="BG118" s="79">
        <f t="shared" si="19"/>
        <v>2.5529027529999997</v>
      </c>
      <c r="BH118" s="79">
        <f t="shared" si="19"/>
        <v>0</v>
      </c>
      <c r="BI118" s="79">
        <f t="shared" si="19"/>
        <v>0</v>
      </c>
      <c r="BJ118" s="79">
        <f t="shared" si="19"/>
        <v>5.044262053</v>
      </c>
      <c r="BK118" s="94">
        <f t="shared" si="19"/>
        <v>549.9761178415339</v>
      </c>
      <c r="BL118" s="27"/>
      <c r="BM118" s="104"/>
    </row>
    <row r="119" spans="1:65" ht="4.5" customHeight="1">
      <c r="A119" s="11"/>
      <c r="B119" s="21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5"/>
      <c r="BM119" s="104"/>
    </row>
    <row r="120" spans="1:65" ht="12.75">
      <c r="A120" s="36"/>
      <c r="B120" s="81" t="s">
        <v>88</v>
      </c>
      <c r="C120" s="82">
        <f aca="true" t="shared" si="20" ref="C120:AH120">+C118++C99+C94+C67+C108</f>
        <v>0</v>
      </c>
      <c r="D120" s="82">
        <f t="shared" si="20"/>
        <v>3132.5380403549993</v>
      </c>
      <c r="E120" s="82">
        <f t="shared" si="20"/>
        <v>0</v>
      </c>
      <c r="F120" s="82">
        <f t="shared" si="20"/>
        <v>0</v>
      </c>
      <c r="G120" s="82">
        <f t="shared" si="20"/>
        <v>0</v>
      </c>
      <c r="H120" s="82">
        <f t="shared" si="20"/>
        <v>2211.2071781239997</v>
      </c>
      <c r="I120" s="82">
        <f t="shared" si="20"/>
        <v>13414.960543802685</v>
      </c>
      <c r="J120" s="82">
        <f t="shared" si="20"/>
        <v>1380.385728602</v>
      </c>
      <c r="K120" s="82">
        <f t="shared" si="20"/>
        <v>7.8620587650000004</v>
      </c>
      <c r="L120" s="82">
        <f t="shared" si="20"/>
        <v>5684.475544423838</v>
      </c>
      <c r="M120" s="82">
        <f t="shared" si="20"/>
        <v>0</v>
      </c>
      <c r="N120" s="82">
        <f t="shared" si="20"/>
        <v>0</v>
      </c>
      <c r="O120" s="82">
        <f t="shared" si="20"/>
        <v>0</v>
      </c>
      <c r="P120" s="82">
        <f t="shared" si="20"/>
        <v>0</v>
      </c>
      <c r="Q120" s="82">
        <f t="shared" si="20"/>
        <v>0</v>
      </c>
      <c r="R120" s="82">
        <f t="shared" si="20"/>
        <v>778.0002876860001</v>
      </c>
      <c r="S120" s="82">
        <f t="shared" si="20"/>
        <v>276.425762579</v>
      </c>
      <c r="T120" s="82">
        <f t="shared" si="20"/>
        <v>56.830389976000006</v>
      </c>
      <c r="U120" s="82">
        <f t="shared" si="20"/>
        <v>0</v>
      </c>
      <c r="V120" s="82">
        <f t="shared" si="20"/>
        <v>288.182677515</v>
      </c>
      <c r="W120" s="82">
        <f t="shared" si="20"/>
        <v>0</v>
      </c>
      <c r="X120" s="82">
        <f t="shared" si="20"/>
        <v>0</v>
      </c>
      <c r="Y120" s="82">
        <f t="shared" si="20"/>
        <v>0</v>
      </c>
      <c r="Z120" s="82">
        <f t="shared" si="20"/>
        <v>0</v>
      </c>
      <c r="AA120" s="82">
        <f t="shared" si="20"/>
        <v>0</v>
      </c>
      <c r="AB120" s="82">
        <f t="shared" si="20"/>
        <v>9.454920139</v>
      </c>
      <c r="AC120" s="82">
        <f t="shared" si="20"/>
        <v>0.002070103</v>
      </c>
      <c r="AD120" s="82">
        <f t="shared" si="20"/>
        <v>0</v>
      </c>
      <c r="AE120" s="82">
        <f t="shared" si="20"/>
        <v>0</v>
      </c>
      <c r="AF120" s="82">
        <f t="shared" si="20"/>
        <v>1.273649579</v>
      </c>
      <c r="AG120" s="82">
        <f t="shared" si="20"/>
        <v>0</v>
      </c>
      <c r="AH120" s="82">
        <f t="shared" si="20"/>
        <v>0</v>
      </c>
      <c r="AI120" s="82">
        <f aca="true" t="shared" si="21" ref="AI120:BK120">+AI118++AI99+AI94+AI67+AI108</f>
        <v>0</v>
      </c>
      <c r="AJ120" s="82">
        <f t="shared" si="21"/>
        <v>0</v>
      </c>
      <c r="AK120" s="82">
        <f t="shared" si="21"/>
        <v>0</v>
      </c>
      <c r="AL120" s="82">
        <f t="shared" si="21"/>
        <v>5.059317403</v>
      </c>
      <c r="AM120" s="82">
        <f t="shared" si="21"/>
        <v>0</v>
      </c>
      <c r="AN120" s="82">
        <f t="shared" si="21"/>
        <v>0</v>
      </c>
      <c r="AO120" s="82">
        <f t="shared" si="21"/>
        <v>0</v>
      </c>
      <c r="AP120" s="82">
        <f t="shared" si="21"/>
        <v>0.078562193</v>
      </c>
      <c r="AQ120" s="82">
        <f t="shared" si="21"/>
        <v>0</v>
      </c>
      <c r="AR120" s="82">
        <f t="shared" si="21"/>
        <v>189.034248036</v>
      </c>
      <c r="AS120" s="82">
        <f t="shared" si="21"/>
        <v>0</v>
      </c>
      <c r="AT120" s="82">
        <f t="shared" si="21"/>
        <v>0</v>
      </c>
      <c r="AU120" s="82">
        <f t="shared" si="21"/>
        <v>0</v>
      </c>
      <c r="AV120" s="82">
        <f t="shared" si="21"/>
        <v>17154.605129825664</v>
      </c>
      <c r="AW120" s="82">
        <f t="shared" si="21"/>
        <v>9206.912546131533</v>
      </c>
      <c r="AX120" s="82">
        <f t="shared" si="21"/>
        <v>266.10648776</v>
      </c>
      <c r="AY120" s="82">
        <f t="shared" si="21"/>
        <v>0</v>
      </c>
      <c r="AZ120" s="82">
        <f t="shared" si="21"/>
        <v>16828.36961588573</v>
      </c>
      <c r="BA120" s="82">
        <f t="shared" si="21"/>
        <v>0</v>
      </c>
      <c r="BB120" s="82">
        <f t="shared" si="21"/>
        <v>0</v>
      </c>
      <c r="BC120" s="82">
        <f t="shared" si="21"/>
        <v>0</v>
      </c>
      <c r="BD120" s="82">
        <f t="shared" si="21"/>
        <v>0</v>
      </c>
      <c r="BE120" s="82">
        <f t="shared" si="21"/>
        <v>0</v>
      </c>
      <c r="BF120" s="82">
        <f t="shared" si="21"/>
        <v>5020.661622981</v>
      </c>
      <c r="BG120" s="82">
        <f t="shared" si="21"/>
        <v>648.7753659959999</v>
      </c>
      <c r="BH120" s="82">
        <f t="shared" si="21"/>
        <v>88.11877353</v>
      </c>
      <c r="BI120" s="82">
        <f t="shared" si="21"/>
        <v>0</v>
      </c>
      <c r="BJ120" s="82">
        <f t="shared" si="21"/>
        <v>2053.5284919140004</v>
      </c>
      <c r="BK120" s="82">
        <f t="shared" si="21"/>
        <v>78702.84901330546</v>
      </c>
      <c r="BL120" s="27"/>
      <c r="BM120" s="104"/>
    </row>
    <row r="121" spans="1:63" ht="4.5" customHeight="1">
      <c r="A121" s="11"/>
      <c r="B121" s="22"/>
      <c r="C121" s="147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48"/>
    </row>
    <row r="122" spans="1:63" ht="14.25" customHeight="1">
      <c r="A122" s="11" t="s">
        <v>5</v>
      </c>
      <c r="B122" s="23" t="s">
        <v>24</v>
      </c>
      <c r="C122" s="147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48"/>
    </row>
    <row r="123" spans="1:64" ht="14.25" customHeight="1">
      <c r="A123" s="32"/>
      <c r="B123" s="28"/>
      <c r="C123" s="71">
        <v>0</v>
      </c>
      <c r="D123" s="53">
        <v>0</v>
      </c>
      <c r="E123" s="45">
        <v>0</v>
      </c>
      <c r="F123" s="45">
        <v>0</v>
      </c>
      <c r="G123" s="54">
        <v>0</v>
      </c>
      <c r="H123" s="71">
        <v>0</v>
      </c>
      <c r="I123" s="45">
        <v>0</v>
      </c>
      <c r="J123" s="45">
        <v>0</v>
      </c>
      <c r="K123" s="45">
        <v>0</v>
      </c>
      <c r="L123" s="54">
        <v>0</v>
      </c>
      <c r="M123" s="71">
        <v>0</v>
      </c>
      <c r="N123" s="53">
        <v>0</v>
      </c>
      <c r="O123" s="45">
        <v>0</v>
      </c>
      <c r="P123" s="45">
        <v>0</v>
      </c>
      <c r="Q123" s="54">
        <v>0</v>
      </c>
      <c r="R123" s="71">
        <v>0</v>
      </c>
      <c r="S123" s="45">
        <v>0</v>
      </c>
      <c r="T123" s="45">
        <v>0</v>
      </c>
      <c r="U123" s="45">
        <v>0</v>
      </c>
      <c r="V123" s="54">
        <v>0</v>
      </c>
      <c r="W123" s="71">
        <v>0</v>
      </c>
      <c r="X123" s="45">
        <v>0</v>
      </c>
      <c r="Y123" s="45">
        <v>0</v>
      </c>
      <c r="Z123" s="45">
        <v>0</v>
      </c>
      <c r="AA123" s="54">
        <v>0</v>
      </c>
      <c r="AB123" s="71">
        <v>0</v>
      </c>
      <c r="AC123" s="45">
        <v>0</v>
      </c>
      <c r="AD123" s="45">
        <v>0</v>
      </c>
      <c r="AE123" s="45">
        <v>0</v>
      </c>
      <c r="AF123" s="54">
        <v>0</v>
      </c>
      <c r="AG123" s="71">
        <v>0</v>
      </c>
      <c r="AH123" s="45">
        <v>0</v>
      </c>
      <c r="AI123" s="45">
        <v>0</v>
      </c>
      <c r="AJ123" s="45">
        <v>0</v>
      </c>
      <c r="AK123" s="54">
        <v>0</v>
      </c>
      <c r="AL123" s="71">
        <v>0</v>
      </c>
      <c r="AM123" s="45">
        <v>0</v>
      </c>
      <c r="AN123" s="45">
        <v>0</v>
      </c>
      <c r="AO123" s="45">
        <v>0</v>
      </c>
      <c r="AP123" s="54">
        <v>0</v>
      </c>
      <c r="AQ123" s="71">
        <v>0</v>
      </c>
      <c r="AR123" s="53">
        <v>0</v>
      </c>
      <c r="AS123" s="45">
        <v>0</v>
      </c>
      <c r="AT123" s="45">
        <v>0</v>
      </c>
      <c r="AU123" s="54">
        <v>0</v>
      </c>
      <c r="AV123" s="71">
        <v>0</v>
      </c>
      <c r="AW123" s="45">
        <v>0</v>
      </c>
      <c r="AX123" s="45">
        <v>0</v>
      </c>
      <c r="AY123" s="45">
        <v>0</v>
      </c>
      <c r="AZ123" s="54">
        <v>0</v>
      </c>
      <c r="BA123" s="43">
        <v>0</v>
      </c>
      <c r="BB123" s="44">
        <v>0</v>
      </c>
      <c r="BC123" s="43">
        <v>0</v>
      </c>
      <c r="BD123" s="43">
        <v>0</v>
      </c>
      <c r="BE123" s="48">
        <v>0</v>
      </c>
      <c r="BF123" s="43">
        <v>0</v>
      </c>
      <c r="BG123" s="44">
        <v>0</v>
      </c>
      <c r="BH123" s="43">
        <v>0</v>
      </c>
      <c r="BI123" s="43">
        <v>0</v>
      </c>
      <c r="BJ123" s="48">
        <v>0</v>
      </c>
      <c r="BK123" s="95">
        <f>SUM(C123:BJ123)</f>
        <v>0</v>
      </c>
      <c r="BL123" s="104"/>
    </row>
    <row r="124" spans="1:63" ht="13.5" thickBot="1">
      <c r="A124" s="40"/>
      <c r="B124" s="83" t="s">
        <v>74</v>
      </c>
      <c r="C124" s="50">
        <f>SUM(C123)</f>
        <v>0</v>
      </c>
      <c r="D124" s="70">
        <f aca="true" t="shared" si="22" ref="D124:BK124">SUM(D123)</f>
        <v>0</v>
      </c>
      <c r="E124" s="70">
        <f t="shared" si="22"/>
        <v>0</v>
      </c>
      <c r="F124" s="70">
        <f t="shared" si="22"/>
        <v>0</v>
      </c>
      <c r="G124" s="69">
        <f t="shared" si="22"/>
        <v>0</v>
      </c>
      <c r="H124" s="50">
        <f t="shared" si="22"/>
        <v>0</v>
      </c>
      <c r="I124" s="70">
        <f t="shared" si="22"/>
        <v>0</v>
      </c>
      <c r="J124" s="70">
        <f t="shared" si="22"/>
        <v>0</v>
      </c>
      <c r="K124" s="70">
        <f t="shared" si="22"/>
        <v>0</v>
      </c>
      <c r="L124" s="69">
        <f t="shared" si="22"/>
        <v>0</v>
      </c>
      <c r="M124" s="50">
        <f t="shared" si="22"/>
        <v>0</v>
      </c>
      <c r="N124" s="70">
        <f t="shared" si="22"/>
        <v>0</v>
      </c>
      <c r="O124" s="70">
        <f t="shared" si="22"/>
        <v>0</v>
      </c>
      <c r="P124" s="70">
        <f t="shared" si="22"/>
        <v>0</v>
      </c>
      <c r="Q124" s="69">
        <f t="shared" si="22"/>
        <v>0</v>
      </c>
      <c r="R124" s="50">
        <f t="shared" si="22"/>
        <v>0</v>
      </c>
      <c r="S124" s="70">
        <f t="shared" si="22"/>
        <v>0</v>
      </c>
      <c r="T124" s="70">
        <f t="shared" si="22"/>
        <v>0</v>
      </c>
      <c r="U124" s="70">
        <f t="shared" si="22"/>
        <v>0</v>
      </c>
      <c r="V124" s="69">
        <f t="shared" si="22"/>
        <v>0</v>
      </c>
      <c r="W124" s="50">
        <f t="shared" si="22"/>
        <v>0</v>
      </c>
      <c r="X124" s="70">
        <f t="shared" si="22"/>
        <v>0</v>
      </c>
      <c r="Y124" s="70">
        <f t="shared" si="22"/>
        <v>0</v>
      </c>
      <c r="Z124" s="70">
        <f t="shared" si="22"/>
        <v>0</v>
      </c>
      <c r="AA124" s="69">
        <f t="shared" si="22"/>
        <v>0</v>
      </c>
      <c r="AB124" s="50">
        <f t="shared" si="22"/>
        <v>0</v>
      </c>
      <c r="AC124" s="70">
        <f t="shared" si="22"/>
        <v>0</v>
      </c>
      <c r="AD124" s="70">
        <f t="shared" si="22"/>
        <v>0</v>
      </c>
      <c r="AE124" s="70">
        <f t="shared" si="22"/>
        <v>0</v>
      </c>
      <c r="AF124" s="69">
        <f t="shared" si="22"/>
        <v>0</v>
      </c>
      <c r="AG124" s="50">
        <f t="shared" si="22"/>
        <v>0</v>
      </c>
      <c r="AH124" s="70">
        <f t="shared" si="22"/>
        <v>0</v>
      </c>
      <c r="AI124" s="70">
        <f t="shared" si="22"/>
        <v>0</v>
      </c>
      <c r="AJ124" s="70">
        <f t="shared" si="22"/>
        <v>0</v>
      </c>
      <c r="AK124" s="69">
        <f t="shared" si="22"/>
        <v>0</v>
      </c>
      <c r="AL124" s="50">
        <f t="shared" si="22"/>
        <v>0</v>
      </c>
      <c r="AM124" s="70">
        <f t="shared" si="22"/>
        <v>0</v>
      </c>
      <c r="AN124" s="70">
        <f t="shared" si="22"/>
        <v>0</v>
      </c>
      <c r="AO124" s="70">
        <f t="shared" si="22"/>
        <v>0</v>
      </c>
      <c r="AP124" s="69">
        <f t="shared" si="22"/>
        <v>0</v>
      </c>
      <c r="AQ124" s="50">
        <f t="shared" si="22"/>
        <v>0</v>
      </c>
      <c r="AR124" s="70">
        <f t="shared" si="22"/>
        <v>0</v>
      </c>
      <c r="AS124" s="70">
        <f t="shared" si="22"/>
        <v>0</v>
      </c>
      <c r="AT124" s="70">
        <f t="shared" si="22"/>
        <v>0</v>
      </c>
      <c r="AU124" s="69">
        <f t="shared" si="22"/>
        <v>0</v>
      </c>
      <c r="AV124" s="50">
        <f t="shared" si="22"/>
        <v>0</v>
      </c>
      <c r="AW124" s="70">
        <f t="shared" si="22"/>
        <v>0</v>
      </c>
      <c r="AX124" s="70">
        <f t="shared" si="22"/>
        <v>0</v>
      </c>
      <c r="AY124" s="70">
        <f t="shared" si="22"/>
        <v>0</v>
      </c>
      <c r="AZ124" s="69">
        <f t="shared" si="22"/>
        <v>0</v>
      </c>
      <c r="BA124" s="51">
        <f t="shared" si="22"/>
        <v>0</v>
      </c>
      <c r="BB124" s="70">
        <f t="shared" si="22"/>
        <v>0</v>
      </c>
      <c r="BC124" s="70">
        <f t="shared" si="22"/>
        <v>0</v>
      </c>
      <c r="BD124" s="70">
        <f t="shared" si="22"/>
        <v>0</v>
      </c>
      <c r="BE124" s="84">
        <f t="shared" si="22"/>
        <v>0</v>
      </c>
      <c r="BF124" s="50">
        <f t="shared" si="22"/>
        <v>0</v>
      </c>
      <c r="BG124" s="70">
        <f t="shared" si="22"/>
        <v>0</v>
      </c>
      <c r="BH124" s="70">
        <f t="shared" si="22"/>
        <v>0</v>
      </c>
      <c r="BI124" s="70">
        <f t="shared" si="22"/>
        <v>0</v>
      </c>
      <c r="BJ124" s="69">
        <f t="shared" si="22"/>
        <v>0</v>
      </c>
      <c r="BK124" s="96">
        <f t="shared" si="22"/>
        <v>0</v>
      </c>
    </row>
    <row r="125" spans="1:63" ht="6" customHeight="1">
      <c r="A125" s="4"/>
      <c r="B125" s="16"/>
      <c r="C125" s="27"/>
      <c r="D125" s="34"/>
      <c r="E125" s="27"/>
      <c r="F125" s="27"/>
      <c r="G125" s="27"/>
      <c r="H125" s="27"/>
      <c r="I125" s="27"/>
      <c r="J125" s="27"/>
      <c r="K125" s="27"/>
      <c r="L125" s="27"/>
      <c r="M125" s="27"/>
      <c r="N125" s="34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34"/>
      <c r="AS125" s="27"/>
      <c r="AT125" s="27"/>
      <c r="AU125" s="27"/>
      <c r="AV125" s="27"/>
      <c r="AW125" s="27"/>
      <c r="AX125" s="27"/>
      <c r="AY125" s="27"/>
      <c r="AZ125" s="27"/>
      <c r="BA125" s="27"/>
      <c r="BB125" s="34"/>
      <c r="BC125" s="27"/>
      <c r="BD125" s="27"/>
      <c r="BE125" s="27"/>
      <c r="BF125" s="27"/>
      <c r="BG125" s="34"/>
      <c r="BH125" s="27"/>
      <c r="BI125" s="27"/>
      <c r="BJ125" s="27"/>
      <c r="BK125" s="30"/>
    </row>
    <row r="126" spans="1:63" ht="12.75">
      <c r="A126" s="4"/>
      <c r="B126" s="4" t="s">
        <v>104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1" t="s">
        <v>89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1:63" ht="12.75">
      <c r="A127" s="4"/>
      <c r="B127" s="4" t="s">
        <v>105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90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28" spans="3:63" ht="12.75">
      <c r="C128" s="27"/>
      <c r="D128" s="27"/>
      <c r="E128" s="27"/>
      <c r="F128" s="27"/>
      <c r="G128" s="27"/>
      <c r="H128" s="27"/>
      <c r="I128" s="27"/>
      <c r="J128" s="27"/>
      <c r="K128" s="27"/>
      <c r="L128" s="42" t="s">
        <v>91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30"/>
    </row>
    <row r="129" spans="2:63" ht="12.75">
      <c r="B129" s="4" t="s">
        <v>96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42" t="s">
        <v>92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30"/>
    </row>
    <row r="130" spans="2:63" ht="12.75">
      <c r="B130" s="4" t="s">
        <v>97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42" t="s">
        <v>93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30"/>
    </row>
    <row r="131" spans="2:63" ht="12.75">
      <c r="B131" s="4"/>
      <c r="C131" s="27"/>
      <c r="D131" s="27"/>
      <c r="E131" s="27"/>
      <c r="F131" s="27"/>
      <c r="G131" s="27"/>
      <c r="H131" s="27"/>
      <c r="I131" s="27"/>
      <c r="J131" s="27"/>
      <c r="K131" s="27"/>
      <c r="L131" s="42" t="s">
        <v>94</v>
      </c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30"/>
    </row>
  </sheetData>
  <sheetProtection/>
  <mergeCells count="49">
    <mergeCell ref="C119:BK119"/>
    <mergeCell ref="A1:A5"/>
    <mergeCell ref="C97:BK97"/>
    <mergeCell ref="C121:BK121"/>
    <mergeCell ref="C122:BK122"/>
    <mergeCell ref="C101:BK101"/>
    <mergeCell ref="C102:BK102"/>
    <mergeCell ref="C105:BK105"/>
    <mergeCell ref="C109:BK109"/>
    <mergeCell ref="C110:BK110"/>
    <mergeCell ref="C111:BK111"/>
    <mergeCell ref="C71:BK71"/>
    <mergeCell ref="C68:BK68"/>
    <mergeCell ref="C74:BK74"/>
    <mergeCell ref="C95:BK95"/>
    <mergeCell ref="C96:BK96"/>
    <mergeCell ref="C100:BK100"/>
    <mergeCell ref="C1:BK1"/>
    <mergeCell ref="BA3:BJ3"/>
    <mergeCell ref="BK2:BK5"/>
    <mergeCell ref="W3:AF3"/>
    <mergeCell ref="AG3:AP3"/>
    <mergeCell ref="C70:BK70"/>
    <mergeCell ref="M3:V3"/>
    <mergeCell ref="C12:BK12"/>
    <mergeCell ref="C16:BK16"/>
    <mergeCell ref="C50:BK50"/>
    <mergeCell ref="C53:BK53"/>
    <mergeCell ref="C56:BK56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49" t="s">
        <v>181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172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109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8">
        <v>0.031870719</v>
      </c>
      <c r="E5" s="102">
        <v>0.712206963</v>
      </c>
      <c r="F5" s="102">
        <v>3.1182756969999996</v>
      </c>
      <c r="G5" s="102">
        <v>0.16420858700000002</v>
      </c>
      <c r="H5" s="102">
        <v>0.007286057</v>
      </c>
      <c r="I5" s="102">
        <v>0</v>
      </c>
      <c r="J5" s="85">
        <v>0</v>
      </c>
      <c r="K5" s="91">
        <f>SUM(D5:J5)</f>
        <v>4.033848022999999</v>
      </c>
      <c r="L5" s="102">
        <v>0</v>
      </c>
    </row>
    <row r="6" spans="2:12" ht="12.75">
      <c r="B6" s="12">
        <v>2</v>
      </c>
      <c r="C6" s="14" t="s">
        <v>34</v>
      </c>
      <c r="D6" s="102">
        <v>187.238648609</v>
      </c>
      <c r="E6" s="102">
        <v>109.74797700900001</v>
      </c>
      <c r="F6" s="102">
        <v>786.847479648</v>
      </c>
      <c r="G6" s="102">
        <v>101.327523527</v>
      </c>
      <c r="H6" s="102">
        <v>5.622206392</v>
      </c>
      <c r="I6" s="102">
        <v>0</v>
      </c>
      <c r="J6" s="85">
        <v>2.3709067378841637</v>
      </c>
      <c r="K6" s="91">
        <f aca="true" t="shared" si="0" ref="K6:K41">SUM(D6:J6)</f>
        <v>1193.154741922884</v>
      </c>
      <c r="L6" s="102">
        <v>0</v>
      </c>
    </row>
    <row r="7" spans="2:12" ht="12.75">
      <c r="B7" s="12">
        <v>3</v>
      </c>
      <c r="C7" s="13" t="s">
        <v>35</v>
      </c>
      <c r="D7" s="102">
        <v>0.585583977</v>
      </c>
      <c r="E7" s="102">
        <v>0.070876819</v>
      </c>
      <c r="F7" s="102">
        <v>4.500312871</v>
      </c>
      <c r="G7" s="102">
        <v>0.12386053600000001</v>
      </c>
      <c r="H7" s="102">
        <v>0.025050024</v>
      </c>
      <c r="I7" s="102">
        <v>0</v>
      </c>
      <c r="J7" s="85">
        <v>0</v>
      </c>
      <c r="K7" s="91">
        <f t="shared" si="0"/>
        <v>5.3056842269999995</v>
      </c>
      <c r="L7" s="102">
        <v>0</v>
      </c>
    </row>
    <row r="8" spans="2:12" ht="12.75">
      <c r="B8" s="12">
        <v>4</v>
      </c>
      <c r="C8" s="14" t="s">
        <v>36</v>
      </c>
      <c r="D8" s="102">
        <v>62.63379999199999</v>
      </c>
      <c r="E8" s="102">
        <v>54.680708892</v>
      </c>
      <c r="F8" s="102">
        <v>239.41921103800001</v>
      </c>
      <c r="G8" s="102">
        <v>28.930894662</v>
      </c>
      <c r="H8" s="102">
        <v>0.8086839379999999</v>
      </c>
      <c r="I8" s="102">
        <v>0</v>
      </c>
      <c r="J8" s="85">
        <v>0.18578978500996557</v>
      </c>
      <c r="K8" s="91">
        <f t="shared" si="0"/>
        <v>386.65908830700994</v>
      </c>
      <c r="L8" s="102">
        <v>0</v>
      </c>
    </row>
    <row r="9" spans="2:12" ht="12.75">
      <c r="B9" s="12">
        <v>5</v>
      </c>
      <c r="C9" s="14" t="s">
        <v>37</v>
      </c>
      <c r="D9" s="102">
        <v>26.534951033000002</v>
      </c>
      <c r="E9" s="102">
        <v>37.923254274</v>
      </c>
      <c r="F9" s="102">
        <v>337.768899517</v>
      </c>
      <c r="G9" s="102">
        <v>47.093118626999996</v>
      </c>
      <c r="H9" s="102">
        <v>1.269169056</v>
      </c>
      <c r="I9" s="102">
        <v>0</v>
      </c>
      <c r="J9" s="85">
        <v>0.04111205487951931</v>
      </c>
      <c r="K9" s="91">
        <f t="shared" si="0"/>
        <v>450.6305045618796</v>
      </c>
      <c r="L9" s="102">
        <v>0</v>
      </c>
    </row>
    <row r="10" spans="2:12" ht="12.75">
      <c r="B10" s="12">
        <v>6</v>
      </c>
      <c r="C10" s="14" t="s">
        <v>38</v>
      </c>
      <c r="D10" s="102">
        <v>3.561008879</v>
      </c>
      <c r="E10" s="102">
        <v>41.264773395</v>
      </c>
      <c r="F10" s="102">
        <v>165.47544813</v>
      </c>
      <c r="G10" s="102">
        <v>31.957915132</v>
      </c>
      <c r="H10" s="102">
        <v>1.396615243</v>
      </c>
      <c r="I10" s="102">
        <v>0</v>
      </c>
      <c r="J10" s="85">
        <v>0.027133137623714994</v>
      </c>
      <c r="K10" s="91">
        <f t="shared" si="0"/>
        <v>243.68289391662373</v>
      </c>
      <c r="L10" s="102">
        <v>0</v>
      </c>
    </row>
    <row r="11" spans="2:12" ht="12.75">
      <c r="B11" s="12">
        <v>7</v>
      </c>
      <c r="C11" s="14" t="s">
        <v>39</v>
      </c>
      <c r="D11" s="102">
        <v>11.960445484000001</v>
      </c>
      <c r="E11" s="102">
        <v>82.07597386</v>
      </c>
      <c r="F11" s="102">
        <v>235.80832310600002</v>
      </c>
      <c r="G11" s="102">
        <v>37.314752594</v>
      </c>
      <c r="H11" s="102">
        <v>2.4257425710000002</v>
      </c>
      <c r="I11" s="102">
        <v>0</v>
      </c>
      <c r="J11" s="85">
        <v>0.021751650988039713</v>
      </c>
      <c r="K11" s="91">
        <f t="shared" si="0"/>
        <v>369.60698926598803</v>
      </c>
      <c r="L11" s="102">
        <v>0</v>
      </c>
    </row>
    <row r="12" spans="2:12" ht="12.75">
      <c r="B12" s="12">
        <v>8</v>
      </c>
      <c r="C12" s="13" t="s">
        <v>40</v>
      </c>
      <c r="D12" s="102">
        <v>0.025089964000000003</v>
      </c>
      <c r="E12" s="102">
        <v>0.105491645</v>
      </c>
      <c r="F12" s="102">
        <v>12.060864872</v>
      </c>
      <c r="G12" s="102">
        <v>1.037737893</v>
      </c>
      <c r="H12" s="102">
        <v>0.005373989</v>
      </c>
      <c r="I12" s="102">
        <v>0</v>
      </c>
      <c r="J12" s="85">
        <v>0</v>
      </c>
      <c r="K12" s="91">
        <f t="shared" si="0"/>
        <v>13.234558363</v>
      </c>
      <c r="L12" s="102">
        <v>0</v>
      </c>
    </row>
    <row r="13" spans="2:12" ht="12.75">
      <c r="B13" s="12">
        <v>9</v>
      </c>
      <c r="C13" s="13" t="s">
        <v>41</v>
      </c>
      <c r="D13" s="102">
        <v>0.34789164</v>
      </c>
      <c r="E13" s="102">
        <v>0.31804095</v>
      </c>
      <c r="F13" s="102">
        <v>7.017273113999999</v>
      </c>
      <c r="G13" s="102">
        <v>0.562580827</v>
      </c>
      <c r="H13" s="102">
        <v>0.017633843</v>
      </c>
      <c r="I13" s="102">
        <v>0</v>
      </c>
      <c r="J13" s="85">
        <v>0</v>
      </c>
      <c r="K13" s="91">
        <f t="shared" si="0"/>
        <v>8.263420373999999</v>
      </c>
      <c r="L13" s="102">
        <v>0</v>
      </c>
    </row>
    <row r="14" spans="2:12" ht="12.75">
      <c r="B14" s="12">
        <v>10</v>
      </c>
      <c r="C14" s="14" t="s">
        <v>42</v>
      </c>
      <c r="D14" s="102">
        <v>32.278781584</v>
      </c>
      <c r="E14" s="102">
        <v>187.10734687500002</v>
      </c>
      <c r="F14" s="102">
        <v>381.175056213</v>
      </c>
      <c r="G14" s="102">
        <v>92.879062553</v>
      </c>
      <c r="H14" s="102">
        <v>1.577253631</v>
      </c>
      <c r="I14" s="102">
        <v>0</v>
      </c>
      <c r="J14" s="85">
        <v>0.0036618430891941396</v>
      </c>
      <c r="K14" s="91">
        <f t="shared" si="0"/>
        <v>695.0211626990892</v>
      </c>
      <c r="L14" s="102">
        <v>0</v>
      </c>
    </row>
    <row r="15" spans="2:12" ht="12.75">
      <c r="B15" s="12">
        <v>11</v>
      </c>
      <c r="C15" s="14" t="s">
        <v>43</v>
      </c>
      <c r="D15" s="102">
        <v>336.020138024</v>
      </c>
      <c r="E15" s="102">
        <v>613.615798772</v>
      </c>
      <c r="F15" s="102">
        <v>3323.541969545</v>
      </c>
      <c r="G15" s="102">
        <v>651.4188873859999</v>
      </c>
      <c r="H15" s="102">
        <v>21.981733841</v>
      </c>
      <c r="I15" s="102">
        <v>0</v>
      </c>
      <c r="J15" s="85">
        <v>3.1264506960414824</v>
      </c>
      <c r="K15" s="91">
        <f t="shared" si="0"/>
        <v>4949.7049782640415</v>
      </c>
      <c r="L15" s="102">
        <v>0</v>
      </c>
    </row>
    <row r="16" spans="2:12" ht="12.75">
      <c r="B16" s="12">
        <v>12</v>
      </c>
      <c r="C16" s="14" t="s">
        <v>44</v>
      </c>
      <c r="D16" s="102">
        <v>483.917170092</v>
      </c>
      <c r="E16" s="102">
        <v>1554.697658856</v>
      </c>
      <c r="F16" s="102">
        <v>949.287951558</v>
      </c>
      <c r="G16" s="102">
        <v>115.74465201099999</v>
      </c>
      <c r="H16" s="102">
        <v>10.036985138</v>
      </c>
      <c r="I16" s="102">
        <v>0</v>
      </c>
      <c r="J16" s="85">
        <v>0.41570675686431563</v>
      </c>
      <c r="K16" s="91">
        <f t="shared" si="0"/>
        <v>3114.100124411865</v>
      </c>
      <c r="L16" s="102">
        <v>0</v>
      </c>
    </row>
    <row r="17" spans="2:12" ht="12.75">
      <c r="B17" s="12">
        <v>13</v>
      </c>
      <c r="C17" s="14" t="s">
        <v>45</v>
      </c>
      <c r="D17" s="102">
        <v>1.737465727</v>
      </c>
      <c r="E17" s="102">
        <v>5.999496382</v>
      </c>
      <c r="F17" s="102">
        <v>54.244040759</v>
      </c>
      <c r="G17" s="102">
        <v>6.266877093</v>
      </c>
      <c r="H17" s="102">
        <v>0.289039839</v>
      </c>
      <c r="I17" s="102">
        <v>0</v>
      </c>
      <c r="J17" s="85">
        <v>0</v>
      </c>
      <c r="K17" s="91">
        <f t="shared" si="0"/>
        <v>68.5369198</v>
      </c>
      <c r="L17" s="102">
        <v>0</v>
      </c>
    </row>
    <row r="18" spans="2:12" ht="12.75">
      <c r="B18" s="12">
        <v>14</v>
      </c>
      <c r="C18" s="14" t="s">
        <v>46</v>
      </c>
      <c r="D18" s="102">
        <v>0.773958253</v>
      </c>
      <c r="E18" s="102">
        <v>1.8673097220000001</v>
      </c>
      <c r="F18" s="102">
        <v>27.947941126000003</v>
      </c>
      <c r="G18" s="102">
        <v>1.054295433</v>
      </c>
      <c r="H18" s="102">
        <v>0.330805003</v>
      </c>
      <c r="I18" s="102">
        <v>0</v>
      </c>
      <c r="J18" s="85">
        <v>2.9516710375577456E-07</v>
      </c>
      <c r="K18" s="91">
        <f t="shared" si="0"/>
        <v>31.974309832167105</v>
      </c>
      <c r="L18" s="102">
        <v>0</v>
      </c>
    </row>
    <row r="19" spans="2:12" ht="12.75">
      <c r="B19" s="12">
        <v>15</v>
      </c>
      <c r="C19" s="14" t="s">
        <v>47</v>
      </c>
      <c r="D19" s="102">
        <v>18.860128352</v>
      </c>
      <c r="E19" s="102">
        <v>44.741260520000004</v>
      </c>
      <c r="F19" s="102">
        <v>393.078626768</v>
      </c>
      <c r="G19" s="102">
        <v>105.735920883</v>
      </c>
      <c r="H19" s="102">
        <v>1.833430825</v>
      </c>
      <c r="I19" s="102">
        <v>0</v>
      </c>
      <c r="J19" s="85">
        <v>0.015214486752125986</v>
      </c>
      <c r="K19" s="91">
        <f t="shared" si="0"/>
        <v>564.2645818347522</v>
      </c>
      <c r="L19" s="102">
        <v>0</v>
      </c>
    </row>
    <row r="20" spans="2:12" ht="12.75">
      <c r="B20" s="12">
        <v>16</v>
      </c>
      <c r="C20" s="14" t="s">
        <v>48</v>
      </c>
      <c r="D20" s="102">
        <v>640.219306681</v>
      </c>
      <c r="E20" s="102">
        <v>1791.878171756</v>
      </c>
      <c r="F20" s="102">
        <v>2596.717084542</v>
      </c>
      <c r="G20" s="102">
        <v>326.9289736825766</v>
      </c>
      <c r="H20" s="102">
        <v>30.72074819953402</v>
      </c>
      <c r="I20" s="102">
        <v>0</v>
      </c>
      <c r="J20" s="85">
        <v>2.9717788045559352</v>
      </c>
      <c r="K20" s="91">
        <f t="shared" si="0"/>
        <v>5389.436063665667</v>
      </c>
      <c r="L20" s="102">
        <v>0</v>
      </c>
    </row>
    <row r="21" spans="2:12" ht="12.75">
      <c r="B21" s="12">
        <v>17</v>
      </c>
      <c r="C21" s="14" t="s">
        <v>49</v>
      </c>
      <c r="D21" s="102">
        <v>53.092187166</v>
      </c>
      <c r="E21" s="102">
        <v>125.32626248400001</v>
      </c>
      <c r="F21" s="102">
        <v>614.8452178580001</v>
      </c>
      <c r="G21" s="102">
        <v>93.70911870900001</v>
      </c>
      <c r="H21" s="102">
        <v>5.3933173850000005</v>
      </c>
      <c r="I21" s="102">
        <v>0</v>
      </c>
      <c r="J21" s="85">
        <v>0.6045353855964817</v>
      </c>
      <c r="K21" s="91">
        <f t="shared" si="0"/>
        <v>892.9706389875965</v>
      </c>
      <c r="L21" s="102">
        <v>0</v>
      </c>
    </row>
    <row r="22" spans="2:12" ht="12.75">
      <c r="B22" s="12">
        <v>18</v>
      </c>
      <c r="C22" s="13" t="s">
        <v>50</v>
      </c>
      <c r="D22" s="102">
        <v>6.9495E-05</v>
      </c>
      <c r="E22" s="102">
        <v>0.008045938</v>
      </c>
      <c r="F22" s="102">
        <v>0.25390689899999996</v>
      </c>
      <c r="G22" s="102">
        <v>0</v>
      </c>
      <c r="H22" s="102">
        <v>0</v>
      </c>
      <c r="I22" s="102">
        <v>0</v>
      </c>
      <c r="J22" s="85">
        <v>0</v>
      </c>
      <c r="K22" s="91">
        <f t="shared" si="0"/>
        <v>0.26202233199999997</v>
      </c>
      <c r="L22" s="102">
        <v>0</v>
      </c>
    </row>
    <row r="23" spans="2:12" ht="12.75">
      <c r="B23" s="12">
        <v>19</v>
      </c>
      <c r="C23" s="14" t="s">
        <v>51</v>
      </c>
      <c r="D23" s="102">
        <v>20.753506917</v>
      </c>
      <c r="E23" s="102">
        <v>94.352772515</v>
      </c>
      <c r="F23" s="102">
        <v>674.0183455170001</v>
      </c>
      <c r="G23" s="102">
        <v>103.784023431</v>
      </c>
      <c r="H23" s="102">
        <v>3.652849325</v>
      </c>
      <c r="I23" s="102">
        <v>0</v>
      </c>
      <c r="J23" s="85">
        <v>0.4069131385092236</v>
      </c>
      <c r="K23" s="91">
        <f t="shared" si="0"/>
        <v>896.9684108435093</v>
      </c>
      <c r="L23" s="102">
        <v>0</v>
      </c>
    </row>
    <row r="24" spans="2:12" ht="12.75">
      <c r="B24" s="12">
        <v>20</v>
      </c>
      <c r="C24" s="14" t="s">
        <v>52</v>
      </c>
      <c r="D24" s="102">
        <v>8145.439873333</v>
      </c>
      <c r="E24" s="102">
        <v>11818.427388279</v>
      </c>
      <c r="F24" s="102">
        <v>11811.563756281712</v>
      </c>
      <c r="G24" s="102">
        <v>2587.714869371</v>
      </c>
      <c r="H24" s="102">
        <v>318.703004772</v>
      </c>
      <c r="I24" s="102">
        <v>0</v>
      </c>
      <c r="J24" s="85">
        <v>70.83443257676396</v>
      </c>
      <c r="K24" s="91">
        <f t="shared" si="0"/>
        <v>34752.68332461347</v>
      </c>
      <c r="L24" s="102">
        <v>0</v>
      </c>
    </row>
    <row r="25" spans="2:12" ht="12.75">
      <c r="B25" s="12">
        <v>21</v>
      </c>
      <c r="C25" s="13" t="s">
        <v>53</v>
      </c>
      <c r="D25" s="102">
        <v>0.27934526600000004</v>
      </c>
      <c r="E25" s="102">
        <v>0.35810477300000004</v>
      </c>
      <c r="F25" s="102">
        <v>4.035647308</v>
      </c>
      <c r="G25" s="102">
        <v>0.27129776699999997</v>
      </c>
      <c r="H25" s="102">
        <v>0.059903622999999996</v>
      </c>
      <c r="I25" s="102">
        <v>0</v>
      </c>
      <c r="J25" s="85">
        <v>0</v>
      </c>
      <c r="K25" s="91">
        <f t="shared" si="0"/>
        <v>5.004298737</v>
      </c>
      <c r="L25" s="102">
        <v>0</v>
      </c>
    </row>
    <row r="26" spans="2:12" ht="12.75">
      <c r="B26" s="12">
        <v>22</v>
      </c>
      <c r="C26" s="14" t="s">
        <v>54</v>
      </c>
      <c r="D26" s="102">
        <v>0.44333928300000003</v>
      </c>
      <c r="E26" s="102">
        <v>5.515646934</v>
      </c>
      <c r="F26" s="102">
        <v>11.420884732000001</v>
      </c>
      <c r="G26" s="102">
        <v>0.479812624</v>
      </c>
      <c r="H26" s="102">
        <v>0.132869676</v>
      </c>
      <c r="I26" s="102">
        <v>0</v>
      </c>
      <c r="J26" s="85">
        <v>0.006703343315328225</v>
      </c>
      <c r="K26" s="91">
        <f t="shared" si="0"/>
        <v>17.99925659231533</v>
      </c>
      <c r="L26" s="102">
        <v>0</v>
      </c>
    </row>
    <row r="27" spans="2:12" ht="12.75">
      <c r="B27" s="12">
        <v>23</v>
      </c>
      <c r="C27" s="13" t="s">
        <v>55</v>
      </c>
      <c r="D27" s="102">
        <v>0.007180909</v>
      </c>
      <c r="E27" s="102">
        <v>0.28611182</v>
      </c>
      <c r="F27" s="102">
        <v>1.871491483</v>
      </c>
      <c r="G27" s="102">
        <v>0.21711194300000003</v>
      </c>
      <c r="H27" s="102">
        <v>5.298099999999999E-05</v>
      </c>
      <c r="I27" s="102">
        <v>0</v>
      </c>
      <c r="J27" s="85">
        <v>0</v>
      </c>
      <c r="K27" s="91">
        <f t="shared" si="0"/>
        <v>2.381949136</v>
      </c>
      <c r="L27" s="102">
        <v>0</v>
      </c>
    </row>
    <row r="28" spans="2:12" ht="12.75">
      <c r="B28" s="12">
        <v>24</v>
      </c>
      <c r="C28" s="13" t="s">
        <v>56</v>
      </c>
      <c r="D28" s="102">
        <v>0.034036064000000005</v>
      </c>
      <c r="E28" s="102">
        <v>0.45727672999999996</v>
      </c>
      <c r="F28" s="102">
        <v>5.615753977</v>
      </c>
      <c r="G28" s="102">
        <v>0.13607287099999998</v>
      </c>
      <c r="H28" s="102">
        <v>0.036626357</v>
      </c>
      <c r="I28" s="102">
        <v>0</v>
      </c>
      <c r="J28" s="85">
        <v>0.18294073373548023</v>
      </c>
      <c r="K28" s="91">
        <f t="shared" si="0"/>
        <v>6.462706732735479</v>
      </c>
      <c r="L28" s="102">
        <v>0</v>
      </c>
    </row>
    <row r="29" spans="2:12" ht="12.75">
      <c r="B29" s="12">
        <v>25</v>
      </c>
      <c r="C29" s="14" t="s">
        <v>99</v>
      </c>
      <c r="D29" s="102">
        <v>1797.165364837</v>
      </c>
      <c r="E29" s="102">
        <v>2218.235588014011</v>
      </c>
      <c r="F29" s="102">
        <v>2692.6743289549995</v>
      </c>
      <c r="G29" s="102">
        <v>354.76181046199997</v>
      </c>
      <c r="H29" s="102">
        <v>44.976044369</v>
      </c>
      <c r="I29" s="102">
        <v>0</v>
      </c>
      <c r="J29" s="85">
        <v>2.5063426876069874</v>
      </c>
      <c r="K29" s="91">
        <f t="shared" si="0"/>
        <v>7110.319479324617</v>
      </c>
      <c r="L29" s="102">
        <v>0</v>
      </c>
    </row>
    <row r="30" spans="2:12" ht="12.75">
      <c r="B30" s="12">
        <v>26</v>
      </c>
      <c r="C30" s="14" t="s">
        <v>100</v>
      </c>
      <c r="D30" s="102">
        <v>25.267048118</v>
      </c>
      <c r="E30" s="102">
        <v>53.854816875000004</v>
      </c>
      <c r="F30" s="102">
        <v>306.491146584</v>
      </c>
      <c r="G30" s="102">
        <v>69.30984679400001</v>
      </c>
      <c r="H30" s="102">
        <v>1.409076412</v>
      </c>
      <c r="I30" s="102">
        <v>0</v>
      </c>
      <c r="J30" s="85">
        <v>0.08472456868398835</v>
      </c>
      <c r="K30" s="91">
        <f t="shared" si="0"/>
        <v>456.41665935168396</v>
      </c>
      <c r="L30" s="102">
        <v>0</v>
      </c>
    </row>
    <row r="31" spans="2:12" ht="12.75">
      <c r="B31" s="12">
        <v>27</v>
      </c>
      <c r="C31" s="14" t="s">
        <v>15</v>
      </c>
      <c r="D31" s="102">
        <v>194.129978787</v>
      </c>
      <c r="E31" s="102">
        <v>985.5638593760001</v>
      </c>
      <c r="F31" s="102">
        <v>2089.1249088179998</v>
      </c>
      <c r="G31" s="102">
        <v>325.372106373</v>
      </c>
      <c r="H31" s="102">
        <v>20.857207369999998</v>
      </c>
      <c r="I31" s="102">
        <v>0</v>
      </c>
      <c r="J31" s="85">
        <v>0</v>
      </c>
      <c r="K31" s="91">
        <f t="shared" si="0"/>
        <v>3615.048060724</v>
      </c>
      <c r="L31" s="102">
        <v>0</v>
      </c>
    </row>
    <row r="32" spans="2:12" ht="12.75">
      <c r="B32" s="12">
        <v>28</v>
      </c>
      <c r="C32" s="14" t="s">
        <v>101</v>
      </c>
      <c r="D32" s="102">
        <v>0.259578634</v>
      </c>
      <c r="E32" s="102">
        <v>4.089853049</v>
      </c>
      <c r="F32" s="102">
        <v>21.463755420000002</v>
      </c>
      <c r="G32" s="102">
        <v>1.966128468</v>
      </c>
      <c r="H32" s="102">
        <v>1.139143518</v>
      </c>
      <c r="I32" s="102">
        <v>0</v>
      </c>
      <c r="J32" s="85">
        <v>0.026913926854659036</v>
      </c>
      <c r="K32" s="91">
        <f t="shared" si="0"/>
        <v>28.945373015854663</v>
      </c>
      <c r="L32" s="102">
        <v>0</v>
      </c>
    </row>
    <row r="33" spans="2:12" ht="12.75">
      <c r="B33" s="12">
        <v>29</v>
      </c>
      <c r="C33" s="14" t="s">
        <v>57</v>
      </c>
      <c r="D33" s="102">
        <v>27.057266889999998</v>
      </c>
      <c r="E33" s="102">
        <v>214.795301423</v>
      </c>
      <c r="F33" s="102">
        <v>647.85916328</v>
      </c>
      <c r="G33" s="102">
        <v>62.030070635</v>
      </c>
      <c r="H33" s="102">
        <v>4.189679406000001</v>
      </c>
      <c r="I33" s="102">
        <v>0</v>
      </c>
      <c r="J33" s="85">
        <v>0.038344666503739744</v>
      </c>
      <c r="K33" s="91">
        <f t="shared" si="0"/>
        <v>955.9698263005037</v>
      </c>
      <c r="L33" s="102">
        <v>0</v>
      </c>
    </row>
    <row r="34" spans="2:12" ht="12.75">
      <c r="B34" s="12">
        <v>30</v>
      </c>
      <c r="C34" s="14" t="s">
        <v>58</v>
      </c>
      <c r="D34" s="102">
        <v>35.721534133</v>
      </c>
      <c r="E34" s="102">
        <v>488.179560525</v>
      </c>
      <c r="F34" s="102">
        <v>972.106114493</v>
      </c>
      <c r="G34" s="102">
        <v>121.41817378299999</v>
      </c>
      <c r="H34" s="102">
        <v>3.2752630480000002</v>
      </c>
      <c r="I34" s="102">
        <v>0</v>
      </c>
      <c r="J34" s="85">
        <v>0.22979624850891395</v>
      </c>
      <c r="K34" s="91">
        <f t="shared" si="0"/>
        <v>1620.9304422305088</v>
      </c>
      <c r="L34" s="102">
        <v>0</v>
      </c>
    </row>
    <row r="35" spans="2:12" ht="12.75">
      <c r="B35" s="12">
        <v>31</v>
      </c>
      <c r="C35" s="13" t="s">
        <v>59</v>
      </c>
      <c r="D35" s="102">
        <v>1.4195041460000002</v>
      </c>
      <c r="E35" s="102">
        <v>0.322328623</v>
      </c>
      <c r="F35" s="102">
        <v>24.960840973000003</v>
      </c>
      <c r="G35" s="102">
        <v>4.522535606</v>
      </c>
      <c r="H35" s="102">
        <v>0.020171192</v>
      </c>
      <c r="I35" s="102">
        <v>0</v>
      </c>
      <c r="J35" s="85">
        <v>0</v>
      </c>
      <c r="K35" s="91">
        <f t="shared" si="0"/>
        <v>31.24538054</v>
      </c>
      <c r="L35" s="102">
        <v>0</v>
      </c>
    </row>
    <row r="36" spans="2:12" ht="12.75">
      <c r="B36" s="12">
        <v>32</v>
      </c>
      <c r="C36" s="14" t="s">
        <v>60</v>
      </c>
      <c r="D36" s="102">
        <v>222.10380723768685</v>
      </c>
      <c r="E36" s="102">
        <v>617.296285063</v>
      </c>
      <c r="F36" s="102">
        <v>1625.7382473209998</v>
      </c>
      <c r="G36" s="102">
        <v>373.63391821799996</v>
      </c>
      <c r="H36" s="102">
        <v>27.940152618</v>
      </c>
      <c r="I36" s="102">
        <v>0</v>
      </c>
      <c r="J36" s="85">
        <v>1.8918082212036738</v>
      </c>
      <c r="K36" s="91">
        <f t="shared" si="0"/>
        <v>2868.60421867889</v>
      </c>
      <c r="L36" s="102">
        <v>0</v>
      </c>
    </row>
    <row r="37" spans="2:12" ht="12.75">
      <c r="B37" s="12">
        <v>33</v>
      </c>
      <c r="C37" s="14" t="s">
        <v>95</v>
      </c>
      <c r="D37" s="102">
        <v>10.670274081999999</v>
      </c>
      <c r="E37" s="102">
        <v>4.1330163529999995</v>
      </c>
      <c r="F37" s="102">
        <v>50.055453192</v>
      </c>
      <c r="G37" s="103">
        <v>5.477534818</v>
      </c>
      <c r="H37" s="103">
        <v>0.513041985</v>
      </c>
      <c r="I37" s="102">
        <v>0</v>
      </c>
      <c r="J37" s="85">
        <v>5.21629400472154</v>
      </c>
      <c r="K37" s="91">
        <f t="shared" si="0"/>
        <v>76.06561443472154</v>
      </c>
      <c r="L37" s="102">
        <v>0</v>
      </c>
    </row>
    <row r="38" spans="2:12" ht="12.75">
      <c r="B38" s="12">
        <v>34</v>
      </c>
      <c r="C38" s="14" t="s">
        <v>61</v>
      </c>
      <c r="D38" s="102">
        <v>0.06038199</v>
      </c>
      <c r="E38" s="102">
        <v>0.178291949</v>
      </c>
      <c r="F38" s="102">
        <v>4.135585286</v>
      </c>
      <c r="G38" s="102">
        <v>0.14275956399999998</v>
      </c>
      <c r="H38" s="102">
        <v>0.011579991999999999</v>
      </c>
      <c r="I38" s="102">
        <v>0</v>
      </c>
      <c r="J38" s="85">
        <v>5.893503171656964E-05</v>
      </c>
      <c r="K38" s="91">
        <f t="shared" si="0"/>
        <v>4.5286577160317165</v>
      </c>
      <c r="L38" s="102">
        <v>0</v>
      </c>
    </row>
    <row r="39" spans="2:12" ht="12.75">
      <c r="B39" s="12">
        <v>35</v>
      </c>
      <c r="C39" s="14" t="s">
        <v>62</v>
      </c>
      <c r="D39" s="102">
        <v>579.49208125</v>
      </c>
      <c r="E39" s="102">
        <v>560.4485654330001</v>
      </c>
      <c r="F39" s="102">
        <v>1914.6120957219998</v>
      </c>
      <c r="G39" s="102">
        <v>322.91552221</v>
      </c>
      <c r="H39" s="102">
        <v>10.88912225</v>
      </c>
      <c r="I39" s="102">
        <v>0</v>
      </c>
      <c r="J39" s="85">
        <v>0.6226107303072431</v>
      </c>
      <c r="K39" s="91">
        <f t="shared" si="0"/>
        <v>3388.979997595307</v>
      </c>
      <c r="L39" s="102">
        <v>0</v>
      </c>
    </row>
    <row r="40" spans="2:12" ht="12.75">
      <c r="B40" s="12">
        <v>36</v>
      </c>
      <c r="C40" s="14" t="s">
        <v>63</v>
      </c>
      <c r="D40" s="102">
        <v>12.063294377</v>
      </c>
      <c r="E40" s="102">
        <v>66.082637582</v>
      </c>
      <c r="F40" s="102">
        <v>237.81048246400002</v>
      </c>
      <c r="G40" s="102">
        <v>30.476535332</v>
      </c>
      <c r="H40" s="102">
        <v>0.878840435</v>
      </c>
      <c r="I40" s="102">
        <v>0</v>
      </c>
      <c r="J40" s="85">
        <v>0.01612911121763055</v>
      </c>
      <c r="K40" s="91">
        <f t="shared" si="0"/>
        <v>347.32791930121766</v>
      </c>
      <c r="L40" s="102">
        <v>0</v>
      </c>
    </row>
    <row r="41" spans="2:12" ht="12.75">
      <c r="B41" s="12">
        <v>37</v>
      </c>
      <c r="C41" s="14" t="s">
        <v>64</v>
      </c>
      <c r="D41" s="102">
        <v>389.719777652</v>
      </c>
      <c r="E41" s="102">
        <v>1370.0980299540001</v>
      </c>
      <c r="F41" s="102">
        <v>1978.790168782</v>
      </c>
      <c r="G41" s="102">
        <v>369.625320078</v>
      </c>
      <c r="H41" s="102">
        <v>27.550413538</v>
      </c>
      <c r="I41" s="102">
        <v>0</v>
      </c>
      <c r="J41" s="85">
        <v>0.3411966425838651</v>
      </c>
      <c r="K41" s="91">
        <f t="shared" si="0"/>
        <v>4136.124906646583</v>
      </c>
      <c r="L41" s="102">
        <v>0</v>
      </c>
    </row>
    <row r="42" spans="2:12" ht="15">
      <c r="B42" s="15" t="s">
        <v>11</v>
      </c>
      <c r="C42" s="86"/>
      <c r="D42" s="106">
        <f aca="true" t="shared" si="1" ref="D42:L42">SUM(D5:D41)</f>
        <v>13321.905669576689</v>
      </c>
      <c r="E42" s="106">
        <f t="shared" si="1"/>
        <v>23154.81609038201</v>
      </c>
      <c r="F42" s="106">
        <f t="shared" si="1"/>
        <v>35207.45605384971</v>
      </c>
      <c r="G42" s="106">
        <f t="shared" si="1"/>
        <v>6376.505830483576</v>
      </c>
      <c r="H42" s="106">
        <f t="shared" si="1"/>
        <v>549.9761178415341</v>
      </c>
      <c r="I42" s="106">
        <f t="shared" si="1"/>
        <v>0</v>
      </c>
      <c r="J42" s="106">
        <f t="shared" si="1"/>
        <v>92.18925117</v>
      </c>
      <c r="K42" s="106">
        <f t="shared" si="1"/>
        <v>78702.84901330351</v>
      </c>
      <c r="L42" s="106">
        <f t="shared" si="1"/>
        <v>0</v>
      </c>
    </row>
    <row r="43" spans="2:6" ht="12.75">
      <c r="B43" t="s">
        <v>80</v>
      </c>
      <c r="E43" s="2"/>
      <c r="F43" s="98"/>
    </row>
    <row r="44" spans="4:12" ht="12.75">
      <c r="D44" s="107"/>
      <c r="E44" s="107"/>
      <c r="F44" s="107"/>
      <c r="G44" s="107"/>
      <c r="H44" s="107"/>
      <c r="I44" s="107"/>
      <c r="J44" s="107"/>
      <c r="K44" s="107"/>
      <c r="L44" s="107"/>
    </row>
    <row r="45" spans="4:12" ht="12.75">
      <c r="D45" s="105"/>
      <c r="E45" s="105"/>
      <c r="F45" s="105"/>
      <c r="G45" s="105"/>
      <c r="H45" s="105"/>
      <c r="I45" s="105"/>
      <c r="J45" s="105"/>
      <c r="K45" s="105"/>
      <c r="L45" s="105"/>
    </row>
    <row r="46" spans="4:11" ht="12.75">
      <c r="D46" s="105"/>
      <c r="E46" s="105"/>
      <c r="F46" s="105"/>
      <c r="G46" s="105"/>
      <c r="H46" s="105"/>
      <c r="J46" s="105"/>
      <c r="K46" s="105"/>
    </row>
    <row r="47" spans="4:11" ht="12.75">
      <c r="D47" s="105"/>
      <c r="E47" s="105"/>
      <c r="F47" s="105"/>
      <c r="G47" s="105"/>
      <c r="H47" s="105"/>
      <c r="J47" s="105"/>
      <c r="K47" s="105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2019-05-10T06:05:44Z</dcterms:modified>
  <cp:category/>
  <cp:version/>
  <cp:contentType/>
  <cp:contentStatus/>
</cp:coreProperties>
</file>