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<sst xmlns="http://schemas.openxmlformats.org/spreadsheetml/2006/main" count="192" uniqueCount="158">
  <si>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</si>
  <si>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</si>
  <si>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</si>
  <si>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</si>
  <si>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</si>
  <si>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</si>
  <si>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</si>
  <si>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</si>
  <si>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</si>
  <si>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</si>
  <si>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</si>
  <si>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</si>
  <si>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</si>
  <si>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</si>
  <si>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</si>
  <si>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</si>
  <si>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</si>
  <si>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</si>
  <si>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</si>
  <si>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</si>
  <si>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</si>
  <si>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</si>
  <si>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</si>
  <si>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</si>
  <si>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</si>
  <si>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</si>
  <si>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</si>
  <si>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</si>
  <si>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</si>
  <si>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</si>
  <si>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</si>
  <si>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</si>
  <si>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</si>
  <si>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</si>
  <si>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</si>
  <si>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</si>
  <si>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</si>
  <si>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</si>
  <si>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</si>
  <si>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</si>
  <si>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</si>
  <si>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</si>
  <si>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</si>
  <si>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</si>
  <si>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</si>
  <si>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</si>
  <si>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</si>
  <si>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</si>
  <si>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</si>
  <si>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</si>
  <si>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</si>
  <si>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</si>
  <si>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</si>
  <si>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</si>
  <si>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</si>
  <si>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</si>
  <si>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</si>
  <si>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</si>
  <si>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</si>
  <si>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</si>
  <si>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</si>
  <si>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</si>
  <si>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</si>
  <si>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</si>
  <si>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</si>
  <si>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</si>
  <si>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</si>
  <si>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</si>
  <si>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</si>
  <si>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</si>
  <si>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</si>
  <si>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</si>
  <si>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</si>
  <si>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</si>
  <si>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</si>
  <si>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</si>
  <si>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</si>
  <si>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</si>
  <si>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</si>
  <si>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</si>
  <si>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</si>
  <si>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</si>
  <si>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</si>
  <si>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</si>
  <si>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</si>
  <si>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</si>
  <si>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</si>
  <si>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</si>
  <si>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</si>
  <si>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</si>
  <si>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</si>
  <si>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</si>
  <si>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</si>
  <si>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</si>
  <si>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</si>
  <si>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</si>
  <si>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</si>
  <si>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</si>
  <si>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</si>
  <si>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</si>
  <si>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</si>
  <si>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</si>
  <si>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</si>
  <si>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</si>
  <si>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</si>
  <si>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</si>
  <si>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</si>
  <si>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</si>
  <si>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</si>
  <si>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</si>
  <si>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</si>
  <si>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</si>
  <si>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</si>
  <si>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</si>
  <si>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</si>
  <si>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</si>
  <si>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</si>
  <si>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</si>
  <si>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</si>
  <si>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</si>
  <si>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</si>
  <si>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</si>
  <si>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</si>
  <si>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</si>
  <si>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</si>
  <si>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</si>
  <si>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</si>
  <si>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</si>
  <si>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</si>
  <si>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</si>
  <si>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</si>
  <si>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</si>
  <si>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</si>
  <si>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</si>
  <si>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</si>
  <si>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</si>
  <si>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</si>
  <si>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</si>
  <si>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</si>
  <si>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</si>
  <si>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</si>
  <si>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</si>
  <si>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</si>
  <si>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</si>
  <si>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</si>
  <si>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</si>
  <si>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</si>
  <si>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</si>
  <si>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</si>
  <si>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</si>
  <si>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</si>
  <si>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</si>
  <si>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Nifty 50 Equal Weight Index Fund</t>
  </si>
  <si>
    <t>DSP Nifty 1D Rate Liquid ETF</t>
  </si>
  <si>
    <t>DSP Nifty Midcap 150 Quality 50 Index Fund</t>
  </si>
  <si>
    <t>DSP Silver ETF</t>
  </si>
  <si>
    <t>DSP Mutual Fund: Average Assets Under Management (AAUM) as on 31.10.2022 (All figures in Rs. Crore)</t>
  </si>
  <si>
    <t>Table showing State wise /Union Territory wise contribution to AAUM of category of schemes as on 31.10.2022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</si>
</sst>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38.4218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5" t="s">
        <v>66</v>
      </c>
      <c r="B1" s="145" t="s">
        <v>28</v>
      </c>
      <c r="C1" s="131" t="s">
        <v>156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6"/>
      <c r="B2" s="146"/>
      <c r="C2" s="150" t="s">
        <v>27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3" t="s">
        <v>25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2"/>
      <c r="AQ2" s="153" t="s">
        <v>26</v>
      </c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2"/>
      <c r="BK2" s="137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6"/>
      <c r="B3" s="146"/>
      <c r="C3" s="149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6"/>
      <c r="B4" s="146"/>
      <c r="C4" s="155" t="s">
        <v>29</v>
      </c>
      <c r="D4" s="155"/>
      <c r="E4" s="155"/>
      <c r="F4" s="155"/>
      <c r="G4" s="156"/>
      <c r="H4" s="142" t="s">
        <v>30</v>
      </c>
      <c r="I4" s="143"/>
      <c r="J4" s="143"/>
      <c r="K4" s="143"/>
      <c r="L4" s="144"/>
      <c r="M4" s="154" t="s">
        <v>29</v>
      </c>
      <c r="N4" s="155"/>
      <c r="O4" s="155"/>
      <c r="P4" s="155"/>
      <c r="Q4" s="156"/>
      <c r="R4" s="142" t="s">
        <v>30</v>
      </c>
      <c r="S4" s="143"/>
      <c r="T4" s="143"/>
      <c r="U4" s="143"/>
      <c r="V4" s="144"/>
      <c r="W4" s="154" t="s">
        <v>29</v>
      </c>
      <c r="X4" s="155"/>
      <c r="Y4" s="155"/>
      <c r="Z4" s="155"/>
      <c r="AA4" s="156"/>
      <c r="AB4" s="142" t="s">
        <v>30</v>
      </c>
      <c r="AC4" s="143"/>
      <c r="AD4" s="143"/>
      <c r="AE4" s="143"/>
      <c r="AF4" s="144"/>
      <c r="AG4" s="154" t="s">
        <v>29</v>
      </c>
      <c r="AH4" s="155"/>
      <c r="AI4" s="155"/>
      <c r="AJ4" s="155"/>
      <c r="AK4" s="156"/>
      <c r="AL4" s="142" t="s">
        <v>30</v>
      </c>
      <c r="AM4" s="143"/>
      <c r="AN4" s="143"/>
      <c r="AO4" s="143"/>
      <c r="AP4" s="144"/>
      <c r="AQ4" s="154" t="s">
        <v>29</v>
      </c>
      <c r="AR4" s="155"/>
      <c r="AS4" s="155"/>
      <c r="AT4" s="155"/>
      <c r="AU4" s="156"/>
      <c r="AV4" s="142" t="s">
        <v>30</v>
      </c>
      <c r="AW4" s="143"/>
      <c r="AX4" s="143"/>
      <c r="AY4" s="143"/>
      <c r="AZ4" s="144"/>
      <c r="BA4" s="154" t="s">
        <v>29</v>
      </c>
      <c r="BB4" s="155"/>
      <c r="BC4" s="155"/>
      <c r="BD4" s="155"/>
      <c r="BE4" s="156"/>
      <c r="BF4" s="142" t="s">
        <v>30</v>
      </c>
      <c r="BG4" s="143"/>
      <c r="BH4" s="143"/>
      <c r="BI4" s="143"/>
      <c r="BJ4" s="144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6"/>
      <c r="B5" s="146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</row>
    <row r="7" spans="1:63" ht="12.75">
      <c r="A7" s="10" t="s">
        <v>67</v>
      </c>
      <c r="B7" s="17" t="s">
        <v>12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</row>
    <row r="8" spans="1:63" ht="12.75">
      <c r="A8" s="10"/>
      <c r="B8" s="21" t="s">
        <v>131</v>
      </c>
      <c r="C8" s="47">
        <v>0</v>
      </c>
      <c r="D8" s="45">
        <v>431.230811337</v>
      </c>
      <c r="E8" s="40">
        <v>0</v>
      </c>
      <c r="F8" s="40">
        <v>0</v>
      </c>
      <c r="G8" s="40">
        <v>0</v>
      </c>
      <c r="H8" s="40">
        <v>52.968228858</v>
      </c>
      <c r="I8" s="40">
        <v>7632.694047599</v>
      </c>
      <c r="J8" s="40">
        <v>741.45819482</v>
      </c>
      <c r="K8" s="40">
        <v>0</v>
      </c>
      <c r="L8" s="40">
        <v>433.447631903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23.983664099</v>
      </c>
      <c r="S8" s="40">
        <v>212.530772143</v>
      </c>
      <c r="T8" s="40">
        <v>4.303937273</v>
      </c>
      <c r="U8" s="40">
        <v>0</v>
      </c>
      <c r="V8" s="40">
        <v>42.612266828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0.012097254</v>
      </c>
      <c r="AC8" s="40">
        <v>43.394477841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0.003210934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0.175733905</v>
      </c>
      <c r="AS8" s="40">
        <v>0</v>
      </c>
      <c r="AT8" s="40">
        <v>0</v>
      </c>
      <c r="AU8" s="40">
        <v>0</v>
      </c>
      <c r="AV8" s="40">
        <v>75.421483208</v>
      </c>
      <c r="AW8" s="40">
        <v>2464.756157219</v>
      </c>
      <c r="AX8" s="40">
        <v>1.62461396</v>
      </c>
      <c r="AY8" s="40">
        <v>0</v>
      </c>
      <c r="AZ8" s="40">
        <v>509.844912383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29.769676394</v>
      </c>
      <c r="BG8" s="45">
        <v>15.859993612</v>
      </c>
      <c r="BH8" s="40">
        <v>0.512160925</v>
      </c>
      <c r="BI8" s="40">
        <v>0</v>
      </c>
      <c r="BJ8" s="40">
        <v>62.488339343</v>
      </c>
      <c r="BK8" s="108">
        <v>12779.092411838</v>
      </c>
    </row>
    <row r="9" spans="1:63" ht="12.75">
      <c r="A9" s="10"/>
      <c r="B9" s="21" t="s">
        <v>125</v>
      </c>
      <c r="C9" s="47">
        <v>0</v>
      </c>
      <c r="D9" s="45">
        <v>654.220067178</v>
      </c>
      <c r="E9" s="40">
        <v>0</v>
      </c>
      <c r="F9" s="40">
        <v>0</v>
      </c>
      <c r="G9" s="48">
        <v>0</v>
      </c>
      <c r="H9" s="47">
        <v>21.324440998</v>
      </c>
      <c r="I9" s="40">
        <v>3897.290981018</v>
      </c>
      <c r="J9" s="40">
        <v>16.857618676</v>
      </c>
      <c r="K9" s="48">
        <v>0</v>
      </c>
      <c r="L9" s="48">
        <v>487.910114169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6.187925044</v>
      </c>
      <c r="S9" s="40">
        <v>29.323548913</v>
      </c>
      <c r="T9" s="40">
        <v>1.501297426</v>
      </c>
      <c r="U9" s="40">
        <v>0</v>
      </c>
      <c r="V9" s="48">
        <v>6.049890514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</v>
      </c>
      <c r="AM9" s="40">
        <v>0</v>
      </c>
      <c r="AN9" s="40">
        <v>0</v>
      </c>
      <c r="AO9" s="48">
        <v>0</v>
      </c>
      <c r="AP9" s="48">
        <v>0</v>
      </c>
      <c r="AQ9" s="47">
        <v>0</v>
      </c>
      <c r="AR9" s="45">
        <v>0.083293139</v>
      </c>
      <c r="AS9" s="40">
        <v>0</v>
      </c>
      <c r="AT9" s="48">
        <v>0</v>
      </c>
      <c r="AU9" s="48">
        <v>0</v>
      </c>
      <c r="AV9" s="47">
        <v>9.520482935</v>
      </c>
      <c r="AW9" s="40">
        <v>889.078811301</v>
      </c>
      <c r="AX9" s="40">
        <v>0</v>
      </c>
      <c r="AY9" s="48">
        <v>0</v>
      </c>
      <c r="AZ9" s="48">
        <v>74.519390052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3.53459591</v>
      </c>
      <c r="BG9" s="45">
        <v>19.025234344</v>
      </c>
      <c r="BH9" s="40">
        <v>7.954799421</v>
      </c>
      <c r="BI9" s="40">
        <v>0</v>
      </c>
      <c r="BJ9" s="40">
        <v>10.926885472</v>
      </c>
      <c r="BK9" s="108">
        <v>6135.30937651</v>
      </c>
    </row>
    <row r="10" spans="1:63" ht="12.75">
      <c r="A10" s="10"/>
      <c r="B10" s="21" t="s">
        <v>130</v>
      </c>
      <c r="C10" s="47">
        <v>0</v>
      </c>
      <c r="D10" s="45">
        <v>195.769308288</v>
      </c>
      <c r="E10" s="40">
        <v>0</v>
      </c>
      <c r="F10" s="40">
        <v>0</v>
      </c>
      <c r="G10" s="46">
        <v>0</v>
      </c>
      <c r="H10" s="47">
        <v>5.646808694</v>
      </c>
      <c r="I10" s="40">
        <v>1497.54995104</v>
      </c>
      <c r="J10" s="40">
        <v>277.328532476</v>
      </c>
      <c r="K10" s="48">
        <v>0</v>
      </c>
      <c r="L10" s="46">
        <v>410.456986681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1.218735658</v>
      </c>
      <c r="S10" s="40">
        <v>40.750395849</v>
      </c>
      <c r="T10" s="40">
        <v>3.273144802</v>
      </c>
      <c r="U10" s="40">
        <v>0</v>
      </c>
      <c r="V10" s="46">
        <v>21.397082099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0.001404962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16.696708852</v>
      </c>
      <c r="AW10" s="40">
        <v>547.185700742</v>
      </c>
      <c r="AX10" s="40">
        <v>0.007136987</v>
      </c>
      <c r="AY10" s="48">
        <v>0</v>
      </c>
      <c r="AZ10" s="46">
        <v>357.30713845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7.729563917</v>
      </c>
      <c r="BG10" s="45">
        <v>31.460632102</v>
      </c>
      <c r="BH10" s="40">
        <v>0</v>
      </c>
      <c r="BI10" s="40">
        <v>0</v>
      </c>
      <c r="BJ10" s="40">
        <v>46.36387845</v>
      </c>
      <c r="BK10" s="108">
        <v>3460.143110049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1281.2201868030002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79.93947855</v>
      </c>
      <c r="I11" s="76">
        <f t="shared" si="0"/>
        <v>13027.534979657</v>
      </c>
      <c r="J11" s="76">
        <f t="shared" si="0"/>
        <v>1035.644345972</v>
      </c>
      <c r="K11" s="76">
        <f t="shared" si="0"/>
        <v>0</v>
      </c>
      <c r="L11" s="76">
        <f t="shared" si="0"/>
        <v>1331.814732753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31.390324801</v>
      </c>
      <c r="S11" s="76">
        <f t="shared" si="0"/>
        <v>282.60471690500003</v>
      </c>
      <c r="T11" s="76">
        <f t="shared" si="0"/>
        <v>9.078379501</v>
      </c>
      <c r="U11" s="76">
        <f t="shared" si="0"/>
        <v>0</v>
      </c>
      <c r="V11" s="76">
        <f t="shared" si="0"/>
        <v>70.059239441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0.012097254</v>
      </c>
      <c r="AC11" s="76">
        <f t="shared" si="0"/>
        <v>43.394477841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0.0046158959999999995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</v>
      </c>
      <c r="AQ11" s="76">
        <f t="shared" si="0"/>
        <v>0</v>
      </c>
      <c r="AR11" s="76">
        <f t="shared" si="0"/>
        <v>0.259027044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101.638674995</v>
      </c>
      <c r="AW11" s="76">
        <f t="shared" si="0"/>
        <v>3901.020669262</v>
      </c>
      <c r="AX11" s="76">
        <f t="shared" si="0"/>
        <v>1.631750947</v>
      </c>
      <c r="AY11" s="76">
        <f t="shared" si="0"/>
        <v>0</v>
      </c>
      <c r="AZ11" s="76">
        <f t="shared" si="0"/>
        <v>941.671440885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41.033836221</v>
      </c>
      <c r="BG11" s="76">
        <f t="shared" si="0"/>
        <v>66.345860058</v>
      </c>
      <c r="BH11" s="76">
        <f t="shared" si="0"/>
        <v>8.466960346</v>
      </c>
      <c r="BI11" s="76">
        <f t="shared" si="0"/>
        <v>0</v>
      </c>
      <c r="BJ11" s="76">
        <f t="shared" si="0"/>
        <v>119.779103265</v>
      </c>
      <c r="BK11" s="109">
        <f>SUM(BK8:BK10)</f>
        <v>22374.544898397</v>
      </c>
      <c r="BL11" s="86"/>
    </row>
    <row r="12" spans="1:64" ht="12.75">
      <c r="A12" s="10" t="s">
        <v>68</v>
      </c>
      <c r="B12" s="17" t="s">
        <v>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4"/>
      <c r="BL12" s="86"/>
    </row>
    <row r="13" spans="1:64" ht="12.75">
      <c r="A13" s="10"/>
      <c r="B13" s="17" t="s">
        <v>122</v>
      </c>
      <c r="C13" s="47">
        <v>0</v>
      </c>
      <c r="D13" s="45">
        <v>6.238155799</v>
      </c>
      <c r="E13" s="40">
        <v>0</v>
      </c>
      <c r="F13" s="40">
        <v>0</v>
      </c>
      <c r="G13" s="46">
        <v>0</v>
      </c>
      <c r="H13" s="47">
        <v>4.582938461</v>
      </c>
      <c r="I13" s="40">
        <v>10.306675573</v>
      </c>
      <c r="J13" s="40">
        <v>0</v>
      </c>
      <c r="K13" s="48">
        <v>0</v>
      </c>
      <c r="L13" s="46">
        <v>5.239204513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1.76815678</v>
      </c>
      <c r="S13" s="40">
        <v>0</v>
      </c>
      <c r="T13" s="40">
        <v>0</v>
      </c>
      <c r="U13" s="40">
        <v>0</v>
      </c>
      <c r="V13" s="46">
        <v>0.452766686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9.7968E-05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</v>
      </c>
      <c r="AS13" s="40">
        <v>0</v>
      </c>
      <c r="AT13" s="48">
        <v>0</v>
      </c>
      <c r="AU13" s="46">
        <v>0</v>
      </c>
      <c r="AV13" s="47">
        <v>1.594294438</v>
      </c>
      <c r="AW13" s="40">
        <v>0</v>
      </c>
      <c r="AX13" s="40">
        <v>0</v>
      </c>
      <c r="AY13" s="48">
        <v>0</v>
      </c>
      <c r="AZ13" s="46">
        <v>9.935010364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0.378102269</v>
      </c>
      <c r="BG13" s="45">
        <v>0</v>
      </c>
      <c r="BH13" s="40">
        <v>0</v>
      </c>
      <c r="BI13" s="40">
        <v>0</v>
      </c>
      <c r="BJ13" s="40">
        <v>0.086477719</v>
      </c>
      <c r="BK13" s="108">
        <v>40.58188057</v>
      </c>
      <c r="BL13" s="86"/>
    </row>
    <row r="14" spans="1:64" ht="12.75">
      <c r="A14" s="10"/>
      <c r="B14" s="21" t="s">
        <v>132</v>
      </c>
      <c r="C14" s="47">
        <v>0</v>
      </c>
      <c r="D14" s="45">
        <v>58.116804607</v>
      </c>
      <c r="E14" s="40">
        <v>0</v>
      </c>
      <c r="F14" s="40">
        <v>0</v>
      </c>
      <c r="G14" s="46">
        <v>0</v>
      </c>
      <c r="H14" s="47">
        <v>37.831660471</v>
      </c>
      <c r="I14" s="40">
        <v>66.83199357</v>
      </c>
      <c r="J14" s="40">
        <v>0</v>
      </c>
      <c r="K14" s="48">
        <v>0</v>
      </c>
      <c r="L14" s="46">
        <v>77.172518947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16.836473655</v>
      </c>
      <c r="S14" s="40">
        <v>2.132092437</v>
      </c>
      <c r="T14" s="40">
        <v>0</v>
      </c>
      <c r="U14" s="40">
        <v>0</v>
      </c>
      <c r="V14" s="46">
        <v>10.800432138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0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0.199700555</v>
      </c>
      <c r="AS14" s="40">
        <v>0</v>
      </c>
      <c r="AT14" s="48">
        <v>0</v>
      </c>
      <c r="AU14" s="46">
        <v>0</v>
      </c>
      <c r="AV14" s="47">
        <v>17.116286884</v>
      </c>
      <c r="AW14" s="40">
        <v>23.694276606</v>
      </c>
      <c r="AX14" s="40">
        <v>6.321780512</v>
      </c>
      <c r="AY14" s="48">
        <v>0</v>
      </c>
      <c r="AZ14" s="46">
        <v>76.803593386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4.187115097</v>
      </c>
      <c r="BG14" s="45">
        <v>0.059418767</v>
      </c>
      <c r="BH14" s="40">
        <v>0</v>
      </c>
      <c r="BI14" s="40">
        <v>0</v>
      </c>
      <c r="BJ14" s="40">
        <v>3.955472464</v>
      </c>
      <c r="BK14" s="108">
        <v>402.059620096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64.354960406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42.414598932</v>
      </c>
      <c r="I15" s="77">
        <f t="shared" si="1"/>
        <v>77.13866914299999</v>
      </c>
      <c r="J15" s="77">
        <f t="shared" si="1"/>
        <v>0</v>
      </c>
      <c r="K15" s="77">
        <f t="shared" si="1"/>
        <v>0</v>
      </c>
      <c r="L15" s="77">
        <f t="shared" si="1"/>
        <v>82.41172346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18.604630434999997</v>
      </c>
      <c r="S15" s="77">
        <f t="shared" si="1"/>
        <v>2.132092437</v>
      </c>
      <c r="T15" s="77">
        <f t="shared" si="1"/>
        <v>0</v>
      </c>
      <c r="U15" s="77">
        <f t="shared" si="1"/>
        <v>0</v>
      </c>
      <c r="V15" s="77">
        <f t="shared" si="1"/>
        <v>11.253198824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9.7968E-05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0.199700555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18.710581322</v>
      </c>
      <c r="AW15" s="77">
        <f t="shared" si="2"/>
        <v>23.694276606</v>
      </c>
      <c r="AX15" s="77">
        <f t="shared" si="2"/>
        <v>6.321780512</v>
      </c>
      <c r="AY15" s="77">
        <f t="shared" si="2"/>
        <v>0</v>
      </c>
      <c r="AZ15" s="77">
        <f t="shared" si="2"/>
        <v>86.73860375000001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4.565217366000001</v>
      </c>
      <c r="BG15" s="77">
        <f t="shared" si="2"/>
        <v>0.059418767</v>
      </c>
      <c r="BH15" s="77">
        <f t="shared" si="2"/>
        <v>0</v>
      </c>
      <c r="BI15" s="77">
        <f t="shared" si="2"/>
        <v>0</v>
      </c>
      <c r="BJ15" s="77">
        <f t="shared" si="2"/>
        <v>4.041950183</v>
      </c>
      <c r="BK15" s="110">
        <f>SUM(BK13:BK14)</f>
        <v>442.641500666</v>
      </c>
      <c r="BL15" s="86"/>
    </row>
    <row r="16" spans="1:64" ht="12.75">
      <c r="A16" s="10" t="s">
        <v>69</v>
      </c>
      <c r="B16" s="17" t="s">
        <v>10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40"/>
      <c r="BL16" s="86"/>
    </row>
    <row r="17" spans="1:64" ht="12.75">
      <c r="A17" s="10"/>
      <c r="B17" s="106" t="s">
        <v>146</v>
      </c>
      <c r="C17" s="47">
        <v>0</v>
      </c>
      <c r="D17" s="45">
        <v>0.508065725</v>
      </c>
      <c r="E17" s="40">
        <v>0</v>
      </c>
      <c r="F17" s="40">
        <v>0</v>
      </c>
      <c r="G17" s="46">
        <v>0</v>
      </c>
      <c r="H17" s="63">
        <v>0.489079822</v>
      </c>
      <c r="I17" s="40">
        <v>5.081673388</v>
      </c>
      <c r="J17" s="40">
        <v>0</v>
      </c>
      <c r="K17" s="40">
        <v>0</v>
      </c>
      <c r="L17" s="46">
        <v>7.745868538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0.066709003</v>
      </c>
      <c r="S17" s="40">
        <v>0</v>
      </c>
      <c r="T17" s="40">
        <v>0</v>
      </c>
      <c r="U17" s="40">
        <v>0</v>
      </c>
      <c r="V17" s="46">
        <v>0.327600779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0.095867781</v>
      </c>
      <c r="AW17" s="40">
        <v>21.087320403</v>
      </c>
      <c r="AX17" s="40">
        <v>0</v>
      </c>
      <c r="AY17" s="40">
        <v>0</v>
      </c>
      <c r="AZ17" s="46">
        <v>6.221887647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0.028405271</v>
      </c>
      <c r="BG17" s="45">
        <v>0</v>
      </c>
      <c r="BH17" s="40">
        <v>0</v>
      </c>
      <c r="BI17" s="40">
        <v>0</v>
      </c>
      <c r="BJ17" s="48">
        <v>0.230792815</v>
      </c>
      <c r="BK17" s="108">
        <v>41.883271172</v>
      </c>
      <c r="BL17" s="86"/>
    </row>
    <row r="18" spans="1:64" ht="12.75">
      <c r="A18" s="31"/>
      <c r="B18" s="32" t="s">
        <v>98</v>
      </c>
      <c r="C18" s="95">
        <f aca="true" t="shared" si="3" ref="C18:AH18">SUM(C17:C17)</f>
        <v>0</v>
      </c>
      <c r="D18" s="78">
        <f t="shared" si="3"/>
        <v>0.508065725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0.489079822</v>
      </c>
      <c r="I18" s="78">
        <f t="shared" si="3"/>
        <v>5.081673388</v>
      </c>
      <c r="J18" s="78">
        <f t="shared" si="3"/>
        <v>0</v>
      </c>
      <c r="K18" s="78">
        <f t="shared" si="3"/>
        <v>0</v>
      </c>
      <c r="L18" s="78">
        <f t="shared" si="3"/>
        <v>7.745868538</v>
      </c>
      <c r="M18" s="78">
        <f t="shared" si="3"/>
        <v>0</v>
      </c>
      <c r="N18" s="78">
        <f t="shared" si="3"/>
        <v>0</v>
      </c>
      <c r="O18" s="78">
        <f t="shared" si="3"/>
        <v>0</v>
      </c>
      <c r="P18" s="78">
        <f t="shared" si="3"/>
        <v>0</v>
      </c>
      <c r="Q18" s="78">
        <f t="shared" si="3"/>
        <v>0</v>
      </c>
      <c r="R18" s="78">
        <f t="shared" si="3"/>
        <v>0.066709003</v>
      </c>
      <c r="S18" s="78">
        <f t="shared" si="3"/>
        <v>0</v>
      </c>
      <c r="T18" s="78">
        <f t="shared" si="3"/>
        <v>0</v>
      </c>
      <c r="U18" s="78">
        <f t="shared" si="3"/>
        <v>0</v>
      </c>
      <c r="V18" s="78">
        <f t="shared" si="3"/>
        <v>0.327600779</v>
      </c>
      <c r="W18" s="78">
        <f t="shared" si="3"/>
        <v>0</v>
      </c>
      <c r="X18" s="78">
        <f t="shared" si="3"/>
        <v>0</v>
      </c>
      <c r="Y18" s="78">
        <f t="shared" si="3"/>
        <v>0</v>
      </c>
      <c r="Z18" s="78">
        <f t="shared" si="3"/>
        <v>0</v>
      </c>
      <c r="AA18" s="78">
        <f t="shared" si="3"/>
        <v>0</v>
      </c>
      <c r="AB18" s="78">
        <f t="shared" si="3"/>
        <v>0</v>
      </c>
      <c r="AC18" s="78">
        <f t="shared" si="3"/>
        <v>0</v>
      </c>
      <c r="AD18" s="78">
        <f t="shared" si="3"/>
        <v>0</v>
      </c>
      <c r="AE18" s="78">
        <f t="shared" si="3"/>
        <v>0</v>
      </c>
      <c r="AF18" s="78">
        <f t="shared" si="3"/>
        <v>0</v>
      </c>
      <c r="AG18" s="78">
        <f t="shared" si="3"/>
        <v>0</v>
      </c>
      <c r="AH18" s="78">
        <f t="shared" si="3"/>
        <v>0</v>
      </c>
      <c r="AI18" s="78">
        <f aca="true" t="shared" si="4" ref="AI18:BK18">SUM(AI17:AI17)</f>
        <v>0</v>
      </c>
      <c r="AJ18" s="78">
        <f t="shared" si="4"/>
        <v>0</v>
      </c>
      <c r="AK18" s="78">
        <f t="shared" si="4"/>
        <v>0</v>
      </c>
      <c r="AL18" s="78">
        <f t="shared" si="4"/>
        <v>0</v>
      </c>
      <c r="AM18" s="78">
        <f t="shared" si="4"/>
        <v>0</v>
      </c>
      <c r="AN18" s="78">
        <f t="shared" si="4"/>
        <v>0</v>
      </c>
      <c r="AO18" s="78">
        <f t="shared" si="4"/>
        <v>0</v>
      </c>
      <c r="AP18" s="78">
        <f t="shared" si="4"/>
        <v>0</v>
      </c>
      <c r="AQ18" s="78">
        <f t="shared" si="4"/>
        <v>0</v>
      </c>
      <c r="AR18" s="78">
        <f t="shared" si="4"/>
        <v>0</v>
      </c>
      <c r="AS18" s="78">
        <f t="shared" si="4"/>
        <v>0</v>
      </c>
      <c r="AT18" s="78">
        <f t="shared" si="4"/>
        <v>0</v>
      </c>
      <c r="AU18" s="78">
        <f t="shared" si="4"/>
        <v>0</v>
      </c>
      <c r="AV18" s="78">
        <f t="shared" si="4"/>
        <v>0.095867781</v>
      </c>
      <c r="AW18" s="78">
        <f t="shared" si="4"/>
        <v>21.087320403</v>
      </c>
      <c r="AX18" s="78">
        <f t="shared" si="4"/>
        <v>0</v>
      </c>
      <c r="AY18" s="78">
        <f t="shared" si="4"/>
        <v>0</v>
      </c>
      <c r="AZ18" s="78">
        <f t="shared" si="4"/>
        <v>6.221887647</v>
      </c>
      <c r="BA18" s="78">
        <f t="shared" si="4"/>
        <v>0</v>
      </c>
      <c r="BB18" s="78">
        <f t="shared" si="4"/>
        <v>0</v>
      </c>
      <c r="BC18" s="78">
        <f t="shared" si="4"/>
        <v>0</v>
      </c>
      <c r="BD18" s="78">
        <f t="shared" si="4"/>
        <v>0</v>
      </c>
      <c r="BE18" s="78">
        <f t="shared" si="4"/>
        <v>0</v>
      </c>
      <c r="BF18" s="78">
        <f t="shared" si="4"/>
        <v>0.028405271</v>
      </c>
      <c r="BG18" s="78">
        <f t="shared" si="4"/>
        <v>0</v>
      </c>
      <c r="BH18" s="78">
        <f t="shared" si="4"/>
        <v>0</v>
      </c>
      <c r="BI18" s="78">
        <f t="shared" si="4"/>
        <v>0</v>
      </c>
      <c r="BJ18" s="78">
        <f t="shared" si="4"/>
        <v>0.230792815</v>
      </c>
      <c r="BK18" s="111">
        <f t="shared" si="4"/>
        <v>41.883271172</v>
      </c>
      <c r="BL18" s="86"/>
    </row>
    <row r="19" spans="1:64" ht="12.75">
      <c r="A19" s="10" t="s">
        <v>70</v>
      </c>
      <c r="B19" s="17" t="s">
        <v>13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41"/>
      <c r="BL19" s="86"/>
    </row>
    <row r="20" spans="1:64" ht="12.75">
      <c r="A20" s="10"/>
      <c r="B20" s="18" t="s">
        <v>31</v>
      </c>
      <c r="C20" s="96"/>
      <c r="D20" s="50"/>
      <c r="E20" s="51"/>
      <c r="F20" s="51"/>
      <c r="G20" s="52"/>
      <c r="H20" s="49"/>
      <c r="I20" s="51"/>
      <c r="J20" s="51"/>
      <c r="K20" s="51"/>
      <c r="L20" s="52"/>
      <c r="M20" s="49"/>
      <c r="N20" s="50"/>
      <c r="O20" s="51"/>
      <c r="P20" s="51"/>
      <c r="Q20" s="52"/>
      <c r="R20" s="49"/>
      <c r="S20" s="51"/>
      <c r="T20" s="51"/>
      <c r="U20" s="51"/>
      <c r="V20" s="52"/>
      <c r="W20" s="49"/>
      <c r="X20" s="51"/>
      <c r="Y20" s="51"/>
      <c r="Z20" s="51"/>
      <c r="AA20" s="52"/>
      <c r="AB20" s="49"/>
      <c r="AC20" s="51"/>
      <c r="AD20" s="51"/>
      <c r="AE20" s="51"/>
      <c r="AF20" s="52"/>
      <c r="AG20" s="49"/>
      <c r="AH20" s="51"/>
      <c r="AI20" s="51"/>
      <c r="AJ20" s="51"/>
      <c r="AK20" s="52"/>
      <c r="AL20" s="49"/>
      <c r="AM20" s="51"/>
      <c r="AN20" s="51"/>
      <c r="AO20" s="51"/>
      <c r="AP20" s="52"/>
      <c r="AQ20" s="49"/>
      <c r="AR20" s="50"/>
      <c r="AS20" s="51"/>
      <c r="AT20" s="51"/>
      <c r="AU20" s="52"/>
      <c r="AV20" s="49"/>
      <c r="AW20" s="51"/>
      <c r="AX20" s="51"/>
      <c r="AY20" s="51"/>
      <c r="AZ20" s="52"/>
      <c r="BA20" s="49"/>
      <c r="BB20" s="50"/>
      <c r="BC20" s="51"/>
      <c r="BD20" s="51"/>
      <c r="BE20" s="52"/>
      <c r="BF20" s="49"/>
      <c r="BG20" s="50"/>
      <c r="BH20" s="51"/>
      <c r="BI20" s="51"/>
      <c r="BJ20" s="52"/>
      <c r="BK20" s="53"/>
      <c r="BL20" s="86"/>
    </row>
    <row r="21" spans="1:64" ht="12.75">
      <c r="A21" s="31"/>
      <c r="B21" s="32" t="s">
        <v>83</v>
      </c>
      <c r="C21" s="97"/>
      <c r="D21" s="55"/>
      <c r="E21" s="55"/>
      <c r="F21" s="55"/>
      <c r="G21" s="56"/>
      <c r="H21" s="54"/>
      <c r="I21" s="55"/>
      <c r="J21" s="55"/>
      <c r="K21" s="55"/>
      <c r="L21" s="56"/>
      <c r="M21" s="54"/>
      <c r="N21" s="55"/>
      <c r="O21" s="55"/>
      <c r="P21" s="55"/>
      <c r="Q21" s="56"/>
      <c r="R21" s="54"/>
      <c r="S21" s="55"/>
      <c r="T21" s="55"/>
      <c r="U21" s="55"/>
      <c r="V21" s="56"/>
      <c r="W21" s="54"/>
      <c r="X21" s="55"/>
      <c r="Y21" s="55"/>
      <c r="Z21" s="55"/>
      <c r="AA21" s="56"/>
      <c r="AB21" s="54"/>
      <c r="AC21" s="55"/>
      <c r="AD21" s="55"/>
      <c r="AE21" s="55"/>
      <c r="AF21" s="56"/>
      <c r="AG21" s="54"/>
      <c r="AH21" s="55"/>
      <c r="AI21" s="55"/>
      <c r="AJ21" s="55"/>
      <c r="AK21" s="56"/>
      <c r="AL21" s="54"/>
      <c r="AM21" s="55"/>
      <c r="AN21" s="55"/>
      <c r="AO21" s="55"/>
      <c r="AP21" s="56"/>
      <c r="AQ21" s="54"/>
      <c r="AR21" s="55"/>
      <c r="AS21" s="55"/>
      <c r="AT21" s="55"/>
      <c r="AU21" s="56"/>
      <c r="AV21" s="54"/>
      <c r="AW21" s="55"/>
      <c r="AX21" s="55"/>
      <c r="AY21" s="55"/>
      <c r="AZ21" s="56"/>
      <c r="BA21" s="54"/>
      <c r="BB21" s="55"/>
      <c r="BC21" s="55"/>
      <c r="BD21" s="55"/>
      <c r="BE21" s="56"/>
      <c r="BF21" s="54"/>
      <c r="BG21" s="55"/>
      <c r="BH21" s="55"/>
      <c r="BI21" s="55"/>
      <c r="BJ21" s="56"/>
      <c r="BK21" s="57"/>
      <c r="BL21" s="86"/>
    </row>
    <row r="22" spans="1:64" ht="12.75">
      <c r="A22" s="10" t="s">
        <v>72</v>
      </c>
      <c r="B22" s="21" t="s">
        <v>87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86"/>
    </row>
    <row r="23" spans="1:64" ht="12.75">
      <c r="A23" s="10"/>
      <c r="B23" s="18" t="s">
        <v>31</v>
      </c>
      <c r="C23" s="96"/>
      <c r="D23" s="50"/>
      <c r="E23" s="51"/>
      <c r="F23" s="51"/>
      <c r="G23" s="52"/>
      <c r="H23" s="49"/>
      <c r="I23" s="51"/>
      <c r="J23" s="51"/>
      <c r="K23" s="51"/>
      <c r="L23" s="52"/>
      <c r="M23" s="49"/>
      <c r="N23" s="50"/>
      <c r="O23" s="51"/>
      <c r="P23" s="51"/>
      <c r="Q23" s="52"/>
      <c r="R23" s="49"/>
      <c r="S23" s="51"/>
      <c r="T23" s="51"/>
      <c r="U23" s="51"/>
      <c r="V23" s="52"/>
      <c r="W23" s="49"/>
      <c r="X23" s="51"/>
      <c r="Y23" s="51"/>
      <c r="Z23" s="51"/>
      <c r="AA23" s="52"/>
      <c r="AB23" s="49"/>
      <c r="AC23" s="51"/>
      <c r="AD23" s="51"/>
      <c r="AE23" s="51"/>
      <c r="AF23" s="52"/>
      <c r="AG23" s="49"/>
      <c r="AH23" s="51"/>
      <c r="AI23" s="51"/>
      <c r="AJ23" s="51"/>
      <c r="AK23" s="52"/>
      <c r="AL23" s="49"/>
      <c r="AM23" s="51"/>
      <c r="AN23" s="51"/>
      <c r="AO23" s="51"/>
      <c r="AP23" s="52"/>
      <c r="AQ23" s="49"/>
      <c r="AR23" s="50"/>
      <c r="AS23" s="51"/>
      <c r="AT23" s="51"/>
      <c r="AU23" s="52"/>
      <c r="AV23" s="49"/>
      <c r="AW23" s="51"/>
      <c r="AX23" s="51"/>
      <c r="AY23" s="51"/>
      <c r="AZ23" s="52"/>
      <c r="BA23" s="49"/>
      <c r="BB23" s="50"/>
      <c r="BC23" s="51"/>
      <c r="BD23" s="51"/>
      <c r="BE23" s="52"/>
      <c r="BF23" s="49"/>
      <c r="BG23" s="50"/>
      <c r="BH23" s="51"/>
      <c r="BI23" s="51"/>
      <c r="BJ23" s="52"/>
      <c r="BK23" s="53"/>
      <c r="BL23" s="86"/>
    </row>
    <row r="24" spans="1:64" ht="12.75">
      <c r="A24" s="31"/>
      <c r="B24" s="32" t="s">
        <v>82</v>
      </c>
      <c r="C24" s="97"/>
      <c r="D24" s="55"/>
      <c r="E24" s="55"/>
      <c r="F24" s="55"/>
      <c r="G24" s="56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54"/>
      <c r="S24" s="55"/>
      <c r="T24" s="55"/>
      <c r="U24" s="55"/>
      <c r="V24" s="56"/>
      <c r="W24" s="54"/>
      <c r="X24" s="55"/>
      <c r="Y24" s="55"/>
      <c r="Z24" s="55"/>
      <c r="AA24" s="56"/>
      <c r="AB24" s="54"/>
      <c r="AC24" s="55"/>
      <c r="AD24" s="55"/>
      <c r="AE24" s="55"/>
      <c r="AF24" s="56"/>
      <c r="AG24" s="54"/>
      <c r="AH24" s="55"/>
      <c r="AI24" s="55"/>
      <c r="AJ24" s="55"/>
      <c r="AK24" s="56"/>
      <c r="AL24" s="54"/>
      <c r="AM24" s="55"/>
      <c r="AN24" s="55"/>
      <c r="AO24" s="55"/>
      <c r="AP24" s="56"/>
      <c r="AQ24" s="54"/>
      <c r="AR24" s="55"/>
      <c r="AS24" s="55"/>
      <c r="AT24" s="55"/>
      <c r="AU24" s="56"/>
      <c r="AV24" s="54"/>
      <c r="AW24" s="55"/>
      <c r="AX24" s="55"/>
      <c r="AY24" s="55"/>
      <c r="AZ24" s="56"/>
      <c r="BA24" s="54"/>
      <c r="BB24" s="55"/>
      <c r="BC24" s="55"/>
      <c r="BD24" s="55"/>
      <c r="BE24" s="56"/>
      <c r="BF24" s="54"/>
      <c r="BG24" s="55"/>
      <c r="BH24" s="55"/>
      <c r="BI24" s="55"/>
      <c r="BJ24" s="56"/>
      <c r="BK24" s="57"/>
      <c r="BL24" s="86"/>
    </row>
    <row r="25" spans="1:64" ht="12.75">
      <c r="A25" s="10" t="s">
        <v>73</v>
      </c>
      <c r="B25" s="17" t="s">
        <v>14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4"/>
      <c r="BL25" s="86"/>
    </row>
    <row r="26" spans="1:64" ht="12.75">
      <c r="A26" s="10"/>
      <c r="B26" s="21" t="s">
        <v>135</v>
      </c>
      <c r="C26" s="47">
        <v>0</v>
      </c>
      <c r="D26" s="45">
        <v>297.271294101</v>
      </c>
      <c r="E26" s="40">
        <v>0</v>
      </c>
      <c r="F26" s="40">
        <v>0</v>
      </c>
      <c r="G26" s="46">
        <v>0</v>
      </c>
      <c r="H26" s="63">
        <v>15.727438284</v>
      </c>
      <c r="I26" s="40">
        <v>1211.621895273</v>
      </c>
      <c r="J26" s="40">
        <v>13.405896578</v>
      </c>
      <c r="K26" s="40">
        <v>0</v>
      </c>
      <c r="L26" s="46">
        <v>208.954265546</v>
      </c>
      <c r="M26" s="63">
        <v>0</v>
      </c>
      <c r="N26" s="45">
        <v>0</v>
      </c>
      <c r="O26" s="40">
        <v>0</v>
      </c>
      <c r="P26" s="40">
        <v>0</v>
      </c>
      <c r="Q26" s="46">
        <v>0</v>
      </c>
      <c r="R26" s="63">
        <v>5.974351554</v>
      </c>
      <c r="S26" s="40">
        <v>61.958545681</v>
      </c>
      <c r="T26" s="40">
        <v>0</v>
      </c>
      <c r="U26" s="40">
        <v>0</v>
      </c>
      <c r="V26" s="46">
        <v>31.231705609</v>
      </c>
      <c r="W26" s="63">
        <v>0</v>
      </c>
      <c r="X26" s="40">
        <v>0</v>
      </c>
      <c r="Y26" s="40">
        <v>0</v>
      </c>
      <c r="Z26" s="40">
        <v>0</v>
      </c>
      <c r="AA26" s="46">
        <v>0</v>
      </c>
      <c r="AB26" s="63">
        <v>0.00897964</v>
      </c>
      <c r="AC26" s="40">
        <v>0</v>
      </c>
      <c r="AD26" s="40">
        <v>0</v>
      </c>
      <c r="AE26" s="40">
        <v>0</v>
      </c>
      <c r="AF26" s="46">
        <v>0.001941115</v>
      </c>
      <c r="AG26" s="63">
        <v>0</v>
      </c>
      <c r="AH26" s="40">
        <v>0</v>
      </c>
      <c r="AI26" s="40">
        <v>0</v>
      </c>
      <c r="AJ26" s="40">
        <v>0</v>
      </c>
      <c r="AK26" s="46">
        <v>0</v>
      </c>
      <c r="AL26" s="63">
        <v>0</v>
      </c>
      <c r="AM26" s="40">
        <v>0</v>
      </c>
      <c r="AN26" s="40">
        <v>0</v>
      </c>
      <c r="AO26" s="40">
        <v>0</v>
      </c>
      <c r="AP26" s="46">
        <v>0</v>
      </c>
      <c r="AQ26" s="63">
        <v>0</v>
      </c>
      <c r="AR26" s="45">
        <v>0</v>
      </c>
      <c r="AS26" s="40">
        <v>0</v>
      </c>
      <c r="AT26" s="40">
        <v>0</v>
      </c>
      <c r="AU26" s="46">
        <v>0</v>
      </c>
      <c r="AV26" s="63">
        <v>42.448314642</v>
      </c>
      <c r="AW26" s="40">
        <v>677.335705739</v>
      </c>
      <c r="AX26" s="40">
        <v>4.634955898</v>
      </c>
      <c r="AY26" s="40">
        <v>0</v>
      </c>
      <c r="AZ26" s="46">
        <v>418.469757666</v>
      </c>
      <c r="BA26" s="63">
        <v>0</v>
      </c>
      <c r="BB26" s="45">
        <v>0</v>
      </c>
      <c r="BC26" s="40">
        <v>0</v>
      </c>
      <c r="BD26" s="40">
        <v>0</v>
      </c>
      <c r="BE26" s="46">
        <v>0</v>
      </c>
      <c r="BF26" s="63">
        <v>21.53087808</v>
      </c>
      <c r="BG26" s="45">
        <v>17.014504075</v>
      </c>
      <c r="BH26" s="40">
        <v>0</v>
      </c>
      <c r="BI26" s="40">
        <v>0</v>
      </c>
      <c r="BJ26" s="46">
        <v>50.600667852</v>
      </c>
      <c r="BK26" s="108">
        <v>3078.191097333</v>
      </c>
      <c r="BL26" s="86"/>
    </row>
    <row r="27" spans="1:64" ht="12.75">
      <c r="A27" s="10"/>
      <c r="B27" s="21" t="s">
        <v>139</v>
      </c>
      <c r="C27" s="47">
        <v>0</v>
      </c>
      <c r="D27" s="45">
        <v>178.148905867</v>
      </c>
      <c r="E27" s="40">
        <v>0</v>
      </c>
      <c r="F27" s="40">
        <v>0</v>
      </c>
      <c r="G27" s="46">
        <v>0</v>
      </c>
      <c r="H27" s="63">
        <v>8.512464733</v>
      </c>
      <c r="I27" s="40">
        <v>1549.220466321</v>
      </c>
      <c r="J27" s="40">
        <v>0.347323218</v>
      </c>
      <c r="K27" s="40">
        <v>0</v>
      </c>
      <c r="L27" s="46">
        <v>126.683923267</v>
      </c>
      <c r="M27" s="63">
        <v>0</v>
      </c>
      <c r="N27" s="45">
        <v>0</v>
      </c>
      <c r="O27" s="40">
        <v>0</v>
      </c>
      <c r="P27" s="40">
        <v>0</v>
      </c>
      <c r="Q27" s="46">
        <v>0</v>
      </c>
      <c r="R27" s="63">
        <v>3.505762338</v>
      </c>
      <c r="S27" s="40">
        <v>3.596713536</v>
      </c>
      <c r="T27" s="40">
        <v>0.756813879</v>
      </c>
      <c r="U27" s="40">
        <v>0</v>
      </c>
      <c r="V27" s="46">
        <v>24.668304056</v>
      </c>
      <c r="W27" s="63">
        <v>0</v>
      </c>
      <c r="X27" s="40">
        <v>0</v>
      </c>
      <c r="Y27" s="40">
        <v>0</v>
      </c>
      <c r="Z27" s="40">
        <v>0</v>
      </c>
      <c r="AA27" s="46">
        <v>0</v>
      </c>
      <c r="AB27" s="63">
        <v>0</v>
      </c>
      <c r="AC27" s="40">
        <v>0</v>
      </c>
      <c r="AD27" s="40">
        <v>0</v>
      </c>
      <c r="AE27" s="40">
        <v>0</v>
      </c>
      <c r="AF27" s="46">
        <v>0</v>
      </c>
      <c r="AG27" s="63">
        <v>0</v>
      </c>
      <c r="AH27" s="40">
        <v>0</v>
      </c>
      <c r="AI27" s="40">
        <v>0</v>
      </c>
      <c r="AJ27" s="40">
        <v>0</v>
      </c>
      <c r="AK27" s="46">
        <v>0</v>
      </c>
      <c r="AL27" s="63">
        <v>0</v>
      </c>
      <c r="AM27" s="40">
        <v>0</v>
      </c>
      <c r="AN27" s="40">
        <v>0</v>
      </c>
      <c r="AO27" s="40">
        <v>0</v>
      </c>
      <c r="AP27" s="46">
        <v>0</v>
      </c>
      <c r="AQ27" s="63">
        <v>0</v>
      </c>
      <c r="AR27" s="45">
        <v>0</v>
      </c>
      <c r="AS27" s="40">
        <v>0</v>
      </c>
      <c r="AT27" s="40">
        <v>0</v>
      </c>
      <c r="AU27" s="46">
        <v>0</v>
      </c>
      <c r="AV27" s="63">
        <v>9.384296364</v>
      </c>
      <c r="AW27" s="40">
        <v>219.85847207</v>
      </c>
      <c r="AX27" s="40">
        <v>2.659844119</v>
      </c>
      <c r="AY27" s="40">
        <v>0</v>
      </c>
      <c r="AZ27" s="46">
        <v>381.155371298</v>
      </c>
      <c r="BA27" s="63">
        <v>0</v>
      </c>
      <c r="BB27" s="45">
        <v>0</v>
      </c>
      <c r="BC27" s="40">
        <v>0</v>
      </c>
      <c r="BD27" s="40">
        <v>0</v>
      </c>
      <c r="BE27" s="46">
        <v>0</v>
      </c>
      <c r="BF27" s="63">
        <v>3.595325965</v>
      </c>
      <c r="BG27" s="45">
        <v>12.143536873</v>
      </c>
      <c r="BH27" s="40">
        <v>0</v>
      </c>
      <c r="BI27" s="40">
        <v>0</v>
      </c>
      <c r="BJ27" s="46">
        <v>25.793518761</v>
      </c>
      <c r="BK27" s="108">
        <v>2550.031042665</v>
      </c>
      <c r="BL27" s="86"/>
    </row>
    <row r="28" spans="1:64" ht="12.75">
      <c r="A28" s="10"/>
      <c r="B28" s="21" t="s">
        <v>133</v>
      </c>
      <c r="C28" s="47">
        <v>0</v>
      </c>
      <c r="D28" s="45">
        <v>61.319971637</v>
      </c>
      <c r="E28" s="40">
        <v>0</v>
      </c>
      <c r="F28" s="40">
        <v>0</v>
      </c>
      <c r="G28" s="46">
        <v>0</v>
      </c>
      <c r="H28" s="63">
        <v>2.000377197</v>
      </c>
      <c r="I28" s="40">
        <v>33.406619761</v>
      </c>
      <c r="J28" s="40">
        <v>0</v>
      </c>
      <c r="K28" s="40">
        <v>0</v>
      </c>
      <c r="L28" s="46">
        <v>38.29001506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0.630743112</v>
      </c>
      <c r="S28" s="40">
        <v>13.816436768</v>
      </c>
      <c r="T28" s="40">
        <v>0</v>
      </c>
      <c r="U28" s="40">
        <v>0</v>
      </c>
      <c r="V28" s="46">
        <v>13.705833968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10.36890064</v>
      </c>
      <c r="AW28" s="40">
        <v>55.833854202</v>
      </c>
      <c r="AX28" s="40">
        <v>0</v>
      </c>
      <c r="AY28" s="40">
        <v>0</v>
      </c>
      <c r="AZ28" s="46">
        <v>94.064585821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1.65161113</v>
      </c>
      <c r="BG28" s="45">
        <v>5.681720758</v>
      </c>
      <c r="BH28" s="40">
        <v>5.037854346</v>
      </c>
      <c r="BI28" s="40">
        <v>0</v>
      </c>
      <c r="BJ28" s="46">
        <v>4.25373823</v>
      </c>
      <c r="BK28" s="108">
        <v>340.06226263</v>
      </c>
      <c r="BL28" s="86"/>
    </row>
    <row r="29" spans="1:64" ht="12.75">
      <c r="A29" s="10"/>
      <c r="B29" s="21" t="s">
        <v>141</v>
      </c>
      <c r="C29" s="47">
        <v>0</v>
      </c>
      <c r="D29" s="45">
        <v>118.33793396</v>
      </c>
      <c r="E29" s="40">
        <v>0</v>
      </c>
      <c r="F29" s="40">
        <v>0</v>
      </c>
      <c r="G29" s="46">
        <v>0</v>
      </c>
      <c r="H29" s="63">
        <v>9.364877631</v>
      </c>
      <c r="I29" s="40">
        <v>11.957272719</v>
      </c>
      <c r="J29" s="40">
        <v>0</v>
      </c>
      <c r="K29" s="40">
        <v>0</v>
      </c>
      <c r="L29" s="46">
        <v>104.941844926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3.923166831</v>
      </c>
      <c r="S29" s="40">
        <v>8.268746414</v>
      </c>
      <c r="T29" s="40">
        <v>0</v>
      </c>
      <c r="U29" s="40">
        <v>0</v>
      </c>
      <c r="V29" s="46">
        <v>3.05470134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0.000117831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7.971770474</v>
      </c>
      <c r="AW29" s="40">
        <v>31.327755413</v>
      </c>
      <c r="AX29" s="40">
        <v>7.201819907</v>
      </c>
      <c r="AY29" s="40">
        <v>0</v>
      </c>
      <c r="AZ29" s="46">
        <v>187.533209144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1.983153407</v>
      </c>
      <c r="BG29" s="45">
        <v>2.743227973</v>
      </c>
      <c r="BH29" s="40">
        <v>0</v>
      </c>
      <c r="BI29" s="40">
        <v>0</v>
      </c>
      <c r="BJ29" s="46">
        <v>7.689662663</v>
      </c>
      <c r="BK29" s="108">
        <v>506.299260633</v>
      </c>
      <c r="BL29" s="86"/>
    </row>
    <row r="30" spans="1:64" ht="12.75">
      <c r="A30" s="10"/>
      <c r="B30" s="21" t="s">
        <v>137</v>
      </c>
      <c r="C30" s="47">
        <v>0</v>
      </c>
      <c r="D30" s="45">
        <v>0.874263735</v>
      </c>
      <c r="E30" s="40">
        <v>0</v>
      </c>
      <c r="F30" s="40">
        <v>0</v>
      </c>
      <c r="G30" s="46">
        <v>0</v>
      </c>
      <c r="H30" s="63">
        <v>2.824239943</v>
      </c>
      <c r="I30" s="40">
        <v>20.117971689</v>
      </c>
      <c r="J30" s="40">
        <v>0</v>
      </c>
      <c r="K30" s="40">
        <v>0</v>
      </c>
      <c r="L30" s="46">
        <v>6.292501764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0.973133033</v>
      </c>
      <c r="S30" s="40">
        <v>0</v>
      </c>
      <c r="T30" s="40">
        <v>0</v>
      </c>
      <c r="U30" s="40">
        <v>0</v>
      </c>
      <c r="V30" s="46">
        <v>0.507133844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0.003032622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28.691557402</v>
      </c>
      <c r="AW30" s="40">
        <v>15.111513785</v>
      </c>
      <c r="AX30" s="40">
        <v>0</v>
      </c>
      <c r="AY30" s="40">
        <v>0</v>
      </c>
      <c r="AZ30" s="46">
        <v>100.130412643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7.027302039</v>
      </c>
      <c r="BG30" s="45">
        <v>1.97532741</v>
      </c>
      <c r="BH30" s="40">
        <v>0</v>
      </c>
      <c r="BI30" s="40">
        <v>0</v>
      </c>
      <c r="BJ30" s="46">
        <v>17.1388497</v>
      </c>
      <c r="BK30" s="108">
        <v>201.667239609</v>
      </c>
      <c r="BL30" s="86"/>
    </row>
    <row r="31" spans="1:64" ht="12.75">
      <c r="A31" s="10"/>
      <c r="B31" s="21" t="s">
        <v>145</v>
      </c>
      <c r="C31" s="47">
        <v>0</v>
      </c>
      <c r="D31" s="45">
        <v>327.482865781</v>
      </c>
      <c r="E31" s="40">
        <v>0</v>
      </c>
      <c r="F31" s="40">
        <v>0</v>
      </c>
      <c r="G31" s="46">
        <v>0</v>
      </c>
      <c r="H31" s="63">
        <v>2.186482062</v>
      </c>
      <c r="I31" s="40">
        <v>361.878971587</v>
      </c>
      <c r="J31" s="40">
        <v>0.508242904</v>
      </c>
      <c r="K31" s="40">
        <v>0</v>
      </c>
      <c r="L31" s="46">
        <v>252.527371665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0.971918437</v>
      </c>
      <c r="S31" s="40">
        <v>7.61534285</v>
      </c>
      <c r="T31" s="40">
        <v>0.306856695</v>
      </c>
      <c r="U31" s="40">
        <v>0</v>
      </c>
      <c r="V31" s="46">
        <v>27.947839181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10.049961405</v>
      </c>
      <c r="AW31" s="40">
        <v>99.451037888</v>
      </c>
      <c r="AX31" s="40">
        <v>0.513302433</v>
      </c>
      <c r="AY31" s="40">
        <v>0</v>
      </c>
      <c r="AZ31" s="46">
        <v>139.556603104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5.827216305</v>
      </c>
      <c r="BG31" s="45">
        <v>11.025727808</v>
      </c>
      <c r="BH31" s="40">
        <v>5.067804613</v>
      </c>
      <c r="BI31" s="40">
        <v>0</v>
      </c>
      <c r="BJ31" s="46">
        <v>24.808231813</v>
      </c>
      <c r="BK31" s="108">
        <v>1277.725776531</v>
      </c>
      <c r="BL31" s="86"/>
    </row>
    <row r="32" spans="1:64" ht="25.5">
      <c r="A32" s="10"/>
      <c r="B32" s="21" t="s">
        <v>151</v>
      </c>
      <c r="C32" s="47">
        <v>0</v>
      </c>
      <c r="D32" s="45">
        <v>25.565400123</v>
      </c>
      <c r="E32" s="40">
        <v>0</v>
      </c>
      <c r="F32" s="40">
        <v>0</v>
      </c>
      <c r="G32" s="46">
        <v>0</v>
      </c>
      <c r="H32" s="63">
        <v>2.608115587</v>
      </c>
      <c r="I32" s="40">
        <v>426.95166452</v>
      </c>
      <c r="J32" s="40">
        <v>5.012823553</v>
      </c>
      <c r="K32" s="40">
        <v>0</v>
      </c>
      <c r="L32" s="46">
        <v>156.742881285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0.250822692</v>
      </c>
      <c r="S32" s="40">
        <v>21.744776439</v>
      </c>
      <c r="T32" s="40">
        <v>1.002107373</v>
      </c>
      <c r="U32" s="40">
        <v>0</v>
      </c>
      <c r="V32" s="46">
        <v>5.892920101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0.983996207</v>
      </c>
      <c r="AW32" s="40">
        <v>43.116110944</v>
      </c>
      <c r="AX32" s="40">
        <v>0</v>
      </c>
      <c r="AY32" s="40">
        <v>0</v>
      </c>
      <c r="AZ32" s="46">
        <v>75.264632721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0.103879352</v>
      </c>
      <c r="BG32" s="45">
        <v>0</v>
      </c>
      <c r="BH32" s="40">
        <v>0</v>
      </c>
      <c r="BI32" s="40">
        <v>0</v>
      </c>
      <c r="BJ32" s="46">
        <v>2.257645087</v>
      </c>
      <c r="BK32" s="108">
        <v>767.497775984</v>
      </c>
      <c r="BL32" s="86"/>
    </row>
    <row r="33" spans="1:64" ht="12.75">
      <c r="A33" s="10"/>
      <c r="B33" s="21" t="s">
        <v>136</v>
      </c>
      <c r="C33" s="47">
        <v>0</v>
      </c>
      <c r="D33" s="45">
        <v>2.179104005</v>
      </c>
      <c r="E33" s="40">
        <v>0</v>
      </c>
      <c r="F33" s="40">
        <v>0</v>
      </c>
      <c r="G33" s="46">
        <v>0</v>
      </c>
      <c r="H33" s="63">
        <v>2.91120125</v>
      </c>
      <c r="I33" s="40">
        <v>6.989312728</v>
      </c>
      <c r="J33" s="40">
        <v>0</v>
      </c>
      <c r="K33" s="40">
        <v>0</v>
      </c>
      <c r="L33" s="46">
        <v>76.43827807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0.994914366</v>
      </c>
      <c r="S33" s="40">
        <v>0</v>
      </c>
      <c r="T33" s="40">
        <v>0</v>
      </c>
      <c r="U33" s="40">
        <v>0</v>
      </c>
      <c r="V33" s="46">
        <v>1.381117845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0.001959356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0.000128283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20.869058688</v>
      </c>
      <c r="AW33" s="40">
        <v>32.220357385</v>
      </c>
      <c r="AX33" s="40">
        <v>0</v>
      </c>
      <c r="AY33" s="40">
        <v>0</v>
      </c>
      <c r="AZ33" s="46">
        <v>80.917427705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6.870632933</v>
      </c>
      <c r="BG33" s="45">
        <v>4.480669313</v>
      </c>
      <c r="BH33" s="40">
        <v>0</v>
      </c>
      <c r="BI33" s="40">
        <v>0</v>
      </c>
      <c r="BJ33" s="46">
        <v>7.209365505</v>
      </c>
      <c r="BK33" s="108">
        <v>243.463527432</v>
      </c>
      <c r="BL33" s="86"/>
    </row>
    <row r="34" spans="1:64" ht="12.75">
      <c r="A34" s="10"/>
      <c r="B34" s="21" t="s">
        <v>138</v>
      </c>
      <c r="C34" s="47">
        <v>0</v>
      </c>
      <c r="D34" s="45">
        <v>324.336710856</v>
      </c>
      <c r="E34" s="40">
        <v>0</v>
      </c>
      <c r="F34" s="40">
        <v>0</v>
      </c>
      <c r="G34" s="46">
        <v>0</v>
      </c>
      <c r="H34" s="63">
        <v>16.38163356</v>
      </c>
      <c r="I34" s="40">
        <v>1220.307107824</v>
      </c>
      <c r="J34" s="40">
        <v>0.264864446</v>
      </c>
      <c r="K34" s="40">
        <v>0.909367927</v>
      </c>
      <c r="L34" s="46">
        <v>473.945080139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5.620592101</v>
      </c>
      <c r="S34" s="40">
        <v>5.635231372</v>
      </c>
      <c r="T34" s="40">
        <v>50.747660114</v>
      </c>
      <c r="U34" s="40">
        <v>0</v>
      </c>
      <c r="V34" s="46">
        <v>21.418548052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3.5E-08</v>
      </c>
      <c r="AM34" s="40">
        <v>0</v>
      </c>
      <c r="AN34" s="40">
        <v>0</v>
      </c>
      <c r="AO34" s="40">
        <v>0</v>
      </c>
      <c r="AP34" s="46">
        <v>0.001358991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29.9807409</v>
      </c>
      <c r="AW34" s="40">
        <v>174.759331135</v>
      </c>
      <c r="AX34" s="40">
        <v>2.0842786</v>
      </c>
      <c r="AY34" s="40">
        <v>0</v>
      </c>
      <c r="AZ34" s="46">
        <v>406.05270494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10.063262154</v>
      </c>
      <c r="BG34" s="45">
        <v>6.570771934</v>
      </c>
      <c r="BH34" s="40">
        <v>0</v>
      </c>
      <c r="BI34" s="40">
        <v>0</v>
      </c>
      <c r="BJ34" s="46">
        <v>41.557528574</v>
      </c>
      <c r="BK34" s="108">
        <v>2790.636773654</v>
      </c>
      <c r="BL34" s="86"/>
    </row>
    <row r="35" spans="1:64" ht="12.75">
      <c r="A35" s="10"/>
      <c r="B35" s="21" t="s">
        <v>140</v>
      </c>
      <c r="C35" s="47">
        <v>0</v>
      </c>
      <c r="D35" s="45">
        <v>184.208576326</v>
      </c>
      <c r="E35" s="40">
        <v>0</v>
      </c>
      <c r="F35" s="40">
        <v>0</v>
      </c>
      <c r="G35" s="46">
        <v>0</v>
      </c>
      <c r="H35" s="63">
        <v>15.73561829</v>
      </c>
      <c r="I35" s="40">
        <v>953.605444329</v>
      </c>
      <c r="J35" s="40">
        <v>1.687834371</v>
      </c>
      <c r="K35" s="40">
        <v>0</v>
      </c>
      <c r="L35" s="46">
        <v>347.003410321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5.387907085</v>
      </c>
      <c r="S35" s="40">
        <v>8.909115501</v>
      </c>
      <c r="T35" s="40">
        <v>1.299469603</v>
      </c>
      <c r="U35" s="40">
        <v>0</v>
      </c>
      <c r="V35" s="46">
        <v>31.636604721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0.040373803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23.129850609</v>
      </c>
      <c r="AW35" s="40">
        <v>264.843505556</v>
      </c>
      <c r="AX35" s="40">
        <v>0</v>
      </c>
      <c r="AY35" s="40">
        <v>0</v>
      </c>
      <c r="AZ35" s="46">
        <v>616.622614006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6.02997466</v>
      </c>
      <c r="BG35" s="45">
        <v>21.248085596</v>
      </c>
      <c r="BH35" s="40">
        <v>0.461804264</v>
      </c>
      <c r="BI35" s="40">
        <v>0</v>
      </c>
      <c r="BJ35" s="46">
        <v>29.343933513</v>
      </c>
      <c r="BK35" s="108">
        <v>2511.194122554</v>
      </c>
      <c r="BL35" s="86"/>
    </row>
    <row r="36" spans="1:64" ht="12.75">
      <c r="A36" s="10"/>
      <c r="B36" s="21" t="s">
        <v>134</v>
      </c>
      <c r="C36" s="47">
        <v>0</v>
      </c>
      <c r="D36" s="45">
        <v>2.737304797</v>
      </c>
      <c r="E36" s="40">
        <v>0</v>
      </c>
      <c r="F36" s="40">
        <v>0</v>
      </c>
      <c r="G36" s="46">
        <v>0</v>
      </c>
      <c r="H36" s="63">
        <v>14.760107906</v>
      </c>
      <c r="I36" s="40">
        <v>358.523776437</v>
      </c>
      <c r="J36" s="40">
        <v>133.185972761</v>
      </c>
      <c r="K36" s="40">
        <v>5.129917895</v>
      </c>
      <c r="L36" s="46">
        <v>193.018625867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5.971540536</v>
      </c>
      <c r="S36" s="40">
        <v>11.066077624</v>
      </c>
      <c r="T36" s="40">
        <v>13.608041936</v>
      </c>
      <c r="U36" s="40">
        <v>0</v>
      </c>
      <c r="V36" s="46">
        <v>11.17461315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0.035816231</v>
      </c>
      <c r="AC36" s="40">
        <v>0.002406434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1.8E-08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115.842262497</v>
      </c>
      <c r="AW36" s="40">
        <v>555.490297263</v>
      </c>
      <c r="AX36" s="40">
        <v>3.056855943</v>
      </c>
      <c r="AY36" s="40">
        <v>0</v>
      </c>
      <c r="AZ36" s="46">
        <v>783.77020328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50.988286648</v>
      </c>
      <c r="BG36" s="45">
        <v>85.710121681</v>
      </c>
      <c r="BH36" s="40">
        <v>23.338547319</v>
      </c>
      <c r="BI36" s="40">
        <v>0</v>
      </c>
      <c r="BJ36" s="46">
        <v>118.26921266121126</v>
      </c>
      <c r="BK36" s="108">
        <v>2485.679988884212</v>
      </c>
      <c r="BL36" s="86"/>
    </row>
    <row r="37" spans="1:64" ht="12.75">
      <c r="A37" s="31"/>
      <c r="B37" s="32" t="s">
        <v>81</v>
      </c>
      <c r="C37" s="98">
        <f aca="true" t="shared" si="5" ref="C37:AH37">SUM(C26:C36)</f>
        <v>0</v>
      </c>
      <c r="D37" s="72">
        <f t="shared" si="5"/>
        <v>1522.462331188</v>
      </c>
      <c r="E37" s="72">
        <f t="shared" si="5"/>
        <v>0</v>
      </c>
      <c r="F37" s="72">
        <f t="shared" si="5"/>
        <v>0</v>
      </c>
      <c r="G37" s="72">
        <f t="shared" si="5"/>
        <v>0</v>
      </c>
      <c r="H37" s="72">
        <f t="shared" si="5"/>
        <v>93.01255644300001</v>
      </c>
      <c r="I37" s="72">
        <f t="shared" si="5"/>
        <v>6154.580503188</v>
      </c>
      <c r="J37" s="72">
        <f t="shared" si="5"/>
        <v>154.412957831</v>
      </c>
      <c r="K37" s="72">
        <f t="shared" si="5"/>
        <v>6.039285822</v>
      </c>
      <c r="L37" s="72">
        <f t="shared" si="5"/>
        <v>1984.8381979100002</v>
      </c>
      <c r="M37" s="72">
        <f t="shared" si="5"/>
        <v>0</v>
      </c>
      <c r="N37" s="72">
        <f t="shared" si="5"/>
        <v>0</v>
      </c>
      <c r="O37" s="72">
        <f t="shared" si="5"/>
        <v>0</v>
      </c>
      <c r="P37" s="72">
        <f t="shared" si="5"/>
        <v>0</v>
      </c>
      <c r="Q37" s="72">
        <f t="shared" si="5"/>
        <v>0</v>
      </c>
      <c r="R37" s="72">
        <f t="shared" si="5"/>
        <v>34.204852085</v>
      </c>
      <c r="S37" s="72">
        <f t="shared" si="5"/>
        <v>142.610986185</v>
      </c>
      <c r="T37" s="72">
        <f t="shared" si="5"/>
        <v>67.7209496</v>
      </c>
      <c r="U37" s="72">
        <f t="shared" si="5"/>
        <v>0</v>
      </c>
      <c r="V37" s="72">
        <f t="shared" si="5"/>
        <v>172.619321867</v>
      </c>
      <c r="W37" s="72">
        <f t="shared" si="5"/>
        <v>0</v>
      </c>
      <c r="X37" s="72">
        <f t="shared" si="5"/>
        <v>0</v>
      </c>
      <c r="Y37" s="72">
        <f t="shared" si="5"/>
        <v>0</v>
      </c>
      <c r="Z37" s="72">
        <f t="shared" si="5"/>
        <v>0</v>
      </c>
      <c r="AA37" s="72">
        <f t="shared" si="5"/>
        <v>0</v>
      </c>
      <c r="AB37" s="72">
        <f t="shared" si="5"/>
        <v>0.046873057999999995</v>
      </c>
      <c r="AC37" s="72">
        <f t="shared" si="5"/>
        <v>0.002406434</v>
      </c>
      <c r="AD37" s="72">
        <f t="shared" si="5"/>
        <v>0</v>
      </c>
      <c r="AE37" s="72">
        <f t="shared" si="5"/>
        <v>0</v>
      </c>
      <c r="AF37" s="72">
        <f t="shared" si="5"/>
        <v>0.042314918</v>
      </c>
      <c r="AG37" s="72">
        <f t="shared" si="5"/>
        <v>0</v>
      </c>
      <c r="AH37" s="72">
        <f t="shared" si="5"/>
        <v>0</v>
      </c>
      <c r="AI37" s="72">
        <f aca="true" t="shared" si="6" ref="AI37:BJ37">SUM(AI26:AI36)</f>
        <v>0</v>
      </c>
      <c r="AJ37" s="72">
        <f t="shared" si="6"/>
        <v>0</v>
      </c>
      <c r="AK37" s="72">
        <f t="shared" si="6"/>
        <v>0</v>
      </c>
      <c r="AL37" s="72">
        <f t="shared" si="6"/>
        <v>0.0031609579999999997</v>
      </c>
      <c r="AM37" s="72">
        <f t="shared" si="6"/>
        <v>0</v>
      </c>
      <c r="AN37" s="72">
        <f t="shared" si="6"/>
        <v>0</v>
      </c>
      <c r="AO37" s="72">
        <f t="shared" si="6"/>
        <v>0</v>
      </c>
      <c r="AP37" s="72">
        <f t="shared" si="6"/>
        <v>0.001358991</v>
      </c>
      <c r="AQ37" s="72">
        <f t="shared" si="6"/>
        <v>0</v>
      </c>
      <c r="AR37" s="72">
        <f t="shared" si="6"/>
        <v>0</v>
      </c>
      <c r="AS37" s="72">
        <f t="shared" si="6"/>
        <v>0</v>
      </c>
      <c r="AT37" s="72">
        <f t="shared" si="6"/>
        <v>0</v>
      </c>
      <c r="AU37" s="72">
        <f t="shared" si="6"/>
        <v>0</v>
      </c>
      <c r="AV37" s="72">
        <f t="shared" si="6"/>
        <v>299.720709828</v>
      </c>
      <c r="AW37" s="72">
        <f t="shared" si="6"/>
        <v>2169.3479413799996</v>
      </c>
      <c r="AX37" s="72">
        <f t="shared" si="6"/>
        <v>20.1510569</v>
      </c>
      <c r="AY37" s="72">
        <f t="shared" si="6"/>
        <v>0</v>
      </c>
      <c r="AZ37" s="72">
        <f t="shared" si="6"/>
        <v>3283.537522328</v>
      </c>
      <c r="BA37" s="72">
        <f t="shared" si="6"/>
        <v>0</v>
      </c>
      <c r="BB37" s="72">
        <f t="shared" si="6"/>
        <v>0</v>
      </c>
      <c r="BC37" s="72">
        <f t="shared" si="6"/>
        <v>0</v>
      </c>
      <c r="BD37" s="72">
        <f t="shared" si="6"/>
        <v>0</v>
      </c>
      <c r="BE37" s="72">
        <f t="shared" si="6"/>
        <v>0</v>
      </c>
      <c r="BF37" s="72">
        <f t="shared" si="6"/>
        <v>115.671522673</v>
      </c>
      <c r="BG37" s="72">
        <f t="shared" si="6"/>
        <v>168.593693421</v>
      </c>
      <c r="BH37" s="72">
        <f t="shared" si="6"/>
        <v>33.906010542</v>
      </c>
      <c r="BI37" s="72">
        <f t="shared" si="6"/>
        <v>0</v>
      </c>
      <c r="BJ37" s="72">
        <f t="shared" si="6"/>
        <v>328.9223543592112</v>
      </c>
      <c r="BK37" s="112">
        <f>SUM(BK26:BK36)</f>
        <v>16752.44886790921</v>
      </c>
      <c r="BL37" s="86"/>
    </row>
    <row r="38" spans="1:64" ht="12.75">
      <c r="A38" s="31"/>
      <c r="B38" s="33" t="s">
        <v>71</v>
      </c>
      <c r="C38" s="99">
        <f aca="true" t="shared" si="7" ref="C38:AH38">+C37+C18+C15+C11</f>
        <v>0</v>
      </c>
      <c r="D38" s="64">
        <f t="shared" si="7"/>
        <v>2868.545544122</v>
      </c>
      <c r="E38" s="64">
        <f t="shared" si="7"/>
        <v>0</v>
      </c>
      <c r="F38" s="64">
        <f t="shared" si="7"/>
        <v>0</v>
      </c>
      <c r="G38" s="65">
        <f t="shared" si="7"/>
        <v>0</v>
      </c>
      <c r="H38" s="58">
        <f t="shared" si="7"/>
        <v>215.85571374699998</v>
      </c>
      <c r="I38" s="64">
        <f t="shared" si="7"/>
        <v>19264.335825376</v>
      </c>
      <c r="J38" s="64">
        <f t="shared" si="7"/>
        <v>1190.0573038030002</v>
      </c>
      <c r="K38" s="64">
        <f t="shared" si="7"/>
        <v>6.039285822</v>
      </c>
      <c r="L38" s="65">
        <f t="shared" si="7"/>
        <v>3406.810522661</v>
      </c>
      <c r="M38" s="58">
        <f t="shared" si="7"/>
        <v>0</v>
      </c>
      <c r="N38" s="64">
        <f t="shared" si="7"/>
        <v>0</v>
      </c>
      <c r="O38" s="64">
        <f t="shared" si="7"/>
        <v>0</v>
      </c>
      <c r="P38" s="64">
        <f t="shared" si="7"/>
        <v>0</v>
      </c>
      <c r="Q38" s="65">
        <f t="shared" si="7"/>
        <v>0</v>
      </c>
      <c r="R38" s="58">
        <f t="shared" si="7"/>
        <v>84.266516324</v>
      </c>
      <c r="S38" s="64">
        <f t="shared" si="7"/>
        <v>427.347795527</v>
      </c>
      <c r="T38" s="64">
        <f t="shared" si="7"/>
        <v>76.799329101</v>
      </c>
      <c r="U38" s="64">
        <f t="shared" si="7"/>
        <v>0</v>
      </c>
      <c r="V38" s="65">
        <f t="shared" si="7"/>
        <v>254.259360911</v>
      </c>
      <c r="W38" s="58">
        <f t="shared" si="7"/>
        <v>0</v>
      </c>
      <c r="X38" s="58">
        <f t="shared" si="7"/>
        <v>0</v>
      </c>
      <c r="Y38" s="58">
        <f t="shared" si="7"/>
        <v>0</v>
      </c>
      <c r="Z38" s="58">
        <f t="shared" si="7"/>
        <v>0</v>
      </c>
      <c r="AA38" s="58">
        <f t="shared" si="7"/>
        <v>0</v>
      </c>
      <c r="AB38" s="58">
        <f t="shared" si="7"/>
        <v>0.059068279999999994</v>
      </c>
      <c r="AC38" s="64">
        <f t="shared" si="7"/>
        <v>43.396884275</v>
      </c>
      <c r="AD38" s="64">
        <f t="shared" si="7"/>
        <v>0</v>
      </c>
      <c r="AE38" s="64">
        <f t="shared" si="7"/>
        <v>0</v>
      </c>
      <c r="AF38" s="65">
        <f t="shared" si="7"/>
        <v>0.042314918</v>
      </c>
      <c r="AG38" s="58">
        <f t="shared" si="7"/>
        <v>0</v>
      </c>
      <c r="AH38" s="64">
        <f t="shared" si="7"/>
        <v>0</v>
      </c>
      <c r="AI38" s="64">
        <f aca="true" t="shared" si="8" ref="AI38:BK38">+AI37+AI18+AI15+AI11</f>
        <v>0</v>
      </c>
      <c r="AJ38" s="64">
        <f t="shared" si="8"/>
        <v>0</v>
      </c>
      <c r="AK38" s="65">
        <f t="shared" si="8"/>
        <v>0</v>
      </c>
      <c r="AL38" s="58">
        <f t="shared" si="8"/>
        <v>0.007776854</v>
      </c>
      <c r="AM38" s="64">
        <f t="shared" si="8"/>
        <v>0</v>
      </c>
      <c r="AN38" s="64">
        <f t="shared" si="8"/>
        <v>0</v>
      </c>
      <c r="AO38" s="64">
        <f t="shared" si="8"/>
        <v>0</v>
      </c>
      <c r="AP38" s="65">
        <f t="shared" si="8"/>
        <v>0.001358991</v>
      </c>
      <c r="AQ38" s="58">
        <f t="shared" si="8"/>
        <v>0</v>
      </c>
      <c r="AR38" s="64">
        <f t="shared" si="8"/>
        <v>0.458727599</v>
      </c>
      <c r="AS38" s="64">
        <f t="shared" si="8"/>
        <v>0</v>
      </c>
      <c r="AT38" s="64">
        <f t="shared" si="8"/>
        <v>0</v>
      </c>
      <c r="AU38" s="65">
        <f t="shared" si="8"/>
        <v>0</v>
      </c>
      <c r="AV38" s="58">
        <f t="shared" si="8"/>
        <v>420.165833926</v>
      </c>
      <c r="AW38" s="64">
        <f t="shared" si="8"/>
        <v>6115.150207651</v>
      </c>
      <c r="AX38" s="64">
        <f t="shared" si="8"/>
        <v>28.104588359</v>
      </c>
      <c r="AY38" s="64">
        <f t="shared" si="8"/>
        <v>0</v>
      </c>
      <c r="AZ38" s="65">
        <f t="shared" si="8"/>
        <v>4318.16945461</v>
      </c>
      <c r="BA38" s="58">
        <f t="shared" si="8"/>
        <v>0</v>
      </c>
      <c r="BB38" s="64">
        <f t="shared" si="8"/>
        <v>0</v>
      </c>
      <c r="BC38" s="64">
        <f t="shared" si="8"/>
        <v>0</v>
      </c>
      <c r="BD38" s="64">
        <f t="shared" si="8"/>
        <v>0</v>
      </c>
      <c r="BE38" s="65">
        <f t="shared" si="8"/>
        <v>0</v>
      </c>
      <c r="BF38" s="58">
        <f t="shared" si="8"/>
        <v>161.29898153099998</v>
      </c>
      <c r="BG38" s="64">
        <f t="shared" si="8"/>
        <v>234.99897224600002</v>
      </c>
      <c r="BH38" s="64">
        <f t="shared" si="8"/>
        <v>42.372970888</v>
      </c>
      <c r="BI38" s="64">
        <f t="shared" si="8"/>
        <v>0</v>
      </c>
      <c r="BJ38" s="65">
        <f t="shared" si="8"/>
        <v>452.9742006222112</v>
      </c>
      <c r="BK38" s="112">
        <f t="shared" si="8"/>
        <v>39611.51853814421</v>
      </c>
      <c r="BL38" s="86"/>
    </row>
    <row r="39" spans="1:64" ht="3.75" customHeight="1">
      <c r="A39" s="10"/>
      <c r="B39" s="1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30"/>
      <c r="BL39" s="86"/>
    </row>
    <row r="40" spans="1:64" ht="3.75" customHeight="1">
      <c r="A40" s="10"/>
      <c r="B40" s="19"/>
      <c r="C40" s="22"/>
      <c r="D40" s="28"/>
      <c r="E40" s="22"/>
      <c r="F40" s="22"/>
      <c r="G40" s="22"/>
      <c r="H40" s="22"/>
      <c r="I40" s="22"/>
      <c r="J40" s="22"/>
      <c r="K40" s="22"/>
      <c r="L40" s="22"/>
      <c r="M40" s="22"/>
      <c r="N40" s="28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8"/>
      <c r="AS40" s="22"/>
      <c r="AT40" s="22"/>
      <c r="AU40" s="22"/>
      <c r="AV40" s="22"/>
      <c r="AW40" s="22"/>
      <c r="AX40" s="22"/>
      <c r="AY40" s="22"/>
      <c r="AZ40" s="22"/>
      <c r="BA40" s="22"/>
      <c r="BB40" s="28"/>
      <c r="BC40" s="22"/>
      <c r="BD40" s="22"/>
      <c r="BE40" s="22"/>
      <c r="BF40" s="22"/>
      <c r="BG40" s="28"/>
      <c r="BH40" s="22"/>
      <c r="BI40" s="22"/>
      <c r="BJ40" s="22"/>
      <c r="BK40" s="24"/>
      <c r="BL40" s="86"/>
    </row>
    <row r="41" spans="1:64" ht="12.75">
      <c r="A41" s="10" t="s">
        <v>1</v>
      </c>
      <c r="B41" s="16" t="s">
        <v>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30"/>
      <c r="BL41" s="86"/>
    </row>
    <row r="42" spans="1:252" s="3" customFormat="1" ht="12.75">
      <c r="A42" s="10" t="s">
        <v>67</v>
      </c>
      <c r="B42" s="21" t="s">
        <v>2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8"/>
      <c r="BL42" s="86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3" customFormat="1" ht="12.75">
      <c r="A43" s="10"/>
      <c r="B43" s="21" t="s">
        <v>142</v>
      </c>
      <c r="C43" s="100">
        <v>0</v>
      </c>
      <c r="D43" s="45">
        <v>13.722049658</v>
      </c>
      <c r="E43" s="68">
        <v>0</v>
      </c>
      <c r="F43" s="68">
        <v>0</v>
      </c>
      <c r="G43" s="69">
        <v>0</v>
      </c>
      <c r="H43" s="67">
        <v>1274.074663841</v>
      </c>
      <c r="I43" s="68">
        <v>1.320012598</v>
      </c>
      <c r="J43" s="68">
        <v>0</v>
      </c>
      <c r="K43" s="68">
        <v>0</v>
      </c>
      <c r="L43" s="69">
        <v>96.220519012</v>
      </c>
      <c r="M43" s="59">
        <v>0</v>
      </c>
      <c r="N43" s="60">
        <v>0</v>
      </c>
      <c r="O43" s="59">
        <v>0</v>
      </c>
      <c r="P43" s="59">
        <v>0</v>
      </c>
      <c r="Q43" s="59">
        <v>0</v>
      </c>
      <c r="R43" s="67">
        <v>842.028355962</v>
      </c>
      <c r="S43" s="68">
        <v>0.021948196</v>
      </c>
      <c r="T43" s="68">
        <v>0</v>
      </c>
      <c r="U43" s="68">
        <v>0</v>
      </c>
      <c r="V43" s="69">
        <v>25.168780348</v>
      </c>
      <c r="W43" s="67">
        <v>0</v>
      </c>
      <c r="X43" s="68">
        <v>0</v>
      </c>
      <c r="Y43" s="68">
        <v>0</v>
      </c>
      <c r="Z43" s="68">
        <v>0</v>
      </c>
      <c r="AA43" s="69">
        <v>0</v>
      </c>
      <c r="AB43" s="67">
        <v>3.156422843</v>
      </c>
      <c r="AC43" s="68">
        <v>0</v>
      </c>
      <c r="AD43" s="68">
        <v>0</v>
      </c>
      <c r="AE43" s="68">
        <v>0</v>
      </c>
      <c r="AF43" s="69">
        <v>0.090634782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67">
        <v>1.386971583</v>
      </c>
      <c r="AM43" s="68">
        <v>0</v>
      </c>
      <c r="AN43" s="68">
        <v>0</v>
      </c>
      <c r="AO43" s="68">
        <v>0</v>
      </c>
      <c r="AP43" s="69">
        <v>0.012560371</v>
      </c>
      <c r="AQ43" s="67">
        <v>0</v>
      </c>
      <c r="AR43" s="70">
        <v>0</v>
      </c>
      <c r="AS43" s="68">
        <v>0</v>
      </c>
      <c r="AT43" s="68">
        <v>0</v>
      </c>
      <c r="AU43" s="69">
        <v>0</v>
      </c>
      <c r="AV43" s="67">
        <v>4782.995050901</v>
      </c>
      <c r="AW43" s="68">
        <v>8.396351672</v>
      </c>
      <c r="AX43" s="68">
        <v>0</v>
      </c>
      <c r="AY43" s="68">
        <v>0</v>
      </c>
      <c r="AZ43" s="69">
        <v>633.05541776</v>
      </c>
      <c r="BA43" s="67">
        <v>0</v>
      </c>
      <c r="BB43" s="70">
        <v>0</v>
      </c>
      <c r="BC43" s="68">
        <v>0</v>
      </c>
      <c r="BD43" s="68">
        <v>0</v>
      </c>
      <c r="BE43" s="69">
        <v>0</v>
      </c>
      <c r="BF43" s="67">
        <v>2285.394971261</v>
      </c>
      <c r="BG43" s="70">
        <v>1.956783878</v>
      </c>
      <c r="BH43" s="68">
        <v>0</v>
      </c>
      <c r="BI43" s="68">
        <v>0</v>
      </c>
      <c r="BJ43" s="69">
        <v>156.127190592</v>
      </c>
      <c r="BK43" s="108">
        <v>10125.128685258</v>
      </c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31"/>
      <c r="B44" s="32" t="s">
        <v>76</v>
      </c>
      <c r="C44" s="43">
        <f>SUM(C43)</f>
        <v>0</v>
      </c>
      <c r="D44" s="62">
        <f>SUM(D43)</f>
        <v>13.722049658</v>
      </c>
      <c r="E44" s="62">
        <f aca="true" t="shared" si="9" ref="E44:BJ44">SUM(E43)</f>
        <v>0</v>
      </c>
      <c r="F44" s="62">
        <f t="shared" si="9"/>
        <v>0</v>
      </c>
      <c r="G44" s="61">
        <f t="shared" si="9"/>
        <v>0</v>
      </c>
      <c r="H44" s="42">
        <f t="shared" si="9"/>
        <v>1274.074663841</v>
      </c>
      <c r="I44" s="62">
        <f t="shared" si="9"/>
        <v>1.320012598</v>
      </c>
      <c r="J44" s="62">
        <f t="shared" si="9"/>
        <v>0</v>
      </c>
      <c r="K44" s="62">
        <f t="shared" si="9"/>
        <v>0</v>
      </c>
      <c r="L44" s="61">
        <f t="shared" si="9"/>
        <v>96.220519012</v>
      </c>
      <c r="M44" s="43">
        <f t="shared" si="9"/>
        <v>0</v>
      </c>
      <c r="N44" s="43">
        <f t="shared" si="9"/>
        <v>0</v>
      </c>
      <c r="O44" s="43">
        <f t="shared" si="9"/>
        <v>0</v>
      </c>
      <c r="P44" s="43">
        <f t="shared" si="9"/>
        <v>0</v>
      </c>
      <c r="Q44" s="66">
        <f t="shared" si="9"/>
        <v>0</v>
      </c>
      <c r="R44" s="42">
        <f t="shared" si="9"/>
        <v>842.028355962</v>
      </c>
      <c r="S44" s="62">
        <f t="shared" si="9"/>
        <v>0.021948196</v>
      </c>
      <c r="T44" s="62">
        <f t="shared" si="9"/>
        <v>0</v>
      </c>
      <c r="U44" s="62">
        <f t="shared" si="9"/>
        <v>0</v>
      </c>
      <c r="V44" s="61">
        <f t="shared" si="9"/>
        <v>25.168780348</v>
      </c>
      <c r="W44" s="42">
        <f t="shared" si="9"/>
        <v>0</v>
      </c>
      <c r="X44" s="62">
        <f t="shared" si="9"/>
        <v>0</v>
      </c>
      <c r="Y44" s="62">
        <f t="shared" si="9"/>
        <v>0</v>
      </c>
      <c r="Z44" s="62">
        <f t="shared" si="9"/>
        <v>0</v>
      </c>
      <c r="AA44" s="61">
        <f t="shared" si="9"/>
        <v>0</v>
      </c>
      <c r="AB44" s="42">
        <f t="shared" si="9"/>
        <v>3.156422843</v>
      </c>
      <c r="AC44" s="62">
        <f t="shared" si="9"/>
        <v>0</v>
      </c>
      <c r="AD44" s="62">
        <f t="shared" si="9"/>
        <v>0</v>
      </c>
      <c r="AE44" s="62">
        <f t="shared" si="9"/>
        <v>0</v>
      </c>
      <c r="AF44" s="61">
        <f t="shared" si="9"/>
        <v>0.090634782</v>
      </c>
      <c r="AG44" s="43">
        <f t="shared" si="9"/>
        <v>0</v>
      </c>
      <c r="AH44" s="43">
        <f t="shared" si="9"/>
        <v>0</v>
      </c>
      <c r="AI44" s="43">
        <f t="shared" si="9"/>
        <v>0</v>
      </c>
      <c r="AJ44" s="43">
        <f t="shared" si="9"/>
        <v>0</v>
      </c>
      <c r="AK44" s="66">
        <f t="shared" si="9"/>
        <v>0</v>
      </c>
      <c r="AL44" s="42">
        <f t="shared" si="9"/>
        <v>1.386971583</v>
      </c>
      <c r="AM44" s="62">
        <f t="shared" si="9"/>
        <v>0</v>
      </c>
      <c r="AN44" s="62">
        <f t="shared" si="9"/>
        <v>0</v>
      </c>
      <c r="AO44" s="62">
        <f t="shared" si="9"/>
        <v>0</v>
      </c>
      <c r="AP44" s="61">
        <f t="shared" si="9"/>
        <v>0.012560371</v>
      </c>
      <c r="AQ44" s="42">
        <f t="shared" si="9"/>
        <v>0</v>
      </c>
      <c r="AR44" s="62">
        <f t="shared" si="9"/>
        <v>0</v>
      </c>
      <c r="AS44" s="62">
        <f t="shared" si="9"/>
        <v>0</v>
      </c>
      <c r="AT44" s="62">
        <f t="shared" si="9"/>
        <v>0</v>
      </c>
      <c r="AU44" s="61">
        <f t="shared" si="9"/>
        <v>0</v>
      </c>
      <c r="AV44" s="42">
        <f t="shared" si="9"/>
        <v>4782.995050901</v>
      </c>
      <c r="AW44" s="62">
        <f t="shared" si="9"/>
        <v>8.396351672</v>
      </c>
      <c r="AX44" s="62">
        <f t="shared" si="9"/>
        <v>0</v>
      </c>
      <c r="AY44" s="62">
        <f t="shared" si="9"/>
        <v>0</v>
      </c>
      <c r="AZ44" s="61">
        <f t="shared" si="9"/>
        <v>633.05541776</v>
      </c>
      <c r="BA44" s="42">
        <f t="shared" si="9"/>
        <v>0</v>
      </c>
      <c r="BB44" s="62">
        <f t="shared" si="9"/>
        <v>0</v>
      </c>
      <c r="BC44" s="62">
        <f t="shared" si="9"/>
        <v>0</v>
      </c>
      <c r="BD44" s="62">
        <f t="shared" si="9"/>
        <v>0</v>
      </c>
      <c r="BE44" s="61">
        <f t="shared" si="9"/>
        <v>0</v>
      </c>
      <c r="BF44" s="42">
        <f t="shared" si="9"/>
        <v>2285.394971261</v>
      </c>
      <c r="BG44" s="62">
        <f t="shared" si="9"/>
        <v>1.956783878</v>
      </c>
      <c r="BH44" s="62">
        <f t="shared" si="9"/>
        <v>0</v>
      </c>
      <c r="BI44" s="62">
        <f t="shared" si="9"/>
        <v>0</v>
      </c>
      <c r="BJ44" s="61">
        <f t="shared" si="9"/>
        <v>156.127190592</v>
      </c>
      <c r="BK44" s="113">
        <f>SUM(BK43:BK43)</f>
        <v>10125.128685258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64" ht="12.75">
      <c r="A45" s="10" t="s">
        <v>68</v>
      </c>
      <c r="B45" s="17" t="s">
        <v>15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4"/>
      <c r="BL45" s="86"/>
    </row>
    <row r="46" spans="1:64" ht="12" customHeight="1">
      <c r="A46" s="10"/>
      <c r="B46" s="21" t="s">
        <v>128</v>
      </c>
      <c r="C46" s="47">
        <v>0</v>
      </c>
      <c r="D46" s="45">
        <v>1.734729012</v>
      </c>
      <c r="E46" s="40">
        <v>0</v>
      </c>
      <c r="F46" s="40">
        <v>0</v>
      </c>
      <c r="G46" s="46">
        <v>0</v>
      </c>
      <c r="H46" s="63">
        <v>85.485948395</v>
      </c>
      <c r="I46" s="40">
        <v>17.402631141</v>
      </c>
      <c r="J46" s="40">
        <v>0</v>
      </c>
      <c r="K46" s="40">
        <v>0</v>
      </c>
      <c r="L46" s="46">
        <v>118.75606477</v>
      </c>
      <c r="M46" s="63">
        <v>0</v>
      </c>
      <c r="N46" s="45">
        <v>0</v>
      </c>
      <c r="O46" s="40">
        <v>0</v>
      </c>
      <c r="P46" s="40">
        <v>0</v>
      </c>
      <c r="Q46" s="46">
        <v>0</v>
      </c>
      <c r="R46" s="63">
        <v>41.325570365</v>
      </c>
      <c r="S46" s="40">
        <v>0.178540501</v>
      </c>
      <c r="T46" s="40">
        <v>0</v>
      </c>
      <c r="U46" s="40">
        <v>0</v>
      </c>
      <c r="V46" s="46">
        <v>9.206296241</v>
      </c>
      <c r="W46" s="63">
        <v>0</v>
      </c>
      <c r="X46" s="40">
        <v>0</v>
      </c>
      <c r="Y46" s="40">
        <v>0</v>
      </c>
      <c r="Z46" s="40">
        <v>0</v>
      </c>
      <c r="AA46" s="46">
        <v>0</v>
      </c>
      <c r="AB46" s="63">
        <v>0.027890341</v>
      </c>
      <c r="AC46" s="40">
        <v>0</v>
      </c>
      <c r="AD46" s="40">
        <v>0</v>
      </c>
      <c r="AE46" s="40">
        <v>0</v>
      </c>
      <c r="AF46" s="46">
        <v>0</v>
      </c>
      <c r="AG46" s="63">
        <v>0</v>
      </c>
      <c r="AH46" s="40">
        <v>0</v>
      </c>
      <c r="AI46" s="40">
        <v>0</v>
      </c>
      <c r="AJ46" s="40">
        <v>0</v>
      </c>
      <c r="AK46" s="46">
        <v>0</v>
      </c>
      <c r="AL46" s="63">
        <v>0.030662798</v>
      </c>
      <c r="AM46" s="40">
        <v>0</v>
      </c>
      <c r="AN46" s="40">
        <v>0</v>
      </c>
      <c r="AO46" s="40">
        <v>0</v>
      </c>
      <c r="AP46" s="46">
        <v>0</v>
      </c>
      <c r="AQ46" s="63">
        <v>0</v>
      </c>
      <c r="AR46" s="45">
        <v>0</v>
      </c>
      <c r="AS46" s="40">
        <v>0</v>
      </c>
      <c r="AT46" s="40">
        <v>0</v>
      </c>
      <c r="AU46" s="46">
        <v>0</v>
      </c>
      <c r="AV46" s="63">
        <v>259.243517335</v>
      </c>
      <c r="AW46" s="40">
        <v>98.08576154</v>
      </c>
      <c r="AX46" s="40">
        <v>0</v>
      </c>
      <c r="AY46" s="40">
        <v>0</v>
      </c>
      <c r="AZ46" s="46">
        <v>389.030794645</v>
      </c>
      <c r="BA46" s="63">
        <v>0</v>
      </c>
      <c r="BB46" s="45">
        <v>0</v>
      </c>
      <c r="BC46" s="40">
        <v>0</v>
      </c>
      <c r="BD46" s="40">
        <v>0</v>
      </c>
      <c r="BE46" s="46">
        <v>0</v>
      </c>
      <c r="BF46" s="63">
        <v>101.453003042</v>
      </c>
      <c r="BG46" s="45">
        <v>3.300474327</v>
      </c>
      <c r="BH46" s="40">
        <v>0</v>
      </c>
      <c r="BI46" s="40">
        <v>0</v>
      </c>
      <c r="BJ46" s="46">
        <v>61.155673602</v>
      </c>
      <c r="BK46" s="108">
        <v>1186.417558055</v>
      </c>
      <c r="BL46" s="86"/>
    </row>
    <row r="47" spans="1:64" ht="12" customHeight="1">
      <c r="A47" s="10"/>
      <c r="B47" s="21" t="s">
        <v>129</v>
      </c>
      <c r="C47" s="47">
        <v>0</v>
      </c>
      <c r="D47" s="45">
        <v>46.74284778</v>
      </c>
      <c r="E47" s="40">
        <v>0</v>
      </c>
      <c r="F47" s="40">
        <v>0</v>
      </c>
      <c r="G47" s="46">
        <v>0</v>
      </c>
      <c r="H47" s="63">
        <v>59.461351604</v>
      </c>
      <c r="I47" s="40">
        <v>233.704113424</v>
      </c>
      <c r="J47" s="40">
        <v>0</v>
      </c>
      <c r="K47" s="40">
        <v>0</v>
      </c>
      <c r="L47" s="46">
        <v>362.641470502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18.924347248</v>
      </c>
      <c r="S47" s="40">
        <v>6.043740999</v>
      </c>
      <c r="T47" s="40">
        <v>0</v>
      </c>
      <c r="U47" s="40">
        <v>0</v>
      </c>
      <c r="V47" s="46">
        <v>13.146720452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0.000857457</v>
      </c>
      <c r="AC47" s="40">
        <v>0</v>
      </c>
      <c r="AD47" s="40">
        <v>0</v>
      </c>
      <c r="AE47" s="40">
        <v>0</v>
      </c>
      <c r="AF47" s="46">
        <v>0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0.008075788</v>
      </c>
      <c r="AM47" s="40">
        <v>0</v>
      </c>
      <c r="AN47" s="40">
        <v>0</v>
      </c>
      <c r="AO47" s="40">
        <v>0</v>
      </c>
      <c r="AP47" s="46">
        <v>0</v>
      </c>
      <c r="AQ47" s="63">
        <v>0</v>
      </c>
      <c r="AR47" s="45">
        <v>0.191569261</v>
      </c>
      <c r="AS47" s="40">
        <v>0</v>
      </c>
      <c r="AT47" s="40">
        <v>0</v>
      </c>
      <c r="AU47" s="46">
        <v>0</v>
      </c>
      <c r="AV47" s="63">
        <v>123.879674076</v>
      </c>
      <c r="AW47" s="40">
        <v>75.240295386</v>
      </c>
      <c r="AX47" s="40">
        <v>0</v>
      </c>
      <c r="AY47" s="40">
        <v>0</v>
      </c>
      <c r="AZ47" s="46">
        <v>339.135929044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34.887609928</v>
      </c>
      <c r="BG47" s="45">
        <v>4.390268514</v>
      </c>
      <c r="BH47" s="40">
        <v>0</v>
      </c>
      <c r="BI47" s="40">
        <v>0</v>
      </c>
      <c r="BJ47" s="46">
        <v>28.465011431</v>
      </c>
      <c r="BK47" s="108">
        <v>1346.863882894</v>
      </c>
      <c r="BL47" s="86"/>
    </row>
    <row r="48" spans="1:64" ht="25.5">
      <c r="A48" s="10"/>
      <c r="B48" s="21" t="s">
        <v>154</v>
      </c>
      <c r="C48" s="47">
        <v>0</v>
      </c>
      <c r="D48" s="45">
        <v>34.595341202</v>
      </c>
      <c r="E48" s="40">
        <v>0</v>
      </c>
      <c r="F48" s="40">
        <v>0</v>
      </c>
      <c r="G48" s="46">
        <v>0</v>
      </c>
      <c r="H48" s="63">
        <v>3.059321957</v>
      </c>
      <c r="I48" s="40">
        <v>10.138697845</v>
      </c>
      <c r="J48" s="40">
        <v>0</v>
      </c>
      <c r="K48" s="40">
        <v>0</v>
      </c>
      <c r="L48" s="46">
        <v>36.618310069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1.96936397</v>
      </c>
      <c r="S48" s="40">
        <v>1.508282369</v>
      </c>
      <c r="T48" s="40">
        <v>0</v>
      </c>
      <c r="U48" s="40">
        <v>0</v>
      </c>
      <c r="V48" s="46">
        <v>2.367797138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0.004936223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6.046138205</v>
      </c>
      <c r="AW48" s="40">
        <v>3.102865701</v>
      </c>
      <c r="AX48" s="40">
        <v>0</v>
      </c>
      <c r="AY48" s="40">
        <v>0</v>
      </c>
      <c r="AZ48" s="46">
        <v>20.490760974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2.746625012</v>
      </c>
      <c r="BG48" s="45">
        <v>0.635414041</v>
      </c>
      <c r="BH48" s="40">
        <v>0</v>
      </c>
      <c r="BI48" s="40">
        <v>0</v>
      </c>
      <c r="BJ48" s="46">
        <v>3.58925129</v>
      </c>
      <c r="BK48" s="108">
        <v>126.873105996</v>
      </c>
      <c r="BL48" s="86"/>
    </row>
    <row r="49" spans="1:64" ht="12.75">
      <c r="A49" s="10"/>
      <c r="B49" s="21" t="s">
        <v>106</v>
      </c>
      <c r="C49" s="47">
        <v>0</v>
      </c>
      <c r="D49" s="45">
        <v>351.802302975</v>
      </c>
      <c r="E49" s="40">
        <v>0</v>
      </c>
      <c r="F49" s="40">
        <v>0</v>
      </c>
      <c r="G49" s="46">
        <v>0</v>
      </c>
      <c r="H49" s="63">
        <v>8.805075013</v>
      </c>
      <c r="I49" s="40">
        <v>37.139829712</v>
      </c>
      <c r="J49" s="40">
        <v>0</v>
      </c>
      <c r="K49" s="40">
        <v>0</v>
      </c>
      <c r="L49" s="46">
        <v>181.88319708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2.28632785</v>
      </c>
      <c r="S49" s="40">
        <v>23.739764352</v>
      </c>
      <c r="T49" s="40">
        <v>0</v>
      </c>
      <c r="U49" s="40">
        <v>0</v>
      </c>
      <c r="V49" s="46">
        <v>28.619459119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</v>
      </c>
      <c r="AC49" s="40">
        <v>0</v>
      </c>
      <c r="AD49" s="40">
        <v>0</v>
      </c>
      <c r="AE49" s="40">
        <v>0</v>
      </c>
      <c r="AF49" s="46">
        <v>0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</v>
      </c>
      <c r="AM49" s="40">
        <v>0</v>
      </c>
      <c r="AN49" s="40">
        <v>0</v>
      </c>
      <c r="AO49" s="40">
        <v>0</v>
      </c>
      <c r="AP49" s="46">
        <v>0</v>
      </c>
      <c r="AQ49" s="63">
        <v>0</v>
      </c>
      <c r="AR49" s="45">
        <v>0</v>
      </c>
      <c r="AS49" s="40">
        <v>0</v>
      </c>
      <c r="AT49" s="40">
        <v>0</v>
      </c>
      <c r="AU49" s="46">
        <v>0</v>
      </c>
      <c r="AV49" s="63">
        <v>19.8371595</v>
      </c>
      <c r="AW49" s="40">
        <v>45.582048082</v>
      </c>
      <c r="AX49" s="40">
        <v>0</v>
      </c>
      <c r="AY49" s="40">
        <v>0</v>
      </c>
      <c r="AZ49" s="46">
        <v>221.130282908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4.994203811</v>
      </c>
      <c r="BG49" s="45">
        <v>6.083805473</v>
      </c>
      <c r="BH49" s="40">
        <v>0</v>
      </c>
      <c r="BI49" s="40">
        <v>0</v>
      </c>
      <c r="BJ49" s="46">
        <v>28.839098162</v>
      </c>
      <c r="BK49" s="108">
        <v>960.742554037</v>
      </c>
      <c r="BL49" s="86"/>
    </row>
    <row r="50" spans="1:64" ht="12.75">
      <c r="A50" s="10"/>
      <c r="B50" s="21" t="s">
        <v>115</v>
      </c>
      <c r="C50" s="47">
        <v>0</v>
      </c>
      <c r="D50" s="45">
        <v>3.70853519</v>
      </c>
      <c r="E50" s="40">
        <v>0</v>
      </c>
      <c r="F50" s="40">
        <v>0</v>
      </c>
      <c r="G50" s="46">
        <v>0</v>
      </c>
      <c r="H50" s="63">
        <v>138.780055987</v>
      </c>
      <c r="I50" s="40">
        <v>5.631336003</v>
      </c>
      <c r="J50" s="40">
        <v>0</v>
      </c>
      <c r="K50" s="40">
        <v>0</v>
      </c>
      <c r="L50" s="46">
        <v>57.98592737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43.945869627</v>
      </c>
      <c r="S50" s="40">
        <v>0.069541945</v>
      </c>
      <c r="T50" s="40">
        <v>0</v>
      </c>
      <c r="U50" s="40">
        <v>0</v>
      </c>
      <c r="V50" s="46">
        <v>8.136291522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0.9288139</v>
      </c>
      <c r="AC50" s="40">
        <v>0</v>
      </c>
      <c r="AD50" s="40">
        <v>0</v>
      </c>
      <c r="AE50" s="40">
        <v>0</v>
      </c>
      <c r="AF50" s="46">
        <v>0.000750748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0.293889641</v>
      </c>
      <c r="AM50" s="40">
        <v>0</v>
      </c>
      <c r="AN50" s="40">
        <v>0</v>
      </c>
      <c r="AO50" s="40">
        <v>0</v>
      </c>
      <c r="AP50" s="46">
        <v>0.027127973</v>
      </c>
      <c r="AQ50" s="63">
        <v>0.042265932</v>
      </c>
      <c r="AR50" s="45">
        <v>0</v>
      </c>
      <c r="AS50" s="40">
        <v>0</v>
      </c>
      <c r="AT50" s="40">
        <v>0</v>
      </c>
      <c r="AU50" s="46">
        <v>0</v>
      </c>
      <c r="AV50" s="63">
        <v>1303.165146058</v>
      </c>
      <c r="AW50" s="40">
        <v>83.469179729</v>
      </c>
      <c r="AX50" s="40">
        <v>0.104685684</v>
      </c>
      <c r="AY50" s="40">
        <v>0</v>
      </c>
      <c r="AZ50" s="46">
        <v>653.916925354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316.428252714</v>
      </c>
      <c r="BG50" s="45">
        <v>8.773638539</v>
      </c>
      <c r="BH50" s="40">
        <v>0</v>
      </c>
      <c r="BI50" s="40">
        <v>0</v>
      </c>
      <c r="BJ50" s="46">
        <v>62.146512064</v>
      </c>
      <c r="BK50" s="108">
        <v>2687.55474598</v>
      </c>
      <c r="BL50" s="86"/>
    </row>
    <row r="51" spans="1:64" ht="12.75">
      <c r="A51" s="10"/>
      <c r="B51" s="107" t="s">
        <v>109</v>
      </c>
      <c r="C51" s="47">
        <v>0</v>
      </c>
      <c r="D51" s="45">
        <v>48.99640049</v>
      </c>
      <c r="E51" s="40">
        <v>0</v>
      </c>
      <c r="F51" s="40">
        <v>0</v>
      </c>
      <c r="G51" s="46">
        <v>0</v>
      </c>
      <c r="H51" s="63">
        <v>6.222400196</v>
      </c>
      <c r="I51" s="40">
        <v>24.891783334</v>
      </c>
      <c r="J51" s="40">
        <v>0</v>
      </c>
      <c r="K51" s="40">
        <v>0</v>
      </c>
      <c r="L51" s="46">
        <v>81.032742322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2.903858908</v>
      </c>
      <c r="S51" s="40">
        <v>1.592061758</v>
      </c>
      <c r="T51" s="40">
        <v>0</v>
      </c>
      <c r="U51" s="40">
        <v>0</v>
      </c>
      <c r="V51" s="46">
        <v>1.827342067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0.003320915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49.911905318</v>
      </c>
      <c r="AW51" s="40">
        <v>36.302625202</v>
      </c>
      <c r="AX51" s="40">
        <v>0</v>
      </c>
      <c r="AY51" s="40">
        <v>0</v>
      </c>
      <c r="AZ51" s="46">
        <v>218.648965641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15.680053597</v>
      </c>
      <c r="BG51" s="45">
        <v>3.398818378</v>
      </c>
      <c r="BH51" s="40">
        <v>0</v>
      </c>
      <c r="BI51" s="40">
        <v>0</v>
      </c>
      <c r="BJ51" s="46">
        <v>31.975862947</v>
      </c>
      <c r="BK51" s="108">
        <v>523.388141073</v>
      </c>
      <c r="BL51" s="86"/>
    </row>
    <row r="52" spans="1:64" ht="14.25" customHeight="1">
      <c r="A52" s="10"/>
      <c r="B52" s="21" t="s">
        <v>111</v>
      </c>
      <c r="C52" s="47">
        <v>0</v>
      </c>
      <c r="D52" s="45">
        <v>76.45746486</v>
      </c>
      <c r="E52" s="40">
        <v>0</v>
      </c>
      <c r="F52" s="40">
        <v>0</v>
      </c>
      <c r="G52" s="46">
        <v>0</v>
      </c>
      <c r="H52" s="63">
        <v>789.685878492</v>
      </c>
      <c r="I52" s="40">
        <v>221.930797821</v>
      </c>
      <c r="J52" s="40">
        <v>23.988835018</v>
      </c>
      <c r="K52" s="40">
        <v>0</v>
      </c>
      <c r="L52" s="46">
        <v>898.849975309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325.045332021</v>
      </c>
      <c r="S52" s="40">
        <v>34.931143904</v>
      </c>
      <c r="T52" s="40">
        <v>0</v>
      </c>
      <c r="U52" s="40">
        <v>0</v>
      </c>
      <c r="V52" s="46">
        <v>84.302351635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2.85897872</v>
      </c>
      <c r="AC52" s="40">
        <v>0</v>
      </c>
      <c r="AD52" s="40">
        <v>0</v>
      </c>
      <c r="AE52" s="40">
        <v>0</v>
      </c>
      <c r="AF52" s="46">
        <v>0.249591747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2.007547846</v>
      </c>
      <c r="AM52" s="40">
        <v>0</v>
      </c>
      <c r="AN52" s="40">
        <v>0</v>
      </c>
      <c r="AO52" s="40">
        <v>0</v>
      </c>
      <c r="AP52" s="46">
        <v>0.027189667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4683.625729368</v>
      </c>
      <c r="AW52" s="40">
        <v>629.29581064</v>
      </c>
      <c r="AX52" s="40">
        <v>0</v>
      </c>
      <c r="AY52" s="40">
        <v>0</v>
      </c>
      <c r="AZ52" s="46">
        <v>4022.672722023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1709.295525524</v>
      </c>
      <c r="BG52" s="45">
        <v>121.013068236</v>
      </c>
      <c r="BH52" s="40">
        <v>0.085828184</v>
      </c>
      <c r="BI52" s="40">
        <v>0</v>
      </c>
      <c r="BJ52" s="46">
        <v>469.303416958</v>
      </c>
      <c r="BK52" s="108">
        <v>14095.627187973</v>
      </c>
      <c r="BL52" s="86"/>
    </row>
    <row r="53" spans="1:64" ht="12.75">
      <c r="A53" s="10"/>
      <c r="B53" s="21" t="s">
        <v>126</v>
      </c>
      <c r="C53" s="47">
        <v>0</v>
      </c>
      <c r="D53" s="45">
        <v>0.828520162</v>
      </c>
      <c r="E53" s="40">
        <v>0</v>
      </c>
      <c r="F53" s="40">
        <v>0</v>
      </c>
      <c r="G53" s="46">
        <v>0</v>
      </c>
      <c r="H53" s="63">
        <v>41.258201202</v>
      </c>
      <c r="I53" s="40">
        <v>4.718206369</v>
      </c>
      <c r="J53" s="40">
        <v>0</v>
      </c>
      <c r="K53" s="40">
        <v>0</v>
      </c>
      <c r="L53" s="46">
        <v>64.173500472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18.89550061</v>
      </c>
      <c r="S53" s="40">
        <v>0.373476799</v>
      </c>
      <c r="T53" s="40">
        <v>0</v>
      </c>
      <c r="U53" s="40">
        <v>0</v>
      </c>
      <c r="V53" s="46">
        <v>7.895397565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22.149034864</v>
      </c>
      <c r="AW53" s="40">
        <v>14.712406966</v>
      </c>
      <c r="AX53" s="40">
        <v>0</v>
      </c>
      <c r="AY53" s="40">
        <v>0</v>
      </c>
      <c r="AZ53" s="46">
        <v>41.080471278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8.205634657</v>
      </c>
      <c r="BG53" s="45">
        <v>0.351413014</v>
      </c>
      <c r="BH53" s="40">
        <v>0</v>
      </c>
      <c r="BI53" s="40">
        <v>0</v>
      </c>
      <c r="BJ53" s="46">
        <v>3.114377422</v>
      </c>
      <c r="BK53" s="108">
        <v>227.75614138</v>
      </c>
      <c r="BL53" s="86"/>
    </row>
    <row r="54" spans="1:64" ht="12.75">
      <c r="A54" s="10"/>
      <c r="B54" s="21" t="s">
        <v>113</v>
      </c>
      <c r="C54" s="47">
        <v>0</v>
      </c>
      <c r="D54" s="45">
        <v>35.55319853</v>
      </c>
      <c r="E54" s="40">
        <v>0</v>
      </c>
      <c r="F54" s="40">
        <v>0</v>
      </c>
      <c r="G54" s="46">
        <v>0</v>
      </c>
      <c r="H54" s="63">
        <v>969.78126977</v>
      </c>
      <c r="I54" s="40">
        <v>71.239467098</v>
      </c>
      <c r="J54" s="40">
        <v>0</v>
      </c>
      <c r="K54" s="40">
        <v>0</v>
      </c>
      <c r="L54" s="46">
        <v>479.320717431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347.666773513</v>
      </c>
      <c r="S54" s="40">
        <v>3.436096507</v>
      </c>
      <c r="T54" s="40">
        <v>0</v>
      </c>
      <c r="U54" s="40">
        <v>0</v>
      </c>
      <c r="V54" s="46">
        <v>70.254549801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3.04091753</v>
      </c>
      <c r="AC54" s="40">
        <v>0</v>
      </c>
      <c r="AD54" s="40">
        <v>0</v>
      </c>
      <c r="AE54" s="40">
        <v>0</v>
      </c>
      <c r="AF54" s="46">
        <v>0.064906509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2.367103988</v>
      </c>
      <c r="AM54" s="40">
        <v>0</v>
      </c>
      <c r="AN54" s="40">
        <v>0</v>
      </c>
      <c r="AO54" s="40">
        <v>0</v>
      </c>
      <c r="AP54" s="46">
        <v>0</v>
      </c>
      <c r="AQ54" s="63">
        <v>0.030948101</v>
      </c>
      <c r="AR54" s="45">
        <v>0.131710595</v>
      </c>
      <c r="AS54" s="40">
        <v>0</v>
      </c>
      <c r="AT54" s="40">
        <v>0</v>
      </c>
      <c r="AU54" s="46">
        <v>0</v>
      </c>
      <c r="AV54" s="63">
        <v>3953.653959876</v>
      </c>
      <c r="AW54" s="40">
        <v>120.946601589</v>
      </c>
      <c r="AX54" s="40">
        <v>0</v>
      </c>
      <c r="AY54" s="40">
        <v>0</v>
      </c>
      <c r="AZ54" s="46">
        <v>1292.162904388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1556.694202736</v>
      </c>
      <c r="BG54" s="45">
        <v>23.329582934</v>
      </c>
      <c r="BH54" s="40">
        <v>0.135991824</v>
      </c>
      <c r="BI54" s="40">
        <v>0</v>
      </c>
      <c r="BJ54" s="46">
        <v>197.438192931</v>
      </c>
      <c r="BK54" s="108">
        <v>9127.249095651</v>
      </c>
      <c r="BL54" s="86"/>
    </row>
    <row r="55" spans="1:64" ht="12.75">
      <c r="A55" s="10"/>
      <c r="B55" s="21" t="s">
        <v>127</v>
      </c>
      <c r="C55" s="47">
        <v>0</v>
      </c>
      <c r="D55" s="45">
        <v>0.81893242</v>
      </c>
      <c r="E55" s="40">
        <v>0</v>
      </c>
      <c r="F55" s="40">
        <v>0</v>
      </c>
      <c r="G55" s="46">
        <v>0</v>
      </c>
      <c r="H55" s="63">
        <v>37.358989189</v>
      </c>
      <c r="I55" s="40">
        <v>4.208746438</v>
      </c>
      <c r="J55" s="40">
        <v>0</v>
      </c>
      <c r="K55" s="40">
        <v>0</v>
      </c>
      <c r="L55" s="46">
        <v>72.982460567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15.576516461</v>
      </c>
      <c r="S55" s="40">
        <v>0.005892874</v>
      </c>
      <c r="T55" s="40">
        <v>0</v>
      </c>
      <c r="U55" s="40">
        <v>0</v>
      </c>
      <c r="V55" s="46">
        <v>4.96249032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0.000949344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0.007877808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18.051271348</v>
      </c>
      <c r="AW55" s="40">
        <v>20.208139016</v>
      </c>
      <c r="AX55" s="40">
        <v>0</v>
      </c>
      <c r="AY55" s="40">
        <v>0</v>
      </c>
      <c r="AZ55" s="46">
        <v>42.741791546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5.772734534</v>
      </c>
      <c r="BG55" s="45">
        <v>0.816133944</v>
      </c>
      <c r="BH55" s="40">
        <v>0</v>
      </c>
      <c r="BI55" s="40">
        <v>0</v>
      </c>
      <c r="BJ55" s="46">
        <v>5.237023841</v>
      </c>
      <c r="BK55" s="108">
        <v>228.74994965</v>
      </c>
      <c r="BL55" s="86"/>
    </row>
    <row r="56" spans="1:64" ht="12.75">
      <c r="A56" s="10"/>
      <c r="B56" s="21" t="s">
        <v>144</v>
      </c>
      <c r="C56" s="47">
        <v>0</v>
      </c>
      <c r="D56" s="45">
        <v>30.522002693</v>
      </c>
      <c r="E56" s="40">
        <v>0</v>
      </c>
      <c r="F56" s="40">
        <v>0</v>
      </c>
      <c r="G56" s="46">
        <v>0</v>
      </c>
      <c r="H56" s="63">
        <v>326.982290229</v>
      </c>
      <c r="I56" s="40">
        <v>99.453560816</v>
      </c>
      <c r="J56" s="40">
        <v>0</v>
      </c>
      <c r="K56" s="40">
        <v>0</v>
      </c>
      <c r="L56" s="46">
        <v>432.899353846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118.302985965</v>
      </c>
      <c r="S56" s="40">
        <v>40.834534174</v>
      </c>
      <c r="T56" s="40">
        <v>0</v>
      </c>
      <c r="U56" s="40">
        <v>0</v>
      </c>
      <c r="V56" s="46">
        <v>40.225284948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0.562473734</v>
      </c>
      <c r="AC56" s="40">
        <v>0</v>
      </c>
      <c r="AD56" s="40">
        <v>0</v>
      </c>
      <c r="AE56" s="40">
        <v>0</v>
      </c>
      <c r="AF56" s="46">
        <v>0.007817739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0.336017312</v>
      </c>
      <c r="AM56" s="40">
        <v>0</v>
      </c>
      <c r="AN56" s="40">
        <v>0</v>
      </c>
      <c r="AO56" s="40">
        <v>0</v>
      </c>
      <c r="AP56" s="46">
        <v>0.001799502</v>
      </c>
      <c r="AQ56" s="63">
        <v>0</v>
      </c>
      <c r="AR56" s="45">
        <v>0.251780806</v>
      </c>
      <c r="AS56" s="40">
        <v>0</v>
      </c>
      <c r="AT56" s="40">
        <v>0</v>
      </c>
      <c r="AU56" s="46">
        <v>0</v>
      </c>
      <c r="AV56" s="63">
        <v>2167.771904332</v>
      </c>
      <c r="AW56" s="40">
        <v>430.285424423</v>
      </c>
      <c r="AX56" s="40">
        <v>0</v>
      </c>
      <c r="AY56" s="40">
        <v>0</v>
      </c>
      <c r="AZ56" s="46">
        <v>2861.746718295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725.779807739</v>
      </c>
      <c r="BG56" s="45">
        <v>96.1041078</v>
      </c>
      <c r="BH56" s="40">
        <v>0</v>
      </c>
      <c r="BI56" s="40">
        <v>0</v>
      </c>
      <c r="BJ56" s="46">
        <v>507.137446406</v>
      </c>
      <c r="BK56" s="108">
        <v>7879.205310759</v>
      </c>
      <c r="BL56" s="86"/>
    </row>
    <row r="57" spans="1:64" ht="12.75">
      <c r="A57" s="10"/>
      <c r="B57" s="21" t="s">
        <v>107</v>
      </c>
      <c r="C57" s="47">
        <v>0</v>
      </c>
      <c r="D57" s="45">
        <v>52.696682465</v>
      </c>
      <c r="E57" s="40">
        <v>0</v>
      </c>
      <c r="F57" s="40">
        <v>0</v>
      </c>
      <c r="G57" s="46">
        <v>0</v>
      </c>
      <c r="H57" s="63">
        <v>51.261614846</v>
      </c>
      <c r="I57" s="40">
        <v>85.196941962</v>
      </c>
      <c r="J57" s="40">
        <v>0</v>
      </c>
      <c r="K57" s="40">
        <v>0</v>
      </c>
      <c r="L57" s="46">
        <v>272.759129801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17.35362563</v>
      </c>
      <c r="S57" s="40">
        <v>48.308027345</v>
      </c>
      <c r="T57" s="40">
        <v>5.06248201</v>
      </c>
      <c r="U57" s="40">
        <v>0</v>
      </c>
      <c r="V57" s="46">
        <v>52.78478727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0.009347207</v>
      </c>
      <c r="AC57" s="40">
        <v>0</v>
      </c>
      <c r="AD57" s="40">
        <v>0</v>
      </c>
      <c r="AE57" s="40">
        <v>0</v>
      </c>
      <c r="AF57" s="46">
        <v>0.029801082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0.011955057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457.443906754</v>
      </c>
      <c r="AW57" s="40">
        <v>451.19795908</v>
      </c>
      <c r="AX57" s="40">
        <v>2.252825123</v>
      </c>
      <c r="AY57" s="40">
        <v>0</v>
      </c>
      <c r="AZ57" s="46">
        <v>2295.839944569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160.921072969</v>
      </c>
      <c r="BG57" s="45">
        <v>70.052843932</v>
      </c>
      <c r="BH57" s="40">
        <v>0</v>
      </c>
      <c r="BI57" s="40">
        <v>0</v>
      </c>
      <c r="BJ57" s="46">
        <v>411.033903745</v>
      </c>
      <c r="BK57" s="108">
        <v>4434.216850847</v>
      </c>
      <c r="BL57" s="86"/>
    </row>
    <row r="58" spans="1:64" ht="12.75">
      <c r="A58" s="10"/>
      <c r="B58" s="21" t="s">
        <v>152</v>
      </c>
      <c r="C58" s="47">
        <v>0</v>
      </c>
      <c r="D58" s="45">
        <v>0.816347903</v>
      </c>
      <c r="E58" s="40">
        <v>0</v>
      </c>
      <c r="F58" s="40">
        <v>0</v>
      </c>
      <c r="G58" s="46">
        <v>0</v>
      </c>
      <c r="H58" s="63">
        <v>77.432596482</v>
      </c>
      <c r="I58" s="40">
        <v>47.003594769</v>
      </c>
      <c r="J58" s="40">
        <v>0</v>
      </c>
      <c r="K58" s="40">
        <v>0</v>
      </c>
      <c r="L58" s="46">
        <v>84.334623996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30.700858033</v>
      </c>
      <c r="S58" s="40">
        <v>4.257967837</v>
      </c>
      <c r="T58" s="40">
        <v>0</v>
      </c>
      <c r="U58" s="40">
        <v>0</v>
      </c>
      <c r="V58" s="46">
        <v>10.577133833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0.015492448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0.08232407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46.855902407</v>
      </c>
      <c r="AW58" s="40">
        <v>32.982902952</v>
      </c>
      <c r="AX58" s="40">
        <v>0</v>
      </c>
      <c r="AY58" s="40">
        <v>0</v>
      </c>
      <c r="AZ58" s="46">
        <v>72.673253426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17.310917209</v>
      </c>
      <c r="BG58" s="45">
        <v>2.475050669</v>
      </c>
      <c r="BH58" s="40">
        <v>0</v>
      </c>
      <c r="BI58" s="40">
        <v>0</v>
      </c>
      <c r="BJ58" s="46">
        <v>8.479883492</v>
      </c>
      <c r="BK58" s="108">
        <v>435.998849526</v>
      </c>
      <c r="BL58" s="86"/>
    </row>
    <row r="59" spans="1:64" ht="12" customHeight="1">
      <c r="A59" s="10"/>
      <c r="B59" s="21" t="s">
        <v>108</v>
      </c>
      <c r="C59" s="47">
        <v>0</v>
      </c>
      <c r="D59" s="45">
        <v>47.471133423</v>
      </c>
      <c r="E59" s="40">
        <v>0</v>
      </c>
      <c r="F59" s="40">
        <v>0</v>
      </c>
      <c r="G59" s="46">
        <v>0</v>
      </c>
      <c r="H59" s="63">
        <v>279.700767213</v>
      </c>
      <c r="I59" s="40">
        <v>107.914717832</v>
      </c>
      <c r="J59" s="40">
        <v>0</v>
      </c>
      <c r="K59" s="40">
        <v>0</v>
      </c>
      <c r="L59" s="46">
        <v>523.400782086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101.554224587</v>
      </c>
      <c r="S59" s="40">
        <v>75.885764156</v>
      </c>
      <c r="T59" s="40">
        <v>0</v>
      </c>
      <c r="U59" s="40">
        <v>0</v>
      </c>
      <c r="V59" s="46">
        <v>36.93053547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0.842621161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0.550588158</v>
      </c>
      <c r="AM59" s="40">
        <v>0</v>
      </c>
      <c r="AN59" s="40">
        <v>0</v>
      </c>
      <c r="AO59" s="40">
        <v>0</v>
      </c>
      <c r="AP59" s="46">
        <v>0.084431493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2126.85632161</v>
      </c>
      <c r="AW59" s="40">
        <v>324.881988853</v>
      </c>
      <c r="AX59" s="40">
        <v>0</v>
      </c>
      <c r="AY59" s="40">
        <v>0</v>
      </c>
      <c r="AZ59" s="46">
        <v>2352.516716034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774.171437963</v>
      </c>
      <c r="BG59" s="45">
        <v>45.303102961</v>
      </c>
      <c r="BH59" s="40">
        <v>0.524883189</v>
      </c>
      <c r="BI59" s="40">
        <v>0</v>
      </c>
      <c r="BJ59" s="46">
        <v>282.847366207</v>
      </c>
      <c r="BK59" s="108">
        <v>7081.437382396</v>
      </c>
      <c r="BL59" s="86"/>
    </row>
    <row r="60" spans="1:64" ht="12" customHeight="1">
      <c r="A60" s="10"/>
      <c r="B60" s="21" t="s">
        <v>143</v>
      </c>
      <c r="C60" s="47">
        <v>0</v>
      </c>
      <c r="D60" s="45">
        <v>51.30901771</v>
      </c>
      <c r="E60" s="40">
        <v>0</v>
      </c>
      <c r="F60" s="40">
        <v>0</v>
      </c>
      <c r="G60" s="46">
        <v>0</v>
      </c>
      <c r="H60" s="63">
        <v>21.577986559</v>
      </c>
      <c r="I60" s="40">
        <v>10.35553111</v>
      </c>
      <c r="J60" s="40">
        <v>0</v>
      </c>
      <c r="K60" s="40">
        <v>0</v>
      </c>
      <c r="L60" s="46">
        <v>70.384736639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10.18832703</v>
      </c>
      <c r="S60" s="40">
        <v>4.312669753</v>
      </c>
      <c r="T60" s="40">
        <v>0</v>
      </c>
      <c r="U60" s="40">
        <v>0</v>
      </c>
      <c r="V60" s="46">
        <v>6.123662762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0.04875256</v>
      </c>
      <c r="AC60" s="40">
        <v>0</v>
      </c>
      <c r="AD60" s="40">
        <v>0</v>
      </c>
      <c r="AE60" s="40">
        <v>0</v>
      </c>
      <c r="AF60" s="46">
        <v>0.017727061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0.027546029</v>
      </c>
      <c r="AM60" s="40">
        <v>0</v>
      </c>
      <c r="AN60" s="40">
        <v>0</v>
      </c>
      <c r="AO60" s="40">
        <v>0</v>
      </c>
      <c r="AP60" s="46">
        <v>0</v>
      </c>
      <c r="AQ60" s="63">
        <v>0</v>
      </c>
      <c r="AR60" s="45">
        <v>0.313486287</v>
      </c>
      <c r="AS60" s="40">
        <v>0</v>
      </c>
      <c r="AT60" s="40">
        <v>0</v>
      </c>
      <c r="AU60" s="46">
        <v>0</v>
      </c>
      <c r="AV60" s="63">
        <v>99.176859857</v>
      </c>
      <c r="AW60" s="40">
        <v>24.887307472</v>
      </c>
      <c r="AX60" s="40">
        <v>0</v>
      </c>
      <c r="AY60" s="40">
        <v>0</v>
      </c>
      <c r="AZ60" s="46">
        <v>202.951394396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38.387058031</v>
      </c>
      <c r="BG60" s="45">
        <v>5.136296879</v>
      </c>
      <c r="BH60" s="40">
        <v>0</v>
      </c>
      <c r="BI60" s="40">
        <v>0</v>
      </c>
      <c r="BJ60" s="46">
        <v>31.432142555</v>
      </c>
      <c r="BK60" s="108">
        <v>576.63050269</v>
      </c>
      <c r="BL60" s="86"/>
    </row>
    <row r="61" spans="1:64" ht="12" customHeight="1">
      <c r="A61" s="10"/>
      <c r="B61" s="21" t="s">
        <v>110</v>
      </c>
      <c r="C61" s="47">
        <v>0</v>
      </c>
      <c r="D61" s="45">
        <v>69.287744891</v>
      </c>
      <c r="E61" s="40">
        <v>0</v>
      </c>
      <c r="F61" s="40">
        <v>0</v>
      </c>
      <c r="G61" s="46">
        <v>0</v>
      </c>
      <c r="H61" s="63">
        <v>76.871986193</v>
      </c>
      <c r="I61" s="40">
        <v>44.283973183</v>
      </c>
      <c r="J61" s="40">
        <v>0</v>
      </c>
      <c r="K61" s="40">
        <v>0</v>
      </c>
      <c r="L61" s="46">
        <v>150.648069149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23.702900536</v>
      </c>
      <c r="S61" s="40">
        <v>0</v>
      </c>
      <c r="T61" s="40">
        <v>0</v>
      </c>
      <c r="U61" s="40">
        <v>0</v>
      </c>
      <c r="V61" s="46">
        <v>5.206793236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0.138510255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0.179053523</v>
      </c>
      <c r="AM61" s="40">
        <v>0</v>
      </c>
      <c r="AN61" s="40">
        <v>0</v>
      </c>
      <c r="AO61" s="40">
        <v>0</v>
      </c>
      <c r="AP61" s="46">
        <v>0.003311792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610.907711501</v>
      </c>
      <c r="AW61" s="40">
        <v>72.655186435</v>
      </c>
      <c r="AX61" s="40">
        <v>0</v>
      </c>
      <c r="AY61" s="40">
        <v>0</v>
      </c>
      <c r="AZ61" s="46">
        <v>638.240337695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159.760099832</v>
      </c>
      <c r="BG61" s="45">
        <v>4.467762995</v>
      </c>
      <c r="BH61" s="40">
        <v>0</v>
      </c>
      <c r="BI61" s="40">
        <v>0</v>
      </c>
      <c r="BJ61" s="46">
        <v>64.233776811</v>
      </c>
      <c r="BK61" s="108">
        <v>1920.587218027</v>
      </c>
      <c r="BL61" s="86"/>
    </row>
    <row r="62" spans="1:64" ht="11.25" customHeight="1">
      <c r="A62" s="10"/>
      <c r="B62" s="21" t="s">
        <v>112</v>
      </c>
      <c r="C62" s="47">
        <v>0</v>
      </c>
      <c r="D62" s="45">
        <v>1.44729346</v>
      </c>
      <c r="E62" s="40">
        <v>0</v>
      </c>
      <c r="F62" s="40">
        <v>0</v>
      </c>
      <c r="G62" s="46">
        <v>0</v>
      </c>
      <c r="H62" s="63">
        <v>118.806111301</v>
      </c>
      <c r="I62" s="40">
        <v>3.605660235</v>
      </c>
      <c r="J62" s="40">
        <v>0</v>
      </c>
      <c r="K62" s="40">
        <v>0</v>
      </c>
      <c r="L62" s="46">
        <v>66.503456983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60.23005027</v>
      </c>
      <c r="S62" s="40">
        <v>0.390929746</v>
      </c>
      <c r="T62" s="40">
        <v>0</v>
      </c>
      <c r="U62" s="40">
        <v>0</v>
      </c>
      <c r="V62" s="46">
        <v>7.206830039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0.111165318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0.052952382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156.942907123</v>
      </c>
      <c r="AW62" s="40">
        <v>20.826241532</v>
      </c>
      <c r="AX62" s="40">
        <v>0</v>
      </c>
      <c r="AY62" s="40">
        <v>0</v>
      </c>
      <c r="AZ62" s="46">
        <v>122.260665095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63.850272912</v>
      </c>
      <c r="BG62" s="45">
        <v>11.664578907</v>
      </c>
      <c r="BH62" s="40">
        <v>0</v>
      </c>
      <c r="BI62" s="40">
        <v>0</v>
      </c>
      <c r="BJ62" s="46">
        <v>20.668920673</v>
      </c>
      <c r="BK62" s="108">
        <v>654.568035976</v>
      </c>
      <c r="BL62" s="86"/>
    </row>
    <row r="63" spans="1:64" ht="14.25" customHeight="1">
      <c r="A63" s="10"/>
      <c r="B63" s="21" t="s">
        <v>114</v>
      </c>
      <c r="C63" s="47">
        <v>0</v>
      </c>
      <c r="D63" s="45">
        <v>2.232491831</v>
      </c>
      <c r="E63" s="40">
        <v>0</v>
      </c>
      <c r="F63" s="40">
        <v>0</v>
      </c>
      <c r="G63" s="46">
        <v>0</v>
      </c>
      <c r="H63" s="63">
        <v>52.193465432</v>
      </c>
      <c r="I63" s="40">
        <v>15.60831076</v>
      </c>
      <c r="J63" s="40">
        <v>0</v>
      </c>
      <c r="K63" s="40">
        <v>0</v>
      </c>
      <c r="L63" s="46">
        <v>66.594293706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12.952363881</v>
      </c>
      <c r="S63" s="40">
        <v>3.866656767</v>
      </c>
      <c r="T63" s="40">
        <v>0</v>
      </c>
      <c r="U63" s="40">
        <v>0</v>
      </c>
      <c r="V63" s="46">
        <v>7.215009581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0.967621234</v>
      </c>
      <c r="AC63" s="40">
        <v>0</v>
      </c>
      <c r="AD63" s="40">
        <v>0</v>
      </c>
      <c r="AE63" s="40">
        <v>0</v>
      </c>
      <c r="AF63" s="46">
        <v>0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0.28303777</v>
      </c>
      <c r="AM63" s="40">
        <v>0</v>
      </c>
      <c r="AN63" s="40">
        <v>0</v>
      </c>
      <c r="AO63" s="40">
        <v>0</v>
      </c>
      <c r="AP63" s="46">
        <v>0</v>
      </c>
      <c r="AQ63" s="63">
        <v>0</v>
      </c>
      <c r="AR63" s="45">
        <v>0.452131678</v>
      </c>
      <c r="AS63" s="40">
        <v>0</v>
      </c>
      <c r="AT63" s="40">
        <v>0</v>
      </c>
      <c r="AU63" s="46">
        <v>0</v>
      </c>
      <c r="AV63" s="63">
        <v>749.152032899</v>
      </c>
      <c r="AW63" s="40">
        <v>71.00880253</v>
      </c>
      <c r="AX63" s="40">
        <v>0</v>
      </c>
      <c r="AY63" s="40">
        <v>0</v>
      </c>
      <c r="AZ63" s="46">
        <v>443.414754893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169.086170158</v>
      </c>
      <c r="BG63" s="45">
        <v>10.755914317</v>
      </c>
      <c r="BH63" s="40">
        <v>0</v>
      </c>
      <c r="BI63" s="40">
        <v>0</v>
      </c>
      <c r="BJ63" s="46">
        <v>79.210918581</v>
      </c>
      <c r="BK63" s="108">
        <v>1684.993976018</v>
      </c>
      <c r="BL63" s="86"/>
    </row>
    <row r="64" spans="1:64" ht="12.75">
      <c r="A64" s="31"/>
      <c r="B64" s="32" t="s">
        <v>77</v>
      </c>
      <c r="C64" s="101">
        <f aca="true" t="shared" si="10" ref="C64:AH64">SUM(C46:C63)</f>
        <v>0</v>
      </c>
      <c r="D64" s="71">
        <f t="shared" si="10"/>
        <v>857.0209869969999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1">
        <f t="shared" si="10"/>
        <v>3144.725310059999</v>
      </c>
      <c r="I64" s="71">
        <f t="shared" si="10"/>
        <v>1044.4278998519999</v>
      </c>
      <c r="J64" s="71">
        <f t="shared" si="10"/>
        <v>23.988835018</v>
      </c>
      <c r="K64" s="71">
        <f t="shared" si="10"/>
        <v>0</v>
      </c>
      <c r="L64" s="71">
        <f t="shared" si="10"/>
        <v>4021.7688120980006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1193.5247965050003</v>
      </c>
      <c r="S64" s="71">
        <f t="shared" si="10"/>
        <v>249.735091786</v>
      </c>
      <c r="T64" s="71">
        <f t="shared" si="10"/>
        <v>5.06248201</v>
      </c>
      <c r="U64" s="71">
        <f t="shared" si="10"/>
        <v>0</v>
      </c>
      <c r="V64" s="71">
        <f t="shared" si="10"/>
        <v>396.988732999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9.554391209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71">
        <f t="shared" si="10"/>
        <v>0.37059488599999996</v>
      </c>
      <c r="AG64" s="71">
        <f t="shared" si="10"/>
        <v>0</v>
      </c>
      <c r="AH64" s="71">
        <f t="shared" si="10"/>
        <v>0</v>
      </c>
      <c r="AI64" s="71">
        <f aca="true" t="shared" si="11" ref="AI64:BJ64">SUM(AI46:AI63)</f>
        <v>0</v>
      </c>
      <c r="AJ64" s="71">
        <f t="shared" si="11"/>
        <v>0</v>
      </c>
      <c r="AK64" s="71">
        <f t="shared" si="11"/>
        <v>0</v>
      </c>
      <c r="AL64" s="71">
        <f t="shared" si="11"/>
        <v>6.246889308</v>
      </c>
      <c r="AM64" s="71">
        <f t="shared" si="11"/>
        <v>0</v>
      </c>
      <c r="AN64" s="71">
        <f t="shared" si="11"/>
        <v>0</v>
      </c>
      <c r="AO64" s="71">
        <f t="shared" si="11"/>
        <v>0</v>
      </c>
      <c r="AP64" s="71">
        <f t="shared" si="11"/>
        <v>0.143860427</v>
      </c>
      <c r="AQ64" s="71">
        <f t="shared" si="11"/>
        <v>0.073214033</v>
      </c>
      <c r="AR64" s="71">
        <f t="shared" si="11"/>
        <v>1.340678627</v>
      </c>
      <c r="AS64" s="71">
        <f t="shared" si="11"/>
        <v>0</v>
      </c>
      <c r="AT64" s="71">
        <f t="shared" si="11"/>
        <v>0</v>
      </c>
      <c r="AU64" s="71">
        <f t="shared" si="11"/>
        <v>0</v>
      </c>
      <c r="AV64" s="71">
        <f t="shared" si="11"/>
        <v>16854.671082431</v>
      </c>
      <c r="AW64" s="71">
        <f t="shared" si="11"/>
        <v>2555.671547128</v>
      </c>
      <c r="AX64" s="71">
        <f t="shared" si="11"/>
        <v>2.357510807</v>
      </c>
      <c r="AY64" s="71">
        <f t="shared" si="11"/>
        <v>0</v>
      </c>
      <c r="AZ64" s="71">
        <f t="shared" si="11"/>
        <v>16230.655332204002</v>
      </c>
      <c r="BA64" s="71">
        <f t="shared" si="11"/>
        <v>0</v>
      </c>
      <c r="BB64" s="71">
        <f t="shared" si="11"/>
        <v>0</v>
      </c>
      <c r="BC64" s="71">
        <f t="shared" si="11"/>
        <v>0</v>
      </c>
      <c r="BD64" s="71">
        <f t="shared" si="11"/>
        <v>0</v>
      </c>
      <c r="BE64" s="71">
        <f t="shared" si="11"/>
        <v>0</v>
      </c>
      <c r="BF64" s="71">
        <f t="shared" si="11"/>
        <v>5865.4246823680005</v>
      </c>
      <c r="BG64" s="71">
        <f t="shared" si="11"/>
        <v>418.05227586</v>
      </c>
      <c r="BH64" s="71">
        <f t="shared" si="11"/>
        <v>0.746703197</v>
      </c>
      <c r="BI64" s="71">
        <f t="shared" si="11"/>
        <v>0</v>
      </c>
      <c r="BJ64" s="71">
        <f t="shared" si="11"/>
        <v>2296.3087791179996</v>
      </c>
      <c r="BK64" s="83">
        <f>SUM(C64:BJ64)</f>
        <v>55178.860488928</v>
      </c>
      <c r="BL64" s="86"/>
    </row>
    <row r="65" spans="1:64" ht="12.75">
      <c r="A65" s="31"/>
      <c r="B65" s="33" t="s">
        <v>75</v>
      </c>
      <c r="C65" s="43">
        <f aca="true" t="shared" si="12" ref="C65:AH65">+C64+C44</f>
        <v>0</v>
      </c>
      <c r="D65" s="62">
        <f t="shared" si="12"/>
        <v>870.7430366549999</v>
      </c>
      <c r="E65" s="62">
        <f t="shared" si="12"/>
        <v>0</v>
      </c>
      <c r="F65" s="62">
        <f t="shared" si="12"/>
        <v>0</v>
      </c>
      <c r="G65" s="61">
        <f t="shared" si="12"/>
        <v>0</v>
      </c>
      <c r="H65" s="42">
        <f t="shared" si="12"/>
        <v>4418.799973900999</v>
      </c>
      <c r="I65" s="62">
        <f t="shared" si="12"/>
        <v>1045.7479124499998</v>
      </c>
      <c r="J65" s="62">
        <f t="shared" si="12"/>
        <v>23.988835018</v>
      </c>
      <c r="K65" s="62">
        <f t="shared" si="12"/>
        <v>0</v>
      </c>
      <c r="L65" s="61">
        <f t="shared" si="12"/>
        <v>4117.98933111</v>
      </c>
      <c r="M65" s="42">
        <f t="shared" si="12"/>
        <v>0</v>
      </c>
      <c r="N65" s="62">
        <f t="shared" si="12"/>
        <v>0</v>
      </c>
      <c r="O65" s="62">
        <f t="shared" si="12"/>
        <v>0</v>
      </c>
      <c r="P65" s="62">
        <f t="shared" si="12"/>
        <v>0</v>
      </c>
      <c r="Q65" s="61">
        <f t="shared" si="12"/>
        <v>0</v>
      </c>
      <c r="R65" s="42">
        <f t="shared" si="12"/>
        <v>2035.5531524670002</v>
      </c>
      <c r="S65" s="62">
        <f t="shared" si="12"/>
        <v>249.757039982</v>
      </c>
      <c r="T65" s="62">
        <f t="shared" si="12"/>
        <v>5.06248201</v>
      </c>
      <c r="U65" s="62">
        <f t="shared" si="12"/>
        <v>0</v>
      </c>
      <c r="V65" s="61">
        <f t="shared" si="12"/>
        <v>422.15751334699996</v>
      </c>
      <c r="W65" s="4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1">
        <f t="shared" si="12"/>
        <v>0</v>
      </c>
      <c r="AB65" s="42">
        <f t="shared" si="12"/>
        <v>12.710814052</v>
      </c>
      <c r="AC65" s="62">
        <f t="shared" si="12"/>
        <v>0</v>
      </c>
      <c r="AD65" s="62">
        <f t="shared" si="12"/>
        <v>0</v>
      </c>
      <c r="AE65" s="62">
        <f t="shared" si="12"/>
        <v>0</v>
      </c>
      <c r="AF65" s="61">
        <f t="shared" si="12"/>
        <v>0.461229668</v>
      </c>
      <c r="AG65" s="42">
        <f t="shared" si="12"/>
        <v>0</v>
      </c>
      <c r="AH65" s="62">
        <f t="shared" si="12"/>
        <v>0</v>
      </c>
      <c r="AI65" s="62">
        <f aca="true" t="shared" si="13" ref="AI65:BK65">+AI64+AI44</f>
        <v>0</v>
      </c>
      <c r="AJ65" s="62">
        <f t="shared" si="13"/>
        <v>0</v>
      </c>
      <c r="AK65" s="61">
        <f t="shared" si="13"/>
        <v>0</v>
      </c>
      <c r="AL65" s="42">
        <f t="shared" si="13"/>
        <v>7.633860891</v>
      </c>
      <c r="AM65" s="62">
        <f t="shared" si="13"/>
        <v>0</v>
      </c>
      <c r="AN65" s="62">
        <f t="shared" si="13"/>
        <v>0</v>
      </c>
      <c r="AO65" s="62">
        <f t="shared" si="13"/>
        <v>0</v>
      </c>
      <c r="AP65" s="61">
        <f t="shared" si="13"/>
        <v>0.15642079800000003</v>
      </c>
      <c r="AQ65" s="42">
        <f t="shared" si="13"/>
        <v>0.073214033</v>
      </c>
      <c r="AR65" s="62">
        <f t="shared" si="13"/>
        <v>1.340678627</v>
      </c>
      <c r="AS65" s="62">
        <f t="shared" si="13"/>
        <v>0</v>
      </c>
      <c r="AT65" s="62">
        <f t="shared" si="13"/>
        <v>0</v>
      </c>
      <c r="AU65" s="61">
        <f t="shared" si="13"/>
        <v>0</v>
      </c>
      <c r="AV65" s="42">
        <f t="shared" si="13"/>
        <v>21637.666133332</v>
      </c>
      <c r="AW65" s="62">
        <f t="shared" si="13"/>
        <v>2564.0678988</v>
      </c>
      <c r="AX65" s="62">
        <f t="shared" si="13"/>
        <v>2.357510807</v>
      </c>
      <c r="AY65" s="62">
        <f t="shared" si="13"/>
        <v>0</v>
      </c>
      <c r="AZ65" s="61">
        <f t="shared" si="13"/>
        <v>16863.710749964</v>
      </c>
      <c r="BA65" s="42">
        <f t="shared" si="13"/>
        <v>0</v>
      </c>
      <c r="BB65" s="62">
        <f t="shared" si="13"/>
        <v>0</v>
      </c>
      <c r="BC65" s="62">
        <f t="shared" si="13"/>
        <v>0</v>
      </c>
      <c r="BD65" s="62">
        <f t="shared" si="13"/>
        <v>0</v>
      </c>
      <c r="BE65" s="61">
        <f t="shared" si="13"/>
        <v>0</v>
      </c>
      <c r="BF65" s="42">
        <f t="shared" si="13"/>
        <v>8150.819653629001</v>
      </c>
      <c r="BG65" s="62">
        <f t="shared" si="13"/>
        <v>420.009059738</v>
      </c>
      <c r="BH65" s="62">
        <f t="shared" si="13"/>
        <v>0.746703197</v>
      </c>
      <c r="BI65" s="62">
        <f t="shared" si="13"/>
        <v>0</v>
      </c>
      <c r="BJ65" s="61">
        <f t="shared" si="13"/>
        <v>2452.4359697099994</v>
      </c>
      <c r="BK65" s="113">
        <f t="shared" si="13"/>
        <v>65303.989174186005</v>
      </c>
      <c r="BL65" s="86"/>
    </row>
    <row r="66" spans="1:64" ht="3" customHeight="1">
      <c r="A66" s="10"/>
      <c r="B66" s="17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4"/>
      <c r="BL66" s="86"/>
    </row>
    <row r="67" spans="1:64" ht="12.75">
      <c r="A67" s="10" t="s">
        <v>16</v>
      </c>
      <c r="B67" s="16" t="s">
        <v>8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L67" s="86"/>
    </row>
    <row r="68" spans="1:64" ht="12.75">
      <c r="A68" s="10" t="s">
        <v>67</v>
      </c>
      <c r="B68" s="17" t="s">
        <v>17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4"/>
      <c r="BL68" s="86"/>
    </row>
    <row r="69" spans="1:64" ht="12.75">
      <c r="A69" s="10"/>
      <c r="B69" s="21" t="s">
        <v>123</v>
      </c>
      <c r="C69" s="47">
        <v>0</v>
      </c>
      <c r="D69" s="45">
        <v>10.254500911</v>
      </c>
      <c r="E69" s="40">
        <v>0</v>
      </c>
      <c r="F69" s="40">
        <v>0</v>
      </c>
      <c r="G69" s="46">
        <v>0</v>
      </c>
      <c r="H69" s="63">
        <v>128.175358346</v>
      </c>
      <c r="I69" s="40">
        <v>115.311445616</v>
      </c>
      <c r="J69" s="40">
        <v>0.033846674</v>
      </c>
      <c r="K69" s="40">
        <v>0</v>
      </c>
      <c r="L69" s="46">
        <v>239.385467874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45.98859157</v>
      </c>
      <c r="S69" s="40">
        <v>5.303243659</v>
      </c>
      <c r="T69" s="40">
        <v>0</v>
      </c>
      <c r="U69" s="40">
        <v>0</v>
      </c>
      <c r="V69" s="46">
        <v>32.684554498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0.134895404</v>
      </c>
      <c r="AC69" s="40">
        <v>0</v>
      </c>
      <c r="AD69" s="40">
        <v>0</v>
      </c>
      <c r="AE69" s="40">
        <v>0</v>
      </c>
      <c r="AF69" s="46">
        <v>0.53170914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0.053808288</v>
      </c>
      <c r="AM69" s="40">
        <v>0</v>
      </c>
      <c r="AN69" s="40">
        <v>0</v>
      </c>
      <c r="AO69" s="40">
        <v>0</v>
      </c>
      <c r="AP69" s="46">
        <v>0</v>
      </c>
      <c r="AQ69" s="63">
        <v>0</v>
      </c>
      <c r="AR69" s="45">
        <v>0.33782128</v>
      </c>
      <c r="AS69" s="40">
        <v>0</v>
      </c>
      <c r="AT69" s="40">
        <v>0</v>
      </c>
      <c r="AU69" s="46">
        <v>0</v>
      </c>
      <c r="AV69" s="63">
        <v>1249.811307301</v>
      </c>
      <c r="AW69" s="40">
        <v>418.292809149</v>
      </c>
      <c r="AX69" s="40">
        <v>0</v>
      </c>
      <c r="AY69" s="40">
        <v>0</v>
      </c>
      <c r="AZ69" s="46">
        <v>4076.836760843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461.766028199</v>
      </c>
      <c r="BG69" s="45">
        <v>33.794154201</v>
      </c>
      <c r="BH69" s="40">
        <v>0</v>
      </c>
      <c r="BI69" s="40">
        <v>0</v>
      </c>
      <c r="BJ69" s="46">
        <v>734.948322889907</v>
      </c>
      <c r="BK69" s="108">
        <v>7553.644625842907</v>
      </c>
      <c r="BL69" s="86"/>
    </row>
    <row r="70" spans="1:64" ht="12.75">
      <c r="A70" s="31"/>
      <c r="B70" s="33" t="s">
        <v>74</v>
      </c>
      <c r="C70" s="43">
        <f aca="true" t="shared" si="14" ref="C70:AH70">SUM(C69:C69)</f>
        <v>0</v>
      </c>
      <c r="D70" s="62">
        <f t="shared" si="14"/>
        <v>10.254500911</v>
      </c>
      <c r="E70" s="62">
        <f t="shared" si="14"/>
        <v>0</v>
      </c>
      <c r="F70" s="62">
        <f t="shared" si="14"/>
        <v>0</v>
      </c>
      <c r="G70" s="61">
        <f t="shared" si="14"/>
        <v>0</v>
      </c>
      <c r="H70" s="42">
        <f t="shared" si="14"/>
        <v>128.175358346</v>
      </c>
      <c r="I70" s="62">
        <f t="shared" si="14"/>
        <v>115.311445616</v>
      </c>
      <c r="J70" s="62">
        <f t="shared" si="14"/>
        <v>0.033846674</v>
      </c>
      <c r="K70" s="62">
        <f t="shared" si="14"/>
        <v>0</v>
      </c>
      <c r="L70" s="61">
        <f t="shared" si="14"/>
        <v>239.385467874</v>
      </c>
      <c r="M70" s="4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1">
        <f t="shared" si="14"/>
        <v>0</v>
      </c>
      <c r="R70" s="42">
        <f t="shared" si="14"/>
        <v>45.98859157</v>
      </c>
      <c r="S70" s="62">
        <f t="shared" si="14"/>
        <v>5.303243659</v>
      </c>
      <c r="T70" s="62">
        <f t="shared" si="14"/>
        <v>0</v>
      </c>
      <c r="U70" s="62">
        <f t="shared" si="14"/>
        <v>0</v>
      </c>
      <c r="V70" s="61">
        <f t="shared" si="14"/>
        <v>32.684554498</v>
      </c>
      <c r="W70" s="42">
        <f t="shared" si="14"/>
        <v>0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1">
        <f t="shared" si="14"/>
        <v>0</v>
      </c>
      <c r="AB70" s="42">
        <f t="shared" si="14"/>
        <v>0.134895404</v>
      </c>
      <c r="AC70" s="62">
        <f t="shared" si="14"/>
        <v>0</v>
      </c>
      <c r="AD70" s="62">
        <f t="shared" si="14"/>
        <v>0</v>
      </c>
      <c r="AE70" s="62">
        <f t="shared" si="14"/>
        <v>0</v>
      </c>
      <c r="AF70" s="61">
        <f t="shared" si="14"/>
        <v>0.53170914</v>
      </c>
      <c r="AG70" s="42">
        <f t="shared" si="14"/>
        <v>0</v>
      </c>
      <c r="AH70" s="62">
        <f t="shared" si="14"/>
        <v>0</v>
      </c>
      <c r="AI70" s="62">
        <f aca="true" t="shared" si="15" ref="AI70:BJ70">SUM(AI69:AI69)</f>
        <v>0</v>
      </c>
      <c r="AJ70" s="62">
        <f t="shared" si="15"/>
        <v>0</v>
      </c>
      <c r="AK70" s="61">
        <f t="shared" si="15"/>
        <v>0</v>
      </c>
      <c r="AL70" s="42">
        <f t="shared" si="15"/>
        <v>0.053808288</v>
      </c>
      <c r="AM70" s="62">
        <f t="shared" si="15"/>
        <v>0</v>
      </c>
      <c r="AN70" s="62">
        <f t="shared" si="15"/>
        <v>0</v>
      </c>
      <c r="AO70" s="62">
        <f t="shared" si="15"/>
        <v>0</v>
      </c>
      <c r="AP70" s="61">
        <f t="shared" si="15"/>
        <v>0</v>
      </c>
      <c r="AQ70" s="42">
        <f t="shared" si="15"/>
        <v>0</v>
      </c>
      <c r="AR70" s="62">
        <f>SUM(AR69:AR69)</f>
        <v>0.33782128</v>
      </c>
      <c r="AS70" s="62">
        <f t="shared" si="15"/>
        <v>0</v>
      </c>
      <c r="AT70" s="62">
        <f t="shared" si="15"/>
        <v>0</v>
      </c>
      <c r="AU70" s="61">
        <f t="shared" si="15"/>
        <v>0</v>
      </c>
      <c r="AV70" s="42">
        <f t="shared" si="15"/>
        <v>1249.811307301</v>
      </c>
      <c r="AW70" s="62">
        <f t="shared" si="15"/>
        <v>418.292809149</v>
      </c>
      <c r="AX70" s="62">
        <f t="shared" si="15"/>
        <v>0</v>
      </c>
      <c r="AY70" s="62">
        <f t="shared" si="15"/>
        <v>0</v>
      </c>
      <c r="AZ70" s="61">
        <f t="shared" si="15"/>
        <v>4076.836760843</v>
      </c>
      <c r="BA70" s="42">
        <f t="shared" si="15"/>
        <v>0</v>
      </c>
      <c r="BB70" s="62">
        <f t="shared" si="15"/>
        <v>0</v>
      </c>
      <c r="BC70" s="62">
        <f t="shared" si="15"/>
        <v>0</v>
      </c>
      <c r="BD70" s="62">
        <f t="shared" si="15"/>
        <v>0</v>
      </c>
      <c r="BE70" s="61">
        <f t="shared" si="15"/>
        <v>0</v>
      </c>
      <c r="BF70" s="42">
        <f t="shared" si="15"/>
        <v>461.766028199</v>
      </c>
      <c r="BG70" s="62">
        <f t="shared" si="15"/>
        <v>33.794154201</v>
      </c>
      <c r="BH70" s="62">
        <f t="shared" si="15"/>
        <v>0</v>
      </c>
      <c r="BI70" s="62">
        <f t="shared" si="15"/>
        <v>0</v>
      </c>
      <c r="BJ70" s="61">
        <f t="shared" si="15"/>
        <v>734.948322889907</v>
      </c>
      <c r="BK70" s="81">
        <f>SUM(BK69:BK69)</f>
        <v>7553.644625842907</v>
      </c>
      <c r="BL70" s="86"/>
    </row>
    <row r="71" spans="1:64" ht="2.25" customHeight="1">
      <c r="A71" s="10"/>
      <c r="B71" s="17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4"/>
      <c r="BL71" s="86"/>
    </row>
    <row r="72" spans="1:64" ht="12.75">
      <c r="A72" s="10" t="s">
        <v>4</v>
      </c>
      <c r="B72" s="16" t="s">
        <v>9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4"/>
      <c r="BL72" s="86"/>
    </row>
    <row r="73" spans="1:64" ht="12.75">
      <c r="A73" s="10" t="s">
        <v>67</v>
      </c>
      <c r="B73" s="17" t="s">
        <v>18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4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4"/>
      <c r="BL76" s="86"/>
    </row>
    <row r="77" spans="1:64" ht="12.75">
      <c r="A77" s="10"/>
      <c r="B77" s="17" t="s">
        <v>155</v>
      </c>
      <c r="C77" s="96">
        <v>0</v>
      </c>
      <c r="D77" s="50">
        <v>0</v>
      </c>
      <c r="E77" s="51">
        <v>0</v>
      </c>
      <c r="F77" s="51">
        <v>0</v>
      </c>
      <c r="G77" s="52">
        <v>0</v>
      </c>
      <c r="H77" s="49">
        <v>0</v>
      </c>
      <c r="I77" s="51">
        <v>0.099081871</v>
      </c>
      <c r="J77" s="51">
        <v>0</v>
      </c>
      <c r="K77" s="51">
        <v>0</v>
      </c>
      <c r="L77" s="52">
        <v>19.879376616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</v>
      </c>
      <c r="S77" s="51">
        <v>0</v>
      </c>
      <c r="T77" s="51">
        <v>0</v>
      </c>
      <c r="U77" s="51">
        <v>0</v>
      </c>
      <c r="V77" s="52">
        <v>0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19.978458487</v>
      </c>
      <c r="BL77" s="86"/>
    </row>
    <row r="78" spans="1:64" ht="12.75">
      <c r="A78" s="10"/>
      <c r="B78" s="17" t="s">
        <v>147</v>
      </c>
      <c r="C78" s="96">
        <v>0</v>
      </c>
      <c r="D78" s="50">
        <v>0.499409942</v>
      </c>
      <c r="E78" s="51">
        <v>0</v>
      </c>
      <c r="F78" s="51">
        <v>0</v>
      </c>
      <c r="G78" s="52">
        <v>0</v>
      </c>
      <c r="H78" s="49">
        <v>0</v>
      </c>
      <c r="I78" s="51">
        <v>0</v>
      </c>
      <c r="J78" s="51">
        <v>0</v>
      </c>
      <c r="K78" s="51">
        <v>0</v>
      </c>
      <c r="L78" s="52">
        <v>48.973338773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0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49.472748715</v>
      </c>
      <c r="BL78" s="86"/>
    </row>
    <row r="79" spans="1:64" ht="12.75">
      <c r="A79" s="10"/>
      <c r="B79" s="17" t="s">
        <v>148</v>
      </c>
      <c r="C79" s="96">
        <v>0</v>
      </c>
      <c r="D79" s="50">
        <v>0.479392097</v>
      </c>
      <c r="E79" s="51">
        <v>0</v>
      </c>
      <c r="F79" s="51">
        <v>0</v>
      </c>
      <c r="G79" s="52">
        <v>0</v>
      </c>
      <c r="H79" s="49">
        <v>0</v>
      </c>
      <c r="I79" s="51">
        <v>2.598472242</v>
      </c>
      <c r="J79" s="51">
        <v>0</v>
      </c>
      <c r="K79" s="51">
        <v>0</v>
      </c>
      <c r="L79" s="52">
        <v>66.815282154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</v>
      </c>
      <c r="S79" s="51">
        <v>0</v>
      </c>
      <c r="T79" s="51">
        <v>0</v>
      </c>
      <c r="U79" s="51">
        <v>0</v>
      </c>
      <c r="V79" s="52">
        <v>0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69.893146493</v>
      </c>
      <c r="BL79" s="86"/>
    </row>
    <row r="80" spans="1:64" ht="12.75">
      <c r="A80" s="10"/>
      <c r="B80" s="17" t="s">
        <v>153</v>
      </c>
      <c r="C80" s="96">
        <v>0</v>
      </c>
      <c r="D80" s="50">
        <v>0</v>
      </c>
      <c r="E80" s="51">
        <v>0</v>
      </c>
      <c r="F80" s="51">
        <v>0</v>
      </c>
      <c r="G80" s="52">
        <v>0</v>
      </c>
      <c r="H80" s="49">
        <v>0</v>
      </c>
      <c r="I80" s="51">
        <v>41.808237397</v>
      </c>
      <c r="J80" s="51">
        <v>0</v>
      </c>
      <c r="K80" s="51">
        <v>0</v>
      </c>
      <c r="L80" s="52">
        <v>114.070798322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</v>
      </c>
      <c r="S80" s="51">
        <v>0</v>
      </c>
      <c r="T80" s="51">
        <v>0</v>
      </c>
      <c r="U80" s="51">
        <v>0</v>
      </c>
      <c r="V80" s="52">
        <v>2.019E-06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155.879037738</v>
      </c>
      <c r="BL80" s="86"/>
    </row>
    <row r="81" spans="1:64" ht="12.75">
      <c r="A81" s="10"/>
      <c r="B81" s="91" t="s">
        <v>149</v>
      </c>
      <c r="C81" s="96">
        <v>0</v>
      </c>
      <c r="D81" s="50">
        <v>0.514892592</v>
      </c>
      <c r="E81" s="51">
        <v>0</v>
      </c>
      <c r="F81" s="51">
        <v>0</v>
      </c>
      <c r="G81" s="52">
        <v>0</v>
      </c>
      <c r="H81" s="49">
        <v>0</v>
      </c>
      <c r="I81" s="51">
        <v>0</v>
      </c>
      <c r="J81" s="51">
        <v>0</v>
      </c>
      <c r="K81" s="51">
        <v>0</v>
      </c>
      <c r="L81" s="52">
        <v>16.616913559</v>
      </c>
      <c r="M81" s="49">
        <v>0</v>
      </c>
      <c r="N81" s="50">
        <v>0</v>
      </c>
      <c r="O81" s="51">
        <v>0</v>
      </c>
      <c r="P81" s="51">
        <v>0</v>
      </c>
      <c r="Q81" s="52">
        <v>0</v>
      </c>
      <c r="R81" s="49">
        <v>0</v>
      </c>
      <c r="S81" s="51">
        <v>0</v>
      </c>
      <c r="T81" s="51">
        <v>0</v>
      </c>
      <c r="U81" s="51">
        <v>0</v>
      </c>
      <c r="V81" s="52">
        <v>0</v>
      </c>
      <c r="W81" s="49">
        <v>0</v>
      </c>
      <c r="X81" s="51">
        <v>0</v>
      </c>
      <c r="Y81" s="51">
        <v>0</v>
      </c>
      <c r="Z81" s="51">
        <v>0</v>
      </c>
      <c r="AA81" s="52">
        <v>0</v>
      </c>
      <c r="AB81" s="49">
        <v>0</v>
      </c>
      <c r="AC81" s="51">
        <v>0</v>
      </c>
      <c r="AD81" s="51">
        <v>0</v>
      </c>
      <c r="AE81" s="51">
        <v>0</v>
      </c>
      <c r="AF81" s="52">
        <v>0</v>
      </c>
      <c r="AG81" s="49">
        <v>0</v>
      </c>
      <c r="AH81" s="51">
        <v>0</v>
      </c>
      <c r="AI81" s="51">
        <v>0</v>
      </c>
      <c r="AJ81" s="51">
        <v>0</v>
      </c>
      <c r="AK81" s="52">
        <v>0</v>
      </c>
      <c r="AL81" s="49">
        <v>0</v>
      </c>
      <c r="AM81" s="51">
        <v>0</v>
      </c>
      <c r="AN81" s="51">
        <v>0</v>
      </c>
      <c r="AO81" s="51">
        <v>0</v>
      </c>
      <c r="AP81" s="52">
        <v>0</v>
      </c>
      <c r="AQ81" s="49">
        <v>0</v>
      </c>
      <c r="AR81" s="50">
        <v>0</v>
      </c>
      <c r="AS81" s="51">
        <v>0</v>
      </c>
      <c r="AT81" s="51">
        <v>0</v>
      </c>
      <c r="AU81" s="52">
        <v>0</v>
      </c>
      <c r="AV81" s="49">
        <v>0</v>
      </c>
      <c r="AW81" s="51">
        <v>0</v>
      </c>
      <c r="AX81" s="51">
        <v>0</v>
      </c>
      <c r="AY81" s="51">
        <v>0</v>
      </c>
      <c r="AZ81" s="52">
        <v>0</v>
      </c>
      <c r="BA81" s="49">
        <v>0</v>
      </c>
      <c r="BB81" s="50">
        <v>0</v>
      </c>
      <c r="BC81" s="51">
        <v>0</v>
      </c>
      <c r="BD81" s="51">
        <v>0</v>
      </c>
      <c r="BE81" s="52">
        <v>0</v>
      </c>
      <c r="BF81" s="49">
        <v>0</v>
      </c>
      <c r="BG81" s="50">
        <v>0</v>
      </c>
      <c r="BH81" s="51">
        <v>0</v>
      </c>
      <c r="BI81" s="51">
        <v>0</v>
      </c>
      <c r="BJ81" s="52">
        <v>0</v>
      </c>
      <c r="BK81" s="108">
        <v>17.131806151</v>
      </c>
      <c r="BL81" s="86"/>
    </row>
    <row r="82" spans="1:252" s="34" customFormat="1" ht="12.75">
      <c r="A82" s="31"/>
      <c r="B82" s="33" t="s">
        <v>77</v>
      </c>
      <c r="C82" s="43">
        <f>SUM(C77:C81)</f>
        <v>0</v>
      </c>
      <c r="D82" s="43">
        <f aca="true" t="shared" si="16" ref="D82:BK82">SUM(D77:D81)</f>
        <v>1.493694631</v>
      </c>
      <c r="E82" s="43">
        <f t="shared" si="16"/>
        <v>0</v>
      </c>
      <c r="F82" s="43">
        <f t="shared" si="16"/>
        <v>0</v>
      </c>
      <c r="G82" s="43">
        <f t="shared" si="16"/>
        <v>0</v>
      </c>
      <c r="H82" s="43">
        <f t="shared" si="16"/>
        <v>0</v>
      </c>
      <c r="I82" s="43">
        <f t="shared" si="16"/>
        <v>44.50579151</v>
      </c>
      <c r="J82" s="43">
        <f t="shared" si="16"/>
        <v>0</v>
      </c>
      <c r="K82" s="43">
        <f t="shared" si="16"/>
        <v>0</v>
      </c>
      <c r="L82" s="43">
        <f t="shared" si="16"/>
        <v>266.355709424</v>
      </c>
      <c r="M82" s="43">
        <f t="shared" si="16"/>
        <v>0</v>
      </c>
      <c r="N82" s="43">
        <f t="shared" si="16"/>
        <v>0</v>
      </c>
      <c r="O82" s="43">
        <f t="shared" si="16"/>
        <v>0</v>
      </c>
      <c r="P82" s="43">
        <f t="shared" si="16"/>
        <v>0</v>
      </c>
      <c r="Q82" s="43">
        <f t="shared" si="16"/>
        <v>0</v>
      </c>
      <c r="R82" s="43">
        <f t="shared" si="16"/>
        <v>0</v>
      </c>
      <c r="S82" s="43">
        <f t="shared" si="16"/>
        <v>0</v>
      </c>
      <c r="T82" s="43">
        <f t="shared" si="16"/>
        <v>0</v>
      </c>
      <c r="U82" s="43">
        <f t="shared" si="16"/>
        <v>0</v>
      </c>
      <c r="V82" s="43">
        <f t="shared" si="16"/>
        <v>2.019E-06</v>
      </c>
      <c r="W82" s="43">
        <f t="shared" si="16"/>
        <v>0</v>
      </c>
      <c r="X82" s="43">
        <f t="shared" si="16"/>
        <v>0</v>
      </c>
      <c r="Y82" s="43">
        <f t="shared" si="16"/>
        <v>0</v>
      </c>
      <c r="Z82" s="43">
        <f t="shared" si="16"/>
        <v>0</v>
      </c>
      <c r="AA82" s="43">
        <f t="shared" si="16"/>
        <v>0</v>
      </c>
      <c r="AB82" s="43">
        <f t="shared" si="16"/>
        <v>0</v>
      </c>
      <c r="AC82" s="43">
        <f t="shared" si="16"/>
        <v>0</v>
      </c>
      <c r="AD82" s="43">
        <f t="shared" si="16"/>
        <v>0</v>
      </c>
      <c r="AE82" s="43">
        <f t="shared" si="16"/>
        <v>0</v>
      </c>
      <c r="AF82" s="43">
        <f t="shared" si="16"/>
        <v>0</v>
      </c>
      <c r="AG82" s="43">
        <f t="shared" si="16"/>
        <v>0</v>
      </c>
      <c r="AH82" s="43">
        <f t="shared" si="16"/>
        <v>0</v>
      </c>
      <c r="AI82" s="43">
        <f t="shared" si="16"/>
        <v>0</v>
      </c>
      <c r="AJ82" s="43">
        <f t="shared" si="16"/>
        <v>0</v>
      </c>
      <c r="AK82" s="43">
        <f t="shared" si="16"/>
        <v>0</v>
      </c>
      <c r="AL82" s="43">
        <f t="shared" si="16"/>
        <v>0</v>
      </c>
      <c r="AM82" s="43">
        <f t="shared" si="16"/>
        <v>0</v>
      </c>
      <c r="AN82" s="43">
        <f t="shared" si="16"/>
        <v>0</v>
      </c>
      <c r="AO82" s="43">
        <f t="shared" si="16"/>
        <v>0</v>
      </c>
      <c r="AP82" s="43">
        <f t="shared" si="16"/>
        <v>0</v>
      </c>
      <c r="AQ82" s="43">
        <f t="shared" si="16"/>
        <v>0</v>
      </c>
      <c r="AR82" s="43">
        <f t="shared" si="16"/>
        <v>0</v>
      </c>
      <c r="AS82" s="43">
        <f t="shared" si="16"/>
        <v>0</v>
      </c>
      <c r="AT82" s="43">
        <f t="shared" si="16"/>
        <v>0</v>
      </c>
      <c r="AU82" s="43">
        <f t="shared" si="16"/>
        <v>0</v>
      </c>
      <c r="AV82" s="43">
        <f t="shared" si="16"/>
        <v>0</v>
      </c>
      <c r="AW82" s="43">
        <f t="shared" si="16"/>
        <v>0</v>
      </c>
      <c r="AX82" s="43">
        <f t="shared" si="16"/>
        <v>0</v>
      </c>
      <c r="AY82" s="43">
        <f t="shared" si="16"/>
        <v>0</v>
      </c>
      <c r="AZ82" s="43">
        <f t="shared" si="16"/>
        <v>0</v>
      </c>
      <c r="BA82" s="43">
        <f t="shared" si="16"/>
        <v>0</v>
      </c>
      <c r="BB82" s="43">
        <f t="shared" si="16"/>
        <v>0</v>
      </c>
      <c r="BC82" s="43">
        <f t="shared" si="16"/>
        <v>0</v>
      </c>
      <c r="BD82" s="43">
        <f t="shared" si="16"/>
        <v>0</v>
      </c>
      <c r="BE82" s="43">
        <f t="shared" si="16"/>
        <v>0</v>
      </c>
      <c r="BF82" s="43">
        <f t="shared" si="16"/>
        <v>0</v>
      </c>
      <c r="BG82" s="43">
        <f t="shared" si="16"/>
        <v>0</v>
      </c>
      <c r="BH82" s="43">
        <f t="shared" si="16"/>
        <v>0</v>
      </c>
      <c r="BI82" s="43">
        <f t="shared" si="16"/>
        <v>0</v>
      </c>
      <c r="BJ82" s="43">
        <f t="shared" si="16"/>
        <v>0</v>
      </c>
      <c r="BK82" s="43">
        <f t="shared" si="16"/>
        <v>312.35519758399994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s="34" customFormat="1" ht="12.75">
      <c r="A83" s="31"/>
      <c r="B83" s="33" t="s">
        <v>75</v>
      </c>
      <c r="C83" s="43">
        <f aca="true" t="shared" si="17" ref="C83:AR83">SUM(C82,C75)</f>
        <v>0</v>
      </c>
      <c r="D83" s="62">
        <f t="shared" si="17"/>
        <v>1.493694631</v>
      </c>
      <c r="E83" s="62">
        <f t="shared" si="17"/>
        <v>0</v>
      </c>
      <c r="F83" s="62">
        <f t="shared" si="17"/>
        <v>0</v>
      </c>
      <c r="G83" s="61">
        <f t="shared" si="17"/>
        <v>0</v>
      </c>
      <c r="H83" s="42">
        <f t="shared" si="17"/>
        <v>0</v>
      </c>
      <c r="I83" s="62">
        <f t="shared" si="17"/>
        <v>44.50579151</v>
      </c>
      <c r="J83" s="62">
        <f t="shared" si="17"/>
        <v>0</v>
      </c>
      <c r="K83" s="62">
        <f t="shared" si="17"/>
        <v>0</v>
      </c>
      <c r="L83" s="61">
        <f t="shared" si="17"/>
        <v>266.355709424</v>
      </c>
      <c r="M83" s="42">
        <f t="shared" si="17"/>
        <v>0</v>
      </c>
      <c r="N83" s="62">
        <f t="shared" si="17"/>
        <v>0</v>
      </c>
      <c r="O83" s="62">
        <f t="shared" si="17"/>
        <v>0</v>
      </c>
      <c r="P83" s="62">
        <f t="shared" si="17"/>
        <v>0</v>
      </c>
      <c r="Q83" s="61">
        <f t="shared" si="17"/>
        <v>0</v>
      </c>
      <c r="R83" s="42">
        <f t="shared" si="17"/>
        <v>0</v>
      </c>
      <c r="S83" s="62">
        <f t="shared" si="17"/>
        <v>0</v>
      </c>
      <c r="T83" s="62">
        <f t="shared" si="17"/>
        <v>0</v>
      </c>
      <c r="U83" s="62">
        <f t="shared" si="17"/>
        <v>0</v>
      </c>
      <c r="V83" s="61">
        <f t="shared" si="17"/>
        <v>2.019E-06</v>
      </c>
      <c r="W83" s="42">
        <f t="shared" si="17"/>
        <v>0</v>
      </c>
      <c r="X83" s="62">
        <f t="shared" si="17"/>
        <v>0</v>
      </c>
      <c r="Y83" s="62">
        <f t="shared" si="17"/>
        <v>0</v>
      </c>
      <c r="Z83" s="62">
        <f t="shared" si="17"/>
        <v>0</v>
      </c>
      <c r="AA83" s="61">
        <f t="shared" si="17"/>
        <v>0</v>
      </c>
      <c r="AB83" s="42">
        <f t="shared" si="17"/>
        <v>0</v>
      </c>
      <c r="AC83" s="62">
        <f t="shared" si="17"/>
        <v>0</v>
      </c>
      <c r="AD83" s="62">
        <f t="shared" si="17"/>
        <v>0</v>
      </c>
      <c r="AE83" s="62">
        <f t="shared" si="17"/>
        <v>0</v>
      </c>
      <c r="AF83" s="61">
        <f t="shared" si="17"/>
        <v>0</v>
      </c>
      <c r="AG83" s="42">
        <f t="shared" si="17"/>
        <v>0</v>
      </c>
      <c r="AH83" s="62">
        <f t="shared" si="17"/>
        <v>0</v>
      </c>
      <c r="AI83" s="62">
        <f t="shared" si="17"/>
        <v>0</v>
      </c>
      <c r="AJ83" s="62">
        <f t="shared" si="17"/>
        <v>0</v>
      </c>
      <c r="AK83" s="61">
        <f t="shared" si="17"/>
        <v>0</v>
      </c>
      <c r="AL83" s="42">
        <f t="shared" si="17"/>
        <v>0</v>
      </c>
      <c r="AM83" s="62">
        <f t="shared" si="17"/>
        <v>0</v>
      </c>
      <c r="AN83" s="62">
        <f t="shared" si="17"/>
        <v>0</v>
      </c>
      <c r="AO83" s="62">
        <f t="shared" si="17"/>
        <v>0</v>
      </c>
      <c r="AP83" s="61">
        <f t="shared" si="17"/>
        <v>0</v>
      </c>
      <c r="AQ83" s="42">
        <f t="shared" si="17"/>
        <v>0</v>
      </c>
      <c r="AR83" s="62">
        <f t="shared" si="17"/>
        <v>0</v>
      </c>
      <c r="AS83" s="62">
        <f aca="true" t="shared" si="18" ref="AS83:BK83">SUM(AS82,AS75)</f>
        <v>0</v>
      </c>
      <c r="AT83" s="62">
        <f t="shared" si="18"/>
        <v>0</v>
      </c>
      <c r="AU83" s="61">
        <f t="shared" si="18"/>
        <v>0</v>
      </c>
      <c r="AV83" s="42">
        <f t="shared" si="18"/>
        <v>0</v>
      </c>
      <c r="AW83" s="62">
        <f t="shared" si="18"/>
        <v>0</v>
      </c>
      <c r="AX83" s="62">
        <f t="shared" si="18"/>
        <v>0</v>
      </c>
      <c r="AY83" s="62">
        <f t="shared" si="18"/>
        <v>0</v>
      </c>
      <c r="AZ83" s="61">
        <f t="shared" si="18"/>
        <v>0</v>
      </c>
      <c r="BA83" s="42">
        <f t="shared" si="18"/>
        <v>0</v>
      </c>
      <c r="BB83" s="62">
        <f t="shared" si="18"/>
        <v>0</v>
      </c>
      <c r="BC83" s="62">
        <f t="shared" si="18"/>
        <v>0</v>
      </c>
      <c r="BD83" s="62">
        <f t="shared" si="18"/>
        <v>0</v>
      </c>
      <c r="BE83" s="61">
        <f t="shared" si="18"/>
        <v>0</v>
      </c>
      <c r="BF83" s="42">
        <f t="shared" si="18"/>
        <v>0</v>
      </c>
      <c r="BG83" s="62">
        <f t="shared" si="18"/>
        <v>0</v>
      </c>
      <c r="BH83" s="62">
        <f t="shared" si="18"/>
        <v>0</v>
      </c>
      <c r="BI83" s="62">
        <f t="shared" si="18"/>
        <v>0</v>
      </c>
      <c r="BJ83" s="61">
        <f t="shared" si="18"/>
        <v>0</v>
      </c>
      <c r="BK83" s="81">
        <f t="shared" si="18"/>
        <v>312.35519758399994</v>
      </c>
      <c r="BL83" s="86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64" ht="4.5" customHeight="1">
      <c r="A84" s="10"/>
      <c r="B84" s="17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4"/>
      <c r="BL84" s="86"/>
    </row>
    <row r="85" spans="1:64" ht="12.75">
      <c r="A85" s="10" t="s">
        <v>20</v>
      </c>
      <c r="B85" s="16" t="s">
        <v>21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4"/>
      <c r="BL85" s="86"/>
    </row>
    <row r="86" spans="1:64" ht="12.75">
      <c r="A86" s="10" t="s">
        <v>67</v>
      </c>
      <c r="B86" s="17" t="s">
        <v>22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4"/>
      <c r="BL86" s="86"/>
    </row>
    <row r="87" spans="1:64" ht="12.75">
      <c r="A87" s="10"/>
      <c r="B87" s="21" t="s">
        <v>119</v>
      </c>
      <c r="C87" s="47">
        <v>0</v>
      </c>
      <c r="D87" s="45">
        <v>26.935983845</v>
      </c>
      <c r="E87" s="40">
        <v>0</v>
      </c>
      <c r="F87" s="40">
        <v>0</v>
      </c>
      <c r="G87" s="46">
        <v>0</v>
      </c>
      <c r="H87" s="63">
        <v>35.993406018</v>
      </c>
      <c r="I87" s="40">
        <v>49.334471708</v>
      </c>
      <c r="J87" s="40">
        <v>0</v>
      </c>
      <c r="K87" s="40">
        <v>0</v>
      </c>
      <c r="L87" s="46">
        <v>181.01543526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18.545550322</v>
      </c>
      <c r="S87" s="40">
        <v>1.289111305</v>
      </c>
      <c r="T87" s="40">
        <v>0</v>
      </c>
      <c r="U87" s="40">
        <v>0</v>
      </c>
      <c r="V87" s="46">
        <v>6.527912163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0.044853355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0.040207826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75.809586553</v>
      </c>
      <c r="AW87" s="40">
        <v>24.651810907</v>
      </c>
      <c r="AX87" s="40">
        <v>0</v>
      </c>
      <c r="AY87" s="40">
        <v>0</v>
      </c>
      <c r="AZ87" s="46">
        <v>217.602526605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24.775527446</v>
      </c>
      <c r="BG87" s="45">
        <v>4.548033526</v>
      </c>
      <c r="BH87" s="40">
        <v>0</v>
      </c>
      <c r="BI87" s="40">
        <v>0</v>
      </c>
      <c r="BJ87" s="46">
        <v>15.668985362</v>
      </c>
      <c r="BK87" s="108">
        <v>682.783402201</v>
      </c>
      <c r="BL87" s="86"/>
    </row>
    <row r="88" spans="1:64" ht="12.75">
      <c r="A88" s="10"/>
      <c r="B88" s="21" t="s">
        <v>118</v>
      </c>
      <c r="C88" s="47">
        <v>0</v>
      </c>
      <c r="D88" s="45">
        <v>28.256320153</v>
      </c>
      <c r="E88" s="40">
        <v>0</v>
      </c>
      <c r="F88" s="40">
        <v>0</v>
      </c>
      <c r="G88" s="46">
        <v>0</v>
      </c>
      <c r="H88" s="63">
        <v>3.383480306</v>
      </c>
      <c r="I88" s="40">
        <v>2.036425276</v>
      </c>
      <c r="J88" s="40">
        <v>0</v>
      </c>
      <c r="K88" s="40">
        <v>0</v>
      </c>
      <c r="L88" s="46">
        <v>56.787033576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1.299067878</v>
      </c>
      <c r="S88" s="40">
        <v>0</v>
      </c>
      <c r="T88" s="40">
        <v>0</v>
      </c>
      <c r="U88" s="40">
        <v>0</v>
      </c>
      <c r="V88" s="46">
        <v>0.340883859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0.000700628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6.813774149</v>
      </c>
      <c r="AW88" s="40">
        <v>8.948625039</v>
      </c>
      <c r="AX88" s="40">
        <v>0</v>
      </c>
      <c r="AY88" s="40">
        <v>0</v>
      </c>
      <c r="AZ88" s="46">
        <v>20.914906864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1.885972583</v>
      </c>
      <c r="BG88" s="45">
        <v>0.057169481</v>
      </c>
      <c r="BH88" s="40">
        <v>0</v>
      </c>
      <c r="BI88" s="40">
        <v>0</v>
      </c>
      <c r="BJ88" s="46">
        <v>3.989374264</v>
      </c>
      <c r="BK88" s="108">
        <v>134.713734056</v>
      </c>
      <c r="BL88" s="86"/>
    </row>
    <row r="89" spans="1:64" ht="12.75">
      <c r="A89" s="10"/>
      <c r="B89" s="21" t="s">
        <v>117</v>
      </c>
      <c r="C89" s="47">
        <v>0</v>
      </c>
      <c r="D89" s="45">
        <v>5.507743504</v>
      </c>
      <c r="E89" s="40">
        <v>0</v>
      </c>
      <c r="F89" s="40">
        <v>0</v>
      </c>
      <c r="G89" s="46">
        <v>0</v>
      </c>
      <c r="H89" s="63">
        <v>1.327935906</v>
      </c>
      <c r="I89" s="40">
        <v>1.131529956</v>
      </c>
      <c r="J89" s="40">
        <v>0</v>
      </c>
      <c r="K89" s="40">
        <v>0</v>
      </c>
      <c r="L89" s="46">
        <v>17.757488059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0.488570713</v>
      </c>
      <c r="S89" s="40">
        <v>0</v>
      </c>
      <c r="T89" s="40">
        <v>0</v>
      </c>
      <c r="U89" s="40">
        <v>0</v>
      </c>
      <c r="V89" s="46">
        <v>0.149228886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13.865136293</v>
      </c>
      <c r="AS89" s="40">
        <v>0</v>
      </c>
      <c r="AT89" s="40">
        <v>0</v>
      </c>
      <c r="AU89" s="46">
        <v>0</v>
      </c>
      <c r="AV89" s="63">
        <v>2.169413788</v>
      </c>
      <c r="AW89" s="40">
        <v>0.686067566</v>
      </c>
      <c r="AX89" s="40">
        <v>0</v>
      </c>
      <c r="AY89" s="40">
        <v>0</v>
      </c>
      <c r="AZ89" s="46">
        <v>10.934337114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0.762500098</v>
      </c>
      <c r="BG89" s="45">
        <v>0.139295933</v>
      </c>
      <c r="BH89" s="40">
        <v>0</v>
      </c>
      <c r="BI89" s="40">
        <v>0</v>
      </c>
      <c r="BJ89" s="46">
        <v>0.19403977</v>
      </c>
      <c r="BK89" s="108">
        <v>55.113287586</v>
      </c>
      <c r="BL89" s="86"/>
    </row>
    <row r="90" spans="1:64" ht="12.75">
      <c r="A90" s="10"/>
      <c r="B90" s="21" t="s">
        <v>116</v>
      </c>
      <c r="C90" s="47">
        <v>0</v>
      </c>
      <c r="D90" s="45">
        <v>132.375330993</v>
      </c>
      <c r="E90" s="40">
        <v>0</v>
      </c>
      <c r="F90" s="40">
        <v>0</v>
      </c>
      <c r="G90" s="46">
        <v>0</v>
      </c>
      <c r="H90" s="63">
        <v>46.705664557</v>
      </c>
      <c r="I90" s="40">
        <v>20.796621285</v>
      </c>
      <c r="J90" s="40">
        <v>0</v>
      </c>
      <c r="K90" s="40">
        <v>0</v>
      </c>
      <c r="L90" s="46">
        <v>127.829643287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17.360293906</v>
      </c>
      <c r="S90" s="40">
        <v>0.665527268</v>
      </c>
      <c r="T90" s="40">
        <v>0</v>
      </c>
      <c r="U90" s="40">
        <v>0</v>
      </c>
      <c r="V90" s="46">
        <v>6.032673638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0.00102096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0.002821022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</v>
      </c>
      <c r="AS90" s="40">
        <v>0</v>
      </c>
      <c r="AT90" s="40">
        <v>0</v>
      </c>
      <c r="AU90" s="46">
        <v>0</v>
      </c>
      <c r="AV90" s="63">
        <v>94.623107789</v>
      </c>
      <c r="AW90" s="40">
        <v>46.895168957</v>
      </c>
      <c r="AX90" s="40">
        <v>0</v>
      </c>
      <c r="AY90" s="40">
        <v>0</v>
      </c>
      <c r="AZ90" s="46">
        <v>135.950033749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25.970197125</v>
      </c>
      <c r="BG90" s="45">
        <v>0.687442313</v>
      </c>
      <c r="BH90" s="40">
        <v>0</v>
      </c>
      <c r="BI90" s="40">
        <v>0</v>
      </c>
      <c r="BJ90" s="46">
        <v>13.332847279</v>
      </c>
      <c r="BK90" s="108">
        <v>669.228394128</v>
      </c>
      <c r="BL90" s="86"/>
    </row>
    <row r="91" spans="1:64" ht="12.75">
      <c r="A91" s="10"/>
      <c r="B91" s="21" t="s">
        <v>120</v>
      </c>
      <c r="C91" s="47">
        <v>0</v>
      </c>
      <c r="D91" s="45">
        <v>20.469726875</v>
      </c>
      <c r="E91" s="40">
        <v>0</v>
      </c>
      <c r="F91" s="40">
        <v>0</v>
      </c>
      <c r="G91" s="46">
        <v>0</v>
      </c>
      <c r="H91" s="63">
        <v>12.992502562</v>
      </c>
      <c r="I91" s="40">
        <v>0.844877448</v>
      </c>
      <c r="J91" s="40">
        <v>0</v>
      </c>
      <c r="K91" s="40">
        <v>0</v>
      </c>
      <c r="L91" s="46">
        <v>49.967804876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5.727096387</v>
      </c>
      <c r="S91" s="40">
        <v>0.026912355</v>
      </c>
      <c r="T91" s="40">
        <v>0</v>
      </c>
      <c r="U91" s="40">
        <v>0</v>
      </c>
      <c r="V91" s="46">
        <v>1.05781456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0.011205853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0.054905748</v>
      </c>
      <c r="AS91" s="40">
        <v>0</v>
      </c>
      <c r="AT91" s="40">
        <v>0</v>
      </c>
      <c r="AU91" s="46">
        <v>0</v>
      </c>
      <c r="AV91" s="63">
        <v>13.192869688</v>
      </c>
      <c r="AW91" s="40">
        <v>5.560442453</v>
      </c>
      <c r="AX91" s="40">
        <v>0</v>
      </c>
      <c r="AY91" s="40">
        <v>0</v>
      </c>
      <c r="AZ91" s="46">
        <v>34.224042467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3.884608747</v>
      </c>
      <c r="BG91" s="45">
        <v>0.0474143</v>
      </c>
      <c r="BH91" s="40">
        <v>0</v>
      </c>
      <c r="BI91" s="40">
        <v>0</v>
      </c>
      <c r="BJ91" s="46">
        <v>1.667350413</v>
      </c>
      <c r="BK91" s="108">
        <v>149.729574732</v>
      </c>
      <c r="BL91" s="86"/>
    </row>
    <row r="92" spans="1:64" ht="12.75">
      <c r="A92" s="10"/>
      <c r="B92" s="21" t="s">
        <v>121</v>
      </c>
      <c r="C92" s="47">
        <v>0</v>
      </c>
      <c r="D92" s="45">
        <v>16.83103907</v>
      </c>
      <c r="E92" s="40">
        <v>0</v>
      </c>
      <c r="F92" s="40">
        <v>0</v>
      </c>
      <c r="G92" s="46">
        <v>0</v>
      </c>
      <c r="H92" s="63">
        <v>2.713240125</v>
      </c>
      <c r="I92" s="40">
        <v>2.735076133</v>
      </c>
      <c r="J92" s="40">
        <v>0</v>
      </c>
      <c r="K92" s="40">
        <v>0</v>
      </c>
      <c r="L92" s="46">
        <v>16.090902762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0.931695708</v>
      </c>
      <c r="S92" s="40">
        <v>0</v>
      </c>
      <c r="T92" s="40">
        <v>0</v>
      </c>
      <c r="U92" s="40">
        <v>0</v>
      </c>
      <c r="V92" s="46">
        <v>0.378482651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0</v>
      </c>
      <c r="AS92" s="40">
        <v>0</v>
      </c>
      <c r="AT92" s="40">
        <v>0</v>
      </c>
      <c r="AU92" s="46">
        <v>0</v>
      </c>
      <c r="AV92" s="63">
        <v>6.986914258</v>
      </c>
      <c r="AW92" s="40">
        <v>0.171658383</v>
      </c>
      <c r="AX92" s="40">
        <v>0</v>
      </c>
      <c r="AY92" s="40">
        <v>0</v>
      </c>
      <c r="AZ92" s="46">
        <v>16.599018824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1.478795983</v>
      </c>
      <c r="BG92" s="45">
        <v>0</v>
      </c>
      <c r="BH92" s="40">
        <v>0</v>
      </c>
      <c r="BI92" s="40">
        <v>0</v>
      </c>
      <c r="BJ92" s="46">
        <v>0.489793375</v>
      </c>
      <c r="BK92" s="108">
        <v>65.406617272</v>
      </c>
      <c r="BL92" s="86"/>
    </row>
    <row r="93" spans="1:64" ht="12.75">
      <c r="A93" s="10"/>
      <c r="B93" s="21" t="s">
        <v>150</v>
      </c>
      <c r="C93" s="47">
        <v>0</v>
      </c>
      <c r="D93" s="45">
        <v>5.115118436</v>
      </c>
      <c r="E93" s="40">
        <v>0</v>
      </c>
      <c r="F93" s="40">
        <v>0</v>
      </c>
      <c r="G93" s="46">
        <v>0</v>
      </c>
      <c r="H93" s="63">
        <v>19.40031776</v>
      </c>
      <c r="I93" s="40">
        <v>2.890249194</v>
      </c>
      <c r="J93" s="40">
        <v>0</v>
      </c>
      <c r="K93" s="40">
        <v>0</v>
      </c>
      <c r="L93" s="46">
        <v>63.831824155</v>
      </c>
      <c r="M93" s="63">
        <v>0</v>
      </c>
      <c r="N93" s="45">
        <v>0</v>
      </c>
      <c r="O93" s="40">
        <v>0</v>
      </c>
      <c r="P93" s="40">
        <v>0</v>
      </c>
      <c r="Q93" s="46">
        <v>0</v>
      </c>
      <c r="R93" s="63">
        <v>9.098657195</v>
      </c>
      <c r="S93" s="40">
        <v>0.500332055</v>
      </c>
      <c r="T93" s="40">
        <v>0</v>
      </c>
      <c r="U93" s="40">
        <v>0</v>
      </c>
      <c r="V93" s="46">
        <v>2.370301272</v>
      </c>
      <c r="W93" s="63">
        <v>0</v>
      </c>
      <c r="X93" s="40">
        <v>0</v>
      </c>
      <c r="Y93" s="40">
        <v>0</v>
      </c>
      <c r="Z93" s="40">
        <v>0</v>
      </c>
      <c r="AA93" s="46">
        <v>0</v>
      </c>
      <c r="AB93" s="63">
        <v>0.009134747</v>
      </c>
      <c r="AC93" s="40">
        <v>0</v>
      </c>
      <c r="AD93" s="40">
        <v>0</v>
      </c>
      <c r="AE93" s="40">
        <v>0</v>
      </c>
      <c r="AF93" s="46">
        <v>0</v>
      </c>
      <c r="AG93" s="63">
        <v>0</v>
      </c>
      <c r="AH93" s="40">
        <v>0</v>
      </c>
      <c r="AI93" s="40">
        <v>0</v>
      </c>
      <c r="AJ93" s="40">
        <v>0</v>
      </c>
      <c r="AK93" s="46">
        <v>0</v>
      </c>
      <c r="AL93" s="63">
        <v>0.000781378</v>
      </c>
      <c r="AM93" s="40">
        <v>0</v>
      </c>
      <c r="AN93" s="40">
        <v>0</v>
      </c>
      <c r="AO93" s="40">
        <v>0</v>
      </c>
      <c r="AP93" s="46">
        <v>0</v>
      </c>
      <c r="AQ93" s="63">
        <v>0</v>
      </c>
      <c r="AR93" s="45">
        <v>0</v>
      </c>
      <c r="AS93" s="40">
        <v>0</v>
      </c>
      <c r="AT93" s="40">
        <v>0</v>
      </c>
      <c r="AU93" s="46">
        <v>0</v>
      </c>
      <c r="AV93" s="63">
        <v>84.13861126</v>
      </c>
      <c r="AW93" s="40">
        <v>4.94168417</v>
      </c>
      <c r="AX93" s="40">
        <v>0</v>
      </c>
      <c r="AY93" s="40">
        <v>0</v>
      </c>
      <c r="AZ93" s="46">
        <v>43.591192139</v>
      </c>
      <c r="BA93" s="63">
        <v>0</v>
      </c>
      <c r="BB93" s="45">
        <v>0</v>
      </c>
      <c r="BC93" s="40">
        <v>0</v>
      </c>
      <c r="BD93" s="40">
        <v>0</v>
      </c>
      <c r="BE93" s="46">
        <v>0</v>
      </c>
      <c r="BF93" s="63">
        <v>38.294376903</v>
      </c>
      <c r="BG93" s="45">
        <v>0.961140485</v>
      </c>
      <c r="BH93" s="40">
        <v>0</v>
      </c>
      <c r="BI93" s="40">
        <v>0</v>
      </c>
      <c r="BJ93" s="46">
        <v>5.562249198</v>
      </c>
      <c r="BK93" s="108">
        <v>280.705970347</v>
      </c>
      <c r="BL93" s="86"/>
    </row>
    <row r="94" spans="1:64" ht="12.75">
      <c r="A94" s="31"/>
      <c r="B94" s="33" t="s">
        <v>74</v>
      </c>
      <c r="C94" s="101">
        <f aca="true" t="shared" si="19" ref="C94:AH94">SUM(C87:C93)</f>
        <v>0</v>
      </c>
      <c r="D94" s="71">
        <f t="shared" si="19"/>
        <v>235.49126287599998</v>
      </c>
      <c r="E94" s="71">
        <f t="shared" si="19"/>
        <v>0</v>
      </c>
      <c r="F94" s="71">
        <f t="shared" si="19"/>
        <v>0</v>
      </c>
      <c r="G94" s="71">
        <f t="shared" si="19"/>
        <v>0</v>
      </c>
      <c r="H94" s="71">
        <f t="shared" si="19"/>
        <v>122.516547234</v>
      </c>
      <c r="I94" s="71">
        <f t="shared" si="19"/>
        <v>79.76925100000003</v>
      </c>
      <c r="J94" s="71">
        <f t="shared" si="19"/>
        <v>0</v>
      </c>
      <c r="K94" s="71">
        <f t="shared" si="19"/>
        <v>0</v>
      </c>
      <c r="L94" s="71">
        <f t="shared" si="19"/>
        <v>513.280131975</v>
      </c>
      <c r="M94" s="71">
        <f t="shared" si="19"/>
        <v>0</v>
      </c>
      <c r="N94" s="71">
        <f t="shared" si="19"/>
        <v>0</v>
      </c>
      <c r="O94" s="71">
        <f t="shared" si="19"/>
        <v>0</v>
      </c>
      <c r="P94" s="71">
        <f t="shared" si="19"/>
        <v>0</v>
      </c>
      <c r="Q94" s="71">
        <f t="shared" si="19"/>
        <v>0</v>
      </c>
      <c r="R94" s="71">
        <f t="shared" si="19"/>
        <v>53.450932109</v>
      </c>
      <c r="S94" s="71">
        <f t="shared" si="19"/>
        <v>2.4818829829999998</v>
      </c>
      <c r="T94" s="71">
        <f t="shared" si="19"/>
        <v>0</v>
      </c>
      <c r="U94" s="71">
        <f t="shared" si="19"/>
        <v>0</v>
      </c>
      <c r="V94" s="71">
        <f t="shared" si="19"/>
        <v>16.857297029</v>
      </c>
      <c r="W94" s="71">
        <f t="shared" si="19"/>
        <v>0</v>
      </c>
      <c r="X94" s="71">
        <f t="shared" si="19"/>
        <v>0</v>
      </c>
      <c r="Y94" s="71">
        <f t="shared" si="19"/>
        <v>0</v>
      </c>
      <c r="Z94" s="71">
        <f t="shared" si="19"/>
        <v>0</v>
      </c>
      <c r="AA94" s="71">
        <f t="shared" si="19"/>
        <v>0</v>
      </c>
      <c r="AB94" s="71">
        <f t="shared" si="19"/>
        <v>0.066214915</v>
      </c>
      <c r="AC94" s="71">
        <f t="shared" si="19"/>
        <v>0</v>
      </c>
      <c r="AD94" s="71">
        <f t="shared" si="19"/>
        <v>0</v>
      </c>
      <c r="AE94" s="71">
        <f t="shared" si="19"/>
        <v>0</v>
      </c>
      <c r="AF94" s="71">
        <f t="shared" si="19"/>
        <v>0</v>
      </c>
      <c r="AG94" s="71">
        <f t="shared" si="19"/>
        <v>0</v>
      </c>
      <c r="AH94" s="71">
        <f t="shared" si="19"/>
        <v>0</v>
      </c>
      <c r="AI94" s="71">
        <f aca="true" t="shared" si="20" ref="AI94:BK94">SUM(AI87:AI93)</f>
        <v>0</v>
      </c>
      <c r="AJ94" s="71">
        <f t="shared" si="20"/>
        <v>0</v>
      </c>
      <c r="AK94" s="71">
        <f t="shared" si="20"/>
        <v>0</v>
      </c>
      <c r="AL94" s="71">
        <f t="shared" si="20"/>
        <v>0.044510854</v>
      </c>
      <c r="AM94" s="71">
        <f t="shared" si="20"/>
        <v>0</v>
      </c>
      <c r="AN94" s="71">
        <f t="shared" si="20"/>
        <v>0</v>
      </c>
      <c r="AO94" s="71">
        <f t="shared" si="20"/>
        <v>0</v>
      </c>
      <c r="AP94" s="71">
        <f t="shared" si="20"/>
        <v>0</v>
      </c>
      <c r="AQ94" s="71">
        <f t="shared" si="20"/>
        <v>0</v>
      </c>
      <c r="AR94" s="71">
        <f t="shared" si="20"/>
        <v>13.920042041</v>
      </c>
      <c r="AS94" s="71">
        <f t="shared" si="20"/>
        <v>0</v>
      </c>
      <c r="AT94" s="71">
        <f t="shared" si="20"/>
        <v>0</v>
      </c>
      <c r="AU94" s="71">
        <f t="shared" si="20"/>
        <v>0</v>
      </c>
      <c r="AV94" s="71">
        <f t="shared" si="20"/>
        <v>283.734277485</v>
      </c>
      <c r="AW94" s="71">
        <f t="shared" si="20"/>
        <v>91.85545747500001</v>
      </c>
      <c r="AX94" s="71">
        <f t="shared" si="20"/>
        <v>0</v>
      </c>
      <c r="AY94" s="71">
        <f t="shared" si="20"/>
        <v>0</v>
      </c>
      <c r="AZ94" s="71">
        <f t="shared" si="20"/>
        <v>479.81605776199996</v>
      </c>
      <c r="BA94" s="71">
        <f t="shared" si="20"/>
        <v>0</v>
      </c>
      <c r="BB94" s="71">
        <f t="shared" si="20"/>
        <v>0</v>
      </c>
      <c r="BC94" s="71">
        <f t="shared" si="20"/>
        <v>0</v>
      </c>
      <c r="BD94" s="71">
        <f t="shared" si="20"/>
        <v>0</v>
      </c>
      <c r="BE94" s="71">
        <f t="shared" si="20"/>
        <v>0</v>
      </c>
      <c r="BF94" s="71">
        <f t="shared" si="20"/>
        <v>97.051978885</v>
      </c>
      <c r="BG94" s="71">
        <f t="shared" si="20"/>
        <v>6.440496037999999</v>
      </c>
      <c r="BH94" s="71">
        <f t="shared" si="20"/>
        <v>0</v>
      </c>
      <c r="BI94" s="71">
        <f t="shared" si="20"/>
        <v>0</v>
      </c>
      <c r="BJ94" s="71">
        <f t="shared" si="20"/>
        <v>40.904639661000004</v>
      </c>
      <c r="BK94" s="114">
        <f t="shared" si="20"/>
        <v>2037.6809803219999</v>
      </c>
      <c r="BL94" s="86"/>
    </row>
    <row r="95" spans="1:64" ht="4.5" customHeight="1">
      <c r="A95" s="10"/>
      <c r="B95" s="20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4"/>
      <c r="BL95" s="86"/>
    </row>
    <row r="96" spans="1:66" ht="12.75">
      <c r="A96" s="31"/>
      <c r="B96" s="102" t="s">
        <v>88</v>
      </c>
      <c r="C96" s="44">
        <f aca="true" t="shared" si="21" ref="C96:AH96">+C94++C70+C65+C38+C83</f>
        <v>0</v>
      </c>
      <c r="D96" s="73">
        <f t="shared" si="21"/>
        <v>3986.528039195</v>
      </c>
      <c r="E96" s="73">
        <f t="shared" si="21"/>
        <v>0</v>
      </c>
      <c r="F96" s="73">
        <f t="shared" si="21"/>
        <v>0</v>
      </c>
      <c r="G96" s="73">
        <f t="shared" si="21"/>
        <v>0</v>
      </c>
      <c r="H96" s="73">
        <f t="shared" si="21"/>
        <v>4885.347593227999</v>
      </c>
      <c r="I96" s="73">
        <f t="shared" si="21"/>
        <v>20549.670225952003</v>
      </c>
      <c r="J96" s="73">
        <f t="shared" si="21"/>
        <v>1214.0799854950003</v>
      </c>
      <c r="K96" s="73">
        <f t="shared" si="21"/>
        <v>6.039285822</v>
      </c>
      <c r="L96" s="73">
        <f t="shared" si="21"/>
        <v>8543.821163044002</v>
      </c>
      <c r="M96" s="73">
        <f t="shared" si="21"/>
        <v>0</v>
      </c>
      <c r="N96" s="73">
        <f t="shared" si="21"/>
        <v>0</v>
      </c>
      <c r="O96" s="73">
        <f t="shared" si="21"/>
        <v>0</v>
      </c>
      <c r="P96" s="73">
        <f t="shared" si="21"/>
        <v>0</v>
      </c>
      <c r="Q96" s="73">
        <f t="shared" si="21"/>
        <v>0</v>
      </c>
      <c r="R96" s="73">
        <f t="shared" si="21"/>
        <v>2219.25919247</v>
      </c>
      <c r="S96" s="73">
        <f t="shared" si="21"/>
        <v>684.889962151</v>
      </c>
      <c r="T96" s="73">
        <f t="shared" si="21"/>
        <v>81.861811111</v>
      </c>
      <c r="U96" s="73">
        <f t="shared" si="21"/>
        <v>0</v>
      </c>
      <c r="V96" s="73">
        <f t="shared" si="21"/>
        <v>725.958727804</v>
      </c>
      <c r="W96" s="73">
        <f t="shared" si="21"/>
        <v>0</v>
      </c>
      <c r="X96" s="73">
        <f t="shared" si="21"/>
        <v>0</v>
      </c>
      <c r="Y96" s="73">
        <f t="shared" si="21"/>
        <v>0</v>
      </c>
      <c r="Z96" s="73">
        <f t="shared" si="21"/>
        <v>0</v>
      </c>
      <c r="AA96" s="73">
        <f t="shared" si="21"/>
        <v>0</v>
      </c>
      <c r="AB96" s="73">
        <f t="shared" si="21"/>
        <v>12.970992651</v>
      </c>
      <c r="AC96" s="73">
        <f t="shared" si="21"/>
        <v>43.396884275</v>
      </c>
      <c r="AD96" s="73">
        <f t="shared" si="21"/>
        <v>0</v>
      </c>
      <c r="AE96" s="73">
        <f t="shared" si="21"/>
        <v>0</v>
      </c>
      <c r="AF96" s="73">
        <f t="shared" si="21"/>
        <v>1.035253726</v>
      </c>
      <c r="AG96" s="73">
        <f t="shared" si="21"/>
        <v>0</v>
      </c>
      <c r="AH96" s="73">
        <f t="shared" si="21"/>
        <v>0</v>
      </c>
      <c r="AI96" s="73">
        <f aca="true" t="shared" si="22" ref="AI96:BJ96">+AI94++AI70+AI65+AI38+AI83</f>
        <v>0</v>
      </c>
      <c r="AJ96" s="73">
        <f t="shared" si="22"/>
        <v>0</v>
      </c>
      <c r="AK96" s="73">
        <f t="shared" si="22"/>
        <v>0</v>
      </c>
      <c r="AL96" s="73">
        <f t="shared" si="22"/>
        <v>7.739956887000001</v>
      </c>
      <c r="AM96" s="73">
        <f t="shared" si="22"/>
        <v>0</v>
      </c>
      <c r="AN96" s="73">
        <f t="shared" si="22"/>
        <v>0</v>
      </c>
      <c r="AO96" s="73">
        <f t="shared" si="22"/>
        <v>0</v>
      </c>
      <c r="AP96" s="73">
        <f t="shared" si="22"/>
        <v>0.15777978900000003</v>
      </c>
      <c r="AQ96" s="73">
        <f t="shared" si="22"/>
        <v>0.073214033</v>
      </c>
      <c r="AR96" s="73">
        <f t="shared" si="22"/>
        <v>16.057269547</v>
      </c>
      <c r="AS96" s="73">
        <f t="shared" si="22"/>
        <v>0</v>
      </c>
      <c r="AT96" s="73">
        <f t="shared" si="22"/>
        <v>0</v>
      </c>
      <c r="AU96" s="73">
        <f t="shared" si="22"/>
        <v>0</v>
      </c>
      <c r="AV96" s="73">
        <f t="shared" si="22"/>
        <v>23591.377552044</v>
      </c>
      <c r="AW96" s="73">
        <f t="shared" si="22"/>
        <v>9189.366373075</v>
      </c>
      <c r="AX96" s="73">
        <f t="shared" si="22"/>
        <v>30.462099166</v>
      </c>
      <c r="AY96" s="73">
        <f t="shared" si="22"/>
        <v>0</v>
      </c>
      <c r="AZ96" s="73">
        <f t="shared" si="22"/>
        <v>25738.533023179003</v>
      </c>
      <c r="BA96" s="73">
        <f t="shared" si="22"/>
        <v>0</v>
      </c>
      <c r="BB96" s="73">
        <f t="shared" si="22"/>
        <v>0</v>
      </c>
      <c r="BC96" s="73">
        <f t="shared" si="22"/>
        <v>0</v>
      </c>
      <c r="BD96" s="73">
        <f t="shared" si="22"/>
        <v>0</v>
      </c>
      <c r="BE96" s="73">
        <f t="shared" si="22"/>
        <v>0</v>
      </c>
      <c r="BF96" s="73">
        <f t="shared" si="22"/>
        <v>8870.936642244</v>
      </c>
      <c r="BG96" s="73">
        <f t="shared" si="22"/>
        <v>695.2426822230001</v>
      </c>
      <c r="BH96" s="73">
        <f t="shared" si="22"/>
        <v>43.119674085</v>
      </c>
      <c r="BI96" s="73">
        <f t="shared" si="22"/>
        <v>0</v>
      </c>
      <c r="BJ96" s="73">
        <f t="shared" si="22"/>
        <v>3681.2631328831176</v>
      </c>
      <c r="BK96" s="115">
        <f>+BK94++BK70+BK65+BK38+BK83</f>
        <v>114819.18851607911</v>
      </c>
      <c r="BL96" s="86"/>
      <c r="BM96" s="86"/>
      <c r="BN96" s="86"/>
    </row>
    <row r="97" spans="1:63" ht="4.5" customHeight="1">
      <c r="A97" s="10"/>
      <c r="B97" s="10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4"/>
    </row>
    <row r="98" spans="1:63" ht="14.25" customHeight="1">
      <c r="A98" s="10" t="s">
        <v>5</v>
      </c>
      <c r="B98" s="104" t="s">
        <v>24</v>
      </c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3"/>
      <c r="BK98" s="124"/>
    </row>
    <row r="99" spans="1:63" ht="14.25" customHeight="1">
      <c r="A99" s="27"/>
      <c r="B99" s="104"/>
      <c r="C99" s="47">
        <v>0</v>
      </c>
      <c r="D99" s="45">
        <v>0</v>
      </c>
      <c r="E99" s="40">
        <v>0</v>
      </c>
      <c r="F99" s="40">
        <v>0</v>
      </c>
      <c r="G99" s="46">
        <v>0</v>
      </c>
      <c r="H99" s="63">
        <v>0</v>
      </c>
      <c r="I99" s="40">
        <v>0</v>
      </c>
      <c r="J99" s="40">
        <v>0</v>
      </c>
      <c r="K99" s="40">
        <v>0</v>
      </c>
      <c r="L99" s="46">
        <v>0</v>
      </c>
      <c r="M99" s="63">
        <v>0</v>
      </c>
      <c r="N99" s="45">
        <v>0</v>
      </c>
      <c r="O99" s="40">
        <v>0</v>
      </c>
      <c r="P99" s="40">
        <v>0</v>
      </c>
      <c r="Q99" s="46">
        <v>0</v>
      </c>
      <c r="R99" s="63">
        <v>0</v>
      </c>
      <c r="S99" s="40">
        <v>0</v>
      </c>
      <c r="T99" s="40">
        <v>0</v>
      </c>
      <c r="U99" s="40">
        <v>0</v>
      </c>
      <c r="V99" s="46">
        <v>0</v>
      </c>
      <c r="W99" s="63">
        <v>0</v>
      </c>
      <c r="X99" s="40">
        <v>0</v>
      </c>
      <c r="Y99" s="40">
        <v>0</v>
      </c>
      <c r="Z99" s="40">
        <v>0</v>
      </c>
      <c r="AA99" s="46">
        <v>0</v>
      </c>
      <c r="AB99" s="63">
        <v>0</v>
      </c>
      <c r="AC99" s="40">
        <v>0</v>
      </c>
      <c r="AD99" s="40">
        <v>0</v>
      </c>
      <c r="AE99" s="40">
        <v>0</v>
      </c>
      <c r="AF99" s="46">
        <v>0</v>
      </c>
      <c r="AG99" s="63">
        <v>0</v>
      </c>
      <c r="AH99" s="40">
        <v>0</v>
      </c>
      <c r="AI99" s="40">
        <v>0</v>
      </c>
      <c r="AJ99" s="40">
        <v>0</v>
      </c>
      <c r="AK99" s="46">
        <v>0</v>
      </c>
      <c r="AL99" s="63">
        <v>0</v>
      </c>
      <c r="AM99" s="40">
        <v>0</v>
      </c>
      <c r="AN99" s="40">
        <v>0</v>
      </c>
      <c r="AO99" s="40">
        <v>0</v>
      </c>
      <c r="AP99" s="46">
        <v>0</v>
      </c>
      <c r="AQ99" s="63">
        <v>0</v>
      </c>
      <c r="AR99" s="45">
        <v>0</v>
      </c>
      <c r="AS99" s="40">
        <v>0</v>
      </c>
      <c r="AT99" s="40">
        <v>0</v>
      </c>
      <c r="AU99" s="46">
        <v>0</v>
      </c>
      <c r="AV99" s="63">
        <v>0</v>
      </c>
      <c r="AW99" s="40">
        <v>0</v>
      </c>
      <c r="AX99" s="40">
        <v>0</v>
      </c>
      <c r="AY99" s="40">
        <v>0</v>
      </c>
      <c r="AZ99" s="46">
        <v>0</v>
      </c>
      <c r="BA99" s="38">
        <v>0</v>
      </c>
      <c r="BB99" s="39">
        <v>0</v>
      </c>
      <c r="BC99" s="38">
        <v>0</v>
      </c>
      <c r="BD99" s="38">
        <v>0</v>
      </c>
      <c r="BE99" s="41">
        <v>0</v>
      </c>
      <c r="BF99" s="38">
        <v>0</v>
      </c>
      <c r="BG99" s="39">
        <v>0</v>
      </c>
      <c r="BH99" s="38">
        <v>0</v>
      </c>
      <c r="BI99" s="38">
        <v>0</v>
      </c>
      <c r="BJ99" s="41">
        <v>0</v>
      </c>
      <c r="BK99" s="80">
        <f>SUM(C99:BJ99)</f>
        <v>0</v>
      </c>
    </row>
    <row r="100" spans="1:63" ht="13.5" thickBot="1">
      <c r="A100" s="35"/>
      <c r="B100" s="105" t="s">
        <v>74</v>
      </c>
      <c r="C100" s="116">
        <f>SUM(C99)</f>
        <v>0</v>
      </c>
      <c r="D100" s="117">
        <f aca="true" t="shared" si="23" ref="D100:BK100">SUM(D99)</f>
        <v>0</v>
      </c>
      <c r="E100" s="117">
        <f t="shared" si="23"/>
        <v>0</v>
      </c>
      <c r="F100" s="117">
        <f t="shared" si="23"/>
        <v>0</v>
      </c>
      <c r="G100" s="118">
        <f t="shared" si="23"/>
        <v>0</v>
      </c>
      <c r="H100" s="119">
        <f t="shared" si="23"/>
        <v>0</v>
      </c>
      <c r="I100" s="117">
        <f t="shared" si="23"/>
        <v>0</v>
      </c>
      <c r="J100" s="117">
        <f t="shared" si="23"/>
        <v>0</v>
      </c>
      <c r="K100" s="117">
        <f t="shared" si="23"/>
        <v>0</v>
      </c>
      <c r="L100" s="118">
        <f t="shared" si="23"/>
        <v>0</v>
      </c>
      <c r="M100" s="119">
        <f t="shared" si="23"/>
        <v>0</v>
      </c>
      <c r="N100" s="117">
        <f t="shared" si="23"/>
        <v>0</v>
      </c>
      <c r="O100" s="117">
        <f t="shared" si="23"/>
        <v>0</v>
      </c>
      <c r="P100" s="117">
        <f t="shared" si="23"/>
        <v>0</v>
      </c>
      <c r="Q100" s="118">
        <f t="shared" si="23"/>
        <v>0</v>
      </c>
      <c r="R100" s="119">
        <f t="shared" si="23"/>
        <v>0</v>
      </c>
      <c r="S100" s="117">
        <f t="shared" si="23"/>
        <v>0</v>
      </c>
      <c r="T100" s="117">
        <f t="shared" si="23"/>
        <v>0</v>
      </c>
      <c r="U100" s="117">
        <f t="shared" si="23"/>
        <v>0</v>
      </c>
      <c r="V100" s="118">
        <f t="shared" si="23"/>
        <v>0</v>
      </c>
      <c r="W100" s="119">
        <f t="shared" si="23"/>
        <v>0</v>
      </c>
      <c r="X100" s="117">
        <f t="shared" si="23"/>
        <v>0</v>
      </c>
      <c r="Y100" s="117">
        <f t="shared" si="23"/>
        <v>0</v>
      </c>
      <c r="Z100" s="117">
        <f t="shared" si="23"/>
        <v>0</v>
      </c>
      <c r="AA100" s="118">
        <f t="shared" si="23"/>
        <v>0</v>
      </c>
      <c r="AB100" s="119">
        <f t="shared" si="23"/>
        <v>0</v>
      </c>
      <c r="AC100" s="117">
        <f t="shared" si="23"/>
        <v>0</v>
      </c>
      <c r="AD100" s="117">
        <f t="shared" si="23"/>
        <v>0</v>
      </c>
      <c r="AE100" s="117">
        <f t="shared" si="23"/>
        <v>0</v>
      </c>
      <c r="AF100" s="118">
        <f t="shared" si="23"/>
        <v>0</v>
      </c>
      <c r="AG100" s="119">
        <f t="shared" si="23"/>
        <v>0</v>
      </c>
      <c r="AH100" s="117">
        <f t="shared" si="23"/>
        <v>0</v>
      </c>
      <c r="AI100" s="117">
        <f t="shared" si="23"/>
        <v>0</v>
      </c>
      <c r="AJ100" s="117">
        <f t="shared" si="23"/>
        <v>0</v>
      </c>
      <c r="AK100" s="118">
        <f t="shared" si="23"/>
        <v>0</v>
      </c>
      <c r="AL100" s="119">
        <f t="shared" si="23"/>
        <v>0</v>
      </c>
      <c r="AM100" s="117">
        <f t="shared" si="23"/>
        <v>0</v>
      </c>
      <c r="AN100" s="117">
        <f t="shared" si="23"/>
        <v>0</v>
      </c>
      <c r="AO100" s="117">
        <f t="shared" si="23"/>
        <v>0</v>
      </c>
      <c r="AP100" s="118">
        <f t="shared" si="23"/>
        <v>0</v>
      </c>
      <c r="AQ100" s="119">
        <f t="shared" si="23"/>
        <v>0</v>
      </c>
      <c r="AR100" s="117">
        <f t="shared" si="23"/>
        <v>0</v>
      </c>
      <c r="AS100" s="117">
        <f t="shared" si="23"/>
        <v>0</v>
      </c>
      <c r="AT100" s="117">
        <f t="shared" si="23"/>
        <v>0</v>
      </c>
      <c r="AU100" s="118">
        <f t="shared" si="23"/>
        <v>0</v>
      </c>
      <c r="AV100" s="119">
        <f t="shared" si="23"/>
        <v>0</v>
      </c>
      <c r="AW100" s="117">
        <f t="shared" si="23"/>
        <v>0</v>
      </c>
      <c r="AX100" s="117">
        <f t="shared" si="23"/>
        <v>0</v>
      </c>
      <c r="AY100" s="117">
        <f t="shared" si="23"/>
        <v>0</v>
      </c>
      <c r="AZ100" s="118">
        <f t="shared" si="23"/>
        <v>0</v>
      </c>
      <c r="BA100" s="116">
        <f t="shared" si="23"/>
        <v>0</v>
      </c>
      <c r="BB100" s="117">
        <f t="shared" si="23"/>
        <v>0</v>
      </c>
      <c r="BC100" s="117">
        <f t="shared" si="23"/>
        <v>0</v>
      </c>
      <c r="BD100" s="117">
        <f t="shared" si="23"/>
        <v>0</v>
      </c>
      <c r="BE100" s="120">
        <f t="shared" si="23"/>
        <v>0</v>
      </c>
      <c r="BF100" s="119">
        <f t="shared" si="23"/>
        <v>0</v>
      </c>
      <c r="BG100" s="117">
        <f t="shared" si="23"/>
        <v>0</v>
      </c>
      <c r="BH100" s="117">
        <f t="shared" si="23"/>
        <v>0</v>
      </c>
      <c r="BI100" s="117">
        <f t="shared" si="23"/>
        <v>0</v>
      </c>
      <c r="BJ100" s="118">
        <f t="shared" si="23"/>
        <v>0</v>
      </c>
      <c r="BK100" s="121">
        <f t="shared" si="23"/>
        <v>0</v>
      </c>
    </row>
    <row r="101" spans="1:63" ht="6" customHeight="1">
      <c r="A101" s="3"/>
      <c r="B101" s="15"/>
      <c r="C101" s="23"/>
      <c r="D101" s="29"/>
      <c r="E101" s="23"/>
      <c r="F101" s="23"/>
      <c r="G101" s="23"/>
      <c r="H101" s="23"/>
      <c r="I101" s="23"/>
      <c r="J101" s="23"/>
      <c r="K101" s="23"/>
      <c r="L101" s="23"/>
      <c r="M101" s="23"/>
      <c r="N101" s="29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9"/>
      <c r="AS101" s="23"/>
      <c r="AT101" s="23"/>
      <c r="AU101" s="23"/>
      <c r="AV101" s="23"/>
      <c r="AW101" s="23"/>
      <c r="AX101" s="23"/>
      <c r="AY101" s="23"/>
      <c r="AZ101" s="23"/>
      <c r="BA101" s="23"/>
      <c r="BB101" s="29"/>
      <c r="BC101" s="23"/>
      <c r="BD101" s="23"/>
      <c r="BE101" s="23"/>
      <c r="BF101" s="23"/>
      <c r="BG101" s="29"/>
      <c r="BH101" s="23"/>
      <c r="BI101" s="23"/>
      <c r="BJ101" s="23"/>
      <c r="BK101" s="25"/>
    </row>
    <row r="102" spans="1:63" ht="12.75">
      <c r="A102" s="3"/>
      <c r="B102" s="3" t="s">
        <v>104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6" t="s">
        <v>89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1:63" ht="12.75">
      <c r="A103" s="3"/>
      <c r="B103" s="3" t="s">
        <v>105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3:63" ht="12.75"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91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 t="s">
        <v>96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92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2:63" ht="12.75">
      <c r="B106" s="3" t="s">
        <v>97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93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7" spans="2:63" ht="12.75"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37" t="s">
        <v>94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10" ht="12.75">
      <c r="BJ110" s="86"/>
    </row>
    <row r="112" spans="3:63" ht="12.7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</row>
    <row r="115" spans="4:63" ht="12.75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2:BK22"/>
    <mergeCell ref="C25:BK2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1:BK41"/>
    <mergeCell ref="M3:V3"/>
    <mergeCell ref="C12:BK12"/>
    <mergeCell ref="C16:BK16"/>
    <mergeCell ref="C19:BK19"/>
    <mergeCell ref="C86:BK86"/>
    <mergeCell ref="C42:BK42"/>
    <mergeCell ref="C39:BK39"/>
    <mergeCell ref="C45:BK45"/>
    <mergeCell ref="C66:BK66"/>
    <mergeCell ref="C67:BK67"/>
    <mergeCell ref="C71:BK71"/>
    <mergeCell ref="C95:BK95"/>
    <mergeCell ref="A1:A5"/>
    <mergeCell ref="C68:BK68"/>
    <mergeCell ref="C97:BK97"/>
    <mergeCell ref="C98:BK98"/>
    <mergeCell ref="C72:BK72"/>
    <mergeCell ref="C73:BK73"/>
    <mergeCell ref="C76:BK76"/>
    <mergeCell ref="C84:BK84"/>
    <mergeCell ref="C85:BK8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L42" sqref="L4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5" max="55" width="16.57421875" style="0" customWidth="1"/>
  </cols>
  <sheetData>
    <row r="2" spans="2:12" ht="12.75">
      <c r="B2" s="157" t="s">
        <v>157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124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0.008545801</v>
      </c>
      <c r="E5" s="84">
        <v>0.05789601</v>
      </c>
      <c r="F5" s="84">
        <v>5.202618749</v>
      </c>
      <c r="G5" s="84">
        <v>0.214958173</v>
      </c>
      <c r="H5" s="84">
        <v>0.066595969</v>
      </c>
      <c r="I5" s="84">
        <v>0</v>
      </c>
      <c r="J5" s="74">
        <v>0</v>
      </c>
      <c r="K5" s="79">
        <v>5.550614702</v>
      </c>
      <c r="L5" s="84">
        <v>0</v>
      </c>
    </row>
    <row r="6" spans="2:12" ht="12.75">
      <c r="B6" s="11">
        <v>2</v>
      </c>
      <c r="C6" s="13" t="s">
        <v>34</v>
      </c>
      <c r="D6" s="84">
        <v>108.250582383</v>
      </c>
      <c r="E6" s="84">
        <v>105.516967642</v>
      </c>
      <c r="F6" s="84">
        <v>1311.992303251</v>
      </c>
      <c r="G6" s="84">
        <v>109.916075262</v>
      </c>
      <c r="H6" s="84">
        <v>19.289591262</v>
      </c>
      <c r="I6" s="84">
        <v>0</v>
      </c>
      <c r="J6" s="74">
        <v>4.517478618971061</v>
      </c>
      <c r="K6" s="79">
        <v>1659.4829984189712</v>
      </c>
      <c r="L6" s="84">
        <v>0</v>
      </c>
    </row>
    <row r="7" spans="2:12" ht="12.75">
      <c r="B7" s="11">
        <v>3</v>
      </c>
      <c r="C7" s="12" t="s">
        <v>35</v>
      </c>
      <c r="D7" s="84">
        <v>4.786333918</v>
      </c>
      <c r="E7" s="84">
        <v>0.284941279</v>
      </c>
      <c r="F7" s="84">
        <v>10.503557697</v>
      </c>
      <c r="G7" s="84">
        <v>0.239043466</v>
      </c>
      <c r="H7" s="84">
        <v>0.049204966</v>
      </c>
      <c r="I7" s="84">
        <v>0</v>
      </c>
      <c r="J7" s="74">
        <v>0</v>
      </c>
      <c r="K7" s="79">
        <v>15.863081326</v>
      </c>
      <c r="L7" s="84">
        <v>0</v>
      </c>
    </row>
    <row r="8" spans="2:12" ht="12.75">
      <c r="B8" s="11">
        <v>4</v>
      </c>
      <c r="C8" s="13" t="s">
        <v>36</v>
      </c>
      <c r="D8" s="84">
        <v>18.458124186</v>
      </c>
      <c r="E8" s="84">
        <v>59.568793094</v>
      </c>
      <c r="F8" s="84">
        <v>513.683734394</v>
      </c>
      <c r="G8" s="84">
        <v>22.486123623</v>
      </c>
      <c r="H8" s="84">
        <v>10.251425658</v>
      </c>
      <c r="I8" s="84">
        <v>0</v>
      </c>
      <c r="J8" s="74">
        <v>0.15001030007986027</v>
      </c>
      <c r="K8" s="79">
        <v>624.59821125508</v>
      </c>
      <c r="L8" s="84">
        <v>0</v>
      </c>
    </row>
    <row r="9" spans="2:12" ht="12.75">
      <c r="B9" s="11">
        <v>5</v>
      </c>
      <c r="C9" s="13" t="s">
        <v>37</v>
      </c>
      <c r="D9" s="84">
        <v>35.238963668</v>
      </c>
      <c r="E9" s="84">
        <v>52.477484003</v>
      </c>
      <c r="F9" s="84">
        <v>728.783647314</v>
      </c>
      <c r="G9" s="84">
        <v>56.306139921</v>
      </c>
      <c r="H9" s="84">
        <v>9.544875969</v>
      </c>
      <c r="I9" s="84">
        <v>0</v>
      </c>
      <c r="J9" s="74">
        <v>0.08967453936805349</v>
      </c>
      <c r="K9" s="79">
        <v>882.440785414368</v>
      </c>
      <c r="L9" s="84">
        <v>0</v>
      </c>
    </row>
    <row r="10" spans="2:12" ht="12.75">
      <c r="B10" s="11">
        <v>6</v>
      </c>
      <c r="C10" s="13" t="s">
        <v>38</v>
      </c>
      <c r="D10" s="84">
        <v>6.131369017</v>
      </c>
      <c r="E10" s="84">
        <v>39.63502449</v>
      </c>
      <c r="F10" s="84">
        <v>267.998443011</v>
      </c>
      <c r="G10" s="84">
        <v>23.32540189</v>
      </c>
      <c r="H10" s="84">
        <v>36.766487027</v>
      </c>
      <c r="I10" s="84">
        <v>0</v>
      </c>
      <c r="J10" s="74">
        <v>0.0008581973751901132</v>
      </c>
      <c r="K10" s="79">
        <v>373.85758363237517</v>
      </c>
      <c r="L10" s="84">
        <v>0</v>
      </c>
    </row>
    <row r="11" spans="2:12" ht="12.75">
      <c r="B11" s="11">
        <v>7</v>
      </c>
      <c r="C11" s="13" t="s">
        <v>39</v>
      </c>
      <c r="D11" s="84">
        <v>26.663312514</v>
      </c>
      <c r="E11" s="84">
        <v>42.897970236</v>
      </c>
      <c r="F11" s="84">
        <v>526.077792795</v>
      </c>
      <c r="G11" s="84">
        <v>70.252497578</v>
      </c>
      <c r="H11" s="84">
        <v>9.131558892</v>
      </c>
      <c r="I11" s="84">
        <v>0</v>
      </c>
      <c r="J11" s="74">
        <v>0.6475927046978593</v>
      </c>
      <c r="K11" s="79">
        <v>675.670724719698</v>
      </c>
      <c r="L11" s="84">
        <v>0</v>
      </c>
    </row>
    <row r="12" spans="2:12" ht="12.75">
      <c r="B12" s="11">
        <v>8</v>
      </c>
      <c r="C12" s="12" t="s">
        <v>40</v>
      </c>
      <c r="D12" s="84">
        <v>0.228288993</v>
      </c>
      <c r="E12" s="84">
        <v>10.241485407</v>
      </c>
      <c r="F12" s="84">
        <v>20.69931162</v>
      </c>
      <c r="G12" s="84">
        <v>2.22327516</v>
      </c>
      <c r="H12" s="84">
        <v>0.171125393</v>
      </c>
      <c r="I12" s="84">
        <v>0</v>
      </c>
      <c r="J12" s="74">
        <v>0.0075203567540702695</v>
      </c>
      <c r="K12" s="79">
        <v>33.57100692975407</v>
      </c>
      <c r="L12" s="84">
        <v>0</v>
      </c>
    </row>
    <row r="13" spans="2:12" ht="12.75">
      <c r="B13" s="11">
        <v>9</v>
      </c>
      <c r="C13" s="12" t="s">
        <v>41</v>
      </c>
      <c r="D13" s="84">
        <v>0.065412842</v>
      </c>
      <c r="E13" s="84">
        <v>0.913140557</v>
      </c>
      <c r="F13" s="84">
        <v>13.095984078</v>
      </c>
      <c r="G13" s="84">
        <v>1.002347455</v>
      </c>
      <c r="H13" s="84">
        <v>0.029334776</v>
      </c>
      <c r="I13" s="84">
        <v>0</v>
      </c>
      <c r="J13" s="74">
        <v>0</v>
      </c>
      <c r="K13" s="79">
        <v>15.106219708000001</v>
      </c>
      <c r="L13" s="84">
        <v>0</v>
      </c>
    </row>
    <row r="14" spans="2:12" ht="12.75">
      <c r="B14" s="11">
        <v>10</v>
      </c>
      <c r="C14" s="13" t="s">
        <v>42</v>
      </c>
      <c r="D14" s="84">
        <v>19.234806546</v>
      </c>
      <c r="E14" s="84">
        <v>223.861045182</v>
      </c>
      <c r="F14" s="84">
        <v>700.459724992</v>
      </c>
      <c r="G14" s="84">
        <v>107.995981794</v>
      </c>
      <c r="H14" s="84">
        <v>6.253451311</v>
      </c>
      <c r="I14" s="84">
        <v>0</v>
      </c>
      <c r="J14" s="74">
        <v>0.052893103584089475</v>
      </c>
      <c r="K14" s="79">
        <v>1057.857902928584</v>
      </c>
      <c r="L14" s="84">
        <v>0</v>
      </c>
    </row>
    <row r="15" spans="2:12" ht="12.75">
      <c r="B15" s="11">
        <v>11</v>
      </c>
      <c r="C15" s="13" t="s">
        <v>43</v>
      </c>
      <c r="D15" s="84">
        <v>253.75020954</v>
      </c>
      <c r="E15" s="84">
        <v>825.328621848</v>
      </c>
      <c r="F15" s="84">
        <v>6010.163511665</v>
      </c>
      <c r="G15" s="84">
        <v>805.721272512</v>
      </c>
      <c r="H15" s="84">
        <v>104.74688538</v>
      </c>
      <c r="I15" s="84">
        <v>0</v>
      </c>
      <c r="J15" s="74">
        <v>86.03261732126671</v>
      </c>
      <c r="K15" s="79">
        <v>8085.743118266268</v>
      </c>
      <c r="L15" s="84">
        <v>0</v>
      </c>
    </row>
    <row r="16" spans="2:12" ht="12.75">
      <c r="B16" s="11">
        <v>12</v>
      </c>
      <c r="C16" s="13" t="s">
        <v>44</v>
      </c>
      <c r="D16" s="84">
        <v>1067.470931714</v>
      </c>
      <c r="E16" s="84">
        <v>2344.804153547</v>
      </c>
      <c r="F16" s="84">
        <v>1876.204702751</v>
      </c>
      <c r="G16" s="84">
        <v>151.721693681</v>
      </c>
      <c r="H16" s="84">
        <v>54.509377887</v>
      </c>
      <c r="I16" s="84">
        <v>0</v>
      </c>
      <c r="J16" s="74">
        <v>1.9277882554910972</v>
      </c>
      <c r="K16" s="79">
        <v>5496.638647835491</v>
      </c>
      <c r="L16" s="84">
        <v>0</v>
      </c>
    </row>
    <row r="17" spans="2:12" ht="12.75">
      <c r="B17" s="11">
        <v>13</v>
      </c>
      <c r="C17" s="13" t="s">
        <v>45</v>
      </c>
      <c r="D17" s="84">
        <v>1.808518318</v>
      </c>
      <c r="E17" s="84">
        <v>4.815534694</v>
      </c>
      <c r="F17" s="84">
        <v>107.172332798</v>
      </c>
      <c r="G17" s="84">
        <v>5.421666727</v>
      </c>
      <c r="H17" s="84">
        <v>1.92088854</v>
      </c>
      <c r="I17" s="84">
        <v>0</v>
      </c>
      <c r="J17" s="74">
        <v>0.12094063558012352</v>
      </c>
      <c r="K17" s="79">
        <v>121.25988171258012</v>
      </c>
      <c r="L17" s="84">
        <v>0</v>
      </c>
    </row>
    <row r="18" spans="2:12" ht="12.75">
      <c r="B18" s="11">
        <v>14</v>
      </c>
      <c r="C18" s="13" t="s">
        <v>46</v>
      </c>
      <c r="D18" s="84">
        <v>0.438992257</v>
      </c>
      <c r="E18" s="84">
        <v>1.973733337</v>
      </c>
      <c r="F18" s="84">
        <v>58.609837048</v>
      </c>
      <c r="G18" s="84">
        <v>2.431535337</v>
      </c>
      <c r="H18" s="84">
        <v>1.086952399</v>
      </c>
      <c r="I18" s="84">
        <v>0</v>
      </c>
      <c r="J18" s="74">
        <v>0</v>
      </c>
      <c r="K18" s="79">
        <v>64.54105037800001</v>
      </c>
      <c r="L18" s="84">
        <v>0</v>
      </c>
    </row>
    <row r="19" spans="2:12" ht="12.75">
      <c r="B19" s="11">
        <v>15</v>
      </c>
      <c r="C19" s="13" t="s">
        <v>47</v>
      </c>
      <c r="D19" s="84">
        <v>33.010746054</v>
      </c>
      <c r="E19" s="84">
        <v>61.462864578</v>
      </c>
      <c r="F19" s="84">
        <v>904.027979803</v>
      </c>
      <c r="G19" s="84">
        <v>111.509886255</v>
      </c>
      <c r="H19" s="84">
        <v>11.470256538</v>
      </c>
      <c r="I19" s="84">
        <v>0</v>
      </c>
      <c r="J19" s="74">
        <v>0.02328254297300304</v>
      </c>
      <c r="K19" s="79">
        <v>1121.5050157709732</v>
      </c>
      <c r="L19" s="84">
        <v>0</v>
      </c>
    </row>
    <row r="20" spans="2:12" ht="12.75">
      <c r="B20" s="11">
        <v>16</v>
      </c>
      <c r="C20" s="13" t="s">
        <v>48</v>
      </c>
      <c r="D20" s="84">
        <v>1883.397445803</v>
      </c>
      <c r="E20" s="84">
        <v>1274.505671899</v>
      </c>
      <c r="F20" s="84">
        <v>5608.07711648</v>
      </c>
      <c r="G20" s="84">
        <v>377.263861488</v>
      </c>
      <c r="H20" s="84">
        <v>130.463806392</v>
      </c>
      <c r="I20" s="84">
        <v>0</v>
      </c>
      <c r="J20" s="74">
        <v>9.871486421623505</v>
      </c>
      <c r="K20" s="79">
        <v>9283.579388483622</v>
      </c>
      <c r="L20" s="84">
        <v>0</v>
      </c>
    </row>
    <row r="21" spans="2:12" ht="12.75">
      <c r="B21" s="11">
        <v>17</v>
      </c>
      <c r="C21" s="12" t="s">
        <v>49</v>
      </c>
      <c r="D21" s="84">
        <v>69.351003556</v>
      </c>
      <c r="E21" s="84">
        <v>116.731181964</v>
      </c>
      <c r="F21" s="84">
        <v>1229.654390924</v>
      </c>
      <c r="G21" s="84">
        <v>98.877626797</v>
      </c>
      <c r="H21" s="84">
        <v>20.282879578</v>
      </c>
      <c r="I21" s="84">
        <v>0</v>
      </c>
      <c r="J21" s="74">
        <v>1.6960441177715786</v>
      </c>
      <c r="K21" s="79">
        <v>1536.5931269367713</v>
      </c>
      <c r="L21" s="84">
        <v>0</v>
      </c>
    </row>
    <row r="22" spans="2:12" ht="12.75">
      <c r="B22" s="11">
        <v>18</v>
      </c>
      <c r="C22" s="13" t="s">
        <v>50</v>
      </c>
      <c r="D22" s="84">
        <v>0.000175649</v>
      </c>
      <c r="E22" s="84">
        <v>0</v>
      </c>
      <c r="F22" s="84">
        <v>0.592566504</v>
      </c>
      <c r="G22" s="84">
        <v>0.005038594</v>
      </c>
      <c r="H22" s="84">
        <v>0.038032507</v>
      </c>
      <c r="I22" s="84">
        <v>0</v>
      </c>
      <c r="J22" s="74">
        <v>0</v>
      </c>
      <c r="K22" s="79">
        <v>0.635813254</v>
      </c>
      <c r="L22" s="84">
        <v>0</v>
      </c>
    </row>
    <row r="23" spans="2:12" ht="12.75">
      <c r="B23" s="11">
        <v>19</v>
      </c>
      <c r="C23" s="13" t="s">
        <v>51</v>
      </c>
      <c r="D23" s="84">
        <v>157.912351421</v>
      </c>
      <c r="E23" s="84">
        <v>114.908275443</v>
      </c>
      <c r="F23" s="84">
        <v>1356.830537955</v>
      </c>
      <c r="G23" s="84">
        <v>148.89288569</v>
      </c>
      <c r="H23" s="84">
        <v>18.346321597</v>
      </c>
      <c r="I23" s="84">
        <v>0</v>
      </c>
      <c r="J23" s="74">
        <v>1.7293455773718265</v>
      </c>
      <c r="K23" s="79">
        <v>1798.6197176833716</v>
      </c>
      <c r="L23" s="84">
        <v>0</v>
      </c>
    </row>
    <row r="24" spans="2:12" ht="12.75">
      <c r="B24" s="11">
        <v>20</v>
      </c>
      <c r="C24" s="12" t="s">
        <v>52</v>
      </c>
      <c r="D24" s="84">
        <v>12499.231578469</v>
      </c>
      <c r="E24" s="84">
        <v>7859.279428682293</v>
      </c>
      <c r="F24" s="84">
        <v>21079.481538865</v>
      </c>
      <c r="G24" s="84">
        <v>3186.677651555907</v>
      </c>
      <c r="H24" s="84">
        <v>1065.617781772</v>
      </c>
      <c r="I24" s="84">
        <v>0</v>
      </c>
      <c r="J24" s="74">
        <v>157.2856408997335</v>
      </c>
      <c r="K24" s="79">
        <v>45847.57362024393</v>
      </c>
      <c r="L24" s="84">
        <v>0</v>
      </c>
    </row>
    <row r="25" spans="2:12" ht="12.75">
      <c r="B25" s="11">
        <v>21</v>
      </c>
      <c r="C25" s="13" t="s">
        <v>53</v>
      </c>
      <c r="D25" s="84">
        <v>0.248641539</v>
      </c>
      <c r="E25" s="84">
        <v>0.019416249</v>
      </c>
      <c r="F25" s="84">
        <v>9.334286468</v>
      </c>
      <c r="G25" s="84">
        <v>0.448938129</v>
      </c>
      <c r="H25" s="84">
        <v>0.225029585</v>
      </c>
      <c r="I25" s="84">
        <v>0</v>
      </c>
      <c r="J25" s="74">
        <v>5.435639096793799E-05</v>
      </c>
      <c r="K25" s="79">
        <v>10.276366326390969</v>
      </c>
      <c r="L25" s="84">
        <v>0</v>
      </c>
    </row>
    <row r="26" spans="2:12" ht="12.75">
      <c r="B26" s="11">
        <v>22</v>
      </c>
      <c r="C26" s="12" t="s">
        <v>54</v>
      </c>
      <c r="D26" s="84">
        <v>1.73932082</v>
      </c>
      <c r="E26" s="84">
        <v>4.457663499</v>
      </c>
      <c r="F26" s="84">
        <v>23.685734429</v>
      </c>
      <c r="G26" s="84">
        <v>1.020504125</v>
      </c>
      <c r="H26" s="84">
        <v>0.850326069</v>
      </c>
      <c r="I26" s="84">
        <v>0</v>
      </c>
      <c r="J26" s="74">
        <v>8.937124404544406E-05</v>
      </c>
      <c r="K26" s="79">
        <v>31.753638313244046</v>
      </c>
      <c r="L26" s="84">
        <v>0</v>
      </c>
    </row>
    <row r="27" spans="2:12" ht="12.75">
      <c r="B27" s="11">
        <v>23</v>
      </c>
      <c r="C27" s="12" t="s">
        <v>55</v>
      </c>
      <c r="D27" s="84">
        <v>0.289237584</v>
      </c>
      <c r="E27" s="84">
        <v>0.002964882</v>
      </c>
      <c r="F27" s="84">
        <v>2.098619739</v>
      </c>
      <c r="G27" s="84">
        <v>0.206280873</v>
      </c>
      <c r="H27" s="84">
        <v>0.02859686</v>
      </c>
      <c r="I27" s="84">
        <v>0</v>
      </c>
      <c r="J27" s="74">
        <v>0</v>
      </c>
      <c r="K27" s="79">
        <v>2.625699938</v>
      </c>
      <c r="L27" s="84">
        <v>0</v>
      </c>
    </row>
    <row r="28" spans="2:12" ht="12.75">
      <c r="B28" s="11">
        <v>24</v>
      </c>
      <c r="C28" s="13" t="s">
        <v>56</v>
      </c>
      <c r="D28" s="84">
        <v>0.20186581</v>
      </c>
      <c r="E28" s="84">
        <v>0.233976916</v>
      </c>
      <c r="F28" s="84">
        <v>10.536795153</v>
      </c>
      <c r="G28" s="84">
        <v>0.361532593</v>
      </c>
      <c r="H28" s="84">
        <v>0.483403369</v>
      </c>
      <c r="I28" s="84">
        <v>0</v>
      </c>
      <c r="J28" s="74">
        <v>0.9056531723034529</v>
      </c>
      <c r="K28" s="79">
        <v>12.723227013303452</v>
      </c>
      <c r="L28" s="84">
        <v>0</v>
      </c>
    </row>
    <row r="29" spans="2:12" ht="12.75">
      <c r="B29" s="11">
        <v>25</v>
      </c>
      <c r="C29" s="13" t="s">
        <v>99</v>
      </c>
      <c r="D29" s="84">
        <v>2365.540135748</v>
      </c>
      <c r="E29" s="84">
        <v>1411.706081204</v>
      </c>
      <c r="F29" s="84">
        <v>4379.873578672</v>
      </c>
      <c r="G29" s="84">
        <v>446.075616602</v>
      </c>
      <c r="H29" s="84">
        <v>152.641761452</v>
      </c>
      <c r="I29" s="84">
        <v>0</v>
      </c>
      <c r="J29" s="74">
        <v>9.867279803869728</v>
      </c>
      <c r="K29" s="79">
        <v>8765.704453481869</v>
      </c>
      <c r="L29" s="84">
        <v>0</v>
      </c>
    </row>
    <row r="30" spans="2:12" ht="12.75">
      <c r="B30" s="11">
        <v>26</v>
      </c>
      <c r="C30" s="13" t="s">
        <v>100</v>
      </c>
      <c r="D30" s="84">
        <v>109.144865783</v>
      </c>
      <c r="E30" s="84">
        <v>47.218718589</v>
      </c>
      <c r="F30" s="84">
        <v>636.997602225</v>
      </c>
      <c r="G30" s="84">
        <v>65.822073183</v>
      </c>
      <c r="H30" s="84">
        <v>10.279348053</v>
      </c>
      <c r="I30" s="84">
        <v>0</v>
      </c>
      <c r="J30" s="74">
        <v>0.45702586746009316</v>
      </c>
      <c r="K30" s="79">
        <v>869.9196337004602</v>
      </c>
      <c r="L30" s="84">
        <v>0</v>
      </c>
    </row>
    <row r="31" spans="2:12" ht="12.75">
      <c r="B31" s="11">
        <v>27</v>
      </c>
      <c r="C31" s="13" t="s">
        <v>15</v>
      </c>
      <c r="D31" s="84">
        <v>388.160440737</v>
      </c>
      <c r="E31" s="84">
        <v>495.986686929</v>
      </c>
      <c r="F31" s="84">
        <v>4101.200206563</v>
      </c>
      <c r="G31" s="84">
        <v>420.492259117</v>
      </c>
      <c r="H31" s="84">
        <v>92.784523996</v>
      </c>
      <c r="I31" s="84">
        <v>0</v>
      </c>
      <c r="J31" s="74">
        <v>0</v>
      </c>
      <c r="K31" s="79">
        <v>5498.624117341999</v>
      </c>
      <c r="L31" s="84">
        <v>0</v>
      </c>
    </row>
    <row r="32" spans="2:12" ht="12.75">
      <c r="B32" s="11">
        <v>28</v>
      </c>
      <c r="C32" s="13" t="s">
        <v>101</v>
      </c>
      <c r="D32" s="84">
        <v>1.72478958</v>
      </c>
      <c r="E32" s="84">
        <v>4.087383666</v>
      </c>
      <c r="F32" s="84">
        <v>36.504272371</v>
      </c>
      <c r="G32" s="84">
        <v>2.499391759</v>
      </c>
      <c r="H32" s="84">
        <v>2.434607035</v>
      </c>
      <c r="I32" s="84">
        <v>0</v>
      </c>
      <c r="J32" s="74">
        <v>0.0687429936731116</v>
      </c>
      <c r="K32" s="79">
        <v>47.31918740467311</v>
      </c>
      <c r="L32" s="84">
        <v>0</v>
      </c>
    </row>
    <row r="33" spans="2:12" ht="12.75">
      <c r="B33" s="11">
        <v>29</v>
      </c>
      <c r="C33" s="13" t="s">
        <v>57</v>
      </c>
      <c r="D33" s="84">
        <v>15.060820226</v>
      </c>
      <c r="E33" s="84">
        <v>83.71984425</v>
      </c>
      <c r="F33" s="84">
        <v>1071.254302762</v>
      </c>
      <c r="G33" s="84">
        <v>56.296255104</v>
      </c>
      <c r="H33" s="84">
        <v>17.27409859</v>
      </c>
      <c r="I33" s="84">
        <v>0</v>
      </c>
      <c r="J33" s="74">
        <v>0.12160441715203568</v>
      </c>
      <c r="K33" s="79">
        <v>1243.726925349152</v>
      </c>
      <c r="L33" s="84">
        <v>0</v>
      </c>
    </row>
    <row r="34" spans="2:12" ht="12.75">
      <c r="B34" s="11">
        <v>30</v>
      </c>
      <c r="C34" s="13" t="s">
        <v>58</v>
      </c>
      <c r="D34" s="84">
        <v>196.229144449</v>
      </c>
      <c r="E34" s="84">
        <v>143.708761363</v>
      </c>
      <c r="F34" s="84">
        <v>1976.163575588</v>
      </c>
      <c r="G34" s="84">
        <v>109.011206956</v>
      </c>
      <c r="H34" s="84">
        <v>23.220586012</v>
      </c>
      <c r="I34" s="84">
        <v>0</v>
      </c>
      <c r="J34" s="74">
        <v>0.8424783739566426</v>
      </c>
      <c r="K34" s="79">
        <v>2449.1757527419563</v>
      </c>
      <c r="L34" s="84">
        <v>0</v>
      </c>
    </row>
    <row r="35" spans="2:12" ht="12.75">
      <c r="B35" s="11">
        <v>31</v>
      </c>
      <c r="C35" s="12" t="s">
        <v>59</v>
      </c>
      <c r="D35" s="84">
        <v>1.547976226</v>
      </c>
      <c r="E35" s="84">
        <v>0.2651254</v>
      </c>
      <c r="F35" s="84">
        <v>27.358466607</v>
      </c>
      <c r="G35" s="84">
        <v>1.900689073</v>
      </c>
      <c r="H35" s="84">
        <v>0.156929264</v>
      </c>
      <c r="I35" s="84">
        <v>0</v>
      </c>
      <c r="J35" s="74">
        <v>9.337294154001619E-05</v>
      </c>
      <c r="K35" s="79">
        <v>31.229279942941538</v>
      </c>
      <c r="L35" s="84">
        <v>0</v>
      </c>
    </row>
    <row r="36" spans="2:12" ht="12.75">
      <c r="B36" s="11">
        <v>32</v>
      </c>
      <c r="C36" s="13" t="s">
        <v>60</v>
      </c>
      <c r="D36" s="84">
        <v>879.231908342</v>
      </c>
      <c r="E36" s="84">
        <v>624.758268329</v>
      </c>
      <c r="F36" s="84">
        <v>3109.815715923</v>
      </c>
      <c r="G36" s="84">
        <v>382.189350609</v>
      </c>
      <c r="H36" s="84">
        <v>95.008596837</v>
      </c>
      <c r="I36" s="84">
        <v>0</v>
      </c>
      <c r="J36" s="74">
        <v>7.675163588809557</v>
      </c>
      <c r="K36" s="79">
        <v>5098.67900362881</v>
      </c>
      <c r="L36" s="84">
        <v>0</v>
      </c>
    </row>
    <row r="37" spans="2:12" ht="12.75">
      <c r="B37" s="11">
        <v>33</v>
      </c>
      <c r="C37" s="13" t="s">
        <v>95</v>
      </c>
      <c r="D37" s="84">
        <v>75.854228685</v>
      </c>
      <c r="E37" s="84">
        <v>39.645813678</v>
      </c>
      <c r="F37" s="84">
        <v>111.450444878</v>
      </c>
      <c r="G37" s="85">
        <v>6.52390422</v>
      </c>
      <c r="H37" s="85">
        <v>1.426173433</v>
      </c>
      <c r="I37" s="84">
        <v>0</v>
      </c>
      <c r="J37" s="74">
        <v>2.5053362476683403</v>
      </c>
      <c r="K37" s="79">
        <v>237.40590114166835</v>
      </c>
      <c r="L37" s="84">
        <v>0</v>
      </c>
    </row>
    <row r="38" spans="2:12" ht="12.75">
      <c r="B38" s="11">
        <v>34</v>
      </c>
      <c r="C38" s="13" t="s">
        <v>61</v>
      </c>
      <c r="D38" s="84">
        <v>0.119459741</v>
      </c>
      <c r="E38" s="84">
        <v>0.217729848</v>
      </c>
      <c r="F38" s="84">
        <v>10.137616395</v>
      </c>
      <c r="G38" s="84">
        <v>0.272337583</v>
      </c>
      <c r="H38" s="84">
        <v>0.244485716</v>
      </c>
      <c r="I38" s="84">
        <v>0</v>
      </c>
      <c r="J38" s="74">
        <v>0.00010087612434233892</v>
      </c>
      <c r="K38" s="79">
        <v>10.991730159124343</v>
      </c>
      <c r="L38" s="84">
        <v>0</v>
      </c>
    </row>
    <row r="39" spans="2:12" ht="12.75">
      <c r="B39" s="11">
        <v>35</v>
      </c>
      <c r="C39" s="13" t="s">
        <v>62</v>
      </c>
      <c r="D39" s="84">
        <v>302.146087965</v>
      </c>
      <c r="E39" s="84">
        <v>452.817769879</v>
      </c>
      <c r="F39" s="84">
        <v>3702.169990255</v>
      </c>
      <c r="G39" s="84">
        <v>340.974297645</v>
      </c>
      <c r="H39" s="84">
        <v>51.09307202</v>
      </c>
      <c r="I39" s="84">
        <v>0</v>
      </c>
      <c r="J39" s="74">
        <v>13.30850071451385</v>
      </c>
      <c r="K39" s="79">
        <v>4862.509718478514</v>
      </c>
      <c r="L39" s="84">
        <v>0</v>
      </c>
    </row>
    <row r="40" spans="2:12" ht="12.75">
      <c r="B40" s="11">
        <v>36</v>
      </c>
      <c r="C40" s="13" t="s">
        <v>63</v>
      </c>
      <c r="D40" s="84">
        <v>19.530232317</v>
      </c>
      <c r="E40" s="84">
        <v>27.483562266</v>
      </c>
      <c r="F40" s="84">
        <v>476.451858681</v>
      </c>
      <c r="G40" s="84">
        <v>32.083127273</v>
      </c>
      <c r="H40" s="84">
        <v>6.216411147</v>
      </c>
      <c r="I40" s="84">
        <v>0</v>
      </c>
      <c r="J40" s="74">
        <v>0.05308618548820256</v>
      </c>
      <c r="K40" s="79">
        <v>561.8182778694883</v>
      </c>
      <c r="L40" s="84">
        <v>0</v>
      </c>
    </row>
    <row r="41" spans="2:12" ht="12.75">
      <c r="B41" s="11">
        <v>37</v>
      </c>
      <c r="C41" s="13" t="s">
        <v>64</v>
      </c>
      <c r="D41" s="84">
        <v>1832.338050196</v>
      </c>
      <c r="E41" s="84">
        <v>761.379658904</v>
      </c>
      <c r="F41" s="84">
        <v>3289.644474783</v>
      </c>
      <c r="G41" s="84">
        <v>404.98189804</v>
      </c>
      <c r="H41" s="84">
        <v>83.276197071</v>
      </c>
      <c r="I41" s="84">
        <v>0</v>
      </c>
      <c r="J41" s="74">
        <v>12.396814649762552</v>
      </c>
      <c r="K41" s="79">
        <v>6384.017093643763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22374.544898396998</v>
      </c>
      <c r="E42" s="87">
        <f t="shared" si="0"/>
        <v>17236.97363974329</v>
      </c>
      <c r="F42" s="87">
        <f t="shared" si="0"/>
        <v>65303.989174186</v>
      </c>
      <c r="G42" s="87">
        <f t="shared" si="0"/>
        <v>7553.644625842907</v>
      </c>
      <c r="H42" s="87">
        <f>SUM(H5:H41)</f>
        <v>2037.6809803219996</v>
      </c>
      <c r="I42" s="87">
        <f t="shared" si="0"/>
        <v>0</v>
      </c>
      <c r="J42" s="87">
        <f t="shared" si="0"/>
        <v>312.35519758400005</v>
      </c>
      <c r="K42" s="87">
        <f>SUM(K5:K41)</f>
        <v>114819.18851607518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2022-11-08T07:19:28Z</cp:lastPrinted>
  <dcterms:created xsi:type="dcterms:W3CDTF">2014-01-06T04:43:23Z</dcterms:created>
  <dcterms:modified xsi:type="dcterms:W3CDTF">2022-11-08T09:17:18Z</dcterms:modified>
  <cp:category/>
  <cp:version/>
  <cp:contentType/>
  <cp:contentStatus/>
</cp:coreProperties>
</file>