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<sst xmlns="http://schemas.openxmlformats.org/spreadsheetml/2006/main" count="214" uniqueCount="180">
  <si>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</si>
  <si>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</si>
  <si>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</si>
  <si>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</si>
  <si>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</si>
  <si>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</si>
  <si>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</si>
  <si>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</si>
  <si>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</si>
  <si>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</si>
  <si>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</si>
  <si>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</si>
  <si>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</si>
  <si>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</si>
  <si>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</si>
  <si>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</si>
  <si>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</si>
  <si>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</si>
  <si>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</si>
  <si>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</si>
  <si>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</si>
  <si>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</si>
  <si>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</si>
  <si>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</si>
  <si>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</si>
  <si>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</si>
  <si>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</si>
  <si>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</si>
  <si>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</si>
  <si>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</si>
  <si>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</si>
  <si>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</si>
  <si>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</si>
  <si>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</si>
  <si>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</si>
  <si>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</si>
  <si>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</si>
  <si>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</si>
  <si>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</si>
  <si>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</si>
  <si>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</si>
  <si>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</si>
  <si>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</si>
  <si>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</si>
  <si>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</si>
  <si>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</si>
  <si>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</si>
  <si>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</si>
  <si>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</si>
  <si>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</si>
  <si>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</si>
  <si>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</si>
  <si>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</si>
  <si>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</si>
  <si>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</si>
  <si>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</si>
  <si>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</si>
  <si>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</si>
  <si>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</si>
  <si>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</si>
  <si>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</si>
  <si>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</si>
  <si>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</si>
  <si>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</si>
  <si>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</si>
  <si>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</si>
  <si>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</si>
  <si>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</si>
  <si>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</si>
  <si>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</si>
  <si>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</si>
  <si>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</si>
  <si>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</si>
  <si>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</si>
  <si>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</si>
  <si>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</si>
  <si>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</si>
  <si>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</si>
  <si>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</si>
  <si>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</si>
  <si>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</si>
  <si>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</si>
  <si>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</si>
  <si>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</si>
  <si>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</si>
  <si>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</si>
  <si>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</si>
  <si>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</si>
  <si>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</si>
  <si>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</si>
  <si>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</si>
  <si>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</si>
  <si>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</si>
  <si>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</si>
  <si>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</si>
  <si>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</si>
  <si>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</si>
  <si>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</si>
  <si>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</si>
  <si>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</si>
  <si>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</si>
  <si>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</si>
  <si>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</si>
  <si>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</si>
  <si>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</si>
  <si>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</si>
  <si>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</si>
  <si>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</si>
  <si>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</si>
  <si>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</si>
  <si>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</si>
  <si>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</si>
  <si>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</si>
  <si>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</si>
  <si>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</si>
  <si>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</si>
  <si>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</si>
  <si>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</si>
  <si>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</si>
  <si>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</si>
  <si>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</si>
  <si>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</si>
  <si>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</si>
  <si>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</si>
  <si>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</si>
  <si>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</si>
  <si>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</si>
  <si>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</si>
  <si>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</si>
  <si>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</si>
  <si>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</si>
  <si>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</si>
  <si>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</si>
  <si>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</si>
  <si>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</si>
  <si>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</si>
  <si>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</si>
  <si>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</si>
  <si>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</si>
  <si>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</si>
  <si>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</si>
  <si>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</si>
  <si>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</si>
  <si>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</si>
  <si>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</si>
  <si>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</si>
  <si>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</si>
  <si>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</si>
  <si>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</si>
  <si>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</si>
  <si>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</si>
  <si>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</si>
  <si>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</si>
  <si>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</si>
  <si>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</si>
  <si>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</si>
  <si>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</si>
  <si>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</si>
  <si>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</si>
  <si>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</si>
  <si>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</si>
  <si>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</si>
  <si>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</si>
  <si>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</si>
  <si>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</si>
  <si>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</si>
  <si>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</si>
  <si>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</si>
  <si>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</si>
  <si>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</si>
  <si>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</si>
  <si>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</si>
  <si>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</si>
  <si>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</si>
  <si>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</si>
  <si>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</si>
  <si>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</si>
  <si>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</si>
  <si>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DSP Mutual Fund: Average Assets Under Management (AAUM) as on 31.07.2019 (All figures in Rs. Crore)</t>
  </si>
  <si>
    <t>Table showing State wise /Union Territory wise contribution to AAUM of category of schemes as on 31.07.2019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</si>
</sst>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28125" style="2" bestFit="1" customWidth="1"/>
    <col min="65" max="16384" width="9.140625" style="2" customWidth="1"/>
  </cols>
  <sheetData>
    <row r="1" spans="1:254" s="1" customFormat="1" ht="19.5" thickBot="1">
      <c r="A1" s="115" t="s">
        <v>66</v>
      </c>
      <c r="B1" s="139" t="s">
        <v>28</v>
      </c>
      <c r="C1" s="125" t="s">
        <v>178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162</v>
      </c>
      <c r="C8" s="45">
        <v>0</v>
      </c>
      <c r="D8" s="53">
        <v>372.45753058</v>
      </c>
      <c r="E8" s="45">
        <v>0</v>
      </c>
      <c r="F8" s="45">
        <v>0</v>
      </c>
      <c r="G8" s="45">
        <v>0</v>
      </c>
      <c r="H8" s="45">
        <v>99.38210050900001</v>
      </c>
      <c r="I8" s="45">
        <v>5345.2750152280005</v>
      </c>
      <c r="J8" s="45">
        <v>2318.5044365530002</v>
      </c>
      <c r="K8" s="45">
        <v>0</v>
      </c>
      <c r="L8" s="45">
        <v>682.217178355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38.483435228999994</v>
      </c>
      <c r="S8" s="45">
        <v>87.731894083</v>
      </c>
      <c r="T8" s="45">
        <v>77.976163182</v>
      </c>
      <c r="U8" s="45">
        <v>0</v>
      </c>
      <c r="V8" s="45">
        <v>37.921424392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0.024893503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0.046771852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39.985982852</v>
      </c>
      <c r="AS8" s="45">
        <v>0</v>
      </c>
      <c r="AT8" s="45">
        <v>0</v>
      </c>
      <c r="AU8" s="45">
        <v>0</v>
      </c>
      <c r="AV8" s="45">
        <v>103.542177863</v>
      </c>
      <c r="AW8" s="45">
        <v>2819.923350921</v>
      </c>
      <c r="AX8" s="45">
        <v>346.17679350800006</v>
      </c>
      <c r="AY8" s="45">
        <v>0</v>
      </c>
      <c r="AZ8" s="45">
        <v>547.9581231669999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35.559723891</v>
      </c>
      <c r="BG8" s="53">
        <v>36.614343644</v>
      </c>
      <c r="BH8" s="45">
        <v>26.626934544999997</v>
      </c>
      <c r="BI8" s="45">
        <v>0</v>
      </c>
      <c r="BJ8" s="45">
        <v>81.751722263</v>
      </c>
      <c r="BK8" s="87">
        <v>13098.159996119999</v>
      </c>
    </row>
    <row r="9" spans="1:63" ht="12.75">
      <c r="A9" s="11"/>
      <c r="B9" s="47" t="s">
        <v>171</v>
      </c>
      <c r="C9" s="45">
        <v>0</v>
      </c>
      <c r="D9" s="53">
        <v>51.851312414</v>
      </c>
      <c r="E9" s="45">
        <v>0</v>
      </c>
      <c r="F9" s="45">
        <v>0</v>
      </c>
      <c r="G9" s="56">
        <v>0</v>
      </c>
      <c r="H9" s="55">
        <v>0.504506605</v>
      </c>
      <c r="I9" s="45">
        <v>210.35887325</v>
      </c>
      <c r="J9" s="45">
        <v>0.661318208</v>
      </c>
      <c r="K9" s="56">
        <v>0</v>
      </c>
      <c r="L9" s="56">
        <v>61.89095892099999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0.020950688000000002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1.475711304</v>
      </c>
      <c r="AW9" s="45">
        <v>31.737743039</v>
      </c>
      <c r="AX9" s="45">
        <v>0</v>
      </c>
      <c r="AY9" s="56">
        <v>0</v>
      </c>
      <c r="AZ9" s="56">
        <v>14.677609487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0.273994306</v>
      </c>
      <c r="BG9" s="53">
        <v>4.36589385</v>
      </c>
      <c r="BH9" s="45">
        <v>0</v>
      </c>
      <c r="BI9" s="45">
        <v>0</v>
      </c>
      <c r="BJ9" s="45">
        <v>5.909841559</v>
      </c>
      <c r="BK9" s="87">
        <v>383.7287136310001</v>
      </c>
    </row>
    <row r="10" spans="1:63" ht="12.75">
      <c r="A10" s="11"/>
      <c r="B10" s="47" t="s">
        <v>163</v>
      </c>
      <c r="C10" s="45">
        <v>0</v>
      </c>
      <c r="D10" s="53">
        <v>177.663550262</v>
      </c>
      <c r="E10" s="45">
        <v>0</v>
      </c>
      <c r="F10" s="45">
        <v>0</v>
      </c>
      <c r="G10" s="54">
        <v>0</v>
      </c>
      <c r="H10" s="55">
        <v>17.973325512000002</v>
      </c>
      <c r="I10" s="45">
        <v>276.4264974850001</v>
      </c>
      <c r="J10" s="45">
        <v>6.3564209080000005</v>
      </c>
      <c r="K10" s="56">
        <v>0</v>
      </c>
      <c r="L10" s="54">
        <v>76.42321293599998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4.151621602</v>
      </c>
      <c r="S10" s="45">
        <v>7.277702635999999</v>
      </c>
      <c r="T10" s="45">
        <v>1.531097001</v>
      </c>
      <c r="U10" s="45">
        <v>0</v>
      </c>
      <c r="V10" s="54">
        <v>13.520379429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0.070584429</v>
      </c>
      <c r="AS10" s="45">
        <v>0</v>
      </c>
      <c r="AT10" s="56">
        <v>0</v>
      </c>
      <c r="AU10" s="54">
        <v>0</v>
      </c>
      <c r="AV10" s="55">
        <v>9.670607916</v>
      </c>
      <c r="AW10" s="45">
        <v>333.309090657</v>
      </c>
      <c r="AX10" s="45">
        <v>13.816271878</v>
      </c>
      <c r="AY10" s="56">
        <v>0</v>
      </c>
      <c r="AZ10" s="54">
        <v>158.43098225499998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3.4169456709999997</v>
      </c>
      <c r="BG10" s="53">
        <v>8.467004159</v>
      </c>
      <c r="BH10" s="45">
        <v>11.943817437</v>
      </c>
      <c r="BI10" s="45">
        <v>0</v>
      </c>
      <c r="BJ10" s="45">
        <v>19.518470843</v>
      </c>
      <c r="BK10" s="87">
        <v>1139.9675830159997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601.972393256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117.85993262600002</v>
      </c>
      <c r="I11" s="88">
        <f t="shared" si="0"/>
        <v>5832.060385963001</v>
      </c>
      <c r="J11" s="88">
        <f t="shared" si="0"/>
        <v>2325.5221756690003</v>
      </c>
      <c r="K11" s="88">
        <f t="shared" si="0"/>
        <v>0</v>
      </c>
      <c r="L11" s="88">
        <f t="shared" si="0"/>
        <v>820.531350212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42.65600751899999</v>
      </c>
      <c r="S11" s="88">
        <f t="shared" si="0"/>
        <v>95.009596719</v>
      </c>
      <c r="T11" s="88">
        <f t="shared" si="0"/>
        <v>79.507260183</v>
      </c>
      <c r="U11" s="88">
        <f t="shared" si="0"/>
        <v>0</v>
      </c>
      <c r="V11" s="88">
        <f t="shared" si="0"/>
        <v>51.441803821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0.024893503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0.046771852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40.056567281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114.688497083</v>
      </c>
      <c r="AW11" s="88">
        <f t="shared" si="0"/>
        <v>3184.970184617</v>
      </c>
      <c r="AX11" s="88">
        <f t="shared" si="0"/>
        <v>359.99306538600007</v>
      </c>
      <c r="AY11" s="88">
        <f t="shared" si="0"/>
        <v>0</v>
      </c>
      <c r="AZ11" s="88">
        <f t="shared" si="0"/>
        <v>721.066714909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39.250663868</v>
      </c>
      <c r="BG11" s="88">
        <f t="shared" si="0"/>
        <v>49.447241653</v>
      </c>
      <c r="BH11" s="88">
        <f t="shared" si="0"/>
        <v>38.570751982</v>
      </c>
      <c r="BI11" s="88">
        <f t="shared" si="0"/>
        <v>0</v>
      </c>
      <c r="BJ11" s="88">
        <f t="shared" si="0"/>
        <v>107.18003466500001</v>
      </c>
      <c r="BK11" s="88">
        <f>SUM(BK8:BK10)</f>
        <v>14621.856292767</v>
      </c>
      <c r="BL11" s="104"/>
    </row>
    <row r="12" spans="1:64" ht="12.75">
      <c r="A12" s="11" t="s">
        <v>68</v>
      </c>
      <c r="B12" s="18" t="s">
        <v>3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L12" s="104"/>
    </row>
    <row r="13" spans="1:64" ht="12.75">
      <c r="A13" s="11"/>
      <c r="B13" s="46" t="s">
        <v>164</v>
      </c>
      <c r="C13" s="45">
        <v>0</v>
      </c>
      <c r="D13" s="53">
        <v>281.440918125</v>
      </c>
      <c r="E13" s="45">
        <v>0</v>
      </c>
      <c r="F13" s="45">
        <v>0</v>
      </c>
      <c r="G13" s="54">
        <v>0</v>
      </c>
      <c r="H13" s="55">
        <v>4.283137363999999</v>
      </c>
      <c r="I13" s="45">
        <v>92.86694028400001</v>
      </c>
      <c r="J13" s="45">
        <v>0</v>
      </c>
      <c r="K13" s="56">
        <v>0</v>
      </c>
      <c r="L13" s="54">
        <v>100.70615957899999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1.748260423</v>
      </c>
      <c r="S13" s="45">
        <v>0</v>
      </c>
      <c r="T13" s="45">
        <v>0</v>
      </c>
      <c r="U13" s="45">
        <v>0</v>
      </c>
      <c r="V13" s="54">
        <v>1.4209429599999999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0.00024008400000000003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4.048868911</v>
      </c>
      <c r="AW13" s="45">
        <v>13.499767907999999</v>
      </c>
      <c r="AX13" s="45">
        <v>2.293835848</v>
      </c>
      <c r="AY13" s="56">
        <v>0</v>
      </c>
      <c r="AZ13" s="54">
        <v>18.453312258999997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0.8234950249999999</v>
      </c>
      <c r="BG13" s="53">
        <v>0.292395911</v>
      </c>
      <c r="BH13" s="45">
        <v>0</v>
      </c>
      <c r="BI13" s="45">
        <v>0</v>
      </c>
      <c r="BJ13" s="45">
        <v>0.214991734</v>
      </c>
      <c r="BK13" s="87">
        <v>522.093266415</v>
      </c>
      <c r="BL13" s="104"/>
    </row>
    <row r="14" spans="1:64" ht="12.75">
      <c r="A14" s="11"/>
      <c r="B14" s="47" t="s">
        <v>165</v>
      </c>
      <c r="C14" s="45">
        <v>0</v>
      </c>
      <c r="D14" s="53">
        <v>20.064697543</v>
      </c>
      <c r="E14" s="45">
        <v>0</v>
      </c>
      <c r="F14" s="45">
        <v>0</v>
      </c>
      <c r="G14" s="54">
        <v>0</v>
      </c>
      <c r="H14" s="55">
        <v>3.835134896</v>
      </c>
      <c r="I14" s="45">
        <v>0</v>
      </c>
      <c r="J14" s="45">
        <v>0</v>
      </c>
      <c r="K14" s="56">
        <v>0</v>
      </c>
      <c r="L14" s="54">
        <v>5.642744457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0.8847936989999999</v>
      </c>
      <c r="S14" s="45">
        <v>0</v>
      </c>
      <c r="T14" s="45">
        <v>0</v>
      </c>
      <c r="U14" s="45">
        <v>0</v>
      </c>
      <c r="V14" s="54">
        <v>0.005450480000000001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0.818171572</v>
      </c>
      <c r="AW14" s="45">
        <v>1.029585015</v>
      </c>
      <c r="AX14" s="45">
        <v>0</v>
      </c>
      <c r="AY14" s="56">
        <v>0</v>
      </c>
      <c r="AZ14" s="54">
        <v>5.7321630830000005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0.15683381999999998</v>
      </c>
      <c r="BG14" s="53">
        <v>6.451999999999999E-06</v>
      </c>
      <c r="BH14" s="45">
        <v>0</v>
      </c>
      <c r="BI14" s="45">
        <v>0</v>
      </c>
      <c r="BJ14" s="45">
        <v>0</v>
      </c>
      <c r="BK14" s="87">
        <v>38.169581017000006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301.505615668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8.11827226</v>
      </c>
      <c r="I15" s="89">
        <f t="shared" si="1"/>
        <v>92.86694028400001</v>
      </c>
      <c r="J15" s="89">
        <f t="shared" si="1"/>
        <v>0</v>
      </c>
      <c r="K15" s="89">
        <f t="shared" si="1"/>
        <v>0</v>
      </c>
      <c r="L15" s="89">
        <f t="shared" si="1"/>
        <v>106.348904036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2.633054122</v>
      </c>
      <c r="S15" s="89">
        <f t="shared" si="1"/>
        <v>0</v>
      </c>
      <c r="T15" s="89">
        <f t="shared" si="1"/>
        <v>0</v>
      </c>
      <c r="U15" s="89">
        <f t="shared" si="1"/>
        <v>0</v>
      </c>
      <c r="V15" s="89">
        <f t="shared" si="1"/>
        <v>1.4263934399999998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0.00024008400000000003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4.867040482999999</v>
      </c>
      <c r="AW15" s="89">
        <f t="shared" si="2"/>
        <v>14.529352923</v>
      </c>
      <c r="AX15" s="89">
        <f t="shared" si="2"/>
        <v>2.293835848</v>
      </c>
      <c r="AY15" s="89">
        <f t="shared" si="2"/>
        <v>0</v>
      </c>
      <c r="AZ15" s="89">
        <f t="shared" si="2"/>
        <v>24.185475341999997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0.980328845</v>
      </c>
      <c r="BG15" s="89">
        <f t="shared" si="2"/>
        <v>0.292402363</v>
      </c>
      <c r="BH15" s="89">
        <f t="shared" si="2"/>
        <v>0</v>
      </c>
      <c r="BI15" s="89">
        <f t="shared" si="2"/>
        <v>0</v>
      </c>
      <c r="BJ15" s="89">
        <f t="shared" si="2"/>
        <v>0.214991734</v>
      </c>
      <c r="BK15" s="89">
        <f>SUM(BK13:BK14)</f>
        <v>560.2628474320001</v>
      </c>
      <c r="BL15" s="104"/>
    </row>
    <row r="16" spans="1:64" ht="12.75">
      <c r="A16" s="11" t="s">
        <v>69</v>
      </c>
      <c r="B16" s="18" t="s">
        <v>10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34"/>
      <c r="BL16" s="104"/>
    </row>
    <row r="17" spans="1:64" ht="12.75">
      <c r="A17" s="92"/>
      <c r="B17" s="3" t="s">
        <v>128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0.13391683000000001</v>
      </c>
      <c r="I17" s="45">
        <v>0.596651291</v>
      </c>
      <c r="J17" s="45">
        <v>0</v>
      </c>
      <c r="K17" s="45">
        <v>0</v>
      </c>
      <c r="L17" s="54">
        <v>0.278636153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0.026252656</v>
      </c>
      <c r="S17" s="45">
        <v>0</v>
      </c>
      <c r="T17" s="45">
        <v>0</v>
      </c>
      <c r="U17" s="45">
        <v>0</v>
      </c>
      <c r="V17" s="54">
        <v>0.059665129000000004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8.010748572</v>
      </c>
      <c r="AW17" s="45">
        <v>4.916095517</v>
      </c>
      <c r="AX17" s="45">
        <v>0</v>
      </c>
      <c r="AY17" s="45">
        <v>0</v>
      </c>
      <c r="AZ17" s="54">
        <v>33.775682109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0.934607894</v>
      </c>
      <c r="BG17" s="53">
        <v>0</v>
      </c>
      <c r="BH17" s="45">
        <v>0</v>
      </c>
      <c r="BI17" s="45">
        <v>0</v>
      </c>
      <c r="BJ17" s="56">
        <v>2.475677089</v>
      </c>
      <c r="BK17" s="61">
        <v>51.20793324000001</v>
      </c>
      <c r="BL17" s="104"/>
    </row>
    <row r="18" spans="1:64" ht="12.75">
      <c r="A18" s="92"/>
      <c r="B18" s="3" t="s">
        <v>129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1">
        <v>0.18230413899999998</v>
      </c>
      <c r="I18" s="45">
        <v>0.299979526</v>
      </c>
      <c r="J18" s="45">
        <v>0</v>
      </c>
      <c r="K18" s="45">
        <v>0</v>
      </c>
      <c r="L18" s="54">
        <v>0.028546307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0.06978345799999999</v>
      </c>
      <c r="S18" s="45">
        <v>0</v>
      </c>
      <c r="T18" s="45">
        <v>0</v>
      </c>
      <c r="U18" s="45">
        <v>0</v>
      </c>
      <c r="V18" s="54">
        <v>0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3.75248668</v>
      </c>
      <c r="AW18" s="45">
        <v>1.6821922830000002</v>
      </c>
      <c r="AX18" s="45">
        <v>0</v>
      </c>
      <c r="AY18" s="45">
        <v>0</v>
      </c>
      <c r="AZ18" s="54">
        <v>17.396968314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0.608649084</v>
      </c>
      <c r="BG18" s="53">
        <v>0.0076168699999999995</v>
      </c>
      <c r="BH18" s="45">
        <v>0</v>
      </c>
      <c r="BI18" s="45">
        <v>0</v>
      </c>
      <c r="BJ18" s="56">
        <v>1.402953155</v>
      </c>
      <c r="BK18" s="61">
        <v>25.431479815999996</v>
      </c>
      <c r="BL18" s="104"/>
    </row>
    <row r="19" spans="1:64" ht="12.75">
      <c r="A19" s="92"/>
      <c r="B19" s="3" t="s">
        <v>106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0.9279808359999999</v>
      </c>
      <c r="I19" s="45">
        <v>38.445886859</v>
      </c>
      <c r="J19" s="45">
        <v>0</v>
      </c>
      <c r="K19" s="45">
        <v>0</v>
      </c>
      <c r="L19" s="54">
        <v>14.652925656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0.049619335</v>
      </c>
      <c r="S19" s="45">
        <v>4.533829031000001</v>
      </c>
      <c r="T19" s="45">
        <v>0</v>
      </c>
      <c r="U19" s="45">
        <v>0</v>
      </c>
      <c r="V19" s="54">
        <v>1.060001194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3.334125714</v>
      </c>
      <c r="AW19" s="45">
        <v>103.070611453</v>
      </c>
      <c r="AX19" s="45">
        <v>0</v>
      </c>
      <c r="AY19" s="45">
        <v>0</v>
      </c>
      <c r="AZ19" s="54">
        <v>110.76100357899999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</v>
      </c>
      <c r="BG19" s="53">
        <v>0</v>
      </c>
      <c r="BH19" s="45">
        <v>0</v>
      </c>
      <c r="BI19" s="45">
        <v>0</v>
      </c>
      <c r="BJ19" s="56">
        <v>0.264980827</v>
      </c>
      <c r="BK19" s="61">
        <v>277.100964484</v>
      </c>
      <c r="BL19" s="104"/>
    </row>
    <row r="20" spans="1:64" ht="12.75">
      <c r="A20" s="92"/>
      <c r="B20" s="3" t="s">
        <v>107</v>
      </c>
      <c r="C20" s="55">
        <v>0</v>
      </c>
      <c r="D20" s="53">
        <v>23.64087742</v>
      </c>
      <c r="E20" s="45">
        <v>0</v>
      </c>
      <c r="F20" s="45">
        <v>0</v>
      </c>
      <c r="G20" s="54">
        <v>0</v>
      </c>
      <c r="H20" s="71">
        <v>0.20966267499999997</v>
      </c>
      <c r="I20" s="45">
        <v>128.080770003</v>
      </c>
      <c r="J20" s="45">
        <v>0</v>
      </c>
      <c r="K20" s="45">
        <v>0</v>
      </c>
      <c r="L20" s="54">
        <v>3.20202521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0.005023687000000001</v>
      </c>
      <c r="S20" s="45">
        <v>0</v>
      </c>
      <c r="T20" s="45">
        <v>0</v>
      </c>
      <c r="U20" s="45">
        <v>0</v>
      </c>
      <c r="V20" s="54">
        <v>0.8085564190000001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0.24013077400000002</v>
      </c>
      <c r="AW20" s="45">
        <v>19.007808698</v>
      </c>
      <c r="AX20" s="45">
        <v>0</v>
      </c>
      <c r="AY20" s="45">
        <v>0</v>
      </c>
      <c r="AZ20" s="54">
        <v>0.370757778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0.022343103</v>
      </c>
      <c r="BG20" s="53">
        <v>0</v>
      </c>
      <c r="BH20" s="45">
        <v>0</v>
      </c>
      <c r="BI20" s="45">
        <v>0</v>
      </c>
      <c r="BJ20" s="56">
        <v>0</v>
      </c>
      <c r="BK20" s="61">
        <v>175.58795576699998</v>
      </c>
      <c r="BL20" s="104"/>
    </row>
    <row r="21" spans="1:64" ht="12.75">
      <c r="A21" s="92"/>
      <c r="B21" s="3" t="s">
        <v>108</v>
      </c>
      <c r="C21" s="55">
        <v>0</v>
      </c>
      <c r="D21" s="53">
        <v>20.102379351</v>
      </c>
      <c r="E21" s="45">
        <v>0</v>
      </c>
      <c r="F21" s="45">
        <v>0</v>
      </c>
      <c r="G21" s="54">
        <v>0</v>
      </c>
      <c r="H21" s="71">
        <v>0.010169441000000001</v>
      </c>
      <c r="I21" s="45">
        <v>74.917242889</v>
      </c>
      <c r="J21" s="45">
        <v>0</v>
      </c>
      <c r="K21" s="45">
        <v>0</v>
      </c>
      <c r="L21" s="54">
        <v>1.649763827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</v>
      </c>
      <c r="S21" s="45">
        <v>5.912464515</v>
      </c>
      <c r="T21" s="45">
        <v>0</v>
      </c>
      <c r="U21" s="45">
        <v>0</v>
      </c>
      <c r="V21" s="54">
        <v>1.773739355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0.14932336599999999</v>
      </c>
      <c r="AW21" s="45">
        <v>4.182895643999999</v>
      </c>
      <c r="AX21" s="45">
        <v>0</v>
      </c>
      <c r="AY21" s="45">
        <v>0</v>
      </c>
      <c r="AZ21" s="54">
        <v>11.460346358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0.022925647</v>
      </c>
      <c r="BG21" s="53">
        <v>0</v>
      </c>
      <c r="BH21" s="45">
        <v>0</v>
      </c>
      <c r="BI21" s="45">
        <v>0</v>
      </c>
      <c r="BJ21" s="56">
        <v>0</v>
      </c>
      <c r="BK21" s="61">
        <v>120.18125039299998</v>
      </c>
      <c r="BL21" s="104"/>
    </row>
    <row r="22" spans="1:64" ht="12.75">
      <c r="A22" s="92"/>
      <c r="B22" s="3" t="s">
        <v>109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1">
        <v>0.37157659800000004</v>
      </c>
      <c r="I22" s="45">
        <v>37.281022607</v>
      </c>
      <c r="J22" s="45">
        <v>0</v>
      </c>
      <c r="K22" s="45">
        <v>0</v>
      </c>
      <c r="L22" s="54">
        <v>13.9725024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0.007655159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0.541788766</v>
      </c>
      <c r="AW22" s="45">
        <v>11.597758997999998</v>
      </c>
      <c r="AX22" s="45">
        <v>0</v>
      </c>
      <c r="AY22" s="45">
        <v>0</v>
      </c>
      <c r="AZ22" s="54">
        <v>20.185508731000002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0.019243917</v>
      </c>
      <c r="BG22" s="53">
        <v>0</v>
      </c>
      <c r="BH22" s="45">
        <v>0</v>
      </c>
      <c r="BI22" s="45">
        <v>0</v>
      </c>
      <c r="BJ22" s="56">
        <v>0.093678452</v>
      </c>
      <c r="BK22" s="61">
        <v>84.07073562800001</v>
      </c>
      <c r="BL22" s="104"/>
    </row>
    <row r="23" spans="1:64" ht="12.75">
      <c r="A23" s="92"/>
      <c r="B23" s="3" t="s">
        <v>110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0.231476597</v>
      </c>
      <c r="I23" s="45">
        <v>52.486834094</v>
      </c>
      <c r="J23" s="45">
        <v>0</v>
      </c>
      <c r="K23" s="45">
        <v>0</v>
      </c>
      <c r="L23" s="54">
        <v>0.756611481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0.055181729000000006</v>
      </c>
      <c r="S23" s="45">
        <v>0</v>
      </c>
      <c r="T23" s="45">
        <v>0</v>
      </c>
      <c r="U23" s="45">
        <v>0</v>
      </c>
      <c r="V23" s="54">
        <v>0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0.804715439</v>
      </c>
      <c r="AW23" s="45">
        <v>2.8452185290000003</v>
      </c>
      <c r="AX23" s="45">
        <v>0</v>
      </c>
      <c r="AY23" s="45">
        <v>0</v>
      </c>
      <c r="AZ23" s="54">
        <v>6.789624434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0.116631609</v>
      </c>
      <c r="BG23" s="53">
        <v>0</v>
      </c>
      <c r="BH23" s="45">
        <v>0</v>
      </c>
      <c r="BI23" s="45">
        <v>0</v>
      </c>
      <c r="BJ23" s="56">
        <v>0</v>
      </c>
      <c r="BK23" s="61">
        <v>64.08629391199999</v>
      </c>
      <c r="BL23" s="104"/>
    </row>
    <row r="24" spans="1:64" ht="12.75">
      <c r="A24" s="92"/>
      <c r="B24" s="3" t="s">
        <v>111</v>
      </c>
      <c r="C24" s="55">
        <v>0</v>
      </c>
      <c r="D24" s="53">
        <v>5.86503871</v>
      </c>
      <c r="E24" s="45">
        <v>0</v>
      </c>
      <c r="F24" s="45">
        <v>0</v>
      </c>
      <c r="G24" s="54">
        <v>0</v>
      </c>
      <c r="H24" s="71">
        <v>0.35824632</v>
      </c>
      <c r="I24" s="45">
        <v>5.86503871</v>
      </c>
      <c r="J24" s="45">
        <v>0</v>
      </c>
      <c r="K24" s="45">
        <v>0</v>
      </c>
      <c r="L24" s="54">
        <v>7.985013718000001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0.031084706</v>
      </c>
      <c r="S24" s="45">
        <v>0</v>
      </c>
      <c r="T24" s="45">
        <v>0</v>
      </c>
      <c r="U24" s="45">
        <v>0</v>
      </c>
      <c r="V24" s="54">
        <v>0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0.384060712</v>
      </c>
      <c r="AW24" s="45">
        <v>3.392780546</v>
      </c>
      <c r="AX24" s="45">
        <v>0</v>
      </c>
      <c r="AY24" s="45">
        <v>0</v>
      </c>
      <c r="AZ24" s="54">
        <v>5.819077248999999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0.010068319000000001</v>
      </c>
      <c r="BG24" s="53">
        <v>0</v>
      </c>
      <c r="BH24" s="45">
        <v>0</v>
      </c>
      <c r="BI24" s="45">
        <v>0</v>
      </c>
      <c r="BJ24" s="56">
        <v>0</v>
      </c>
      <c r="BK24" s="61">
        <v>29.71040899</v>
      </c>
      <c r="BL24" s="104"/>
    </row>
    <row r="25" spans="1:64" ht="12.75">
      <c r="A25" s="92"/>
      <c r="B25" s="3" t="s">
        <v>112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0.9614501799999999</v>
      </c>
      <c r="I25" s="45">
        <v>93.327877742</v>
      </c>
      <c r="J25" s="45">
        <v>0</v>
      </c>
      <c r="K25" s="45">
        <v>0</v>
      </c>
      <c r="L25" s="54">
        <v>2.649805298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0.17701146799999998</v>
      </c>
      <c r="S25" s="45">
        <v>5.61046613</v>
      </c>
      <c r="T25" s="45">
        <v>0</v>
      </c>
      <c r="U25" s="45">
        <v>0</v>
      </c>
      <c r="V25" s="54">
        <v>4.207849597999999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0.814181663</v>
      </c>
      <c r="AW25" s="45">
        <v>20.870182261</v>
      </c>
      <c r="AX25" s="45">
        <v>0</v>
      </c>
      <c r="AY25" s="45">
        <v>0</v>
      </c>
      <c r="AZ25" s="54">
        <v>5.518219056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0.087075974</v>
      </c>
      <c r="BG25" s="53">
        <v>0.447136129</v>
      </c>
      <c r="BH25" s="45">
        <v>0</v>
      </c>
      <c r="BI25" s="45">
        <v>0</v>
      </c>
      <c r="BJ25" s="56">
        <v>4.517005642</v>
      </c>
      <c r="BK25" s="61">
        <v>139.18826114099997</v>
      </c>
      <c r="BL25" s="104"/>
    </row>
    <row r="26" spans="1:64" ht="12.75">
      <c r="A26" s="92"/>
      <c r="B26" s="3" t="s">
        <v>113</v>
      </c>
      <c r="C26" s="55">
        <v>0</v>
      </c>
      <c r="D26" s="53">
        <v>3.3632138700000005</v>
      </c>
      <c r="E26" s="45">
        <v>0</v>
      </c>
      <c r="F26" s="45">
        <v>0</v>
      </c>
      <c r="G26" s="54">
        <v>0</v>
      </c>
      <c r="H26" s="71">
        <v>0.289270033</v>
      </c>
      <c r="I26" s="45">
        <v>1.51954</v>
      </c>
      <c r="J26" s="45">
        <v>0</v>
      </c>
      <c r="K26" s="45">
        <v>0</v>
      </c>
      <c r="L26" s="54">
        <v>11.395201261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0.028263332000000002</v>
      </c>
      <c r="S26" s="45">
        <v>0</v>
      </c>
      <c r="T26" s="45">
        <v>0</v>
      </c>
      <c r="U26" s="45">
        <v>0</v>
      </c>
      <c r="V26" s="54">
        <v>0.336321387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0.718302211</v>
      </c>
      <c r="AW26" s="45">
        <v>3.373779515</v>
      </c>
      <c r="AX26" s="45">
        <v>0</v>
      </c>
      <c r="AY26" s="45">
        <v>0</v>
      </c>
      <c r="AZ26" s="54">
        <v>9.314867570999999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0.08888036299999999</v>
      </c>
      <c r="BG26" s="53">
        <v>0</v>
      </c>
      <c r="BH26" s="45">
        <v>0</v>
      </c>
      <c r="BI26" s="45">
        <v>0</v>
      </c>
      <c r="BJ26" s="56">
        <v>0.11168919399999999</v>
      </c>
      <c r="BK26" s="61">
        <v>30.539328737000005</v>
      </c>
      <c r="BL26" s="104"/>
    </row>
    <row r="27" spans="1:64" ht="12.75">
      <c r="A27" s="92"/>
      <c r="B27" s="3" t="s">
        <v>114</v>
      </c>
      <c r="C27" s="55">
        <v>0</v>
      </c>
      <c r="D27" s="53">
        <v>11.19298065</v>
      </c>
      <c r="E27" s="45">
        <v>0</v>
      </c>
      <c r="F27" s="45">
        <v>0</v>
      </c>
      <c r="G27" s="54">
        <v>0</v>
      </c>
      <c r="H27" s="71">
        <v>0.24979500299999996</v>
      </c>
      <c r="I27" s="45">
        <v>171.128443653</v>
      </c>
      <c r="J27" s="45">
        <v>0</v>
      </c>
      <c r="K27" s="45">
        <v>0</v>
      </c>
      <c r="L27" s="54">
        <v>19.731945895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0.048689450999999995</v>
      </c>
      <c r="S27" s="45">
        <v>5.596490325</v>
      </c>
      <c r="T27" s="45">
        <v>0</v>
      </c>
      <c r="U27" s="45">
        <v>0</v>
      </c>
      <c r="V27" s="54">
        <v>0.33578942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0.600881719</v>
      </c>
      <c r="AW27" s="45">
        <v>27.966576919999998</v>
      </c>
      <c r="AX27" s="45">
        <v>0</v>
      </c>
      <c r="AY27" s="45">
        <v>0</v>
      </c>
      <c r="AZ27" s="54">
        <v>16.957665365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0.081772295</v>
      </c>
      <c r="BG27" s="53">
        <v>0</v>
      </c>
      <c r="BH27" s="45">
        <v>0</v>
      </c>
      <c r="BI27" s="45">
        <v>0</v>
      </c>
      <c r="BJ27" s="56">
        <v>0.055761129000000006</v>
      </c>
      <c r="BK27" s="61">
        <v>253.946791825</v>
      </c>
      <c r="BL27" s="104"/>
    </row>
    <row r="28" spans="1:64" ht="12.75">
      <c r="A28" s="92"/>
      <c r="B28" s="3" t="s">
        <v>115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0.24973273999999998</v>
      </c>
      <c r="I28" s="45">
        <v>203.72155335899998</v>
      </c>
      <c r="J28" s="45">
        <v>0</v>
      </c>
      <c r="K28" s="45">
        <v>0</v>
      </c>
      <c r="L28" s="54">
        <v>10.022101844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0.00731597</v>
      </c>
      <c r="S28" s="45">
        <v>5.5847112899999996</v>
      </c>
      <c r="T28" s="45">
        <v>0</v>
      </c>
      <c r="U28" s="45">
        <v>0</v>
      </c>
      <c r="V28" s="54">
        <v>0.122863649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0.254730005</v>
      </c>
      <c r="AW28" s="45">
        <v>6.3626939579999995</v>
      </c>
      <c r="AX28" s="45">
        <v>0</v>
      </c>
      <c r="AY28" s="45">
        <v>0</v>
      </c>
      <c r="AZ28" s="54">
        <v>31.396210558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0.0680566</v>
      </c>
      <c r="BG28" s="53">
        <v>0</v>
      </c>
      <c r="BH28" s="45">
        <v>0</v>
      </c>
      <c r="BI28" s="45">
        <v>0</v>
      </c>
      <c r="BJ28" s="56">
        <v>0.389565694</v>
      </c>
      <c r="BK28" s="61">
        <v>258.179535667</v>
      </c>
      <c r="BL28" s="104"/>
    </row>
    <row r="29" spans="1:64" ht="12.75">
      <c r="A29" s="92"/>
      <c r="B29" s="3" t="s">
        <v>116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1">
        <v>0.176104746</v>
      </c>
      <c r="I29" s="45">
        <v>212.02363549100002</v>
      </c>
      <c r="J29" s="45">
        <v>0</v>
      </c>
      <c r="K29" s="45">
        <v>0</v>
      </c>
      <c r="L29" s="54">
        <v>7.214383176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0.027618869</v>
      </c>
      <c r="S29" s="45">
        <v>12.275052581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0.28888353299999997</v>
      </c>
      <c r="AW29" s="45">
        <v>11.129046406999999</v>
      </c>
      <c r="AX29" s="45">
        <v>0</v>
      </c>
      <c r="AY29" s="45">
        <v>0</v>
      </c>
      <c r="AZ29" s="54">
        <v>17.548535861999998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0.0016073950000000002</v>
      </c>
      <c r="BG29" s="53">
        <v>0</v>
      </c>
      <c r="BH29" s="45">
        <v>0</v>
      </c>
      <c r="BI29" s="45">
        <v>0</v>
      </c>
      <c r="BJ29" s="56">
        <v>0.108427265</v>
      </c>
      <c r="BK29" s="61">
        <v>260.79329532500003</v>
      </c>
      <c r="BL29" s="104"/>
    </row>
    <row r="30" spans="1:64" ht="12.75">
      <c r="A30" s="92"/>
      <c r="B30" s="3" t="s">
        <v>117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1">
        <v>0.19778272900000002</v>
      </c>
      <c r="I30" s="45">
        <v>279.67278269400003</v>
      </c>
      <c r="J30" s="45">
        <v>0</v>
      </c>
      <c r="K30" s="45">
        <v>0</v>
      </c>
      <c r="L30" s="54">
        <v>8.217477181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0.000724252</v>
      </c>
      <c r="S30" s="45">
        <v>5.571170970000001</v>
      </c>
      <c r="T30" s="45">
        <v>0</v>
      </c>
      <c r="U30" s="45">
        <v>0</v>
      </c>
      <c r="V30" s="54">
        <v>0.178277471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0.31382263800000004</v>
      </c>
      <c r="AW30" s="45">
        <v>9.753822605</v>
      </c>
      <c r="AX30" s="45">
        <v>0</v>
      </c>
      <c r="AY30" s="45">
        <v>0</v>
      </c>
      <c r="AZ30" s="54">
        <v>16.079532792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0.024986424</v>
      </c>
      <c r="BG30" s="53">
        <v>0</v>
      </c>
      <c r="BH30" s="45">
        <v>0</v>
      </c>
      <c r="BI30" s="45">
        <v>0</v>
      </c>
      <c r="BJ30" s="56">
        <v>0.001110508</v>
      </c>
      <c r="BK30" s="61">
        <v>320.01149026400003</v>
      </c>
      <c r="BL30" s="104"/>
    </row>
    <row r="31" spans="1:64" ht="12.75">
      <c r="A31" s="92"/>
      <c r="B31" s="3" t="s">
        <v>118</v>
      </c>
      <c r="C31" s="55">
        <v>0</v>
      </c>
      <c r="D31" s="53">
        <v>22.18249032</v>
      </c>
      <c r="E31" s="45">
        <v>0</v>
      </c>
      <c r="F31" s="45">
        <v>0</v>
      </c>
      <c r="G31" s="54">
        <v>0</v>
      </c>
      <c r="H31" s="71">
        <v>0.086400801</v>
      </c>
      <c r="I31" s="45">
        <v>214.531278815</v>
      </c>
      <c r="J31" s="45">
        <v>0</v>
      </c>
      <c r="K31" s="45">
        <v>0</v>
      </c>
      <c r="L31" s="54">
        <v>13.387709037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0.011645804000000001</v>
      </c>
      <c r="S31" s="45">
        <v>0</v>
      </c>
      <c r="T31" s="45">
        <v>0</v>
      </c>
      <c r="U31" s="45">
        <v>0</v>
      </c>
      <c r="V31" s="54">
        <v>0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0.25433068500000006</v>
      </c>
      <c r="AW31" s="45">
        <v>15.224278625999998</v>
      </c>
      <c r="AX31" s="45">
        <v>0</v>
      </c>
      <c r="AY31" s="45">
        <v>0</v>
      </c>
      <c r="AZ31" s="54">
        <v>13.23087151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0.022550877</v>
      </c>
      <c r="BG31" s="53">
        <v>0</v>
      </c>
      <c r="BH31" s="45">
        <v>0</v>
      </c>
      <c r="BI31" s="45">
        <v>0</v>
      </c>
      <c r="BJ31" s="56">
        <v>0.055271758</v>
      </c>
      <c r="BK31" s="61">
        <v>278.98682823300004</v>
      </c>
      <c r="BL31" s="104"/>
    </row>
    <row r="32" spans="1:64" ht="12.75">
      <c r="A32" s="92"/>
      <c r="B32" s="3" t="s">
        <v>119</v>
      </c>
      <c r="C32" s="55">
        <v>0</v>
      </c>
      <c r="D32" s="53">
        <v>5.53626613</v>
      </c>
      <c r="E32" s="45">
        <v>0</v>
      </c>
      <c r="F32" s="45">
        <v>0</v>
      </c>
      <c r="G32" s="54">
        <v>0</v>
      </c>
      <c r="H32" s="71">
        <v>0.175912124</v>
      </c>
      <c r="I32" s="45">
        <v>363.801472467</v>
      </c>
      <c r="J32" s="45">
        <v>0</v>
      </c>
      <c r="K32" s="45">
        <v>0</v>
      </c>
      <c r="L32" s="54">
        <v>27.151782383999997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0.027127705000000005</v>
      </c>
      <c r="S32" s="45">
        <v>6.6435193560000005</v>
      </c>
      <c r="T32" s="45">
        <v>0</v>
      </c>
      <c r="U32" s="45">
        <v>0</v>
      </c>
      <c r="V32" s="54">
        <v>0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1.221585135</v>
      </c>
      <c r="AW32" s="45">
        <v>12.848464957000001</v>
      </c>
      <c r="AX32" s="45">
        <v>0</v>
      </c>
      <c r="AY32" s="45">
        <v>0</v>
      </c>
      <c r="AZ32" s="54">
        <v>53.570102676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0.120996725</v>
      </c>
      <c r="BG32" s="53">
        <v>0</v>
      </c>
      <c r="BH32" s="45">
        <v>0</v>
      </c>
      <c r="BI32" s="45">
        <v>0</v>
      </c>
      <c r="BJ32" s="56">
        <v>0.739443123</v>
      </c>
      <c r="BK32" s="61">
        <v>471.83667278199994</v>
      </c>
      <c r="BL32" s="104"/>
    </row>
    <row r="33" spans="1:64" ht="12.75">
      <c r="A33" s="92"/>
      <c r="B33" s="3" t="s">
        <v>120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0.544999111</v>
      </c>
      <c r="I33" s="45">
        <v>83.490934763</v>
      </c>
      <c r="J33" s="45">
        <v>0</v>
      </c>
      <c r="K33" s="45">
        <v>0</v>
      </c>
      <c r="L33" s="54">
        <v>42.86338954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0.067953801</v>
      </c>
      <c r="S33" s="45">
        <v>0</v>
      </c>
      <c r="T33" s="45">
        <v>0</v>
      </c>
      <c r="U33" s="45">
        <v>0</v>
      </c>
      <c r="V33" s="54">
        <v>0.220808452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0.992186439</v>
      </c>
      <c r="AW33" s="45">
        <v>5.668711178</v>
      </c>
      <c r="AX33" s="45">
        <v>0</v>
      </c>
      <c r="AY33" s="45">
        <v>0</v>
      </c>
      <c r="AZ33" s="54">
        <v>22.316900486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0.028599944000000002</v>
      </c>
      <c r="BG33" s="53">
        <v>0</v>
      </c>
      <c r="BH33" s="45">
        <v>0</v>
      </c>
      <c r="BI33" s="45">
        <v>0</v>
      </c>
      <c r="BJ33" s="56">
        <v>1.866717473</v>
      </c>
      <c r="BK33" s="61">
        <v>158.061201187</v>
      </c>
      <c r="BL33" s="104"/>
    </row>
    <row r="34" spans="1:64" ht="12.75">
      <c r="A34" s="92"/>
      <c r="B34" s="3" t="s">
        <v>121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1">
        <v>0.9451124390000001</v>
      </c>
      <c r="I34" s="45">
        <v>193.51020813099998</v>
      </c>
      <c r="J34" s="45">
        <v>0</v>
      </c>
      <c r="K34" s="45">
        <v>0</v>
      </c>
      <c r="L34" s="54">
        <v>27.1815455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0.024428033000000002</v>
      </c>
      <c r="S34" s="45">
        <v>0</v>
      </c>
      <c r="T34" s="45">
        <v>0</v>
      </c>
      <c r="U34" s="45">
        <v>0</v>
      </c>
      <c r="V34" s="54">
        <v>11.903117988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0.57971663</v>
      </c>
      <c r="AW34" s="45">
        <v>33.53846974</v>
      </c>
      <c r="AX34" s="45">
        <v>0</v>
      </c>
      <c r="AY34" s="45">
        <v>0</v>
      </c>
      <c r="AZ34" s="54">
        <v>40.493398545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0.054037734999999996</v>
      </c>
      <c r="BG34" s="53">
        <v>1.660995968</v>
      </c>
      <c r="BH34" s="45">
        <v>0</v>
      </c>
      <c r="BI34" s="45">
        <v>0</v>
      </c>
      <c r="BJ34" s="56">
        <v>0.675471693</v>
      </c>
      <c r="BK34" s="61">
        <v>310.566502402</v>
      </c>
      <c r="BL34" s="104"/>
    </row>
    <row r="35" spans="1:64" ht="12.75">
      <c r="A35" s="92"/>
      <c r="B35" s="3" t="s">
        <v>122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1">
        <v>0.326122624</v>
      </c>
      <c r="I35" s="45">
        <v>186.472447593</v>
      </c>
      <c r="J35" s="45">
        <v>0</v>
      </c>
      <c r="K35" s="45">
        <v>0</v>
      </c>
      <c r="L35" s="54">
        <v>30.077927414999998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0.045383547999999996</v>
      </c>
      <c r="S35" s="45">
        <v>11.06915806</v>
      </c>
      <c r="T35" s="45">
        <v>0</v>
      </c>
      <c r="U35" s="45">
        <v>0</v>
      </c>
      <c r="V35" s="54">
        <v>11.899344915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0.573082318</v>
      </c>
      <c r="AW35" s="45">
        <v>4.9620024869999995</v>
      </c>
      <c r="AX35" s="45">
        <v>0</v>
      </c>
      <c r="AY35" s="45">
        <v>0</v>
      </c>
      <c r="AZ35" s="54">
        <v>19.996222584999998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0.272539741</v>
      </c>
      <c r="BG35" s="53">
        <v>33.146075397000004</v>
      </c>
      <c r="BH35" s="45">
        <v>0</v>
      </c>
      <c r="BI35" s="45">
        <v>0</v>
      </c>
      <c r="BJ35" s="56">
        <v>0.756207896</v>
      </c>
      <c r="BK35" s="61">
        <v>299.596514579</v>
      </c>
      <c r="BL35" s="104"/>
    </row>
    <row r="36" spans="1:64" ht="12.75">
      <c r="A36" s="92"/>
      <c r="B36" s="3" t="s">
        <v>123</v>
      </c>
      <c r="C36" s="55">
        <v>0</v>
      </c>
      <c r="D36" s="53">
        <v>11.032564520000001</v>
      </c>
      <c r="E36" s="45">
        <v>0</v>
      </c>
      <c r="F36" s="45">
        <v>0</v>
      </c>
      <c r="G36" s="54">
        <v>0</v>
      </c>
      <c r="H36" s="71">
        <v>0.110766949</v>
      </c>
      <c r="I36" s="45">
        <v>329.61867655</v>
      </c>
      <c r="J36" s="45">
        <v>0</v>
      </c>
      <c r="K36" s="45">
        <v>0</v>
      </c>
      <c r="L36" s="54">
        <v>9.744359526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0.07446981</v>
      </c>
      <c r="S36" s="45">
        <v>0</v>
      </c>
      <c r="T36" s="45">
        <v>0</v>
      </c>
      <c r="U36" s="45">
        <v>0</v>
      </c>
      <c r="V36" s="54">
        <v>0.110325645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0.39059034400000003</v>
      </c>
      <c r="AW36" s="45">
        <v>1.6767404</v>
      </c>
      <c r="AX36" s="45">
        <v>0</v>
      </c>
      <c r="AY36" s="45">
        <v>0</v>
      </c>
      <c r="AZ36" s="54">
        <v>22.097165146000002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0.068931299</v>
      </c>
      <c r="BG36" s="53">
        <v>0.033746977000000004</v>
      </c>
      <c r="BH36" s="45">
        <v>0</v>
      </c>
      <c r="BI36" s="45">
        <v>0</v>
      </c>
      <c r="BJ36" s="56">
        <v>0.880285509</v>
      </c>
      <c r="BK36" s="61">
        <v>375.8386226749999</v>
      </c>
      <c r="BL36" s="104"/>
    </row>
    <row r="37" spans="1:64" ht="12.75">
      <c r="A37" s="92"/>
      <c r="B37" s="3" t="s">
        <v>124</v>
      </c>
      <c r="C37" s="55">
        <v>0</v>
      </c>
      <c r="D37" s="53">
        <v>4.405215484</v>
      </c>
      <c r="E37" s="45">
        <v>0</v>
      </c>
      <c r="F37" s="45">
        <v>0</v>
      </c>
      <c r="G37" s="54">
        <v>0</v>
      </c>
      <c r="H37" s="71">
        <v>0.365082238</v>
      </c>
      <c r="I37" s="45">
        <v>111.71151943699999</v>
      </c>
      <c r="J37" s="45">
        <v>0</v>
      </c>
      <c r="K37" s="45">
        <v>0</v>
      </c>
      <c r="L37" s="54">
        <v>74.848159521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0.013766299000000001</v>
      </c>
      <c r="S37" s="45">
        <v>0</v>
      </c>
      <c r="T37" s="45">
        <v>0</v>
      </c>
      <c r="U37" s="45">
        <v>0</v>
      </c>
      <c r="V37" s="54">
        <v>0.31937812400000004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0.9806462300000001</v>
      </c>
      <c r="AW37" s="45">
        <v>9.996647763</v>
      </c>
      <c r="AX37" s="45">
        <v>0</v>
      </c>
      <c r="AY37" s="45">
        <v>0</v>
      </c>
      <c r="AZ37" s="54">
        <v>19.415953868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0.121614313</v>
      </c>
      <c r="BG37" s="53">
        <v>0.44436343899999997</v>
      </c>
      <c r="BH37" s="45">
        <v>0</v>
      </c>
      <c r="BI37" s="45">
        <v>0</v>
      </c>
      <c r="BJ37" s="56">
        <v>4.0834058859999995</v>
      </c>
      <c r="BK37" s="61">
        <v>226.705752602</v>
      </c>
      <c r="BL37" s="104"/>
    </row>
    <row r="38" spans="1:64" ht="12.75">
      <c r="A38" s="92"/>
      <c r="B38" s="3" t="s">
        <v>125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0.20423448200000002</v>
      </c>
      <c r="I38" s="45">
        <v>93.907855324</v>
      </c>
      <c r="J38" s="45">
        <v>0</v>
      </c>
      <c r="K38" s="45">
        <v>0</v>
      </c>
      <c r="L38" s="54">
        <v>5.43929477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0.006591752</v>
      </c>
      <c r="S38" s="45">
        <v>0</v>
      </c>
      <c r="T38" s="45">
        <v>0</v>
      </c>
      <c r="U38" s="45">
        <v>0</v>
      </c>
      <c r="V38" s="54">
        <v>0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0.411737269</v>
      </c>
      <c r="AW38" s="45">
        <v>8.342596443000001</v>
      </c>
      <c r="AX38" s="45">
        <v>0</v>
      </c>
      <c r="AY38" s="45">
        <v>0</v>
      </c>
      <c r="AZ38" s="54">
        <v>11.319133263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0.05332061300000001</v>
      </c>
      <c r="BG38" s="53">
        <v>0.32875964500000004</v>
      </c>
      <c r="BH38" s="45">
        <v>0</v>
      </c>
      <c r="BI38" s="45">
        <v>0</v>
      </c>
      <c r="BJ38" s="56">
        <v>0</v>
      </c>
      <c r="BK38" s="61">
        <v>120.01352356100001</v>
      </c>
      <c r="BL38" s="104"/>
    </row>
    <row r="39" spans="1:64" ht="12.75">
      <c r="A39" s="92"/>
      <c r="B39" s="3" t="s">
        <v>126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0.693165558</v>
      </c>
      <c r="I39" s="45">
        <v>57.775807269000005</v>
      </c>
      <c r="J39" s="45">
        <v>0</v>
      </c>
      <c r="K39" s="45">
        <v>0</v>
      </c>
      <c r="L39" s="54">
        <v>35.618997168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0.064855893</v>
      </c>
      <c r="S39" s="45">
        <v>5.413680645</v>
      </c>
      <c r="T39" s="45">
        <v>0</v>
      </c>
      <c r="U39" s="45">
        <v>0</v>
      </c>
      <c r="V39" s="54">
        <v>3.134758757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0.043157174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3.2360869260000005</v>
      </c>
      <c r="AW39" s="45">
        <v>66.239048373</v>
      </c>
      <c r="AX39" s="45">
        <v>0</v>
      </c>
      <c r="AY39" s="45">
        <v>0</v>
      </c>
      <c r="AZ39" s="54">
        <v>190.8443723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1.488419098</v>
      </c>
      <c r="BG39" s="53">
        <v>16.010599226</v>
      </c>
      <c r="BH39" s="45">
        <v>3.236788065</v>
      </c>
      <c r="BI39" s="45">
        <v>0</v>
      </c>
      <c r="BJ39" s="56">
        <v>13.103965706999999</v>
      </c>
      <c r="BK39" s="61">
        <v>396.90370215900003</v>
      </c>
      <c r="BL39" s="104"/>
    </row>
    <row r="40" spans="1:64" ht="12.75">
      <c r="A40" s="92"/>
      <c r="B40" s="3" t="s">
        <v>127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0.22816588799999998</v>
      </c>
      <c r="I40" s="45">
        <v>10.129150602</v>
      </c>
      <c r="J40" s="45">
        <v>0</v>
      </c>
      <c r="K40" s="45">
        <v>0</v>
      </c>
      <c r="L40" s="54">
        <v>24.158297093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0.055169085</v>
      </c>
      <c r="S40" s="45">
        <v>0</v>
      </c>
      <c r="T40" s="45">
        <v>0</v>
      </c>
      <c r="U40" s="45">
        <v>0</v>
      </c>
      <c r="V40" s="54">
        <v>3.329554257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1.2790799689999999</v>
      </c>
      <c r="AW40" s="45">
        <v>8.648772003</v>
      </c>
      <c r="AX40" s="45">
        <v>0</v>
      </c>
      <c r="AY40" s="45">
        <v>0</v>
      </c>
      <c r="AZ40" s="54">
        <v>46.720272641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0.299215793</v>
      </c>
      <c r="BG40" s="53">
        <v>0</v>
      </c>
      <c r="BH40" s="45">
        <v>0</v>
      </c>
      <c r="BI40" s="45">
        <v>0</v>
      </c>
      <c r="BJ40" s="56">
        <v>9.848289625</v>
      </c>
      <c r="BK40" s="61">
        <v>104.695966956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0.324382226</v>
      </c>
      <c r="I41" s="45">
        <v>72.377168362</v>
      </c>
      <c r="J41" s="45">
        <v>0</v>
      </c>
      <c r="K41" s="45">
        <v>0</v>
      </c>
      <c r="L41" s="54">
        <v>64.219652443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0.016157583</v>
      </c>
      <c r="S41" s="45">
        <v>3.4658393590000003</v>
      </c>
      <c r="T41" s="45">
        <v>0</v>
      </c>
      <c r="U41" s="45">
        <v>0</v>
      </c>
      <c r="V41" s="54">
        <v>3.325655029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0.241194585</v>
      </c>
      <c r="AW41" s="45">
        <v>112.30726275999999</v>
      </c>
      <c r="AX41" s="45">
        <v>0</v>
      </c>
      <c r="AY41" s="45">
        <v>0</v>
      </c>
      <c r="AZ41" s="54">
        <v>158.585705018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0.005185829</v>
      </c>
      <c r="BG41" s="53">
        <v>0.372942274</v>
      </c>
      <c r="BH41" s="45">
        <v>0</v>
      </c>
      <c r="BI41" s="45">
        <v>0</v>
      </c>
      <c r="BJ41" s="56">
        <v>0.692607081</v>
      </c>
      <c r="BK41" s="61">
        <v>415.933752549</v>
      </c>
      <c r="BL41" s="104"/>
    </row>
    <row r="42" spans="1:64" ht="12.75">
      <c r="A42" s="92"/>
      <c r="B42" s="3" t="s">
        <v>131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1">
        <v>0.636850146</v>
      </c>
      <c r="I42" s="45">
        <v>14.641603188</v>
      </c>
      <c r="J42" s="45">
        <v>0</v>
      </c>
      <c r="K42" s="45">
        <v>0</v>
      </c>
      <c r="L42" s="54">
        <v>119.24447266199999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0.802346148</v>
      </c>
      <c r="S42" s="45">
        <v>0</v>
      </c>
      <c r="T42" s="45">
        <v>1.071859677</v>
      </c>
      <c r="U42" s="45">
        <v>0</v>
      </c>
      <c r="V42" s="54">
        <v>2.7922016530000002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2.489831043</v>
      </c>
      <c r="AW42" s="45">
        <v>21.570978424</v>
      </c>
      <c r="AX42" s="45">
        <v>0</v>
      </c>
      <c r="AY42" s="45">
        <v>0</v>
      </c>
      <c r="AZ42" s="54">
        <v>49.909733446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0.7108290020000001</v>
      </c>
      <c r="BG42" s="53">
        <v>0.427599097</v>
      </c>
      <c r="BH42" s="45">
        <v>0</v>
      </c>
      <c r="BI42" s="45">
        <v>0</v>
      </c>
      <c r="BJ42" s="56">
        <v>6.321512739</v>
      </c>
      <c r="BK42" s="61">
        <v>220.61981722500002</v>
      </c>
      <c r="BL42" s="104"/>
    </row>
    <row r="43" spans="1:64" ht="12.75">
      <c r="A43" s="92"/>
      <c r="B43" s="3" t="s">
        <v>132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1">
        <v>0.132389693</v>
      </c>
      <c r="I43" s="45">
        <v>33.996365426</v>
      </c>
      <c r="J43" s="45">
        <v>0</v>
      </c>
      <c r="K43" s="45">
        <v>0</v>
      </c>
      <c r="L43" s="54">
        <v>15.701526469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0.033778446000000004</v>
      </c>
      <c r="S43" s="45">
        <v>0</v>
      </c>
      <c r="T43" s="45">
        <v>0</v>
      </c>
      <c r="U43" s="45">
        <v>0</v>
      </c>
      <c r="V43" s="54">
        <v>0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0.473275839</v>
      </c>
      <c r="AW43" s="45">
        <v>25.789599879</v>
      </c>
      <c r="AX43" s="45">
        <v>0</v>
      </c>
      <c r="AY43" s="45">
        <v>0</v>
      </c>
      <c r="AZ43" s="54">
        <v>10.874952597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0.006680617999999999</v>
      </c>
      <c r="BG43" s="53">
        <v>0</v>
      </c>
      <c r="BH43" s="45">
        <v>0</v>
      </c>
      <c r="BI43" s="45">
        <v>0</v>
      </c>
      <c r="BJ43" s="56">
        <v>0.9752670130000001</v>
      </c>
      <c r="BK43" s="61">
        <v>87.98383598000002</v>
      </c>
      <c r="BL43" s="104"/>
    </row>
    <row r="44" spans="1:64" ht="12.75">
      <c r="A44" s="92"/>
      <c r="B44" s="3" t="s">
        <v>172</v>
      </c>
      <c r="C44" s="55">
        <v>0</v>
      </c>
      <c r="D44" s="53">
        <v>10.46134194</v>
      </c>
      <c r="E44" s="45">
        <v>0</v>
      </c>
      <c r="F44" s="45">
        <v>0</v>
      </c>
      <c r="G44" s="54">
        <v>0</v>
      </c>
      <c r="H44" s="71">
        <v>0.268636777</v>
      </c>
      <c r="I44" s="45">
        <v>24.460230088</v>
      </c>
      <c r="J44" s="45">
        <v>0</v>
      </c>
      <c r="K44" s="45">
        <v>0</v>
      </c>
      <c r="L44" s="54">
        <v>2.596927982</v>
      </c>
      <c r="M44" s="71">
        <v>0</v>
      </c>
      <c r="N44" s="53">
        <v>0</v>
      </c>
      <c r="O44" s="45">
        <v>0</v>
      </c>
      <c r="P44" s="45">
        <v>0</v>
      </c>
      <c r="Q44" s="54">
        <v>0</v>
      </c>
      <c r="R44" s="71">
        <v>0.031384013</v>
      </c>
      <c r="S44" s="45">
        <v>0</v>
      </c>
      <c r="T44" s="45">
        <v>0</v>
      </c>
      <c r="U44" s="45">
        <v>0</v>
      </c>
      <c r="V44" s="54">
        <v>1.955329423</v>
      </c>
      <c r="W44" s="71">
        <v>0</v>
      </c>
      <c r="X44" s="45">
        <v>0</v>
      </c>
      <c r="Y44" s="45">
        <v>0</v>
      </c>
      <c r="Z44" s="45">
        <v>0</v>
      </c>
      <c r="AA44" s="54">
        <v>0</v>
      </c>
      <c r="AB44" s="71">
        <v>0</v>
      </c>
      <c r="AC44" s="45">
        <v>0</v>
      </c>
      <c r="AD44" s="45">
        <v>0</v>
      </c>
      <c r="AE44" s="45">
        <v>0</v>
      </c>
      <c r="AF44" s="54">
        <v>0</v>
      </c>
      <c r="AG44" s="71">
        <v>0</v>
      </c>
      <c r="AH44" s="45">
        <v>0</v>
      </c>
      <c r="AI44" s="45">
        <v>0</v>
      </c>
      <c r="AJ44" s="45">
        <v>0</v>
      </c>
      <c r="AK44" s="54">
        <v>0</v>
      </c>
      <c r="AL44" s="71">
        <v>0</v>
      </c>
      <c r="AM44" s="45">
        <v>0</v>
      </c>
      <c r="AN44" s="45">
        <v>0</v>
      </c>
      <c r="AO44" s="45">
        <v>0</v>
      </c>
      <c r="AP44" s="54">
        <v>0</v>
      </c>
      <c r="AQ44" s="71">
        <v>0</v>
      </c>
      <c r="AR44" s="53">
        <v>0</v>
      </c>
      <c r="AS44" s="45">
        <v>0</v>
      </c>
      <c r="AT44" s="45">
        <v>0</v>
      </c>
      <c r="AU44" s="54">
        <v>0</v>
      </c>
      <c r="AV44" s="71">
        <v>0.25969726</v>
      </c>
      <c r="AW44" s="45">
        <v>2.4875460499999997</v>
      </c>
      <c r="AX44" s="45">
        <v>0</v>
      </c>
      <c r="AY44" s="45">
        <v>0</v>
      </c>
      <c r="AZ44" s="54">
        <v>7.871530275</v>
      </c>
      <c r="BA44" s="71">
        <v>0</v>
      </c>
      <c r="BB44" s="53">
        <v>0</v>
      </c>
      <c r="BC44" s="45">
        <v>0</v>
      </c>
      <c r="BD44" s="45">
        <v>0</v>
      </c>
      <c r="BE44" s="54">
        <v>0</v>
      </c>
      <c r="BF44" s="71">
        <v>0.033621992999999996</v>
      </c>
      <c r="BG44" s="53">
        <v>0</v>
      </c>
      <c r="BH44" s="45">
        <v>0</v>
      </c>
      <c r="BI44" s="45">
        <v>0</v>
      </c>
      <c r="BJ44" s="56">
        <v>0.10451303199999999</v>
      </c>
      <c r="BK44" s="61">
        <v>50.53075883299999</v>
      </c>
      <c r="BL44" s="104"/>
    </row>
    <row r="45" spans="1:64" ht="12.75">
      <c r="A45" s="92"/>
      <c r="B45" s="3" t="s">
        <v>175</v>
      </c>
      <c r="C45" s="55">
        <v>0</v>
      </c>
      <c r="D45" s="53">
        <v>5.1732451600000005</v>
      </c>
      <c r="E45" s="45">
        <v>0</v>
      </c>
      <c r="F45" s="45">
        <v>0</v>
      </c>
      <c r="G45" s="54">
        <v>0</v>
      </c>
      <c r="H45" s="71">
        <v>0.09280801899999999</v>
      </c>
      <c r="I45" s="45">
        <v>0.5173245160000001</v>
      </c>
      <c r="J45" s="45">
        <v>0</v>
      </c>
      <c r="K45" s="45">
        <v>0</v>
      </c>
      <c r="L45" s="54">
        <v>2.528682234</v>
      </c>
      <c r="M45" s="71">
        <v>0</v>
      </c>
      <c r="N45" s="53">
        <v>0</v>
      </c>
      <c r="O45" s="45">
        <v>0</v>
      </c>
      <c r="P45" s="45">
        <v>0</v>
      </c>
      <c r="Q45" s="54">
        <v>0</v>
      </c>
      <c r="R45" s="71">
        <v>0.03310877400000001</v>
      </c>
      <c r="S45" s="45">
        <v>0</v>
      </c>
      <c r="T45" s="45">
        <v>0</v>
      </c>
      <c r="U45" s="45">
        <v>0</v>
      </c>
      <c r="V45" s="54">
        <v>1.655438451</v>
      </c>
      <c r="W45" s="71">
        <v>0</v>
      </c>
      <c r="X45" s="45">
        <v>0</v>
      </c>
      <c r="Y45" s="45">
        <v>0</v>
      </c>
      <c r="Z45" s="45">
        <v>0</v>
      </c>
      <c r="AA45" s="54">
        <v>0</v>
      </c>
      <c r="AB45" s="71">
        <v>0</v>
      </c>
      <c r="AC45" s="45">
        <v>0</v>
      </c>
      <c r="AD45" s="45">
        <v>0</v>
      </c>
      <c r="AE45" s="45">
        <v>0</v>
      </c>
      <c r="AF45" s="54">
        <v>0</v>
      </c>
      <c r="AG45" s="71">
        <v>0</v>
      </c>
      <c r="AH45" s="45">
        <v>0</v>
      </c>
      <c r="AI45" s="45">
        <v>0</v>
      </c>
      <c r="AJ45" s="45">
        <v>0</v>
      </c>
      <c r="AK45" s="54">
        <v>0</v>
      </c>
      <c r="AL45" s="71">
        <v>0</v>
      </c>
      <c r="AM45" s="45">
        <v>0</v>
      </c>
      <c r="AN45" s="45">
        <v>0</v>
      </c>
      <c r="AO45" s="45">
        <v>0</v>
      </c>
      <c r="AP45" s="54">
        <v>0</v>
      </c>
      <c r="AQ45" s="71">
        <v>0</v>
      </c>
      <c r="AR45" s="53">
        <v>0</v>
      </c>
      <c r="AS45" s="45">
        <v>0</v>
      </c>
      <c r="AT45" s="45">
        <v>0</v>
      </c>
      <c r="AU45" s="54">
        <v>0</v>
      </c>
      <c r="AV45" s="71">
        <v>0.255647683</v>
      </c>
      <c r="AW45" s="45">
        <v>3.6573933939999996</v>
      </c>
      <c r="AX45" s="45">
        <v>0</v>
      </c>
      <c r="AY45" s="45">
        <v>0</v>
      </c>
      <c r="AZ45" s="54">
        <v>8.067239386</v>
      </c>
      <c r="BA45" s="71">
        <v>0</v>
      </c>
      <c r="BB45" s="53">
        <v>0</v>
      </c>
      <c r="BC45" s="45">
        <v>0</v>
      </c>
      <c r="BD45" s="45">
        <v>0</v>
      </c>
      <c r="BE45" s="54">
        <v>0</v>
      </c>
      <c r="BF45" s="71">
        <v>0.001343942</v>
      </c>
      <c r="BG45" s="53">
        <v>0</v>
      </c>
      <c r="BH45" s="45">
        <v>0</v>
      </c>
      <c r="BI45" s="45">
        <v>0</v>
      </c>
      <c r="BJ45" s="56">
        <v>0.072366655</v>
      </c>
      <c r="BK45" s="61">
        <v>22.054598214</v>
      </c>
      <c r="BL45" s="104"/>
    </row>
    <row r="46" spans="1:64" ht="12.75">
      <c r="A46" s="36"/>
      <c r="B46" s="37" t="s">
        <v>98</v>
      </c>
      <c r="C46" s="90">
        <f aca="true" t="shared" si="3" ref="C46:AH46">SUM(C17:C45)</f>
        <v>0</v>
      </c>
      <c r="D46" s="90">
        <f t="shared" si="3"/>
        <v>122.95561355500001</v>
      </c>
      <c r="E46" s="90">
        <f t="shared" si="3"/>
        <v>0</v>
      </c>
      <c r="F46" s="90">
        <f t="shared" si="3"/>
        <v>0</v>
      </c>
      <c r="G46" s="90">
        <f t="shared" si="3"/>
        <v>0</v>
      </c>
      <c r="H46" s="90">
        <f t="shared" si="3"/>
        <v>9.684497941999998</v>
      </c>
      <c r="I46" s="90">
        <f t="shared" si="3"/>
        <v>3090.309301449</v>
      </c>
      <c r="J46" s="90">
        <f t="shared" si="3"/>
        <v>0</v>
      </c>
      <c r="K46" s="90">
        <f t="shared" si="3"/>
        <v>0</v>
      </c>
      <c r="L46" s="90">
        <f t="shared" si="3"/>
        <v>596.519663151</v>
      </c>
      <c r="M46" s="90">
        <f t="shared" si="3"/>
        <v>0</v>
      </c>
      <c r="N46" s="90">
        <f t="shared" si="3"/>
        <v>0</v>
      </c>
      <c r="O46" s="90">
        <f t="shared" si="3"/>
        <v>0</v>
      </c>
      <c r="P46" s="90">
        <f t="shared" si="3"/>
        <v>0</v>
      </c>
      <c r="Q46" s="90">
        <f t="shared" si="3"/>
        <v>0</v>
      </c>
      <c r="R46" s="90">
        <f t="shared" si="3"/>
        <v>1.8423907659999998</v>
      </c>
      <c r="S46" s="90">
        <f t="shared" si="3"/>
        <v>71.676382262</v>
      </c>
      <c r="T46" s="90">
        <f t="shared" si="3"/>
        <v>1.071859677</v>
      </c>
      <c r="U46" s="90">
        <f t="shared" si="3"/>
        <v>0</v>
      </c>
      <c r="V46" s="90">
        <f t="shared" si="3"/>
        <v>49.528976316000005</v>
      </c>
      <c r="W46" s="90">
        <f t="shared" si="3"/>
        <v>0</v>
      </c>
      <c r="X46" s="90">
        <f t="shared" si="3"/>
        <v>0</v>
      </c>
      <c r="Y46" s="90">
        <f t="shared" si="3"/>
        <v>0</v>
      </c>
      <c r="Z46" s="90">
        <f t="shared" si="3"/>
        <v>0</v>
      </c>
      <c r="AA46" s="90">
        <f t="shared" si="3"/>
        <v>0</v>
      </c>
      <c r="AB46" s="90">
        <f t="shared" si="3"/>
        <v>0.043157174</v>
      </c>
      <c r="AC46" s="90">
        <f t="shared" si="3"/>
        <v>0</v>
      </c>
      <c r="AD46" s="90">
        <f t="shared" si="3"/>
        <v>0</v>
      </c>
      <c r="AE46" s="90">
        <f t="shared" si="3"/>
        <v>0</v>
      </c>
      <c r="AF46" s="90">
        <f t="shared" si="3"/>
        <v>0</v>
      </c>
      <c r="AG46" s="90">
        <f t="shared" si="3"/>
        <v>0</v>
      </c>
      <c r="AH46" s="90">
        <f t="shared" si="3"/>
        <v>0</v>
      </c>
      <c r="AI46" s="90">
        <f aca="true" t="shared" si="4" ref="AI46:BK46">SUM(AI17:AI45)</f>
        <v>0</v>
      </c>
      <c r="AJ46" s="90">
        <f t="shared" si="4"/>
        <v>0</v>
      </c>
      <c r="AK46" s="90">
        <f t="shared" si="4"/>
        <v>0</v>
      </c>
      <c r="AL46" s="90">
        <f t="shared" si="4"/>
        <v>0</v>
      </c>
      <c r="AM46" s="90">
        <f t="shared" si="4"/>
        <v>0</v>
      </c>
      <c r="AN46" s="90">
        <f t="shared" si="4"/>
        <v>0</v>
      </c>
      <c r="AO46" s="90">
        <f t="shared" si="4"/>
        <v>0</v>
      </c>
      <c r="AP46" s="90">
        <f t="shared" si="4"/>
        <v>0</v>
      </c>
      <c r="AQ46" s="90">
        <f t="shared" si="4"/>
        <v>0</v>
      </c>
      <c r="AR46" s="90">
        <f t="shared" si="4"/>
        <v>0</v>
      </c>
      <c r="AS46" s="90">
        <f t="shared" si="4"/>
        <v>0</v>
      </c>
      <c r="AT46" s="90">
        <f t="shared" si="4"/>
        <v>0</v>
      </c>
      <c r="AU46" s="90">
        <f t="shared" si="4"/>
        <v>0</v>
      </c>
      <c r="AV46" s="90">
        <f t="shared" si="4"/>
        <v>33.84687014700001</v>
      </c>
      <c r="AW46" s="90">
        <f t="shared" si="4"/>
        <v>563.109975811</v>
      </c>
      <c r="AX46" s="90">
        <f t="shared" si="4"/>
        <v>0</v>
      </c>
      <c r="AY46" s="90">
        <f t="shared" si="4"/>
        <v>0</v>
      </c>
      <c r="AZ46" s="90">
        <f t="shared" si="4"/>
        <v>978.6875534979999</v>
      </c>
      <c r="BA46" s="90">
        <f t="shared" si="4"/>
        <v>0</v>
      </c>
      <c r="BB46" s="90">
        <f t="shared" si="4"/>
        <v>0</v>
      </c>
      <c r="BC46" s="90">
        <f t="shared" si="4"/>
        <v>0</v>
      </c>
      <c r="BD46" s="90">
        <f t="shared" si="4"/>
        <v>0</v>
      </c>
      <c r="BE46" s="90">
        <f t="shared" si="4"/>
        <v>0</v>
      </c>
      <c r="BF46" s="90">
        <f t="shared" si="4"/>
        <v>5.374736146</v>
      </c>
      <c r="BG46" s="90">
        <f t="shared" si="4"/>
        <v>52.879835022</v>
      </c>
      <c r="BH46" s="90">
        <f t="shared" si="4"/>
        <v>3.236788065</v>
      </c>
      <c r="BI46" s="90">
        <f t="shared" si="4"/>
        <v>0</v>
      </c>
      <c r="BJ46" s="90">
        <f t="shared" si="4"/>
        <v>49.596174145</v>
      </c>
      <c r="BK46" s="101">
        <f t="shared" si="4"/>
        <v>5630.3637751259985</v>
      </c>
      <c r="BL46" s="104"/>
    </row>
    <row r="47" spans="1:64" ht="12.75">
      <c r="A47" s="11" t="s">
        <v>70</v>
      </c>
      <c r="B47" s="18" t="s">
        <v>13</v>
      </c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35"/>
      <c r="BL47" s="104"/>
    </row>
    <row r="48" spans="1:64" ht="12.75">
      <c r="A48" s="11"/>
      <c r="B48" s="19" t="s">
        <v>31</v>
      </c>
      <c r="C48" s="57"/>
      <c r="D48" s="58"/>
      <c r="E48" s="59"/>
      <c r="F48" s="59"/>
      <c r="G48" s="60"/>
      <c r="H48" s="57"/>
      <c r="I48" s="59"/>
      <c r="J48" s="59"/>
      <c r="K48" s="59"/>
      <c r="L48" s="60"/>
      <c r="M48" s="57"/>
      <c r="N48" s="58"/>
      <c r="O48" s="59"/>
      <c r="P48" s="59"/>
      <c r="Q48" s="60"/>
      <c r="R48" s="57"/>
      <c r="S48" s="59"/>
      <c r="T48" s="59"/>
      <c r="U48" s="59"/>
      <c r="V48" s="60"/>
      <c r="W48" s="57"/>
      <c r="X48" s="59"/>
      <c r="Y48" s="59"/>
      <c r="Z48" s="59"/>
      <c r="AA48" s="60"/>
      <c r="AB48" s="57"/>
      <c r="AC48" s="59"/>
      <c r="AD48" s="59"/>
      <c r="AE48" s="59"/>
      <c r="AF48" s="60"/>
      <c r="AG48" s="57"/>
      <c r="AH48" s="59"/>
      <c r="AI48" s="59"/>
      <c r="AJ48" s="59"/>
      <c r="AK48" s="60"/>
      <c r="AL48" s="57"/>
      <c r="AM48" s="59"/>
      <c r="AN48" s="59"/>
      <c r="AO48" s="59"/>
      <c r="AP48" s="60"/>
      <c r="AQ48" s="57"/>
      <c r="AR48" s="58"/>
      <c r="AS48" s="59"/>
      <c r="AT48" s="59"/>
      <c r="AU48" s="60"/>
      <c r="AV48" s="57"/>
      <c r="AW48" s="59"/>
      <c r="AX48" s="59"/>
      <c r="AY48" s="59"/>
      <c r="AZ48" s="60"/>
      <c r="BA48" s="57"/>
      <c r="BB48" s="58"/>
      <c r="BC48" s="59"/>
      <c r="BD48" s="59"/>
      <c r="BE48" s="60"/>
      <c r="BF48" s="57"/>
      <c r="BG48" s="58"/>
      <c r="BH48" s="59"/>
      <c r="BI48" s="59"/>
      <c r="BJ48" s="60"/>
      <c r="BK48" s="61"/>
      <c r="BL48" s="104"/>
    </row>
    <row r="49" spans="1:64" ht="12.75">
      <c r="A49" s="36"/>
      <c r="B49" s="37" t="s">
        <v>83</v>
      </c>
      <c r="C49" s="62"/>
      <c r="D49" s="63"/>
      <c r="E49" s="63"/>
      <c r="F49" s="63"/>
      <c r="G49" s="64"/>
      <c r="H49" s="62"/>
      <c r="I49" s="63"/>
      <c r="J49" s="63"/>
      <c r="K49" s="63"/>
      <c r="L49" s="64"/>
      <c r="M49" s="62"/>
      <c r="N49" s="63"/>
      <c r="O49" s="63"/>
      <c r="P49" s="63"/>
      <c r="Q49" s="64"/>
      <c r="R49" s="62"/>
      <c r="S49" s="63"/>
      <c r="T49" s="63"/>
      <c r="U49" s="63"/>
      <c r="V49" s="64"/>
      <c r="W49" s="62"/>
      <c r="X49" s="63"/>
      <c r="Y49" s="63"/>
      <c r="Z49" s="63"/>
      <c r="AA49" s="64"/>
      <c r="AB49" s="62"/>
      <c r="AC49" s="63"/>
      <c r="AD49" s="63"/>
      <c r="AE49" s="63"/>
      <c r="AF49" s="64"/>
      <c r="AG49" s="62"/>
      <c r="AH49" s="63"/>
      <c r="AI49" s="63"/>
      <c r="AJ49" s="63"/>
      <c r="AK49" s="64"/>
      <c r="AL49" s="62"/>
      <c r="AM49" s="63"/>
      <c r="AN49" s="63"/>
      <c r="AO49" s="63"/>
      <c r="AP49" s="64"/>
      <c r="AQ49" s="62"/>
      <c r="AR49" s="63"/>
      <c r="AS49" s="63"/>
      <c r="AT49" s="63"/>
      <c r="AU49" s="64"/>
      <c r="AV49" s="62"/>
      <c r="AW49" s="63"/>
      <c r="AX49" s="63"/>
      <c r="AY49" s="63"/>
      <c r="AZ49" s="64"/>
      <c r="BA49" s="62"/>
      <c r="BB49" s="63"/>
      <c r="BC49" s="63"/>
      <c r="BD49" s="63"/>
      <c r="BE49" s="64"/>
      <c r="BF49" s="62"/>
      <c r="BG49" s="63"/>
      <c r="BH49" s="63"/>
      <c r="BI49" s="63"/>
      <c r="BJ49" s="64"/>
      <c r="BK49" s="65"/>
      <c r="BL49" s="104"/>
    </row>
    <row r="50" spans="1:64" ht="12.75">
      <c r="A50" s="11" t="s">
        <v>72</v>
      </c>
      <c r="B50" s="24" t="s">
        <v>87</v>
      </c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4"/>
      <c r="BL50" s="104"/>
    </row>
    <row r="51" spans="1:64" ht="12.75">
      <c r="A51" s="11"/>
      <c r="B51" s="19" t="s">
        <v>31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  <c r="BL51" s="104"/>
    </row>
    <row r="52" spans="1:64" ht="12.75">
      <c r="A52" s="36"/>
      <c r="B52" s="37" t="s">
        <v>82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  <c r="BL52" s="104"/>
    </row>
    <row r="53" spans="1:64" ht="12.75">
      <c r="A53" s="11" t="s">
        <v>73</v>
      </c>
      <c r="B53" s="18" t="s">
        <v>14</v>
      </c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4"/>
      <c r="BL53" s="104"/>
    </row>
    <row r="54" spans="1:64" ht="12.75">
      <c r="A54" s="11"/>
      <c r="B54" s="24" t="s">
        <v>133</v>
      </c>
      <c r="C54" s="71">
        <v>0</v>
      </c>
      <c r="D54" s="53">
        <v>336.249883225</v>
      </c>
      <c r="E54" s="45">
        <v>0</v>
      </c>
      <c r="F54" s="45">
        <v>0</v>
      </c>
      <c r="G54" s="54">
        <v>0</v>
      </c>
      <c r="H54" s="71">
        <v>3.6954407209999993</v>
      </c>
      <c r="I54" s="45">
        <v>884.1761371610002</v>
      </c>
      <c r="J54" s="45">
        <v>0.009856091</v>
      </c>
      <c r="K54" s="45">
        <v>0</v>
      </c>
      <c r="L54" s="54">
        <v>297.732234771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0.86705973</v>
      </c>
      <c r="S54" s="45">
        <v>0.042728296000000006</v>
      </c>
      <c r="T54" s="45">
        <v>0</v>
      </c>
      <c r="U54" s="45">
        <v>0</v>
      </c>
      <c r="V54" s="54">
        <v>15.718377811000002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10.319722524000001</v>
      </c>
      <c r="AW54" s="45">
        <v>132.524852953</v>
      </c>
      <c r="AX54" s="45">
        <v>0</v>
      </c>
      <c r="AY54" s="45">
        <v>0</v>
      </c>
      <c r="AZ54" s="54">
        <v>219.57975662200002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2.3022890289999998</v>
      </c>
      <c r="BG54" s="53">
        <v>3.484874532</v>
      </c>
      <c r="BH54" s="45">
        <v>1.583457224</v>
      </c>
      <c r="BI54" s="45">
        <v>0</v>
      </c>
      <c r="BJ54" s="54">
        <v>7.6650713459999995</v>
      </c>
      <c r="BK54" s="49">
        <v>1915.9517420360003</v>
      </c>
      <c r="BL54" s="104"/>
    </row>
    <row r="55" spans="1:64" ht="12.75">
      <c r="A55" s="11"/>
      <c r="B55" s="24" t="s">
        <v>134</v>
      </c>
      <c r="C55" s="71">
        <v>0</v>
      </c>
      <c r="D55" s="53">
        <v>25.790614193</v>
      </c>
      <c r="E55" s="45">
        <v>0</v>
      </c>
      <c r="F55" s="45">
        <v>0</v>
      </c>
      <c r="G55" s="54">
        <v>0</v>
      </c>
      <c r="H55" s="71">
        <v>2.3878465010000003</v>
      </c>
      <c r="I55" s="45">
        <v>17.479566402</v>
      </c>
      <c r="J55" s="45">
        <v>0</v>
      </c>
      <c r="K55" s="45">
        <v>0</v>
      </c>
      <c r="L55" s="54">
        <v>26.989215199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0.432550692</v>
      </c>
      <c r="S55" s="45">
        <v>1.892719937</v>
      </c>
      <c r="T55" s="45">
        <v>0</v>
      </c>
      <c r="U55" s="45">
        <v>0</v>
      </c>
      <c r="V55" s="54">
        <v>0.6216196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</v>
      </c>
      <c r="AC55" s="45">
        <v>0</v>
      </c>
      <c r="AD55" s="45">
        <v>0</v>
      </c>
      <c r="AE55" s="45">
        <v>0</v>
      </c>
      <c r="AF55" s="54">
        <v>0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15.391411404</v>
      </c>
      <c r="AW55" s="45">
        <v>78.50942618900001</v>
      </c>
      <c r="AX55" s="45">
        <v>0</v>
      </c>
      <c r="AY55" s="45">
        <v>0</v>
      </c>
      <c r="AZ55" s="54">
        <v>95.294954706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2.814249533</v>
      </c>
      <c r="BG55" s="53">
        <v>23.804676401</v>
      </c>
      <c r="BH55" s="45">
        <v>1.5328458710000001</v>
      </c>
      <c r="BI55" s="45">
        <v>0</v>
      </c>
      <c r="BJ55" s="54">
        <v>5.056553135</v>
      </c>
      <c r="BK55" s="49">
        <v>297.998249763</v>
      </c>
      <c r="BL55" s="104"/>
    </row>
    <row r="56" spans="1:64" ht="12.75">
      <c r="A56" s="11"/>
      <c r="B56" s="24" t="s">
        <v>135</v>
      </c>
      <c r="C56" s="71">
        <v>0</v>
      </c>
      <c r="D56" s="53">
        <v>1.7979049379999998</v>
      </c>
      <c r="E56" s="45">
        <v>0</v>
      </c>
      <c r="F56" s="45">
        <v>0</v>
      </c>
      <c r="G56" s="54">
        <v>0</v>
      </c>
      <c r="H56" s="71">
        <v>16.556237835000005</v>
      </c>
      <c r="I56" s="45">
        <v>117.63269067099999</v>
      </c>
      <c r="J56" s="45">
        <v>0</v>
      </c>
      <c r="K56" s="45">
        <v>0</v>
      </c>
      <c r="L56" s="54">
        <v>206.19828757199997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3.4133190609999997</v>
      </c>
      <c r="S56" s="45">
        <v>20.131592584</v>
      </c>
      <c r="T56" s="45">
        <v>0</v>
      </c>
      <c r="U56" s="45">
        <v>0</v>
      </c>
      <c r="V56" s="54">
        <v>16.258154915000002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0.003168012</v>
      </c>
      <c r="AC56" s="45">
        <v>0</v>
      </c>
      <c r="AD56" s="45">
        <v>0</v>
      </c>
      <c r="AE56" s="45">
        <v>0</v>
      </c>
      <c r="AF56" s="54">
        <v>0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0.00010865799999999999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190.163148414</v>
      </c>
      <c r="AW56" s="45">
        <v>749.4260321630001</v>
      </c>
      <c r="AX56" s="45">
        <v>3.6278750509999997</v>
      </c>
      <c r="AY56" s="45">
        <v>0</v>
      </c>
      <c r="AZ56" s="54">
        <v>1484.4826574770002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46.40843305</v>
      </c>
      <c r="BG56" s="53">
        <v>83.029298913</v>
      </c>
      <c r="BH56" s="45">
        <v>22.109909759</v>
      </c>
      <c r="BI56" s="45">
        <v>0</v>
      </c>
      <c r="BJ56" s="54">
        <v>217.14042866500003</v>
      </c>
      <c r="BK56" s="49">
        <v>3178.379247738</v>
      </c>
      <c r="BL56" s="104"/>
    </row>
    <row r="57" spans="1:64" ht="12.75">
      <c r="A57" s="11"/>
      <c r="B57" s="24" t="s">
        <v>136</v>
      </c>
      <c r="C57" s="71">
        <v>0</v>
      </c>
      <c r="D57" s="53">
        <v>454.165797653</v>
      </c>
      <c r="E57" s="45">
        <v>0</v>
      </c>
      <c r="F57" s="45">
        <v>0</v>
      </c>
      <c r="G57" s="54">
        <v>0</v>
      </c>
      <c r="H57" s="71">
        <v>17.885520726000003</v>
      </c>
      <c r="I57" s="45">
        <v>379.27694260699997</v>
      </c>
      <c r="J57" s="45">
        <v>17.539110531</v>
      </c>
      <c r="K57" s="45">
        <v>0</v>
      </c>
      <c r="L57" s="54">
        <v>713.1357105078721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4.641240142999999</v>
      </c>
      <c r="S57" s="45">
        <v>0.049703423</v>
      </c>
      <c r="T57" s="45">
        <v>0.145237526</v>
      </c>
      <c r="U57" s="45">
        <v>0</v>
      </c>
      <c r="V57" s="54">
        <v>18.6167933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0.025399435999999997</v>
      </c>
      <c r="AC57" s="45">
        <v>0</v>
      </c>
      <c r="AD57" s="45">
        <v>0</v>
      </c>
      <c r="AE57" s="45">
        <v>0</v>
      </c>
      <c r="AF57" s="54">
        <v>0.291293073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39.48503879000001</v>
      </c>
      <c r="AW57" s="45">
        <v>427.227502455</v>
      </c>
      <c r="AX57" s="45">
        <v>0</v>
      </c>
      <c r="AY57" s="45">
        <v>0</v>
      </c>
      <c r="AZ57" s="54">
        <v>204.79302018699997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14.605271518</v>
      </c>
      <c r="BG57" s="53">
        <v>87.768669003</v>
      </c>
      <c r="BH57" s="45">
        <v>0.031338442</v>
      </c>
      <c r="BI57" s="45">
        <v>0</v>
      </c>
      <c r="BJ57" s="54">
        <v>17.389123838</v>
      </c>
      <c r="BK57" s="49">
        <v>2397.0727131588724</v>
      </c>
      <c r="BL57" s="104"/>
    </row>
    <row r="58" spans="1:64" ht="12.75">
      <c r="A58" s="11"/>
      <c r="B58" s="24" t="s">
        <v>137</v>
      </c>
      <c r="C58" s="71">
        <v>0</v>
      </c>
      <c r="D58" s="53">
        <v>4.72038615</v>
      </c>
      <c r="E58" s="45">
        <v>0</v>
      </c>
      <c r="F58" s="45">
        <v>0</v>
      </c>
      <c r="G58" s="54">
        <v>0</v>
      </c>
      <c r="H58" s="71">
        <v>22.245784242</v>
      </c>
      <c r="I58" s="45">
        <v>516.031914799</v>
      </c>
      <c r="J58" s="45">
        <v>10.094254389</v>
      </c>
      <c r="K58" s="45">
        <v>0</v>
      </c>
      <c r="L58" s="54">
        <v>604.40983366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8.229495749</v>
      </c>
      <c r="S58" s="45">
        <v>4.170052525</v>
      </c>
      <c r="T58" s="45">
        <v>6.15974371</v>
      </c>
      <c r="U58" s="45">
        <v>0</v>
      </c>
      <c r="V58" s="54">
        <v>6.8438074360000005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0.045224811000000004</v>
      </c>
      <c r="AC58" s="45">
        <v>0.002109135</v>
      </c>
      <c r="AD58" s="45">
        <v>0</v>
      </c>
      <c r="AE58" s="45">
        <v>0</v>
      </c>
      <c r="AF58" s="54">
        <v>0.03543225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0.009935861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214.11580707699997</v>
      </c>
      <c r="AW58" s="45">
        <v>1058.286688203</v>
      </c>
      <c r="AX58" s="45">
        <v>8.143913379</v>
      </c>
      <c r="AY58" s="45">
        <v>0</v>
      </c>
      <c r="AZ58" s="54">
        <v>661.215009432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68.919245812</v>
      </c>
      <c r="BG58" s="53">
        <v>31.870520494</v>
      </c>
      <c r="BH58" s="45">
        <v>47.459575876</v>
      </c>
      <c r="BI58" s="45">
        <v>0</v>
      </c>
      <c r="BJ58" s="54">
        <v>91.572884412</v>
      </c>
      <c r="BK58" s="49">
        <v>3364.5816194020003</v>
      </c>
      <c r="BL58" s="104"/>
    </row>
    <row r="59" spans="1:64" ht="12.75">
      <c r="A59" s="11"/>
      <c r="B59" s="24" t="s">
        <v>138</v>
      </c>
      <c r="C59" s="71">
        <v>0</v>
      </c>
      <c r="D59" s="53">
        <v>0.675751882</v>
      </c>
      <c r="E59" s="45">
        <v>0</v>
      </c>
      <c r="F59" s="45">
        <v>0</v>
      </c>
      <c r="G59" s="54">
        <v>0</v>
      </c>
      <c r="H59" s="71">
        <v>2.638925607</v>
      </c>
      <c r="I59" s="45">
        <v>1.169339135</v>
      </c>
      <c r="J59" s="45">
        <v>0</v>
      </c>
      <c r="K59" s="45">
        <v>0</v>
      </c>
      <c r="L59" s="54">
        <v>2.440875398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0.812126467</v>
      </c>
      <c r="S59" s="45">
        <v>0</v>
      </c>
      <c r="T59" s="45">
        <v>0</v>
      </c>
      <c r="U59" s="45">
        <v>0</v>
      </c>
      <c r="V59" s="54">
        <v>0.065540579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57.5711784</v>
      </c>
      <c r="AW59" s="45">
        <v>23.017812927</v>
      </c>
      <c r="AX59" s="45">
        <v>0</v>
      </c>
      <c r="AY59" s="45">
        <v>0</v>
      </c>
      <c r="AZ59" s="54">
        <v>144.65122853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11.123894535</v>
      </c>
      <c r="BG59" s="53">
        <v>0.402388083</v>
      </c>
      <c r="BH59" s="45">
        <v>0</v>
      </c>
      <c r="BI59" s="45">
        <v>0</v>
      </c>
      <c r="BJ59" s="54">
        <v>17.029136978999997</v>
      </c>
      <c r="BK59" s="49">
        <v>261.598198522</v>
      </c>
      <c r="BL59" s="104"/>
    </row>
    <row r="60" spans="1:64" ht="12.75">
      <c r="A60" s="11"/>
      <c r="B60" s="24" t="s">
        <v>139</v>
      </c>
      <c r="C60" s="71">
        <v>0</v>
      </c>
      <c r="D60" s="53">
        <v>247.170387188</v>
      </c>
      <c r="E60" s="45">
        <v>0</v>
      </c>
      <c r="F60" s="45">
        <v>0</v>
      </c>
      <c r="G60" s="54">
        <v>0</v>
      </c>
      <c r="H60" s="71">
        <v>10.210922986000002</v>
      </c>
      <c r="I60" s="45">
        <v>1585.7265941290002</v>
      </c>
      <c r="J60" s="45">
        <v>0</v>
      </c>
      <c r="K60" s="45">
        <v>5.8150422509999995</v>
      </c>
      <c r="L60" s="54">
        <v>270.336546024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1.871222394</v>
      </c>
      <c r="S60" s="45">
        <v>3.4231709259999996</v>
      </c>
      <c r="T60" s="45">
        <v>0</v>
      </c>
      <c r="U60" s="45">
        <v>0</v>
      </c>
      <c r="V60" s="54">
        <v>9.376027480000001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</v>
      </c>
      <c r="AC60" s="45">
        <v>0</v>
      </c>
      <c r="AD60" s="45">
        <v>0</v>
      </c>
      <c r="AE60" s="45">
        <v>0</v>
      </c>
      <c r="AF60" s="54">
        <v>0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2.8999999999999998E-08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32.954962882</v>
      </c>
      <c r="AW60" s="45">
        <v>160.840584858</v>
      </c>
      <c r="AX60" s="45">
        <v>9.097641223</v>
      </c>
      <c r="AY60" s="45">
        <v>0</v>
      </c>
      <c r="AZ60" s="54">
        <v>264.449348628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5.765680018000001</v>
      </c>
      <c r="BG60" s="53">
        <v>2.297611201</v>
      </c>
      <c r="BH60" s="45">
        <v>4.128465782</v>
      </c>
      <c r="BI60" s="45">
        <v>0</v>
      </c>
      <c r="BJ60" s="54">
        <v>40.328133257999994</v>
      </c>
      <c r="BK60" s="49">
        <v>2653.7923412570008</v>
      </c>
      <c r="BL60" s="104"/>
    </row>
    <row r="61" spans="1:64" ht="12.75">
      <c r="A61" s="11"/>
      <c r="B61" s="24" t="s">
        <v>170</v>
      </c>
      <c r="C61" s="71">
        <v>0</v>
      </c>
      <c r="D61" s="53">
        <v>69.881247938</v>
      </c>
      <c r="E61" s="45">
        <v>0</v>
      </c>
      <c r="F61" s="45">
        <v>0</v>
      </c>
      <c r="G61" s="54">
        <v>0</v>
      </c>
      <c r="H61" s="71">
        <v>1.222487415</v>
      </c>
      <c r="I61" s="45">
        <v>132.756468816</v>
      </c>
      <c r="J61" s="45">
        <v>0</v>
      </c>
      <c r="K61" s="45">
        <v>0</v>
      </c>
      <c r="L61" s="54">
        <v>33.150912235</v>
      </c>
      <c r="M61" s="71">
        <v>0</v>
      </c>
      <c r="N61" s="53">
        <v>0</v>
      </c>
      <c r="O61" s="45">
        <v>0</v>
      </c>
      <c r="P61" s="45">
        <v>0</v>
      </c>
      <c r="Q61" s="54">
        <v>0</v>
      </c>
      <c r="R61" s="71">
        <v>0.32693753799999997</v>
      </c>
      <c r="S61" s="45">
        <v>0</v>
      </c>
      <c r="T61" s="45">
        <v>0</v>
      </c>
      <c r="U61" s="45">
        <v>0</v>
      </c>
      <c r="V61" s="54">
        <v>42.415667293999995</v>
      </c>
      <c r="W61" s="71">
        <v>0</v>
      </c>
      <c r="X61" s="45">
        <v>0</v>
      </c>
      <c r="Y61" s="45">
        <v>0</v>
      </c>
      <c r="Z61" s="45">
        <v>0</v>
      </c>
      <c r="AA61" s="54">
        <v>0</v>
      </c>
      <c r="AB61" s="71">
        <v>0</v>
      </c>
      <c r="AC61" s="45">
        <v>0</v>
      </c>
      <c r="AD61" s="45">
        <v>0</v>
      </c>
      <c r="AE61" s="45">
        <v>0</v>
      </c>
      <c r="AF61" s="54">
        <v>0</v>
      </c>
      <c r="AG61" s="71">
        <v>0</v>
      </c>
      <c r="AH61" s="45">
        <v>0</v>
      </c>
      <c r="AI61" s="45">
        <v>0</v>
      </c>
      <c r="AJ61" s="45">
        <v>0</v>
      </c>
      <c r="AK61" s="54">
        <v>0</v>
      </c>
      <c r="AL61" s="71">
        <v>0</v>
      </c>
      <c r="AM61" s="45">
        <v>0</v>
      </c>
      <c r="AN61" s="45">
        <v>0</v>
      </c>
      <c r="AO61" s="45">
        <v>0</v>
      </c>
      <c r="AP61" s="54">
        <v>0</v>
      </c>
      <c r="AQ61" s="71">
        <v>0</v>
      </c>
      <c r="AR61" s="53">
        <v>0</v>
      </c>
      <c r="AS61" s="45">
        <v>0</v>
      </c>
      <c r="AT61" s="45">
        <v>0</v>
      </c>
      <c r="AU61" s="54">
        <v>0</v>
      </c>
      <c r="AV61" s="71">
        <v>2.931802915</v>
      </c>
      <c r="AW61" s="45">
        <v>84.060138856</v>
      </c>
      <c r="AX61" s="45">
        <v>1.104472903</v>
      </c>
      <c r="AY61" s="45">
        <v>0</v>
      </c>
      <c r="AZ61" s="54">
        <v>176.203821641</v>
      </c>
      <c r="BA61" s="71">
        <v>0</v>
      </c>
      <c r="BB61" s="53">
        <v>0</v>
      </c>
      <c r="BC61" s="45">
        <v>0</v>
      </c>
      <c r="BD61" s="45">
        <v>0</v>
      </c>
      <c r="BE61" s="54">
        <v>0</v>
      </c>
      <c r="BF61" s="71">
        <v>1.085647236</v>
      </c>
      <c r="BG61" s="53">
        <v>4.8091956840000005</v>
      </c>
      <c r="BH61" s="45">
        <v>0</v>
      </c>
      <c r="BI61" s="45">
        <v>0</v>
      </c>
      <c r="BJ61" s="54">
        <v>10.185898203</v>
      </c>
      <c r="BK61" s="49">
        <v>560.1346986739999</v>
      </c>
      <c r="BL61" s="104"/>
    </row>
    <row r="62" spans="1:64" ht="12.75">
      <c r="A62" s="11"/>
      <c r="B62" s="24" t="s">
        <v>140</v>
      </c>
      <c r="C62" s="71">
        <v>0</v>
      </c>
      <c r="D62" s="53">
        <v>413.503339554</v>
      </c>
      <c r="E62" s="45">
        <v>0</v>
      </c>
      <c r="F62" s="45">
        <v>0</v>
      </c>
      <c r="G62" s="54">
        <v>0</v>
      </c>
      <c r="H62" s="71">
        <v>3.821624244</v>
      </c>
      <c r="I62" s="45">
        <v>0.18607853700000002</v>
      </c>
      <c r="J62" s="45">
        <v>0</v>
      </c>
      <c r="K62" s="45">
        <v>0</v>
      </c>
      <c r="L62" s="54">
        <v>213.724640053</v>
      </c>
      <c r="M62" s="71">
        <v>0</v>
      </c>
      <c r="N62" s="53">
        <v>0</v>
      </c>
      <c r="O62" s="45">
        <v>0</v>
      </c>
      <c r="P62" s="45">
        <v>0</v>
      </c>
      <c r="Q62" s="54">
        <v>0</v>
      </c>
      <c r="R62" s="71">
        <v>0.9999112219999998</v>
      </c>
      <c r="S62" s="45">
        <v>0</v>
      </c>
      <c r="T62" s="45">
        <v>0</v>
      </c>
      <c r="U62" s="45">
        <v>0</v>
      </c>
      <c r="V62" s="54">
        <v>0.579357614</v>
      </c>
      <c r="W62" s="71">
        <v>0</v>
      </c>
      <c r="X62" s="45">
        <v>0</v>
      </c>
      <c r="Y62" s="45">
        <v>0</v>
      </c>
      <c r="Z62" s="45">
        <v>0</v>
      </c>
      <c r="AA62" s="54">
        <v>0</v>
      </c>
      <c r="AB62" s="71">
        <v>0.084635837</v>
      </c>
      <c r="AC62" s="45">
        <v>0</v>
      </c>
      <c r="AD62" s="45">
        <v>0</v>
      </c>
      <c r="AE62" s="45">
        <v>0</v>
      </c>
      <c r="AF62" s="54">
        <v>0</v>
      </c>
      <c r="AG62" s="71">
        <v>0</v>
      </c>
      <c r="AH62" s="45">
        <v>0</v>
      </c>
      <c r="AI62" s="45">
        <v>0</v>
      </c>
      <c r="AJ62" s="45">
        <v>0</v>
      </c>
      <c r="AK62" s="54">
        <v>0</v>
      </c>
      <c r="AL62" s="71">
        <v>0</v>
      </c>
      <c r="AM62" s="45">
        <v>0</v>
      </c>
      <c r="AN62" s="45">
        <v>0</v>
      </c>
      <c r="AO62" s="45">
        <v>0</v>
      </c>
      <c r="AP62" s="54">
        <v>0</v>
      </c>
      <c r="AQ62" s="71">
        <v>0</v>
      </c>
      <c r="AR62" s="53">
        <v>0</v>
      </c>
      <c r="AS62" s="45">
        <v>0</v>
      </c>
      <c r="AT62" s="45">
        <v>0</v>
      </c>
      <c r="AU62" s="54">
        <v>0</v>
      </c>
      <c r="AV62" s="71">
        <v>9.648578231</v>
      </c>
      <c r="AW62" s="45">
        <v>45.403892516999996</v>
      </c>
      <c r="AX62" s="45">
        <v>7.735466783</v>
      </c>
      <c r="AY62" s="45">
        <v>0</v>
      </c>
      <c r="AZ62" s="54">
        <v>178.338047073</v>
      </c>
      <c r="BA62" s="71">
        <v>0</v>
      </c>
      <c r="BB62" s="53">
        <v>0</v>
      </c>
      <c r="BC62" s="45">
        <v>0</v>
      </c>
      <c r="BD62" s="45">
        <v>0</v>
      </c>
      <c r="BE62" s="54">
        <v>0</v>
      </c>
      <c r="BF62" s="71">
        <v>1.6933122280000001</v>
      </c>
      <c r="BG62" s="53">
        <v>2.038206389</v>
      </c>
      <c r="BH62" s="45">
        <v>0</v>
      </c>
      <c r="BI62" s="45">
        <v>0</v>
      </c>
      <c r="BJ62" s="54">
        <v>2.0689680210000003</v>
      </c>
      <c r="BK62" s="49">
        <v>879.826058303</v>
      </c>
      <c r="BL62" s="104"/>
    </row>
    <row r="63" spans="1:65" ht="12.75">
      <c r="A63" s="36"/>
      <c r="B63" s="37" t="s">
        <v>81</v>
      </c>
      <c r="C63" s="80">
        <f aca="true" t="shared" si="5" ref="C63:AH63">SUM(C54:C62)</f>
        <v>0</v>
      </c>
      <c r="D63" s="80">
        <f t="shared" si="5"/>
        <v>1553.9553127209997</v>
      </c>
      <c r="E63" s="80">
        <f t="shared" si="5"/>
        <v>0</v>
      </c>
      <c r="F63" s="80">
        <f t="shared" si="5"/>
        <v>0</v>
      </c>
      <c r="G63" s="80">
        <f t="shared" si="5"/>
        <v>0</v>
      </c>
      <c r="H63" s="80">
        <f t="shared" si="5"/>
        <v>80.66479027700002</v>
      </c>
      <c r="I63" s="80">
        <f t="shared" si="5"/>
        <v>3634.4357322570004</v>
      </c>
      <c r="J63" s="80">
        <f t="shared" si="5"/>
        <v>27.643221010999998</v>
      </c>
      <c r="K63" s="80">
        <f t="shared" si="5"/>
        <v>5.8150422509999995</v>
      </c>
      <c r="L63" s="80">
        <f t="shared" si="5"/>
        <v>2368.1182554198717</v>
      </c>
      <c r="M63" s="80">
        <f t="shared" si="5"/>
        <v>0</v>
      </c>
      <c r="N63" s="80">
        <f t="shared" si="5"/>
        <v>0</v>
      </c>
      <c r="O63" s="80">
        <f t="shared" si="5"/>
        <v>0</v>
      </c>
      <c r="P63" s="80">
        <f t="shared" si="5"/>
        <v>0</v>
      </c>
      <c r="Q63" s="80">
        <f t="shared" si="5"/>
        <v>0</v>
      </c>
      <c r="R63" s="80">
        <f t="shared" si="5"/>
        <v>21.593862996</v>
      </c>
      <c r="S63" s="80">
        <f t="shared" si="5"/>
        <v>29.709967691</v>
      </c>
      <c r="T63" s="80">
        <f t="shared" si="5"/>
        <v>6.304981236</v>
      </c>
      <c r="U63" s="80">
        <f t="shared" si="5"/>
        <v>0</v>
      </c>
      <c r="V63" s="80">
        <f t="shared" si="5"/>
        <v>110.49534602899999</v>
      </c>
      <c r="W63" s="80">
        <f t="shared" si="5"/>
        <v>0</v>
      </c>
      <c r="X63" s="80">
        <f t="shared" si="5"/>
        <v>0</v>
      </c>
      <c r="Y63" s="80">
        <f t="shared" si="5"/>
        <v>0</v>
      </c>
      <c r="Z63" s="80">
        <f t="shared" si="5"/>
        <v>0</v>
      </c>
      <c r="AA63" s="80">
        <f t="shared" si="5"/>
        <v>0</v>
      </c>
      <c r="AB63" s="80">
        <f t="shared" si="5"/>
        <v>0.15842809600000002</v>
      </c>
      <c r="AC63" s="80">
        <f t="shared" si="5"/>
        <v>0.002109135</v>
      </c>
      <c r="AD63" s="80">
        <f t="shared" si="5"/>
        <v>0</v>
      </c>
      <c r="AE63" s="80">
        <f t="shared" si="5"/>
        <v>0</v>
      </c>
      <c r="AF63" s="80">
        <f t="shared" si="5"/>
        <v>0.326725323</v>
      </c>
      <c r="AG63" s="80">
        <f t="shared" si="5"/>
        <v>0</v>
      </c>
      <c r="AH63" s="80">
        <f t="shared" si="5"/>
        <v>0</v>
      </c>
      <c r="AI63" s="80">
        <f aca="true" t="shared" si="6" ref="AI63:BJ63">SUM(AI54:AI62)</f>
        <v>0</v>
      </c>
      <c r="AJ63" s="80">
        <f t="shared" si="6"/>
        <v>0</v>
      </c>
      <c r="AK63" s="80">
        <f t="shared" si="6"/>
        <v>0</v>
      </c>
      <c r="AL63" s="80">
        <f t="shared" si="6"/>
        <v>0.010044548</v>
      </c>
      <c r="AM63" s="80">
        <f t="shared" si="6"/>
        <v>0</v>
      </c>
      <c r="AN63" s="80">
        <f t="shared" si="6"/>
        <v>0</v>
      </c>
      <c r="AO63" s="80">
        <f t="shared" si="6"/>
        <v>0</v>
      </c>
      <c r="AP63" s="80">
        <f t="shared" si="6"/>
        <v>0</v>
      </c>
      <c r="AQ63" s="80">
        <f t="shared" si="6"/>
        <v>0</v>
      </c>
      <c r="AR63" s="80">
        <f t="shared" si="6"/>
        <v>0</v>
      </c>
      <c r="AS63" s="80">
        <f t="shared" si="6"/>
        <v>0</v>
      </c>
      <c r="AT63" s="80">
        <f t="shared" si="6"/>
        <v>0</v>
      </c>
      <c r="AU63" s="80">
        <f t="shared" si="6"/>
        <v>0</v>
      </c>
      <c r="AV63" s="80">
        <f t="shared" si="6"/>
        <v>572.581650637</v>
      </c>
      <c r="AW63" s="80">
        <f t="shared" si="6"/>
        <v>2759.2969311209995</v>
      </c>
      <c r="AX63" s="80">
        <f t="shared" si="6"/>
        <v>29.709369339000002</v>
      </c>
      <c r="AY63" s="80">
        <f t="shared" si="6"/>
        <v>0</v>
      </c>
      <c r="AZ63" s="80">
        <f t="shared" si="6"/>
        <v>3429.007844296</v>
      </c>
      <c r="BA63" s="80">
        <f t="shared" si="6"/>
        <v>0</v>
      </c>
      <c r="BB63" s="80">
        <f t="shared" si="6"/>
        <v>0</v>
      </c>
      <c r="BC63" s="80">
        <f t="shared" si="6"/>
        <v>0</v>
      </c>
      <c r="BD63" s="80">
        <f t="shared" si="6"/>
        <v>0</v>
      </c>
      <c r="BE63" s="80">
        <f t="shared" si="6"/>
        <v>0</v>
      </c>
      <c r="BF63" s="80">
        <f t="shared" si="6"/>
        <v>154.718022959</v>
      </c>
      <c r="BG63" s="80">
        <f t="shared" si="6"/>
        <v>239.5054407</v>
      </c>
      <c r="BH63" s="80">
        <f t="shared" si="6"/>
        <v>76.84559295400001</v>
      </c>
      <c r="BI63" s="80">
        <f t="shared" si="6"/>
        <v>0</v>
      </c>
      <c r="BJ63" s="80">
        <f t="shared" si="6"/>
        <v>408.43619785699997</v>
      </c>
      <c r="BK63" s="66">
        <f>SUM(BK54:BK62)</f>
        <v>15509.334868853874</v>
      </c>
      <c r="BL63" s="104"/>
      <c r="BM63" s="104"/>
    </row>
    <row r="64" spans="1:64" ht="12.75">
      <c r="A64" s="36"/>
      <c r="B64" s="38" t="s">
        <v>71</v>
      </c>
      <c r="C64" s="66">
        <f aca="true" t="shared" si="7" ref="C64:AH64">+C63+C46+C15+C11</f>
        <v>0</v>
      </c>
      <c r="D64" s="72">
        <f t="shared" si="7"/>
        <v>2580.3889351999997</v>
      </c>
      <c r="E64" s="72">
        <f t="shared" si="7"/>
        <v>0</v>
      </c>
      <c r="F64" s="72">
        <f t="shared" si="7"/>
        <v>0</v>
      </c>
      <c r="G64" s="73">
        <f t="shared" si="7"/>
        <v>0</v>
      </c>
      <c r="H64" s="66">
        <f t="shared" si="7"/>
        <v>216.32749310500003</v>
      </c>
      <c r="I64" s="72">
        <f t="shared" si="7"/>
        <v>12649.672359953001</v>
      </c>
      <c r="J64" s="72">
        <f t="shared" si="7"/>
        <v>2353.1653966800004</v>
      </c>
      <c r="K64" s="72">
        <f t="shared" si="7"/>
        <v>5.8150422509999995</v>
      </c>
      <c r="L64" s="73">
        <f t="shared" si="7"/>
        <v>3891.518172818872</v>
      </c>
      <c r="M64" s="66">
        <f t="shared" si="7"/>
        <v>0</v>
      </c>
      <c r="N64" s="72">
        <f t="shared" si="7"/>
        <v>0</v>
      </c>
      <c r="O64" s="72">
        <f t="shared" si="7"/>
        <v>0</v>
      </c>
      <c r="P64" s="72">
        <f t="shared" si="7"/>
        <v>0</v>
      </c>
      <c r="Q64" s="73">
        <f t="shared" si="7"/>
        <v>0</v>
      </c>
      <c r="R64" s="66">
        <f t="shared" si="7"/>
        <v>68.725315403</v>
      </c>
      <c r="S64" s="72">
        <f t="shared" si="7"/>
        <v>196.395946672</v>
      </c>
      <c r="T64" s="72">
        <f t="shared" si="7"/>
        <v>86.884101096</v>
      </c>
      <c r="U64" s="72">
        <f t="shared" si="7"/>
        <v>0</v>
      </c>
      <c r="V64" s="73">
        <f t="shared" si="7"/>
        <v>212.892519606</v>
      </c>
      <c r="W64" s="66">
        <f t="shared" si="7"/>
        <v>0</v>
      </c>
      <c r="X64" s="66">
        <f t="shared" si="7"/>
        <v>0</v>
      </c>
      <c r="Y64" s="66">
        <f t="shared" si="7"/>
        <v>0</v>
      </c>
      <c r="Z64" s="66">
        <f t="shared" si="7"/>
        <v>0</v>
      </c>
      <c r="AA64" s="66">
        <f t="shared" si="7"/>
        <v>0</v>
      </c>
      <c r="AB64" s="66">
        <f t="shared" si="7"/>
        <v>0.22671885700000002</v>
      </c>
      <c r="AC64" s="72">
        <f t="shared" si="7"/>
        <v>0.002109135</v>
      </c>
      <c r="AD64" s="72">
        <f t="shared" si="7"/>
        <v>0</v>
      </c>
      <c r="AE64" s="72">
        <f t="shared" si="7"/>
        <v>0</v>
      </c>
      <c r="AF64" s="73">
        <f t="shared" si="7"/>
        <v>0.326725323</v>
      </c>
      <c r="AG64" s="66">
        <f t="shared" si="7"/>
        <v>0</v>
      </c>
      <c r="AH64" s="72">
        <f t="shared" si="7"/>
        <v>0</v>
      </c>
      <c r="AI64" s="72">
        <f aca="true" t="shared" si="8" ref="AI64:BK64">+AI63+AI46+AI15+AI11</f>
        <v>0</v>
      </c>
      <c r="AJ64" s="72">
        <f t="shared" si="8"/>
        <v>0</v>
      </c>
      <c r="AK64" s="73">
        <f t="shared" si="8"/>
        <v>0</v>
      </c>
      <c r="AL64" s="66">
        <f t="shared" si="8"/>
        <v>0.0568164</v>
      </c>
      <c r="AM64" s="72">
        <f t="shared" si="8"/>
        <v>0</v>
      </c>
      <c r="AN64" s="72">
        <f t="shared" si="8"/>
        <v>0</v>
      </c>
      <c r="AO64" s="72">
        <f t="shared" si="8"/>
        <v>0</v>
      </c>
      <c r="AP64" s="73">
        <f t="shared" si="8"/>
        <v>0</v>
      </c>
      <c r="AQ64" s="66">
        <f t="shared" si="8"/>
        <v>0</v>
      </c>
      <c r="AR64" s="72">
        <f t="shared" si="8"/>
        <v>40.056567281</v>
      </c>
      <c r="AS64" s="72">
        <f t="shared" si="8"/>
        <v>0</v>
      </c>
      <c r="AT64" s="72">
        <f t="shared" si="8"/>
        <v>0</v>
      </c>
      <c r="AU64" s="73">
        <f t="shared" si="8"/>
        <v>0</v>
      </c>
      <c r="AV64" s="66">
        <f t="shared" si="8"/>
        <v>725.98405835</v>
      </c>
      <c r="AW64" s="72">
        <f t="shared" si="8"/>
        <v>6521.906444471999</v>
      </c>
      <c r="AX64" s="72">
        <f t="shared" si="8"/>
        <v>391.99627057300006</v>
      </c>
      <c r="AY64" s="72">
        <f t="shared" si="8"/>
        <v>0</v>
      </c>
      <c r="AZ64" s="73">
        <f t="shared" si="8"/>
        <v>5152.947588044999</v>
      </c>
      <c r="BA64" s="66">
        <f t="shared" si="8"/>
        <v>0</v>
      </c>
      <c r="BB64" s="72">
        <f t="shared" si="8"/>
        <v>0</v>
      </c>
      <c r="BC64" s="72">
        <f t="shared" si="8"/>
        <v>0</v>
      </c>
      <c r="BD64" s="72">
        <f t="shared" si="8"/>
        <v>0</v>
      </c>
      <c r="BE64" s="73">
        <f t="shared" si="8"/>
        <v>0</v>
      </c>
      <c r="BF64" s="66">
        <f t="shared" si="8"/>
        <v>200.323751818</v>
      </c>
      <c r="BG64" s="72">
        <f t="shared" si="8"/>
        <v>342.124919738</v>
      </c>
      <c r="BH64" s="72">
        <f t="shared" si="8"/>
        <v>118.65313300100001</v>
      </c>
      <c r="BI64" s="72">
        <f t="shared" si="8"/>
        <v>0</v>
      </c>
      <c r="BJ64" s="73">
        <f t="shared" si="8"/>
        <v>565.427398401</v>
      </c>
      <c r="BK64" s="66">
        <f t="shared" si="8"/>
        <v>36321.81778417887</v>
      </c>
      <c r="BL64" s="104"/>
    </row>
    <row r="65" spans="1:64" ht="3.75" customHeight="1">
      <c r="A65" s="11"/>
      <c r="B65" s="20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4"/>
      <c r="BL65" s="104"/>
    </row>
    <row r="66" spans="1:64" ht="3.75" customHeight="1">
      <c r="A66" s="11"/>
      <c r="B66" s="20"/>
      <c r="C66" s="25"/>
      <c r="D66" s="33"/>
      <c r="E66" s="26"/>
      <c r="F66" s="26"/>
      <c r="G66" s="26"/>
      <c r="H66" s="26"/>
      <c r="I66" s="26"/>
      <c r="J66" s="26"/>
      <c r="K66" s="26"/>
      <c r="L66" s="26"/>
      <c r="M66" s="26"/>
      <c r="N66" s="33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33"/>
      <c r="AS66" s="26"/>
      <c r="AT66" s="26"/>
      <c r="AU66" s="26"/>
      <c r="AV66" s="26"/>
      <c r="AW66" s="26"/>
      <c r="AX66" s="26"/>
      <c r="AY66" s="26"/>
      <c r="AZ66" s="26"/>
      <c r="BA66" s="26"/>
      <c r="BB66" s="33"/>
      <c r="BC66" s="26"/>
      <c r="BD66" s="26"/>
      <c r="BE66" s="26"/>
      <c r="BF66" s="26"/>
      <c r="BG66" s="33"/>
      <c r="BH66" s="26"/>
      <c r="BI66" s="26"/>
      <c r="BJ66" s="26"/>
      <c r="BK66" s="29"/>
      <c r="BL66" s="104"/>
    </row>
    <row r="67" spans="1:64" ht="12.75">
      <c r="A67" s="11" t="s">
        <v>1</v>
      </c>
      <c r="B67" s="17" t="s">
        <v>7</v>
      </c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104"/>
    </row>
    <row r="68" spans="1:254" s="4" customFormat="1" ht="12.75">
      <c r="A68" s="11" t="s">
        <v>67</v>
      </c>
      <c r="B68" s="24" t="s">
        <v>2</v>
      </c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1"/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2.75">
      <c r="A69" s="11"/>
      <c r="B69" s="24" t="s">
        <v>166</v>
      </c>
      <c r="C69" s="75">
        <v>0</v>
      </c>
      <c r="D69" s="53">
        <v>0.8409421560000001</v>
      </c>
      <c r="E69" s="76">
        <v>0</v>
      </c>
      <c r="F69" s="76">
        <v>0</v>
      </c>
      <c r="G69" s="77">
        <v>0</v>
      </c>
      <c r="H69" s="75">
        <v>514.6125587939999</v>
      </c>
      <c r="I69" s="76">
        <v>0.332464185</v>
      </c>
      <c r="J69" s="76">
        <v>0</v>
      </c>
      <c r="K69" s="76">
        <v>0</v>
      </c>
      <c r="L69" s="77">
        <v>21.372206196</v>
      </c>
      <c r="M69" s="67">
        <v>0</v>
      </c>
      <c r="N69" s="68">
        <v>0</v>
      </c>
      <c r="O69" s="67">
        <v>0</v>
      </c>
      <c r="P69" s="67">
        <v>0</v>
      </c>
      <c r="Q69" s="67">
        <v>0</v>
      </c>
      <c r="R69" s="75">
        <v>275.505816226</v>
      </c>
      <c r="S69" s="76">
        <v>0.00435143</v>
      </c>
      <c r="T69" s="76">
        <v>0</v>
      </c>
      <c r="U69" s="76">
        <v>0</v>
      </c>
      <c r="V69" s="77">
        <v>4.710412624000001</v>
      </c>
      <c r="W69" s="75">
        <v>0</v>
      </c>
      <c r="X69" s="76">
        <v>0</v>
      </c>
      <c r="Y69" s="76">
        <v>0</v>
      </c>
      <c r="Z69" s="76">
        <v>0</v>
      </c>
      <c r="AA69" s="77">
        <v>0</v>
      </c>
      <c r="AB69" s="75">
        <v>1.979869604</v>
      </c>
      <c r="AC69" s="76">
        <v>0</v>
      </c>
      <c r="AD69" s="76">
        <v>0</v>
      </c>
      <c r="AE69" s="76">
        <v>0</v>
      </c>
      <c r="AF69" s="7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75">
        <v>0.807015237</v>
      </c>
      <c r="AM69" s="76">
        <v>0</v>
      </c>
      <c r="AN69" s="76">
        <v>0</v>
      </c>
      <c r="AO69" s="76">
        <v>0</v>
      </c>
      <c r="AP69" s="77">
        <v>0</v>
      </c>
      <c r="AQ69" s="75">
        <v>0</v>
      </c>
      <c r="AR69" s="78">
        <v>0</v>
      </c>
      <c r="AS69" s="76">
        <v>0</v>
      </c>
      <c r="AT69" s="76">
        <v>0</v>
      </c>
      <c r="AU69" s="77">
        <v>0</v>
      </c>
      <c r="AV69" s="75">
        <v>3055.412633060862</v>
      </c>
      <c r="AW69" s="76">
        <v>12.58869256</v>
      </c>
      <c r="AX69" s="76">
        <v>1.740989955</v>
      </c>
      <c r="AY69" s="76">
        <v>0</v>
      </c>
      <c r="AZ69" s="77">
        <v>411.632256409</v>
      </c>
      <c r="BA69" s="75">
        <v>0</v>
      </c>
      <c r="BB69" s="78">
        <v>0</v>
      </c>
      <c r="BC69" s="76">
        <v>0</v>
      </c>
      <c r="BD69" s="76">
        <v>0</v>
      </c>
      <c r="BE69" s="77">
        <v>0</v>
      </c>
      <c r="BF69" s="75">
        <v>1172.422647116</v>
      </c>
      <c r="BG69" s="78">
        <v>3.449940789</v>
      </c>
      <c r="BH69" s="76">
        <v>0</v>
      </c>
      <c r="BI69" s="76">
        <v>0</v>
      </c>
      <c r="BJ69" s="77">
        <v>81.345125615</v>
      </c>
      <c r="BK69" s="93">
        <v>5558.7579219568615</v>
      </c>
      <c r="BL69" s="104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2.75">
      <c r="A70" s="36"/>
      <c r="B70" s="37" t="s">
        <v>76</v>
      </c>
      <c r="C70" s="50">
        <f>SUM(C69)</f>
        <v>0</v>
      </c>
      <c r="D70" s="70">
        <f>SUM(D69)</f>
        <v>0.8409421560000001</v>
      </c>
      <c r="E70" s="70">
        <f aca="true" t="shared" si="9" ref="E70:BJ70">SUM(E69)</f>
        <v>0</v>
      </c>
      <c r="F70" s="70">
        <f t="shared" si="9"/>
        <v>0</v>
      </c>
      <c r="G70" s="69">
        <f t="shared" si="9"/>
        <v>0</v>
      </c>
      <c r="H70" s="50">
        <f t="shared" si="9"/>
        <v>514.6125587939999</v>
      </c>
      <c r="I70" s="70">
        <f t="shared" si="9"/>
        <v>0.332464185</v>
      </c>
      <c r="J70" s="70">
        <f t="shared" si="9"/>
        <v>0</v>
      </c>
      <c r="K70" s="70">
        <f t="shared" si="9"/>
        <v>0</v>
      </c>
      <c r="L70" s="69">
        <f t="shared" si="9"/>
        <v>21.372206196</v>
      </c>
      <c r="M70" s="51">
        <f t="shared" si="9"/>
        <v>0</v>
      </c>
      <c r="N70" s="51">
        <f t="shared" si="9"/>
        <v>0</v>
      </c>
      <c r="O70" s="51">
        <f t="shared" si="9"/>
        <v>0</v>
      </c>
      <c r="P70" s="51">
        <f t="shared" si="9"/>
        <v>0</v>
      </c>
      <c r="Q70" s="74">
        <f t="shared" si="9"/>
        <v>0</v>
      </c>
      <c r="R70" s="50">
        <f t="shared" si="9"/>
        <v>275.505816226</v>
      </c>
      <c r="S70" s="70">
        <f t="shared" si="9"/>
        <v>0.00435143</v>
      </c>
      <c r="T70" s="70">
        <f t="shared" si="9"/>
        <v>0</v>
      </c>
      <c r="U70" s="70">
        <f t="shared" si="9"/>
        <v>0</v>
      </c>
      <c r="V70" s="69">
        <f t="shared" si="9"/>
        <v>4.710412624000001</v>
      </c>
      <c r="W70" s="50">
        <f t="shared" si="9"/>
        <v>0</v>
      </c>
      <c r="X70" s="70">
        <f t="shared" si="9"/>
        <v>0</v>
      </c>
      <c r="Y70" s="70">
        <f t="shared" si="9"/>
        <v>0</v>
      </c>
      <c r="Z70" s="70">
        <f t="shared" si="9"/>
        <v>0</v>
      </c>
      <c r="AA70" s="69">
        <f t="shared" si="9"/>
        <v>0</v>
      </c>
      <c r="AB70" s="50">
        <f t="shared" si="9"/>
        <v>1.979869604</v>
      </c>
      <c r="AC70" s="70">
        <f t="shared" si="9"/>
        <v>0</v>
      </c>
      <c r="AD70" s="70">
        <f t="shared" si="9"/>
        <v>0</v>
      </c>
      <c r="AE70" s="70">
        <f t="shared" si="9"/>
        <v>0</v>
      </c>
      <c r="AF70" s="69">
        <f t="shared" si="9"/>
        <v>0</v>
      </c>
      <c r="AG70" s="51">
        <f t="shared" si="9"/>
        <v>0</v>
      </c>
      <c r="AH70" s="51">
        <f t="shared" si="9"/>
        <v>0</v>
      </c>
      <c r="AI70" s="51">
        <f t="shared" si="9"/>
        <v>0</v>
      </c>
      <c r="AJ70" s="51">
        <f t="shared" si="9"/>
        <v>0</v>
      </c>
      <c r="AK70" s="74">
        <f t="shared" si="9"/>
        <v>0</v>
      </c>
      <c r="AL70" s="50">
        <f t="shared" si="9"/>
        <v>0.807015237</v>
      </c>
      <c r="AM70" s="70">
        <f t="shared" si="9"/>
        <v>0</v>
      </c>
      <c r="AN70" s="70">
        <f t="shared" si="9"/>
        <v>0</v>
      </c>
      <c r="AO70" s="70">
        <f t="shared" si="9"/>
        <v>0</v>
      </c>
      <c r="AP70" s="69">
        <f t="shared" si="9"/>
        <v>0</v>
      </c>
      <c r="AQ70" s="50">
        <f t="shared" si="9"/>
        <v>0</v>
      </c>
      <c r="AR70" s="70">
        <f t="shared" si="9"/>
        <v>0</v>
      </c>
      <c r="AS70" s="70">
        <f t="shared" si="9"/>
        <v>0</v>
      </c>
      <c r="AT70" s="70">
        <f t="shared" si="9"/>
        <v>0</v>
      </c>
      <c r="AU70" s="69">
        <f t="shared" si="9"/>
        <v>0</v>
      </c>
      <c r="AV70" s="50">
        <f t="shared" si="9"/>
        <v>3055.412633060862</v>
      </c>
      <c r="AW70" s="70">
        <f t="shared" si="9"/>
        <v>12.58869256</v>
      </c>
      <c r="AX70" s="70">
        <f t="shared" si="9"/>
        <v>1.740989955</v>
      </c>
      <c r="AY70" s="70">
        <f t="shared" si="9"/>
        <v>0</v>
      </c>
      <c r="AZ70" s="69">
        <f t="shared" si="9"/>
        <v>411.632256409</v>
      </c>
      <c r="BA70" s="50">
        <f t="shared" si="9"/>
        <v>0</v>
      </c>
      <c r="BB70" s="70">
        <f t="shared" si="9"/>
        <v>0</v>
      </c>
      <c r="BC70" s="70">
        <f t="shared" si="9"/>
        <v>0</v>
      </c>
      <c r="BD70" s="70">
        <f t="shared" si="9"/>
        <v>0</v>
      </c>
      <c r="BE70" s="69">
        <f t="shared" si="9"/>
        <v>0</v>
      </c>
      <c r="BF70" s="50">
        <f t="shared" si="9"/>
        <v>1172.422647116</v>
      </c>
      <c r="BG70" s="70">
        <f t="shared" si="9"/>
        <v>3.449940789</v>
      </c>
      <c r="BH70" s="70">
        <f t="shared" si="9"/>
        <v>0</v>
      </c>
      <c r="BI70" s="70">
        <f t="shared" si="9"/>
        <v>0</v>
      </c>
      <c r="BJ70" s="69">
        <f t="shared" si="9"/>
        <v>81.345125615</v>
      </c>
      <c r="BK70" s="52">
        <f>SUM(BK69:BK69)</f>
        <v>5558.7579219568615</v>
      </c>
      <c r="BL70" s="104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64" ht="12.75">
      <c r="A71" s="11" t="s">
        <v>68</v>
      </c>
      <c r="B71" s="18" t="s">
        <v>15</v>
      </c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4"/>
      <c r="BL71" s="104"/>
    </row>
    <row r="72" spans="1:64" ht="12.75">
      <c r="A72" s="11"/>
      <c r="B72" s="24" t="s">
        <v>141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0.377613796</v>
      </c>
      <c r="I72" s="45">
        <v>0</v>
      </c>
      <c r="J72" s="45">
        <v>0</v>
      </c>
      <c r="K72" s="45">
        <v>0</v>
      </c>
      <c r="L72" s="54">
        <v>0.11982617799999999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0.0274708</v>
      </c>
      <c r="S72" s="45">
        <v>0</v>
      </c>
      <c r="T72" s="45">
        <v>0</v>
      </c>
      <c r="U72" s="45">
        <v>0</v>
      </c>
      <c r="V72" s="54">
        <v>0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6.223447016000001</v>
      </c>
      <c r="AW72" s="45">
        <v>1.432870723</v>
      </c>
      <c r="AX72" s="45">
        <v>0</v>
      </c>
      <c r="AY72" s="45">
        <v>0</v>
      </c>
      <c r="AZ72" s="54">
        <v>20.925118825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0.81893109</v>
      </c>
      <c r="BG72" s="53">
        <v>0</v>
      </c>
      <c r="BH72" s="45">
        <v>0</v>
      </c>
      <c r="BI72" s="45">
        <v>0</v>
      </c>
      <c r="BJ72" s="54">
        <v>0.663424595</v>
      </c>
      <c r="BK72" s="49">
        <v>30.588703022999997</v>
      </c>
      <c r="BL72" s="104"/>
    </row>
    <row r="73" spans="1:64" ht="12.75">
      <c r="A73" s="11"/>
      <c r="B73" s="24" t="s">
        <v>142</v>
      </c>
      <c r="C73" s="71">
        <v>0</v>
      </c>
      <c r="D73" s="53">
        <v>19.83864516</v>
      </c>
      <c r="E73" s="45">
        <v>0</v>
      </c>
      <c r="F73" s="45">
        <v>0</v>
      </c>
      <c r="G73" s="54">
        <v>0</v>
      </c>
      <c r="H73" s="71">
        <v>9.441055385</v>
      </c>
      <c r="I73" s="45">
        <v>11.074575429</v>
      </c>
      <c r="J73" s="45">
        <v>0</v>
      </c>
      <c r="K73" s="45">
        <v>0</v>
      </c>
      <c r="L73" s="54">
        <v>15.523318466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3.214782132</v>
      </c>
      <c r="S73" s="45">
        <v>20.116311054</v>
      </c>
      <c r="T73" s="45">
        <v>0</v>
      </c>
      <c r="U73" s="45">
        <v>0</v>
      </c>
      <c r="V73" s="54">
        <v>5.012235027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113.66990999</v>
      </c>
      <c r="AW73" s="45">
        <v>58.219516277000004</v>
      </c>
      <c r="AX73" s="45">
        <v>0</v>
      </c>
      <c r="AY73" s="45">
        <v>0</v>
      </c>
      <c r="AZ73" s="54">
        <v>213.738015521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47.023109446999996</v>
      </c>
      <c r="BG73" s="53">
        <v>6.587410722</v>
      </c>
      <c r="BH73" s="45">
        <v>0</v>
      </c>
      <c r="BI73" s="45">
        <v>0</v>
      </c>
      <c r="BJ73" s="54">
        <v>40.754875725000005</v>
      </c>
      <c r="BK73" s="49">
        <v>564.2137603350001</v>
      </c>
      <c r="BL73" s="104"/>
    </row>
    <row r="74" spans="1:64" ht="12.75">
      <c r="A74" s="11"/>
      <c r="B74" s="24" t="s">
        <v>143</v>
      </c>
      <c r="C74" s="71">
        <v>0</v>
      </c>
      <c r="D74" s="53">
        <v>0</v>
      </c>
      <c r="E74" s="45">
        <v>0</v>
      </c>
      <c r="F74" s="45">
        <v>0</v>
      </c>
      <c r="G74" s="54">
        <v>0</v>
      </c>
      <c r="H74" s="71">
        <v>2.138468352</v>
      </c>
      <c r="I74" s="45">
        <v>0.039029231</v>
      </c>
      <c r="J74" s="45">
        <v>0</v>
      </c>
      <c r="K74" s="45">
        <v>0</v>
      </c>
      <c r="L74" s="54">
        <v>2.0225578580000003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0.530886646</v>
      </c>
      <c r="S74" s="45">
        <v>0</v>
      </c>
      <c r="T74" s="45">
        <v>0</v>
      </c>
      <c r="U74" s="45">
        <v>0</v>
      </c>
      <c r="V74" s="54">
        <v>0.400248255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0.0009709870000000001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19.428645271</v>
      </c>
      <c r="AW74" s="45">
        <v>5.007307334</v>
      </c>
      <c r="AX74" s="45">
        <v>0</v>
      </c>
      <c r="AY74" s="45">
        <v>0</v>
      </c>
      <c r="AZ74" s="54">
        <v>39.272048638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4.615748438</v>
      </c>
      <c r="BG74" s="53">
        <v>0</v>
      </c>
      <c r="BH74" s="45">
        <v>0</v>
      </c>
      <c r="BI74" s="45">
        <v>0</v>
      </c>
      <c r="BJ74" s="54">
        <v>3.216372097</v>
      </c>
      <c r="BK74" s="49">
        <v>76.672283107</v>
      </c>
      <c r="BL74" s="104"/>
    </row>
    <row r="75" spans="1:64" ht="12.75">
      <c r="A75" s="11"/>
      <c r="B75" s="99" t="s">
        <v>144</v>
      </c>
      <c r="C75" s="71">
        <v>0</v>
      </c>
      <c r="D75" s="53">
        <v>55.624074058</v>
      </c>
      <c r="E75" s="45">
        <v>0</v>
      </c>
      <c r="F75" s="45">
        <v>0</v>
      </c>
      <c r="G75" s="54">
        <v>0</v>
      </c>
      <c r="H75" s="71">
        <v>5.2910835249999995</v>
      </c>
      <c r="I75" s="45">
        <v>58.929258274</v>
      </c>
      <c r="J75" s="45">
        <v>4.695252653</v>
      </c>
      <c r="K75" s="45">
        <v>0</v>
      </c>
      <c r="L75" s="54">
        <v>104.240808663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0.857011518</v>
      </c>
      <c r="S75" s="45">
        <v>7.594479044</v>
      </c>
      <c r="T75" s="45">
        <v>0</v>
      </c>
      <c r="U75" s="45">
        <v>0</v>
      </c>
      <c r="V75" s="54">
        <v>3.866456266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9.533710561</v>
      </c>
      <c r="AW75" s="45">
        <v>62.530687911</v>
      </c>
      <c r="AX75" s="45">
        <v>0</v>
      </c>
      <c r="AY75" s="45">
        <v>0</v>
      </c>
      <c r="AZ75" s="54">
        <v>94.983088247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2.269866449</v>
      </c>
      <c r="BG75" s="53">
        <v>40.267242853</v>
      </c>
      <c r="BH75" s="45">
        <v>0</v>
      </c>
      <c r="BI75" s="45">
        <v>0</v>
      </c>
      <c r="BJ75" s="54">
        <v>25.081205135999998</v>
      </c>
      <c r="BK75" s="49">
        <v>475.76422515800004</v>
      </c>
      <c r="BL75" s="104"/>
    </row>
    <row r="76" spans="1:64" ht="12.75">
      <c r="A76" s="11"/>
      <c r="B76" s="24" t="s">
        <v>145</v>
      </c>
      <c r="C76" s="71">
        <v>0</v>
      </c>
      <c r="D76" s="53">
        <v>0.724152219</v>
      </c>
      <c r="E76" s="45">
        <v>0</v>
      </c>
      <c r="F76" s="45">
        <v>0</v>
      </c>
      <c r="G76" s="54">
        <v>0</v>
      </c>
      <c r="H76" s="71">
        <v>8.889704532</v>
      </c>
      <c r="I76" s="45">
        <v>7.510745601000001</v>
      </c>
      <c r="J76" s="45">
        <v>0</v>
      </c>
      <c r="K76" s="45">
        <v>0</v>
      </c>
      <c r="L76" s="54">
        <v>23.842384735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2.225636563</v>
      </c>
      <c r="S76" s="45">
        <v>0.707683647</v>
      </c>
      <c r="T76" s="45">
        <v>0</v>
      </c>
      <c r="U76" s="45">
        <v>0</v>
      </c>
      <c r="V76" s="54">
        <v>3.021901578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0.000630169</v>
      </c>
      <c r="AC76" s="45">
        <v>0</v>
      </c>
      <c r="AD76" s="45">
        <v>0</v>
      </c>
      <c r="AE76" s="45">
        <v>0</v>
      </c>
      <c r="AF76" s="54">
        <v>0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0.00739399</v>
      </c>
      <c r="AM76" s="45">
        <v>0</v>
      </c>
      <c r="AN76" s="45">
        <v>0</v>
      </c>
      <c r="AO76" s="45">
        <v>0</v>
      </c>
      <c r="AP76" s="54">
        <v>0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157.018876287</v>
      </c>
      <c r="AW76" s="45">
        <v>126.64356733100001</v>
      </c>
      <c r="AX76" s="45">
        <v>0</v>
      </c>
      <c r="AY76" s="45">
        <v>0</v>
      </c>
      <c r="AZ76" s="54">
        <v>358.880487247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47.046432586</v>
      </c>
      <c r="BG76" s="53">
        <v>23.444514785</v>
      </c>
      <c r="BH76" s="45">
        <v>0</v>
      </c>
      <c r="BI76" s="45">
        <v>0</v>
      </c>
      <c r="BJ76" s="54">
        <v>95.251903829</v>
      </c>
      <c r="BK76" s="49">
        <v>855.2160150990001</v>
      </c>
      <c r="BL76" s="104"/>
    </row>
    <row r="77" spans="1:64" ht="12.75">
      <c r="A77" s="11"/>
      <c r="B77" s="24" t="s">
        <v>146</v>
      </c>
      <c r="C77" s="71">
        <v>0</v>
      </c>
      <c r="D77" s="53">
        <v>4.628040482</v>
      </c>
      <c r="E77" s="45">
        <v>0</v>
      </c>
      <c r="F77" s="45">
        <v>0</v>
      </c>
      <c r="G77" s="54">
        <v>0</v>
      </c>
      <c r="H77" s="71">
        <v>20.087701856000002</v>
      </c>
      <c r="I77" s="45">
        <v>6.001574627</v>
      </c>
      <c r="J77" s="45">
        <v>0</v>
      </c>
      <c r="K77" s="45">
        <v>0</v>
      </c>
      <c r="L77" s="54">
        <v>7.640791046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7.160989229</v>
      </c>
      <c r="S77" s="45">
        <v>0</v>
      </c>
      <c r="T77" s="45">
        <v>0</v>
      </c>
      <c r="U77" s="45">
        <v>0</v>
      </c>
      <c r="V77" s="54">
        <v>1.2254268560000001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0.003208134</v>
      </c>
      <c r="AC77" s="45">
        <v>0</v>
      </c>
      <c r="AD77" s="45">
        <v>0</v>
      </c>
      <c r="AE77" s="45">
        <v>0</v>
      </c>
      <c r="AF77" s="54">
        <v>0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0.046136368</v>
      </c>
      <c r="AM77" s="45">
        <v>0</v>
      </c>
      <c r="AN77" s="45">
        <v>0</v>
      </c>
      <c r="AO77" s="45">
        <v>0</v>
      </c>
      <c r="AP77" s="54">
        <v>0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28.632513146999997</v>
      </c>
      <c r="AW77" s="45">
        <v>8.68833507</v>
      </c>
      <c r="AX77" s="45">
        <v>0</v>
      </c>
      <c r="AY77" s="45">
        <v>0</v>
      </c>
      <c r="AZ77" s="54">
        <v>15.386899091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9.902933749999999</v>
      </c>
      <c r="BG77" s="53">
        <v>0.028566746999999997</v>
      </c>
      <c r="BH77" s="45">
        <v>0</v>
      </c>
      <c r="BI77" s="45">
        <v>0</v>
      </c>
      <c r="BJ77" s="54">
        <v>2.6802896620000003</v>
      </c>
      <c r="BK77" s="49">
        <v>112.11340606499999</v>
      </c>
      <c r="BL77" s="104"/>
    </row>
    <row r="78" spans="1:64" ht="12.75">
      <c r="A78" s="11"/>
      <c r="B78" s="24" t="s">
        <v>147</v>
      </c>
      <c r="C78" s="71">
        <v>0</v>
      </c>
      <c r="D78" s="53">
        <v>0.773234517</v>
      </c>
      <c r="E78" s="45">
        <v>0</v>
      </c>
      <c r="F78" s="45">
        <v>0</v>
      </c>
      <c r="G78" s="54">
        <v>0</v>
      </c>
      <c r="H78" s="71">
        <v>90.067937243</v>
      </c>
      <c r="I78" s="45">
        <v>46.086866884</v>
      </c>
      <c r="J78" s="45">
        <v>0</v>
      </c>
      <c r="K78" s="45">
        <v>0</v>
      </c>
      <c r="L78" s="54">
        <v>73.076748585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21.552432355</v>
      </c>
      <c r="S78" s="45">
        <v>2.1072147980000002</v>
      </c>
      <c r="T78" s="45">
        <v>0</v>
      </c>
      <c r="U78" s="45">
        <v>0</v>
      </c>
      <c r="V78" s="54">
        <v>9.113563386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0.35807260399999996</v>
      </c>
      <c r="AC78" s="45">
        <v>0</v>
      </c>
      <c r="AD78" s="45">
        <v>0</v>
      </c>
      <c r="AE78" s="45">
        <v>0</v>
      </c>
      <c r="AF78" s="54">
        <v>0.005195175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0.11028544700000001</v>
      </c>
      <c r="AM78" s="45">
        <v>0</v>
      </c>
      <c r="AN78" s="45">
        <v>0</v>
      </c>
      <c r="AO78" s="45">
        <v>0</v>
      </c>
      <c r="AP78" s="54">
        <v>0.074544491</v>
      </c>
      <c r="AQ78" s="71">
        <v>0</v>
      </c>
      <c r="AR78" s="53">
        <v>0.217928065</v>
      </c>
      <c r="AS78" s="45">
        <v>0</v>
      </c>
      <c r="AT78" s="45">
        <v>0</v>
      </c>
      <c r="AU78" s="54">
        <v>0</v>
      </c>
      <c r="AV78" s="71">
        <v>1197.7866027711104</v>
      </c>
      <c r="AW78" s="45">
        <v>155.96932186</v>
      </c>
      <c r="AX78" s="45">
        <v>0</v>
      </c>
      <c r="AY78" s="45">
        <v>0</v>
      </c>
      <c r="AZ78" s="54">
        <v>594.3299285469999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252.263167938</v>
      </c>
      <c r="BG78" s="53">
        <v>22.12853448</v>
      </c>
      <c r="BH78" s="45">
        <v>0</v>
      </c>
      <c r="BI78" s="45">
        <v>0</v>
      </c>
      <c r="BJ78" s="54">
        <v>90.12283598500001</v>
      </c>
      <c r="BK78" s="49">
        <v>2556.1444151311107</v>
      </c>
      <c r="BL78" s="104"/>
    </row>
    <row r="79" spans="1:64" ht="12.75">
      <c r="A79" s="11"/>
      <c r="B79" s="24" t="s">
        <v>148</v>
      </c>
      <c r="C79" s="71">
        <v>0</v>
      </c>
      <c r="D79" s="53">
        <v>31.045853212</v>
      </c>
      <c r="E79" s="45">
        <v>0</v>
      </c>
      <c r="F79" s="45">
        <v>0</v>
      </c>
      <c r="G79" s="54">
        <v>0</v>
      </c>
      <c r="H79" s="71">
        <v>168.492038569</v>
      </c>
      <c r="I79" s="45">
        <v>141.453303132</v>
      </c>
      <c r="J79" s="45">
        <v>0</v>
      </c>
      <c r="K79" s="45">
        <v>0</v>
      </c>
      <c r="L79" s="54">
        <v>319.367876504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46.170872775</v>
      </c>
      <c r="S79" s="45">
        <v>45.130748151</v>
      </c>
      <c r="T79" s="45">
        <v>0</v>
      </c>
      <c r="U79" s="45">
        <v>0</v>
      </c>
      <c r="V79" s="54">
        <v>24.081476871000003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0.408614734</v>
      </c>
      <c r="AC79" s="45">
        <v>0</v>
      </c>
      <c r="AD79" s="45">
        <v>0</v>
      </c>
      <c r="AE79" s="45">
        <v>0</v>
      </c>
      <c r="AF79" s="54">
        <v>0.005128233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0.26573505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1695.209597257</v>
      </c>
      <c r="AW79" s="45">
        <v>287.015905487</v>
      </c>
      <c r="AX79" s="45">
        <v>0</v>
      </c>
      <c r="AY79" s="45">
        <v>0</v>
      </c>
      <c r="AZ79" s="54">
        <v>1848.485906331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503.68605566799994</v>
      </c>
      <c r="BG79" s="53">
        <v>47.972490022</v>
      </c>
      <c r="BH79" s="45">
        <v>0</v>
      </c>
      <c r="BI79" s="45">
        <v>0</v>
      </c>
      <c r="BJ79" s="54">
        <v>209.150382974</v>
      </c>
      <c r="BK79" s="49">
        <v>5367.941984970001</v>
      </c>
      <c r="BL79" s="104"/>
    </row>
    <row r="80" spans="1:64" ht="12.75">
      <c r="A80" s="11"/>
      <c r="B80" s="24" t="s">
        <v>149</v>
      </c>
      <c r="C80" s="71">
        <v>0</v>
      </c>
      <c r="D80" s="53">
        <v>252.489989542</v>
      </c>
      <c r="E80" s="45">
        <v>0</v>
      </c>
      <c r="F80" s="45">
        <v>0</v>
      </c>
      <c r="G80" s="54">
        <v>0</v>
      </c>
      <c r="H80" s="71">
        <v>5.558763373000001</v>
      </c>
      <c r="I80" s="45">
        <v>14.541652825</v>
      </c>
      <c r="J80" s="45">
        <v>0</v>
      </c>
      <c r="K80" s="45">
        <v>0</v>
      </c>
      <c r="L80" s="54">
        <v>185.788230668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2.089867056</v>
      </c>
      <c r="S80" s="45">
        <v>4.479198436</v>
      </c>
      <c r="T80" s="45">
        <v>0</v>
      </c>
      <c r="U80" s="45">
        <v>0</v>
      </c>
      <c r="V80" s="54">
        <v>3.057731554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0.031268044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0.002985456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112.51291406899999</v>
      </c>
      <c r="AW80" s="45">
        <v>89.02829380799999</v>
      </c>
      <c r="AX80" s="45">
        <v>0</v>
      </c>
      <c r="AY80" s="45">
        <v>0</v>
      </c>
      <c r="AZ80" s="54">
        <v>392.22461478799994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33.130625486999996</v>
      </c>
      <c r="BG80" s="53">
        <v>21.502754145</v>
      </c>
      <c r="BH80" s="45">
        <v>0</v>
      </c>
      <c r="BI80" s="45">
        <v>0</v>
      </c>
      <c r="BJ80" s="54">
        <v>49.820331341</v>
      </c>
      <c r="BK80" s="49">
        <v>1166.2592205919996</v>
      </c>
      <c r="BL80" s="104"/>
    </row>
    <row r="81" spans="1:64" ht="12.75">
      <c r="A81" s="11"/>
      <c r="B81" s="24" t="s">
        <v>150</v>
      </c>
      <c r="C81" s="71">
        <v>0</v>
      </c>
      <c r="D81" s="53">
        <v>30.084348958999996</v>
      </c>
      <c r="E81" s="45">
        <v>0</v>
      </c>
      <c r="F81" s="45">
        <v>0</v>
      </c>
      <c r="G81" s="54">
        <v>0</v>
      </c>
      <c r="H81" s="71">
        <v>64.684186284</v>
      </c>
      <c r="I81" s="45">
        <v>57.494115562999994</v>
      </c>
      <c r="J81" s="45">
        <v>0</v>
      </c>
      <c r="K81" s="45">
        <v>0</v>
      </c>
      <c r="L81" s="54">
        <v>122.78633265799999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17.259930915</v>
      </c>
      <c r="S81" s="45">
        <v>0.218246619</v>
      </c>
      <c r="T81" s="45">
        <v>0</v>
      </c>
      <c r="U81" s="45">
        <v>0</v>
      </c>
      <c r="V81" s="54">
        <v>6.345923442000001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0.140655775</v>
      </c>
      <c r="AC81" s="45">
        <v>0</v>
      </c>
      <c r="AD81" s="45">
        <v>0</v>
      </c>
      <c r="AE81" s="45">
        <v>0</v>
      </c>
      <c r="AF81" s="54">
        <v>0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0.09884421199999999</v>
      </c>
      <c r="AM81" s="45">
        <v>0</v>
      </c>
      <c r="AN81" s="45">
        <v>0</v>
      </c>
      <c r="AO81" s="45">
        <v>0</v>
      </c>
      <c r="AP81" s="54">
        <v>0</v>
      </c>
      <c r="AQ81" s="71">
        <v>0</v>
      </c>
      <c r="AR81" s="53">
        <v>15.543439993000002</v>
      </c>
      <c r="AS81" s="45">
        <v>0</v>
      </c>
      <c r="AT81" s="45">
        <v>0</v>
      </c>
      <c r="AU81" s="54">
        <v>0</v>
      </c>
      <c r="AV81" s="71">
        <v>623.1171978389999</v>
      </c>
      <c r="AW81" s="45">
        <v>126.801176547</v>
      </c>
      <c r="AX81" s="45">
        <v>0</v>
      </c>
      <c r="AY81" s="45">
        <v>0</v>
      </c>
      <c r="AZ81" s="54">
        <v>639.52811295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137.704681243</v>
      </c>
      <c r="BG81" s="53">
        <v>14.039358081</v>
      </c>
      <c r="BH81" s="45">
        <v>0</v>
      </c>
      <c r="BI81" s="45">
        <v>0</v>
      </c>
      <c r="BJ81" s="54">
        <v>54.331286760999994</v>
      </c>
      <c r="BK81" s="49">
        <v>1910.1778378410004</v>
      </c>
      <c r="BL81" s="104"/>
    </row>
    <row r="82" spans="1:64" ht="12.75">
      <c r="A82" s="11"/>
      <c r="B82" s="24" t="s">
        <v>176</v>
      </c>
      <c r="C82" s="71">
        <v>0</v>
      </c>
      <c r="D82" s="53">
        <v>0.500411291</v>
      </c>
      <c r="E82" s="45">
        <v>0</v>
      </c>
      <c r="F82" s="45">
        <v>0</v>
      </c>
      <c r="G82" s="54">
        <v>0</v>
      </c>
      <c r="H82" s="71">
        <v>4.302348822</v>
      </c>
      <c r="I82" s="45">
        <v>12.208658039</v>
      </c>
      <c r="J82" s="45">
        <v>0</v>
      </c>
      <c r="K82" s="45">
        <v>0</v>
      </c>
      <c r="L82" s="54">
        <v>6.9093415789999995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1.681269399</v>
      </c>
      <c r="S82" s="45">
        <v>0.082439498</v>
      </c>
      <c r="T82" s="45">
        <v>4.82836058</v>
      </c>
      <c r="U82" s="45">
        <v>0</v>
      </c>
      <c r="V82" s="54">
        <v>5.357524612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0.004089552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0.009085452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52.282191559999994</v>
      </c>
      <c r="AW82" s="45">
        <v>15.73118419</v>
      </c>
      <c r="AX82" s="45">
        <v>0</v>
      </c>
      <c r="AY82" s="45">
        <v>0</v>
      </c>
      <c r="AZ82" s="54">
        <v>58.77388461999999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24.850356362</v>
      </c>
      <c r="BG82" s="53">
        <v>1.5251585380000001</v>
      </c>
      <c r="BH82" s="45">
        <v>0</v>
      </c>
      <c r="BI82" s="45">
        <v>0</v>
      </c>
      <c r="BJ82" s="54">
        <v>20.120541938</v>
      </c>
      <c r="BK82" s="49">
        <v>209.16684603199997</v>
      </c>
      <c r="BL82" s="104"/>
    </row>
    <row r="83" spans="1:64" ht="12.75">
      <c r="A83" s="11"/>
      <c r="B83" s="24" t="s">
        <v>151</v>
      </c>
      <c r="C83" s="71">
        <v>0</v>
      </c>
      <c r="D83" s="53">
        <v>0.8654203570000001</v>
      </c>
      <c r="E83" s="45">
        <v>0</v>
      </c>
      <c r="F83" s="45">
        <v>0</v>
      </c>
      <c r="G83" s="54">
        <v>0</v>
      </c>
      <c r="H83" s="71">
        <v>306.321932691</v>
      </c>
      <c r="I83" s="45">
        <v>94.588206708</v>
      </c>
      <c r="J83" s="45">
        <v>0</v>
      </c>
      <c r="K83" s="45">
        <v>0</v>
      </c>
      <c r="L83" s="54">
        <v>287.010374274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110.09436767100001</v>
      </c>
      <c r="S83" s="45">
        <v>11.560133883</v>
      </c>
      <c r="T83" s="45">
        <v>2.2881071410000002</v>
      </c>
      <c r="U83" s="45">
        <v>0</v>
      </c>
      <c r="V83" s="54">
        <v>23.592213270000002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1.6356659020000002</v>
      </c>
      <c r="AC83" s="45">
        <v>0</v>
      </c>
      <c r="AD83" s="45">
        <v>0</v>
      </c>
      <c r="AE83" s="45">
        <v>0</v>
      </c>
      <c r="AF83" s="54">
        <v>0.07894529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1.130341241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2678.7422035070003</v>
      </c>
      <c r="AW83" s="45">
        <v>237.26498957</v>
      </c>
      <c r="AX83" s="45">
        <v>0</v>
      </c>
      <c r="AY83" s="45">
        <v>0</v>
      </c>
      <c r="AZ83" s="54">
        <v>1291.810676148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827.7157148770001</v>
      </c>
      <c r="BG83" s="53">
        <v>39.98996722700001</v>
      </c>
      <c r="BH83" s="45">
        <v>0</v>
      </c>
      <c r="BI83" s="45">
        <v>0</v>
      </c>
      <c r="BJ83" s="54">
        <v>174.79131708100002</v>
      </c>
      <c r="BK83" s="49">
        <v>6089.480576838001</v>
      </c>
      <c r="BL83" s="104"/>
    </row>
    <row r="84" spans="1:64" ht="12" customHeight="1">
      <c r="A84" s="11"/>
      <c r="B84" s="24" t="s">
        <v>152</v>
      </c>
      <c r="C84" s="71">
        <v>0</v>
      </c>
      <c r="D84" s="53">
        <v>0.8515260029999999</v>
      </c>
      <c r="E84" s="45">
        <v>0</v>
      </c>
      <c r="F84" s="45">
        <v>0</v>
      </c>
      <c r="G84" s="54">
        <v>0</v>
      </c>
      <c r="H84" s="71">
        <v>74.215216454</v>
      </c>
      <c r="I84" s="45">
        <v>1.2180993690000002</v>
      </c>
      <c r="J84" s="45">
        <v>0</v>
      </c>
      <c r="K84" s="45">
        <v>0</v>
      </c>
      <c r="L84" s="54">
        <v>37.656369074000004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30.120478947</v>
      </c>
      <c r="S84" s="45">
        <v>0.0018329509999999998</v>
      </c>
      <c r="T84" s="45">
        <v>0</v>
      </c>
      <c r="U84" s="45">
        <v>0</v>
      </c>
      <c r="V84" s="54">
        <v>3.129686053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0.09709495300000001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0.042347988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127.95576383600002</v>
      </c>
      <c r="AW84" s="45">
        <v>5.42570085</v>
      </c>
      <c r="AX84" s="45">
        <v>0</v>
      </c>
      <c r="AY84" s="45">
        <v>0</v>
      </c>
      <c r="AZ84" s="54">
        <v>32.429412453999994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47.828213006000006</v>
      </c>
      <c r="BG84" s="53">
        <v>0.8036581349999999</v>
      </c>
      <c r="BH84" s="45">
        <v>0</v>
      </c>
      <c r="BI84" s="45">
        <v>0</v>
      </c>
      <c r="BJ84" s="54">
        <v>6.803268127</v>
      </c>
      <c r="BK84" s="49">
        <v>368.57866820000004</v>
      </c>
      <c r="BL84" s="104"/>
    </row>
    <row r="85" spans="1:64" ht="12" customHeight="1">
      <c r="A85" s="11"/>
      <c r="B85" s="24" t="s">
        <v>173</v>
      </c>
      <c r="C85" s="71">
        <v>0</v>
      </c>
      <c r="D85" s="53">
        <v>0.535609678</v>
      </c>
      <c r="E85" s="45">
        <v>0</v>
      </c>
      <c r="F85" s="45">
        <v>0</v>
      </c>
      <c r="G85" s="54">
        <v>0</v>
      </c>
      <c r="H85" s="71">
        <v>2.488524366</v>
      </c>
      <c r="I85" s="45">
        <v>2.506589619</v>
      </c>
      <c r="J85" s="45">
        <v>0</v>
      </c>
      <c r="K85" s="45">
        <v>0</v>
      </c>
      <c r="L85" s="54">
        <v>3.85452641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0.7586398550000001</v>
      </c>
      <c r="S85" s="45">
        <v>0.251313582</v>
      </c>
      <c r="T85" s="45">
        <v>0</v>
      </c>
      <c r="U85" s="45">
        <v>0</v>
      </c>
      <c r="V85" s="54">
        <v>1.008138126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0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0.000669072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3.146399987</v>
      </c>
      <c r="AW85" s="45">
        <v>0.9819908669999999</v>
      </c>
      <c r="AX85" s="45">
        <v>0</v>
      </c>
      <c r="AY85" s="45">
        <v>0</v>
      </c>
      <c r="AZ85" s="54">
        <v>2.944469374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0.9826848850000001</v>
      </c>
      <c r="BG85" s="53">
        <v>0.029976648</v>
      </c>
      <c r="BH85" s="45">
        <v>0</v>
      </c>
      <c r="BI85" s="45">
        <v>0</v>
      </c>
      <c r="BJ85" s="54">
        <v>0.297284104</v>
      </c>
      <c r="BK85" s="49">
        <v>19.786816573000003</v>
      </c>
      <c r="BL85" s="104"/>
    </row>
    <row r="86" spans="1:64" ht="12" customHeight="1">
      <c r="A86" s="11"/>
      <c r="B86" s="24" t="s">
        <v>174</v>
      </c>
      <c r="C86" s="71">
        <v>0</v>
      </c>
      <c r="D86" s="53">
        <v>0.519041129</v>
      </c>
      <c r="E86" s="45">
        <v>0</v>
      </c>
      <c r="F86" s="45">
        <v>0</v>
      </c>
      <c r="G86" s="54">
        <v>0</v>
      </c>
      <c r="H86" s="71">
        <v>3.193913999</v>
      </c>
      <c r="I86" s="45">
        <v>2.278807831</v>
      </c>
      <c r="J86" s="45">
        <v>0</v>
      </c>
      <c r="K86" s="45">
        <v>0</v>
      </c>
      <c r="L86" s="54">
        <v>5.430924621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0.860222154</v>
      </c>
      <c r="S86" s="45">
        <v>0.022127806</v>
      </c>
      <c r="T86" s="45">
        <v>0</v>
      </c>
      <c r="U86" s="45">
        <v>0</v>
      </c>
      <c r="V86" s="54">
        <v>1.3087054439999999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0.0009713059999999999</v>
      </c>
      <c r="AC86" s="45">
        <v>0</v>
      </c>
      <c r="AD86" s="45">
        <v>0</v>
      </c>
      <c r="AE86" s="45">
        <v>0</v>
      </c>
      <c r="AF86" s="54">
        <v>0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0.001162184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3.126516768</v>
      </c>
      <c r="AW86" s="45">
        <v>8.02184892</v>
      </c>
      <c r="AX86" s="45">
        <v>0</v>
      </c>
      <c r="AY86" s="45">
        <v>0</v>
      </c>
      <c r="AZ86" s="54">
        <v>6.718835152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0.9582239400000001</v>
      </c>
      <c r="BG86" s="53">
        <v>0.744636725</v>
      </c>
      <c r="BH86" s="45">
        <v>0</v>
      </c>
      <c r="BI86" s="45">
        <v>0</v>
      </c>
      <c r="BJ86" s="54">
        <v>0.505417363</v>
      </c>
      <c r="BK86" s="49">
        <v>33.691355342</v>
      </c>
      <c r="BL86" s="104"/>
    </row>
    <row r="87" spans="1:64" ht="12" customHeight="1">
      <c r="A87" s="11"/>
      <c r="B87" s="24" t="s">
        <v>177</v>
      </c>
      <c r="C87" s="71">
        <v>0</v>
      </c>
      <c r="D87" s="53">
        <v>0.479535484</v>
      </c>
      <c r="E87" s="45">
        <v>0</v>
      </c>
      <c r="F87" s="45">
        <v>0</v>
      </c>
      <c r="G87" s="54">
        <v>0</v>
      </c>
      <c r="H87" s="71">
        <v>3.509560759</v>
      </c>
      <c r="I87" s="45">
        <v>3.30322386</v>
      </c>
      <c r="J87" s="45">
        <v>0</v>
      </c>
      <c r="K87" s="45">
        <v>0</v>
      </c>
      <c r="L87" s="54">
        <v>13.131797028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0.7801079830000001</v>
      </c>
      <c r="S87" s="45">
        <v>2.179894574</v>
      </c>
      <c r="T87" s="45">
        <v>0</v>
      </c>
      <c r="U87" s="45">
        <v>0</v>
      </c>
      <c r="V87" s="54">
        <v>4.041224001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0.000268496</v>
      </c>
      <c r="AC87" s="45">
        <v>0</v>
      </c>
      <c r="AD87" s="45">
        <v>0</v>
      </c>
      <c r="AE87" s="45">
        <v>0</v>
      </c>
      <c r="AF87" s="54">
        <v>0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</v>
      </c>
      <c r="AM87" s="45">
        <v>0</v>
      </c>
      <c r="AN87" s="45">
        <v>0</v>
      </c>
      <c r="AO87" s="45">
        <v>0</v>
      </c>
      <c r="AP87" s="54">
        <v>0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14.317036933</v>
      </c>
      <c r="AW87" s="45">
        <v>3.0096832620000002</v>
      </c>
      <c r="AX87" s="45">
        <v>0</v>
      </c>
      <c r="AY87" s="45">
        <v>0</v>
      </c>
      <c r="AZ87" s="54">
        <v>37.405003439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5.463473262</v>
      </c>
      <c r="BG87" s="53">
        <v>0.210390933</v>
      </c>
      <c r="BH87" s="45">
        <v>0</v>
      </c>
      <c r="BI87" s="45">
        <v>0</v>
      </c>
      <c r="BJ87" s="54">
        <v>8.346644975</v>
      </c>
      <c r="BK87" s="49">
        <v>96.177844989</v>
      </c>
      <c r="BL87" s="104"/>
    </row>
    <row r="88" spans="1:64" ht="12.75">
      <c r="A88" s="11"/>
      <c r="B88" s="24" t="s">
        <v>153</v>
      </c>
      <c r="C88" s="71">
        <v>0</v>
      </c>
      <c r="D88" s="53">
        <v>0.713387585</v>
      </c>
      <c r="E88" s="45">
        <v>0</v>
      </c>
      <c r="F88" s="45">
        <v>0</v>
      </c>
      <c r="G88" s="54">
        <v>0</v>
      </c>
      <c r="H88" s="71">
        <v>481.88088398400004</v>
      </c>
      <c r="I88" s="45">
        <v>16.461250227</v>
      </c>
      <c r="J88" s="45">
        <v>0</v>
      </c>
      <c r="K88" s="45">
        <v>0</v>
      </c>
      <c r="L88" s="54">
        <v>118.154235498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150.883096442</v>
      </c>
      <c r="S88" s="45">
        <v>0.704789558</v>
      </c>
      <c r="T88" s="45">
        <v>0</v>
      </c>
      <c r="U88" s="45">
        <v>0</v>
      </c>
      <c r="V88" s="54">
        <v>17.746122928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2.488152275</v>
      </c>
      <c r="AC88" s="45">
        <v>0</v>
      </c>
      <c r="AD88" s="45">
        <v>0</v>
      </c>
      <c r="AE88" s="45">
        <v>0</v>
      </c>
      <c r="AF88" s="54">
        <v>0.010698667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1.7526176690000002</v>
      </c>
      <c r="AM88" s="45">
        <v>0</v>
      </c>
      <c r="AN88" s="45">
        <v>0</v>
      </c>
      <c r="AO88" s="45">
        <v>0</v>
      </c>
      <c r="AP88" s="54">
        <v>0</v>
      </c>
      <c r="AQ88" s="71">
        <v>0</v>
      </c>
      <c r="AR88" s="53">
        <v>2.9655903230000003</v>
      </c>
      <c r="AS88" s="45">
        <v>0</v>
      </c>
      <c r="AT88" s="45">
        <v>0</v>
      </c>
      <c r="AU88" s="54">
        <v>0</v>
      </c>
      <c r="AV88" s="71">
        <v>2541.821505115</v>
      </c>
      <c r="AW88" s="45">
        <v>96.07215181400001</v>
      </c>
      <c r="AX88" s="45">
        <v>0</v>
      </c>
      <c r="AY88" s="45">
        <v>0</v>
      </c>
      <c r="AZ88" s="54">
        <v>563.383463297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827.106852529</v>
      </c>
      <c r="BG88" s="53">
        <v>10.799625835</v>
      </c>
      <c r="BH88" s="45">
        <v>0</v>
      </c>
      <c r="BI88" s="45">
        <v>0</v>
      </c>
      <c r="BJ88" s="54">
        <v>52.933364057999995</v>
      </c>
      <c r="BK88" s="49">
        <v>4885.877787804</v>
      </c>
      <c r="BL88" s="104"/>
    </row>
    <row r="89" spans="1:64" ht="12.75">
      <c r="A89" s="11"/>
      <c r="B89" s="24" t="s">
        <v>154</v>
      </c>
      <c r="C89" s="71">
        <v>0</v>
      </c>
      <c r="D89" s="53">
        <v>6.059210314</v>
      </c>
      <c r="E89" s="45">
        <v>0</v>
      </c>
      <c r="F89" s="45">
        <v>0</v>
      </c>
      <c r="G89" s="54">
        <v>0</v>
      </c>
      <c r="H89" s="71">
        <v>33.759032504000004</v>
      </c>
      <c r="I89" s="45">
        <v>2.415686515</v>
      </c>
      <c r="J89" s="45">
        <v>0</v>
      </c>
      <c r="K89" s="45">
        <v>0</v>
      </c>
      <c r="L89" s="54">
        <v>32.429259521</v>
      </c>
      <c r="M89" s="71">
        <v>0</v>
      </c>
      <c r="N89" s="53">
        <v>0</v>
      </c>
      <c r="O89" s="45">
        <v>0</v>
      </c>
      <c r="P89" s="45">
        <v>0</v>
      </c>
      <c r="Q89" s="54">
        <v>0</v>
      </c>
      <c r="R89" s="71">
        <v>7.745201356</v>
      </c>
      <c r="S89" s="45">
        <v>1.144646749</v>
      </c>
      <c r="T89" s="45">
        <v>0</v>
      </c>
      <c r="U89" s="45">
        <v>0</v>
      </c>
      <c r="V89" s="54">
        <v>1.76769988</v>
      </c>
      <c r="W89" s="71">
        <v>0</v>
      </c>
      <c r="X89" s="45">
        <v>0</v>
      </c>
      <c r="Y89" s="45">
        <v>0</v>
      </c>
      <c r="Z89" s="45">
        <v>0</v>
      </c>
      <c r="AA89" s="54">
        <v>0</v>
      </c>
      <c r="AB89" s="71">
        <v>0.801458708</v>
      </c>
      <c r="AC89" s="45">
        <v>0</v>
      </c>
      <c r="AD89" s="45">
        <v>0</v>
      </c>
      <c r="AE89" s="45">
        <v>0</v>
      </c>
      <c r="AF89" s="54">
        <v>8.065E-06</v>
      </c>
      <c r="AG89" s="71">
        <v>0</v>
      </c>
      <c r="AH89" s="45">
        <v>0</v>
      </c>
      <c r="AI89" s="45">
        <v>0</v>
      </c>
      <c r="AJ89" s="45">
        <v>0</v>
      </c>
      <c r="AK89" s="54">
        <v>0</v>
      </c>
      <c r="AL89" s="71">
        <v>0.266342046</v>
      </c>
      <c r="AM89" s="45">
        <v>0</v>
      </c>
      <c r="AN89" s="45">
        <v>0</v>
      </c>
      <c r="AO89" s="45">
        <v>0</v>
      </c>
      <c r="AP89" s="54">
        <v>0</v>
      </c>
      <c r="AQ89" s="71">
        <v>0</v>
      </c>
      <c r="AR89" s="53">
        <v>0</v>
      </c>
      <c r="AS89" s="45">
        <v>0</v>
      </c>
      <c r="AT89" s="45">
        <v>0</v>
      </c>
      <c r="AU89" s="54">
        <v>0</v>
      </c>
      <c r="AV89" s="71">
        <v>645.1491885170001</v>
      </c>
      <c r="AW89" s="45">
        <v>43.575614797</v>
      </c>
      <c r="AX89" s="45">
        <v>0</v>
      </c>
      <c r="AY89" s="45">
        <v>0</v>
      </c>
      <c r="AZ89" s="54">
        <v>204.03642877</v>
      </c>
      <c r="BA89" s="71">
        <v>0</v>
      </c>
      <c r="BB89" s="53">
        <v>0</v>
      </c>
      <c r="BC89" s="45">
        <v>0</v>
      </c>
      <c r="BD89" s="45">
        <v>0</v>
      </c>
      <c r="BE89" s="54">
        <v>0</v>
      </c>
      <c r="BF89" s="71">
        <v>117.805380179</v>
      </c>
      <c r="BG89" s="53">
        <v>5.948048885</v>
      </c>
      <c r="BH89" s="45">
        <v>0.020748485</v>
      </c>
      <c r="BI89" s="45">
        <v>0</v>
      </c>
      <c r="BJ89" s="54">
        <v>27.508646231</v>
      </c>
      <c r="BK89" s="49">
        <v>1130.432601522</v>
      </c>
      <c r="BL89" s="104"/>
    </row>
    <row r="90" spans="1:64" ht="12.75">
      <c r="A90" s="11"/>
      <c r="B90" s="24" t="s">
        <v>155</v>
      </c>
      <c r="C90" s="71">
        <v>0</v>
      </c>
      <c r="D90" s="53">
        <v>24.698924297999998</v>
      </c>
      <c r="E90" s="45">
        <v>0</v>
      </c>
      <c r="F90" s="45">
        <v>0</v>
      </c>
      <c r="G90" s="54">
        <v>0</v>
      </c>
      <c r="H90" s="71">
        <v>103.273458816</v>
      </c>
      <c r="I90" s="45">
        <v>31.087846606000003</v>
      </c>
      <c r="J90" s="45">
        <v>0</v>
      </c>
      <c r="K90" s="45">
        <v>0</v>
      </c>
      <c r="L90" s="54">
        <v>131.371637396</v>
      </c>
      <c r="M90" s="71">
        <v>0</v>
      </c>
      <c r="N90" s="53">
        <v>0</v>
      </c>
      <c r="O90" s="45">
        <v>0</v>
      </c>
      <c r="P90" s="45">
        <v>0</v>
      </c>
      <c r="Q90" s="54">
        <v>0</v>
      </c>
      <c r="R90" s="71">
        <v>28.488293584</v>
      </c>
      <c r="S90" s="45">
        <v>3.023892347</v>
      </c>
      <c r="T90" s="45">
        <v>0</v>
      </c>
      <c r="U90" s="45">
        <v>0</v>
      </c>
      <c r="V90" s="54">
        <v>2.3111973069999996</v>
      </c>
      <c r="W90" s="71">
        <v>0</v>
      </c>
      <c r="X90" s="45">
        <v>0</v>
      </c>
      <c r="Y90" s="45">
        <v>0</v>
      </c>
      <c r="Z90" s="45">
        <v>0</v>
      </c>
      <c r="AA90" s="54">
        <v>0</v>
      </c>
      <c r="AB90" s="71">
        <v>0.7563520319999999</v>
      </c>
      <c r="AC90" s="45">
        <v>0</v>
      </c>
      <c r="AD90" s="45">
        <v>0</v>
      </c>
      <c r="AE90" s="45">
        <v>0</v>
      </c>
      <c r="AF90" s="54">
        <v>0.009551722</v>
      </c>
      <c r="AG90" s="71">
        <v>0</v>
      </c>
      <c r="AH90" s="45">
        <v>0</v>
      </c>
      <c r="AI90" s="45">
        <v>0</v>
      </c>
      <c r="AJ90" s="45">
        <v>0</v>
      </c>
      <c r="AK90" s="54">
        <v>0</v>
      </c>
      <c r="AL90" s="71">
        <v>0.25392786500000003</v>
      </c>
      <c r="AM90" s="45">
        <v>0</v>
      </c>
      <c r="AN90" s="45">
        <v>0</v>
      </c>
      <c r="AO90" s="45">
        <v>0</v>
      </c>
      <c r="AP90" s="54">
        <v>0</v>
      </c>
      <c r="AQ90" s="71">
        <v>0</v>
      </c>
      <c r="AR90" s="53">
        <v>39.450634352</v>
      </c>
      <c r="AS90" s="45">
        <v>0</v>
      </c>
      <c r="AT90" s="45">
        <v>0</v>
      </c>
      <c r="AU90" s="54">
        <v>0</v>
      </c>
      <c r="AV90" s="71">
        <v>1394.1549228800002</v>
      </c>
      <c r="AW90" s="45">
        <v>78.981313364</v>
      </c>
      <c r="AX90" s="45">
        <v>0.098276696</v>
      </c>
      <c r="AY90" s="45">
        <v>0</v>
      </c>
      <c r="AZ90" s="54">
        <v>415.125176558</v>
      </c>
      <c r="BA90" s="71">
        <v>0</v>
      </c>
      <c r="BB90" s="53">
        <v>0</v>
      </c>
      <c r="BC90" s="45">
        <v>0</v>
      </c>
      <c r="BD90" s="45">
        <v>0</v>
      </c>
      <c r="BE90" s="54">
        <v>0</v>
      </c>
      <c r="BF90" s="71">
        <v>282.667289393</v>
      </c>
      <c r="BG90" s="53">
        <v>9.746153983</v>
      </c>
      <c r="BH90" s="45">
        <v>0</v>
      </c>
      <c r="BI90" s="45">
        <v>0</v>
      </c>
      <c r="BJ90" s="54">
        <v>32.251182293</v>
      </c>
      <c r="BK90" s="49">
        <v>2577.7500314920007</v>
      </c>
      <c r="BL90" s="104"/>
    </row>
    <row r="91" spans="1:64" ht="12.75">
      <c r="A91" s="36"/>
      <c r="B91" s="37" t="s">
        <v>77</v>
      </c>
      <c r="C91" s="79">
        <f>SUM(C72:C90)</f>
        <v>0</v>
      </c>
      <c r="D91" s="79">
        <f>SUM(D72:D90)</f>
        <v>430.431404288</v>
      </c>
      <c r="E91" s="79">
        <f aca="true" t="shared" si="10" ref="E91:BJ91">SUM(E72:E90)</f>
        <v>0</v>
      </c>
      <c r="F91" s="79">
        <f t="shared" si="10"/>
        <v>0</v>
      </c>
      <c r="G91" s="79">
        <f t="shared" si="10"/>
        <v>0</v>
      </c>
      <c r="H91" s="79">
        <f t="shared" si="10"/>
        <v>1387.97342531</v>
      </c>
      <c r="I91" s="79">
        <f t="shared" si="10"/>
        <v>509.19949034000007</v>
      </c>
      <c r="J91" s="79">
        <f t="shared" si="10"/>
        <v>4.695252653</v>
      </c>
      <c r="K91" s="79">
        <f t="shared" si="10"/>
        <v>0</v>
      </c>
      <c r="L91" s="79">
        <f t="shared" si="10"/>
        <v>1490.357340762</v>
      </c>
      <c r="M91" s="79">
        <f t="shared" si="10"/>
        <v>0</v>
      </c>
      <c r="N91" s="79">
        <f t="shared" si="10"/>
        <v>0</v>
      </c>
      <c r="O91" s="79">
        <f t="shared" si="10"/>
        <v>0</v>
      </c>
      <c r="P91" s="79">
        <f t="shared" si="10"/>
        <v>0</v>
      </c>
      <c r="Q91" s="79">
        <f t="shared" si="10"/>
        <v>0</v>
      </c>
      <c r="R91" s="79">
        <f t="shared" si="10"/>
        <v>432.50155738000007</v>
      </c>
      <c r="S91" s="79">
        <f t="shared" si="10"/>
        <v>99.32495269700001</v>
      </c>
      <c r="T91" s="79">
        <f t="shared" si="10"/>
        <v>7.116467721</v>
      </c>
      <c r="U91" s="79">
        <f t="shared" si="10"/>
        <v>0</v>
      </c>
      <c r="V91" s="79">
        <f t="shared" si="10"/>
        <v>116.38747485600001</v>
      </c>
      <c r="W91" s="79">
        <f t="shared" si="10"/>
        <v>0</v>
      </c>
      <c r="X91" s="79">
        <f t="shared" si="10"/>
        <v>0</v>
      </c>
      <c r="Y91" s="79">
        <f t="shared" si="10"/>
        <v>0</v>
      </c>
      <c r="Z91" s="79">
        <f t="shared" si="10"/>
        <v>0</v>
      </c>
      <c r="AA91" s="79">
        <f t="shared" si="10"/>
        <v>0</v>
      </c>
      <c r="AB91" s="79">
        <f t="shared" si="10"/>
        <v>6.726502684</v>
      </c>
      <c r="AC91" s="79">
        <f t="shared" si="10"/>
        <v>0</v>
      </c>
      <c r="AD91" s="79">
        <f t="shared" si="10"/>
        <v>0</v>
      </c>
      <c r="AE91" s="79">
        <f t="shared" si="10"/>
        <v>0</v>
      </c>
      <c r="AF91" s="79">
        <f t="shared" si="10"/>
        <v>0.109527152</v>
      </c>
      <c r="AG91" s="79">
        <f t="shared" si="10"/>
        <v>0</v>
      </c>
      <c r="AH91" s="79">
        <f t="shared" si="10"/>
        <v>0</v>
      </c>
      <c r="AI91" s="79">
        <f t="shared" si="10"/>
        <v>0</v>
      </c>
      <c r="AJ91" s="79">
        <f t="shared" si="10"/>
        <v>0</v>
      </c>
      <c r="AK91" s="79">
        <f t="shared" si="10"/>
        <v>0</v>
      </c>
      <c r="AL91" s="79">
        <f t="shared" si="10"/>
        <v>3.9888450270000004</v>
      </c>
      <c r="AM91" s="79">
        <f t="shared" si="10"/>
        <v>0</v>
      </c>
      <c r="AN91" s="79">
        <f t="shared" si="10"/>
        <v>0</v>
      </c>
      <c r="AO91" s="79">
        <f t="shared" si="10"/>
        <v>0</v>
      </c>
      <c r="AP91" s="79">
        <f t="shared" si="10"/>
        <v>0.074544491</v>
      </c>
      <c r="AQ91" s="79">
        <f t="shared" si="10"/>
        <v>0</v>
      </c>
      <c r="AR91" s="79">
        <f t="shared" si="10"/>
        <v>58.177592733000004</v>
      </c>
      <c r="AS91" s="79">
        <f t="shared" si="10"/>
        <v>0</v>
      </c>
      <c r="AT91" s="79">
        <f t="shared" si="10"/>
        <v>0</v>
      </c>
      <c r="AU91" s="79">
        <f t="shared" si="10"/>
        <v>0</v>
      </c>
      <c r="AV91" s="79">
        <f t="shared" si="10"/>
        <v>11423.829143311112</v>
      </c>
      <c r="AW91" s="79">
        <f t="shared" si="10"/>
        <v>1410.401459982</v>
      </c>
      <c r="AX91" s="79">
        <f t="shared" si="10"/>
        <v>0.098276696</v>
      </c>
      <c r="AY91" s="79">
        <f t="shared" si="10"/>
        <v>0</v>
      </c>
      <c r="AZ91" s="79">
        <f t="shared" si="10"/>
        <v>6830.381569997001</v>
      </c>
      <c r="BA91" s="79">
        <f t="shared" si="10"/>
        <v>0</v>
      </c>
      <c r="BB91" s="79">
        <f t="shared" si="10"/>
        <v>0</v>
      </c>
      <c r="BC91" s="79">
        <f t="shared" si="10"/>
        <v>0</v>
      </c>
      <c r="BD91" s="79">
        <f t="shared" si="10"/>
        <v>0</v>
      </c>
      <c r="BE91" s="79">
        <f t="shared" si="10"/>
        <v>0</v>
      </c>
      <c r="BF91" s="79">
        <f t="shared" si="10"/>
        <v>3173.8397405289998</v>
      </c>
      <c r="BG91" s="79">
        <f t="shared" si="10"/>
        <v>245.76848874400002</v>
      </c>
      <c r="BH91" s="79">
        <f t="shared" si="10"/>
        <v>0.020748485</v>
      </c>
      <c r="BI91" s="79">
        <f t="shared" si="10"/>
        <v>0</v>
      </c>
      <c r="BJ91" s="79">
        <f t="shared" si="10"/>
        <v>894.6305742750001</v>
      </c>
      <c r="BK91" s="100">
        <f>SUM(C91:BJ91)</f>
        <v>28526.034380113113</v>
      </c>
      <c r="BL91" s="104"/>
    </row>
    <row r="92" spans="1:64" ht="12.75">
      <c r="A92" s="36"/>
      <c r="B92" s="38" t="s">
        <v>75</v>
      </c>
      <c r="C92" s="50">
        <f aca="true" t="shared" si="11" ref="C92:AH92">+C91+C70</f>
        <v>0</v>
      </c>
      <c r="D92" s="70">
        <f t="shared" si="11"/>
        <v>431.272346444</v>
      </c>
      <c r="E92" s="70">
        <f t="shared" si="11"/>
        <v>0</v>
      </c>
      <c r="F92" s="70">
        <f t="shared" si="11"/>
        <v>0</v>
      </c>
      <c r="G92" s="69">
        <f t="shared" si="11"/>
        <v>0</v>
      </c>
      <c r="H92" s="50">
        <f t="shared" si="11"/>
        <v>1902.585984104</v>
      </c>
      <c r="I92" s="70">
        <f t="shared" si="11"/>
        <v>509.53195452500006</v>
      </c>
      <c r="J92" s="70">
        <f t="shared" si="11"/>
        <v>4.695252653</v>
      </c>
      <c r="K92" s="70">
        <f t="shared" si="11"/>
        <v>0</v>
      </c>
      <c r="L92" s="69">
        <f t="shared" si="11"/>
        <v>1511.729546958</v>
      </c>
      <c r="M92" s="50">
        <f t="shared" si="11"/>
        <v>0</v>
      </c>
      <c r="N92" s="70">
        <f t="shared" si="11"/>
        <v>0</v>
      </c>
      <c r="O92" s="70">
        <f t="shared" si="11"/>
        <v>0</v>
      </c>
      <c r="P92" s="70">
        <f t="shared" si="11"/>
        <v>0</v>
      </c>
      <c r="Q92" s="69">
        <f t="shared" si="11"/>
        <v>0</v>
      </c>
      <c r="R92" s="50">
        <f t="shared" si="11"/>
        <v>708.0073736060001</v>
      </c>
      <c r="S92" s="70">
        <f t="shared" si="11"/>
        <v>99.32930412700001</v>
      </c>
      <c r="T92" s="70">
        <f t="shared" si="11"/>
        <v>7.116467721</v>
      </c>
      <c r="U92" s="70">
        <f t="shared" si="11"/>
        <v>0</v>
      </c>
      <c r="V92" s="69">
        <f t="shared" si="11"/>
        <v>121.09788748000001</v>
      </c>
      <c r="W92" s="50">
        <f t="shared" si="11"/>
        <v>0</v>
      </c>
      <c r="X92" s="70">
        <f t="shared" si="11"/>
        <v>0</v>
      </c>
      <c r="Y92" s="70">
        <f t="shared" si="11"/>
        <v>0</v>
      </c>
      <c r="Z92" s="70">
        <f t="shared" si="11"/>
        <v>0</v>
      </c>
      <c r="AA92" s="69">
        <f t="shared" si="11"/>
        <v>0</v>
      </c>
      <c r="AB92" s="50">
        <f t="shared" si="11"/>
        <v>8.706372287999999</v>
      </c>
      <c r="AC92" s="70">
        <f t="shared" si="11"/>
        <v>0</v>
      </c>
      <c r="AD92" s="70">
        <f t="shared" si="11"/>
        <v>0</v>
      </c>
      <c r="AE92" s="70">
        <f t="shared" si="11"/>
        <v>0</v>
      </c>
      <c r="AF92" s="69">
        <f t="shared" si="11"/>
        <v>0.109527152</v>
      </c>
      <c r="AG92" s="50">
        <f t="shared" si="11"/>
        <v>0</v>
      </c>
      <c r="AH92" s="70">
        <f t="shared" si="11"/>
        <v>0</v>
      </c>
      <c r="AI92" s="70">
        <f aca="true" t="shared" si="12" ref="AI92:BK92">+AI91+AI70</f>
        <v>0</v>
      </c>
      <c r="AJ92" s="70">
        <f t="shared" si="12"/>
        <v>0</v>
      </c>
      <c r="AK92" s="69">
        <f t="shared" si="12"/>
        <v>0</v>
      </c>
      <c r="AL92" s="50">
        <f t="shared" si="12"/>
        <v>4.795860264000001</v>
      </c>
      <c r="AM92" s="70">
        <f t="shared" si="12"/>
        <v>0</v>
      </c>
      <c r="AN92" s="70">
        <f t="shared" si="12"/>
        <v>0</v>
      </c>
      <c r="AO92" s="70">
        <f t="shared" si="12"/>
        <v>0</v>
      </c>
      <c r="AP92" s="69">
        <f t="shared" si="12"/>
        <v>0.074544491</v>
      </c>
      <c r="AQ92" s="50">
        <f t="shared" si="12"/>
        <v>0</v>
      </c>
      <c r="AR92" s="70">
        <f t="shared" si="12"/>
        <v>58.177592733000004</v>
      </c>
      <c r="AS92" s="70">
        <f t="shared" si="12"/>
        <v>0</v>
      </c>
      <c r="AT92" s="70">
        <f t="shared" si="12"/>
        <v>0</v>
      </c>
      <c r="AU92" s="69">
        <f t="shared" si="12"/>
        <v>0</v>
      </c>
      <c r="AV92" s="50">
        <f t="shared" si="12"/>
        <v>14479.241776371973</v>
      </c>
      <c r="AW92" s="70">
        <f t="shared" si="12"/>
        <v>1422.990152542</v>
      </c>
      <c r="AX92" s="70">
        <f t="shared" si="12"/>
        <v>1.839266651</v>
      </c>
      <c r="AY92" s="70">
        <f t="shared" si="12"/>
        <v>0</v>
      </c>
      <c r="AZ92" s="69">
        <f t="shared" si="12"/>
        <v>7242.013826406001</v>
      </c>
      <c r="BA92" s="50">
        <f t="shared" si="12"/>
        <v>0</v>
      </c>
      <c r="BB92" s="70">
        <f t="shared" si="12"/>
        <v>0</v>
      </c>
      <c r="BC92" s="70">
        <f t="shared" si="12"/>
        <v>0</v>
      </c>
      <c r="BD92" s="70">
        <f t="shared" si="12"/>
        <v>0</v>
      </c>
      <c r="BE92" s="69">
        <f t="shared" si="12"/>
        <v>0</v>
      </c>
      <c r="BF92" s="50">
        <f t="shared" si="12"/>
        <v>4346.262387645</v>
      </c>
      <c r="BG92" s="70">
        <f t="shared" si="12"/>
        <v>249.21842953300003</v>
      </c>
      <c r="BH92" s="70">
        <f t="shared" si="12"/>
        <v>0.020748485</v>
      </c>
      <c r="BI92" s="70">
        <f t="shared" si="12"/>
        <v>0</v>
      </c>
      <c r="BJ92" s="69">
        <f t="shared" si="12"/>
        <v>975.9756998900001</v>
      </c>
      <c r="BK92" s="52">
        <f t="shared" si="12"/>
        <v>34084.792302069975</v>
      </c>
      <c r="BL92" s="104"/>
    </row>
    <row r="93" spans="1:64" ht="3" customHeight="1">
      <c r="A93" s="11"/>
      <c r="B93" s="18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L93" s="104"/>
    </row>
    <row r="94" spans="1:64" ht="12.75">
      <c r="A94" s="11" t="s">
        <v>16</v>
      </c>
      <c r="B94" s="17" t="s">
        <v>8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L94" s="104"/>
    </row>
    <row r="95" spans="1:64" ht="12.75">
      <c r="A95" s="11" t="s">
        <v>67</v>
      </c>
      <c r="B95" s="18" t="s">
        <v>17</v>
      </c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4"/>
      <c r="BL95" s="104"/>
    </row>
    <row r="96" spans="1:64" ht="12.75">
      <c r="A96" s="11"/>
      <c r="B96" s="24" t="s">
        <v>167</v>
      </c>
      <c r="C96" s="71">
        <v>0</v>
      </c>
      <c r="D96" s="53">
        <v>84.79120036100001</v>
      </c>
      <c r="E96" s="45">
        <v>0</v>
      </c>
      <c r="F96" s="45">
        <v>0</v>
      </c>
      <c r="G96" s="54">
        <v>0</v>
      </c>
      <c r="H96" s="71">
        <v>72.38124394500001</v>
      </c>
      <c r="I96" s="45">
        <v>84.73496055400001</v>
      </c>
      <c r="J96" s="45">
        <v>0.021675432</v>
      </c>
      <c r="K96" s="45">
        <v>0</v>
      </c>
      <c r="L96" s="54">
        <v>192.06739642300002</v>
      </c>
      <c r="M96" s="71">
        <v>0</v>
      </c>
      <c r="N96" s="53">
        <v>0</v>
      </c>
      <c r="O96" s="45">
        <v>0</v>
      </c>
      <c r="P96" s="45">
        <v>0</v>
      </c>
      <c r="Q96" s="54">
        <v>0</v>
      </c>
      <c r="R96" s="71">
        <v>18.879312719</v>
      </c>
      <c r="S96" s="45">
        <v>0.753612902</v>
      </c>
      <c r="T96" s="45">
        <v>0</v>
      </c>
      <c r="U96" s="45">
        <v>0</v>
      </c>
      <c r="V96" s="54">
        <v>16.582365536999998</v>
      </c>
      <c r="W96" s="71">
        <v>0</v>
      </c>
      <c r="X96" s="45">
        <v>0</v>
      </c>
      <c r="Y96" s="45">
        <v>0</v>
      </c>
      <c r="Z96" s="45">
        <v>0</v>
      </c>
      <c r="AA96" s="54">
        <v>0</v>
      </c>
      <c r="AB96" s="71">
        <v>0.32134897500000004</v>
      </c>
      <c r="AC96" s="45">
        <v>0</v>
      </c>
      <c r="AD96" s="45">
        <v>0</v>
      </c>
      <c r="AE96" s="45">
        <v>0</v>
      </c>
      <c r="AF96" s="54">
        <v>0.794264327</v>
      </c>
      <c r="AG96" s="71">
        <v>0</v>
      </c>
      <c r="AH96" s="45">
        <v>0</v>
      </c>
      <c r="AI96" s="45">
        <v>0</v>
      </c>
      <c r="AJ96" s="45">
        <v>0</v>
      </c>
      <c r="AK96" s="54">
        <v>0</v>
      </c>
      <c r="AL96" s="71">
        <v>0.092114744</v>
      </c>
      <c r="AM96" s="45">
        <v>0</v>
      </c>
      <c r="AN96" s="45">
        <v>0</v>
      </c>
      <c r="AO96" s="45">
        <v>0</v>
      </c>
      <c r="AP96" s="54">
        <v>0</v>
      </c>
      <c r="AQ96" s="71">
        <v>0</v>
      </c>
      <c r="AR96" s="53">
        <v>0</v>
      </c>
      <c r="AS96" s="45">
        <v>0</v>
      </c>
      <c r="AT96" s="45">
        <v>0</v>
      </c>
      <c r="AU96" s="54">
        <v>0</v>
      </c>
      <c r="AV96" s="71">
        <v>1463.37531672</v>
      </c>
      <c r="AW96" s="45">
        <v>357.086075999</v>
      </c>
      <c r="AX96" s="45">
        <v>0</v>
      </c>
      <c r="AY96" s="45">
        <v>0</v>
      </c>
      <c r="AZ96" s="54">
        <v>2801.9621847766834</v>
      </c>
      <c r="BA96" s="71">
        <v>0</v>
      </c>
      <c r="BB96" s="53">
        <v>0</v>
      </c>
      <c r="BC96" s="45">
        <v>0</v>
      </c>
      <c r="BD96" s="45">
        <v>0</v>
      </c>
      <c r="BE96" s="54">
        <v>0</v>
      </c>
      <c r="BF96" s="71">
        <v>445.92028894799995</v>
      </c>
      <c r="BG96" s="53">
        <v>35.323675648000005</v>
      </c>
      <c r="BH96" s="45">
        <v>4.454721839</v>
      </c>
      <c r="BI96" s="45">
        <v>0</v>
      </c>
      <c r="BJ96" s="54">
        <v>466.51512947199996</v>
      </c>
      <c r="BK96" s="61">
        <v>6046.056889321684</v>
      </c>
      <c r="BL96" s="104"/>
    </row>
    <row r="97" spans="1:64" ht="12.75">
      <c r="A97" s="36"/>
      <c r="B97" s="38" t="s">
        <v>74</v>
      </c>
      <c r="C97" s="50">
        <f aca="true" t="shared" si="13" ref="C97:AH97">SUM(C96:C96)</f>
        <v>0</v>
      </c>
      <c r="D97" s="70">
        <f t="shared" si="13"/>
        <v>84.79120036100001</v>
      </c>
      <c r="E97" s="70">
        <f t="shared" si="13"/>
        <v>0</v>
      </c>
      <c r="F97" s="70">
        <f t="shared" si="13"/>
        <v>0</v>
      </c>
      <c r="G97" s="69">
        <f t="shared" si="13"/>
        <v>0</v>
      </c>
      <c r="H97" s="50">
        <f t="shared" si="13"/>
        <v>72.38124394500001</v>
      </c>
      <c r="I97" s="70">
        <f t="shared" si="13"/>
        <v>84.73496055400001</v>
      </c>
      <c r="J97" s="70">
        <f t="shared" si="13"/>
        <v>0.021675432</v>
      </c>
      <c r="K97" s="70">
        <f t="shared" si="13"/>
        <v>0</v>
      </c>
      <c r="L97" s="69">
        <f t="shared" si="13"/>
        <v>192.06739642300002</v>
      </c>
      <c r="M97" s="50">
        <f t="shared" si="13"/>
        <v>0</v>
      </c>
      <c r="N97" s="70">
        <f t="shared" si="13"/>
        <v>0</v>
      </c>
      <c r="O97" s="70">
        <f t="shared" si="13"/>
        <v>0</v>
      </c>
      <c r="P97" s="70">
        <f t="shared" si="13"/>
        <v>0</v>
      </c>
      <c r="Q97" s="69">
        <f t="shared" si="13"/>
        <v>0</v>
      </c>
      <c r="R97" s="50">
        <f t="shared" si="13"/>
        <v>18.879312719</v>
      </c>
      <c r="S97" s="70">
        <f t="shared" si="13"/>
        <v>0.753612902</v>
      </c>
      <c r="T97" s="70">
        <f t="shared" si="13"/>
        <v>0</v>
      </c>
      <c r="U97" s="70">
        <f t="shared" si="13"/>
        <v>0</v>
      </c>
      <c r="V97" s="69">
        <f t="shared" si="13"/>
        <v>16.582365536999998</v>
      </c>
      <c r="W97" s="50">
        <f t="shared" si="13"/>
        <v>0</v>
      </c>
      <c r="X97" s="70">
        <f t="shared" si="13"/>
        <v>0</v>
      </c>
      <c r="Y97" s="70">
        <f t="shared" si="13"/>
        <v>0</v>
      </c>
      <c r="Z97" s="70">
        <f t="shared" si="13"/>
        <v>0</v>
      </c>
      <c r="AA97" s="69">
        <f t="shared" si="13"/>
        <v>0</v>
      </c>
      <c r="AB97" s="50">
        <f t="shared" si="13"/>
        <v>0.32134897500000004</v>
      </c>
      <c r="AC97" s="70">
        <f t="shared" si="13"/>
        <v>0</v>
      </c>
      <c r="AD97" s="70">
        <f t="shared" si="13"/>
        <v>0</v>
      </c>
      <c r="AE97" s="70">
        <f t="shared" si="13"/>
        <v>0</v>
      </c>
      <c r="AF97" s="69">
        <f t="shared" si="13"/>
        <v>0.794264327</v>
      </c>
      <c r="AG97" s="50">
        <f t="shared" si="13"/>
        <v>0</v>
      </c>
      <c r="AH97" s="70">
        <f t="shared" si="13"/>
        <v>0</v>
      </c>
      <c r="AI97" s="70">
        <f aca="true" t="shared" si="14" ref="AI97:BJ97">SUM(AI96:AI96)</f>
        <v>0</v>
      </c>
      <c r="AJ97" s="70">
        <f t="shared" si="14"/>
        <v>0</v>
      </c>
      <c r="AK97" s="69">
        <f t="shared" si="14"/>
        <v>0</v>
      </c>
      <c r="AL97" s="50">
        <f t="shared" si="14"/>
        <v>0.092114744</v>
      </c>
      <c r="AM97" s="70">
        <f t="shared" si="14"/>
        <v>0</v>
      </c>
      <c r="AN97" s="70">
        <f t="shared" si="14"/>
        <v>0</v>
      </c>
      <c r="AO97" s="70">
        <f t="shared" si="14"/>
        <v>0</v>
      </c>
      <c r="AP97" s="69">
        <f t="shared" si="14"/>
        <v>0</v>
      </c>
      <c r="AQ97" s="50">
        <f t="shared" si="14"/>
        <v>0</v>
      </c>
      <c r="AR97" s="70">
        <f>SUM(AR96:AR96)</f>
        <v>0</v>
      </c>
      <c r="AS97" s="70">
        <f t="shared" si="14"/>
        <v>0</v>
      </c>
      <c r="AT97" s="70">
        <f t="shared" si="14"/>
        <v>0</v>
      </c>
      <c r="AU97" s="69">
        <f t="shared" si="14"/>
        <v>0</v>
      </c>
      <c r="AV97" s="50">
        <f t="shared" si="14"/>
        <v>1463.37531672</v>
      </c>
      <c r="AW97" s="70">
        <f t="shared" si="14"/>
        <v>357.086075999</v>
      </c>
      <c r="AX97" s="70">
        <f t="shared" si="14"/>
        <v>0</v>
      </c>
      <c r="AY97" s="70">
        <f t="shared" si="14"/>
        <v>0</v>
      </c>
      <c r="AZ97" s="69">
        <f t="shared" si="14"/>
        <v>2801.9621847766834</v>
      </c>
      <c r="BA97" s="50">
        <f t="shared" si="14"/>
        <v>0</v>
      </c>
      <c r="BB97" s="70">
        <f t="shared" si="14"/>
        <v>0</v>
      </c>
      <c r="BC97" s="70">
        <f t="shared" si="14"/>
        <v>0</v>
      </c>
      <c r="BD97" s="70">
        <f t="shared" si="14"/>
        <v>0</v>
      </c>
      <c r="BE97" s="69">
        <f t="shared" si="14"/>
        <v>0</v>
      </c>
      <c r="BF97" s="50">
        <f t="shared" si="14"/>
        <v>445.92028894799995</v>
      </c>
      <c r="BG97" s="70">
        <f t="shared" si="14"/>
        <v>35.323675648000005</v>
      </c>
      <c r="BH97" s="70">
        <f t="shared" si="14"/>
        <v>4.454721839</v>
      </c>
      <c r="BI97" s="70">
        <f t="shared" si="14"/>
        <v>0</v>
      </c>
      <c r="BJ97" s="69">
        <f t="shared" si="14"/>
        <v>466.51512947199996</v>
      </c>
      <c r="BK97" s="97">
        <f>SUM(BK96:BK96)</f>
        <v>6046.056889321684</v>
      </c>
      <c r="BL97" s="104"/>
    </row>
    <row r="98" spans="1:64" ht="2.25" customHeight="1">
      <c r="A98" s="11"/>
      <c r="B98" s="18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L98" s="104"/>
    </row>
    <row r="99" spans="1:64" ht="12.75">
      <c r="A99" s="11" t="s">
        <v>4</v>
      </c>
      <c r="B99" s="17" t="s">
        <v>9</v>
      </c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L99" s="104"/>
    </row>
    <row r="100" spans="1:64" ht="12.75">
      <c r="A100" s="11" t="s">
        <v>67</v>
      </c>
      <c r="B100" s="18" t="s">
        <v>18</v>
      </c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L100" s="104"/>
    </row>
    <row r="101" spans="1:64" ht="12.75">
      <c r="A101" s="11"/>
      <c r="B101" s="19" t="s">
        <v>31</v>
      </c>
      <c r="C101" s="57"/>
      <c r="D101" s="58"/>
      <c r="E101" s="59"/>
      <c r="F101" s="59"/>
      <c r="G101" s="60"/>
      <c r="H101" s="57"/>
      <c r="I101" s="59"/>
      <c r="J101" s="59"/>
      <c r="K101" s="59"/>
      <c r="L101" s="60"/>
      <c r="M101" s="57"/>
      <c r="N101" s="58"/>
      <c r="O101" s="59"/>
      <c r="P101" s="59"/>
      <c r="Q101" s="60"/>
      <c r="R101" s="57"/>
      <c r="S101" s="59"/>
      <c r="T101" s="59"/>
      <c r="U101" s="59"/>
      <c r="V101" s="60"/>
      <c r="W101" s="57"/>
      <c r="X101" s="59"/>
      <c r="Y101" s="59"/>
      <c r="Z101" s="59"/>
      <c r="AA101" s="60"/>
      <c r="AB101" s="57"/>
      <c r="AC101" s="59"/>
      <c r="AD101" s="59"/>
      <c r="AE101" s="59"/>
      <c r="AF101" s="60"/>
      <c r="AG101" s="57"/>
      <c r="AH101" s="59"/>
      <c r="AI101" s="59"/>
      <c r="AJ101" s="59"/>
      <c r="AK101" s="60"/>
      <c r="AL101" s="57"/>
      <c r="AM101" s="59"/>
      <c r="AN101" s="59"/>
      <c r="AO101" s="59"/>
      <c r="AP101" s="60"/>
      <c r="AQ101" s="57"/>
      <c r="AR101" s="58"/>
      <c r="AS101" s="59"/>
      <c r="AT101" s="59"/>
      <c r="AU101" s="60"/>
      <c r="AV101" s="57"/>
      <c r="AW101" s="59"/>
      <c r="AX101" s="59"/>
      <c r="AY101" s="59"/>
      <c r="AZ101" s="60"/>
      <c r="BA101" s="57"/>
      <c r="BB101" s="58"/>
      <c r="BC101" s="59"/>
      <c r="BD101" s="59"/>
      <c r="BE101" s="60"/>
      <c r="BF101" s="57"/>
      <c r="BG101" s="58"/>
      <c r="BH101" s="59"/>
      <c r="BI101" s="59"/>
      <c r="BJ101" s="60"/>
      <c r="BK101" s="61"/>
      <c r="BL101" s="104"/>
    </row>
    <row r="102" spans="1:254" s="39" customFormat="1" ht="12.75">
      <c r="A102" s="36"/>
      <c r="B102" s="37" t="s">
        <v>76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104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64" ht="12.75">
      <c r="A103" s="11" t="s">
        <v>68</v>
      </c>
      <c r="B103" s="18" t="s">
        <v>19</v>
      </c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4"/>
      <c r="BL103" s="104"/>
    </row>
    <row r="104" spans="1:64" ht="12.75">
      <c r="A104" s="11"/>
      <c r="B104" s="110" t="s">
        <v>168</v>
      </c>
      <c r="C104" s="57">
        <v>0</v>
      </c>
      <c r="D104" s="58">
        <v>0</v>
      </c>
      <c r="E104" s="59">
        <v>0</v>
      </c>
      <c r="F104" s="59">
        <v>0</v>
      </c>
      <c r="G104" s="60">
        <v>0</v>
      </c>
      <c r="H104" s="57">
        <v>0</v>
      </c>
      <c r="I104" s="59">
        <v>0</v>
      </c>
      <c r="J104" s="59">
        <v>0</v>
      </c>
      <c r="K104" s="59">
        <v>0</v>
      </c>
      <c r="L104" s="60">
        <v>0</v>
      </c>
      <c r="M104" s="57">
        <v>0</v>
      </c>
      <c r="N104" s="58">
        <v>0</v>
      </c>
      <c r="O104" s="59">
        <v>0</v>
      </c>
      <c r="P104" s="59">
        <v>0</v>
      </c>
      <c r="Q104" s="60">
        <v>0</v>
      </c>
      <c r="R104" s="57">
        <v>0</v>
      </c>
      <c r="S104" s="59">
        <v>0</v>
      </c>
      <c r="T104" s="59">
        <v>0</v>
      </c>
      <c r="U104" s="59">
        <v>0</v>
      </c>
      <c r="V104" s="60">
        <v>0</v>
      </c>
      <c r="W104" s="57">
        <v>0</v>
      </c>
      <c r="X104" s="59">
        <v>0</v>
      </c>
      <c r="Y104" s="59">
        <v>0</v>
      </c>
      <c r="Z104" s="59">
        <v>0</v>
      </c>
      <c r="AA104" s="60">
        <v>0</v>
      </c>
      <c r="AB104" s="57">
        <v>0</v>
      </c>
      <c r="AC104" s="59">
        <v>0</v>
      </c>
      <c r="AD104" s="59">
        <v>0</v>
      </c>
      <c r="AE104" s="59">
        <v>0</v>
      </c>
      <c r="AF104" s="60">
        <v>0</v>
      </c>
      <c r="AG104" s="57">
        <v>0</v>
      </c>
      <c r="AH104" s="59">
        <v>0</v>
      </c>
      <c r="AI104" s="59">
        <v>0</v>
      </c>
      <c r="AJ104" s="59">
        <v>0</v>
      </c>
      <c r="AK104" s="60">
        <v>0</v>
      </c>
      <c r="AL104" s="57">
        <v>0</v>
      </c>
      <c r="AM104" s="59">
        <v>0</v>
      </c>
      <c r="AN104" s="59">
        <v>0</v>
      </c>
      <c r="AO104" s="59">
        <v>0</v>
      </c>
      <c r="AP104" s="60">
        <v>0</v>
      </c>
      <c r="AQ104" s="57">
        <v>0</v>
      </c>
      <c r="AR104" s="58">
        <v>0</v>
      </c>
      <c r="AS104" s="59">
        <v>0</v>
      </c>
      <c r="AT104" s="59">
        <v>0</v>
      </c>
      <c r="AU104" s="60">
        <v>0</v>
      </c>
      <c r="AV104" s="57">
        <v>0</v>
      </c>
      <c r="AW104" s="59">
        <v>23.966838487</v>
      </c>
      <c r="AX104" s="59">
        <v>0</v>
      </c>
      <c r="AY104" s="59">
        <v>0</v>
      </c>
      <c r="AZ104" s="60">
        <v>79.47993960599999</v>
      </c>
      <c r="BA104" s="57">
        <v>0</v>
      </c>
      <c r="BB104" s="58">
        <v>0</v>
      </c>
      <c r="BC104" s="59">
        <v>0</v>
      </c>
      <c r="BD104" s="59">
        <v>0</v>
      </c>
      <c r="BE104" s="60">
        <v>0</v>
      </c>
      <c r="BF104" s="57">
        <v>0</v>
      </c>
      <c r="BG104" s="58">
        <v>0</v>
      </c>
      <c r="BH104" s="59">
        <v>0</v>
      </c>
      <c r="BI104" s="59">
        <v>0</v>
      </c>
      <c r="BJ104" s="60">
        <v>7.015999999999999E-06</v>
      </c>
      <c r="BK104" s="61">
        <v>103.44678510899999</v>
      </c>
      <c r="BL104" s="104"/>
    </row>
    <row r="105" spans="1:254" s="39" customFormat="1" ht="12.75">
      <c r="A105" s="36"/>
      <c r="B105" s="38" t="s">
        <v>77</v>
      </c>
      <c r="C105" s="50">
        <f aca="true" t="shared" si="15" ref="C105:BJ105">SUM(C104:C104)</f>
        <v>0</v>
      </c>
      <c r="D105" s="70">
        <f t="shared" si="15"/>
        <v>0</v>
      </c>
      <c r="E105" s="70">
        <f t="shared" si="15"/>
        <v>0</v>
      </c>
      <c r="F105" s="70">
        <f t="shared" si="15"/>
        <v>0</v>
      </c>
      <c r="G105" s="69">
        <f t="shared" si="15"/>
        <v>0</v>
      </c>
      <c r="H105" s="50">
        <f t="shared" si="15"/>
        <v>0</v>
      </c>
      <c r="I105" s="70">
        <f t="shared" si="15"/>
        <v>0</v>
      </c>
      <c r="J105" s="70">
        <f t="shared" si="15"/>
        <v>0</v>
      </c>
      <c r="K105" s="70">
        <f t="shared" si="15"/>
        <v>0</v>
      </c>
      <c r="L105" s="69">
        <f t="shared" si="15"/>
        <v>0</v>
      </c>
      <c r="M105" s="50">
        <f t="shared" si="15"/>
        <v>0</v>
      </c>
      <c r="N105" s="70">
        <f t="shared" si="15"/>
        <v>0</v>
      </c>
      <c r="O105" s="70">
        <f t="shared" si="15"/>
        <v>0</v>
      </c>
      <c r="P105" s="70">
        <f t="shared" si="15"/>
        <v>0</v>
      </c>
      <c r="Q105" s="69">
        <f t="shared" si="15"/>
        <v>0</v>
      </c>
      <c r="R105" s="50">
        <f t="shared" si="15"/>
        <v>0</v>
      </c>
      <c r="S105" s="70">
        <f t="shared" si="15"/>
        <v>0</v>
      </c>
      <c r="T105" s="70">
        <f t="shared" si="15"/>
        <v>0</v>
      </c>
      <c r="U105" s="70">
        <f t="shared" si="15"/>
        <v>0</v>
      </c>
      <c r="V105" s="69">
        <f t="shared" si="15"/>
        <v>0</v>
      </c>
      <c r="W105" s="50">
        <f t="shared" si="15"/>
        <v>0</v>
      </c>
      <c r="X105" s="70">
        <f t="shared" si="15"/>
        <v>0</v>
      </c>
      <c r="Y105" s="70">
        <f t="shared" si="15"/>
        <v>0</v>
      </c>
      <c r="Z105" s="70">
        <f t="shared" si="15"/>
        <v>0</v>
      </c>
      <c r="AA105" s="69">
        <f t="shared" si="15"/>
        <v>0</v>
      </c>
      <c r="AB105" s="50">
        <f t="shared" si="15"/>
        <v>0</v>
      </c>
      <c r="AC105" s="70">
        <f t="shared" si="15"/>
        <v>0</v>
      </c>
      <c r="AD105" s="70">
        <f t="shared" si="15"/>
        <v>0</v>
      </c>
      <c r="AE105" s="70">
        <f t="shared" si="15"/>
        <v>0</v>
      </c>
      <c r="AF105" s="69">
        <f t="shared" si="15"/>
        <v>0</v>
      </c>
      <c r="AG105" s="50">
        <f t="shared" si="15"/>
        <v>0</v>
      </c>
      <c r="AH105" s="70">
        <f t="shared" si="15"/>
        <v>0</v>
      </c>
      <c r="AI105" s="70">
        <f t="shared" si="15"/>
        <v>0</v>
      </c>
      <c r="AJ105" s="70">
        <f t="shared" si="15"/>
        <v>0</v>
      </c>
      <c r="AK105" s="69">
        <f t="shared" si="15"/>
        <v>0</v>
      </c>
      <c r="AL105" s="50">
        <f t="shared" si="15"/>
        <v>0</v>
      </c>
      <c r="AM105" s="70">
        <f t="shared" si="15"/>
        <v>0</v>
      </c>
      <c r="AN105" s="70">
        <f t="shared" si="15"/>
        <v>0</v>
      </c>
      <c r="AO105" s="70">
        <f t="shared" si="15"/>
        <v>0</v>
      </c>
      <c r="AP105" s="69">
        <f t="shared" si="15"/>
        <v>0</v>
      </c>
      <c r="AQ105" s="50">
        <f t="shared" si="15"/>
        <v>0</v>
      </c>
      <c r="AR105" s="70">
        <f>SUM(AR104:AR104)</f>
        <v>0</v>
      </c>
      <c r="AS105" s="70">
        <f t="shared" si="15"/>
        <v>0</v>
      </c>
      <c r="AT105" s="70">
        <f t="shared" si="15"/>
        <v>0</v>
      </c>
      <c r="AU105" s="69">
        <f t="shared" si="15"/>
        <v>0</v>
      </c>
      <c r="AV105" s="50">
        <f t="shared" si="15"/>
        <v>0</v>
      </c>
      <c r="AW105" s="70">
        <f t="shared" si="15"/>
        <v>23.966838487</v>
      </c>
      <c r="AX105" s="70">
        <f t="shared" si="15"/>
        <v>0</v>
      </c>
      <c r="AY105" s="70">
        <f t="shared" si="15"/>
        <v>0</v>
      </c>
      <c r="AZ105" s="69">
        <f t="shared" si="15"/>
        <v>79.47993960599999</v>
      </c>
      <c r="BA105" s="50">
        <f t="shared" si="15"/>
        <v>0</v>
      </c>
      <c r="BB105" s="70">
        <f t="shared" si="15"/>
        <v>0</v>
      </c>
      <c r="BC105" s="70">
        <f t="shared" si="15"/>
        <v>0</v>
      </c>
      <c r="BD105" s="70">
        <f t="shared" si="15"/>
        <v>0</v>
      </c>
      <c r="BE105" s="69">
        <f t="shared" si="15"/>
        <v>0</v>
      </c>
      <c r="BF105" s="50">
        <f t="shared" si="15"/>
        <v>0</v>
      </c>
      <c r="BG105" s="70">
        <f t="shared" si="15"/>
        <v>0</v>
      </c>
      <c r="BH105" s="70">
        <f t="shared" si="15"/>
        <v>0</v>
      </c>
      <c r="BI105" s="70">
        <f t="shared" si="15"/>
        <v>0</v>
      </c>
      <c r="BJ105" s="69">
        <f t="shared" si="15"/>
        <v>7.015999999999999E-06</v>
      </c>
      <c r="BK105" s="97">
        <f>SUM(BK104:BK104)</f>
        <v>103.44678510899999</v>
      </c>
      <c r="BL105" s="104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spans="1:254" s="39" customFormat="1" ht="12.75">
      <c r="A106" s="36"/>
      <c r="B106" s="38" t="s">
        <v>75</v>
      </c>
      <c r="C106" s="50">
        <f aca="true" t="shared" si="16" ref="C106:AR106">SUM(C105,C102)</f>
        <v>0</v>
      </c>
      <c r="D106" s="70">
        <f t="shared" si="16"/>
        <v>0</v>
      </c>
      <c r="E106" s="70">
        <f t="shared" si="16"/>
        <v>0</v>
      </c>
      <c r="F106" s="70">
        <f t="shared" si="16"/>
        <v>0</v>
      </c>
      <c r="G106" s="69">
        <f t="shared" si="16"/>
        <v>0</v>
      </c>
      <c r="H106" s="50">
        <f t="shared" si="16"/>
        <v>0</v>
      </c>
      <c r="I106" s="70">
        <f t="shared" si="16"/>
        <v>0</v>
      </c>
      <c r="J106" s="70">
        <f t="shared" si="16"/>
        <v>0</v>
      </c>
      <c r="K106" s="70">
        <f t="shared" si="16"/>
        <v>0</v>
      </c>
      <c r="L106" s="69">
        <f t="shared" si="16"/>
        <v>0</v>
      </c>
      <c r="M106" s="50">
        <f t="shared" si="16"/>
        <v>0</v>
      </c>
      <c r="N106" s="70">
        <f t="shared" si="16"/>
        <v>0</v>
      </c>
      <c r="O106" s="70">
        <f t="shared" si="16"/>
        <v>0</v>
      </c>
      <c r="P106" s="70">
        <f t="shared" si="16"/>
        <v>0</v>
      </c>
      <c r="Q106" s="69">
        <f t="shared" si="16"/>
        <v>0</v>
      </c>
      <c r="R106" s="50">
        <f t="shared" si="16"/>
        <v>0</v>
      </c>
      <c r="S106" s="70">
        <f t="shared" si="16"/>
        <v>0</v>
      </c>
      <c r="T106" s="70">
        <f t="shared" si="16"/>
        <v>0</v>
      </c>
      <c r="U106" s="70">
        <f t="shared" si="16"/>
        <v>0</v>
      </c>
      <c r="V106" s="69">
        <f t="shared" si="16"/>
        <v>0</v>
      </c>
      <c r="W106" s="50">
        <f t="shared" si="16"/>
        <v>0</v>
      </c>
      <c r="X106" s="70">
        <f t="shared" si="16"/>
        <v>0</v>
      </c>
      <c r="Y106" s="70">
        <f t="shared" si="16"/>
        <v>0</v>
      </c>
      <c r="Z106" s="70">
        <f t="shared" si="16"/>
        <v>0</v>
      </c>
      <c r="AA106" s="69">
        <f t="shared" si="16"/>
        <v>0</v>
      </c>
      <c r="AB106" s="50">
        <f t="shared" si="16"/>
        <v>0</v>
      </c>
      <c r="AC106" s="70">
        <f t="shared" si="16"/>
        <v>0</v>
      </c>
      <c r="AD106" s="70">
        <f t="shared" si="16"/>
        <v>0</v>
      </c>
      <c r="AE106" s="70">
        <f t="shared" si="16"/>
        <v>0</v>
      </c>
      <c r="AF106" s="69">
        <f t="shared" si="16"/>
        <v>0</v>
      </c>
      <c r="AG106" s="50">
        <f t="shared" si="16"/>
        <v>0</v>
      </c>
      <c r="AH106" s="70">
        <f t="shared" si="16"/>
        <v>0</v>
      </c>
      <c r="AI106" s="70">
        <f t="shared" si="16"/>
        <v>0</v>
      </c>
      <c r="AJ106" s="70">
        <f t="shared" si="16"/>
        <v>0</v>
      </c>
      <c r="AK106" s="69">
        <f t="shared" si="16"/>
        <v>0</v>
      </c>
      <c r="AL106" s="50">
        <f t="shared" si="16"/>
        <v>0</v>
      </c>
      <c r="AM106" s="70">
        <f t="shared" si="16"/>
        <v>0</v>
      </c>
      <c r="AN106" s="70">
        <f t="shared" si="16"/>
        <v>0</v>
      </c>
      <c r="AO106" s="70">
        <f t="shared" si="16"/>
        <v>0</v>
      </c>
      <c r="AP106" s="69">
        <f t="shared" si="16"/>
        <v>0</v>
      </c>
      <c r="AQ106" s="50">
        <f t="shared" si="16"/>
        <v>0</v>
      </c>
      <c r="AR106" s="70">
        <f t="shared" si="16"/>
        <v>0</v>
      </c>
      <c r="AS106" s="70">
        <f aca="true" t="shared" si="17" ref="AS106:BK106">SUM(AS105,AS102)</f>
        <v>0</v>
      </c>
      <c r="AT106" s="70">
        <f t="shared" si="17"/>
        <v>0</v>
      </c>
      <c r="AU106" s="69">
        <f t="shared" si="17"/>
        <v>0</v>
      </c>
      <c r="AV106" s="50">
        <f t="shared" si="17"/>
        <v>0</v>
      </c>
      <c r="AW106" s="70">
        <f t="shared" si="17"/>
        <v>23.966838487</v>
      </c>
      <c r="AX106" s="70">
        <f t="shared" si="17"/>
        <v>0</v>
      </c>
      <c r="AY106" s="70">
        <f t="shared" si="17"/>
        <v>0</v>
      </c>
      <c r="AZ106" s="69">
        <f t="shared" si="17"/>
        <v>79.47993960599999</v>
      </c>
      <c r="BA106" s="50">
        <f t="shared" si="17"/>
        <v>0</v>
      </c>
      <c r="BB106" s="70">
        <f t="shared" si="17"/>
        <v>0</v>
      </c>
      <c r="BC106" s="70">
        <f t="shared" si="17"/>
        <v>0</v>
      </c>
      <c r="BD106" s="70">
        <f t="shared" si="17"/>
        <v>0</v>
      </c>
      <c r="BE106" s="69">
        <f t="shared" si="17"/>
        <v>0</v>
      </c>
      <c r="BF106" s="50">
        <f t="shared" si="17"/>
        <v>0</v>
      </c>
      <c r="BG106" s="70">
        <f t="shared" si="17"/>
        <v>0</v>
      </c>
      <c r="BH106" s="70">
        <f t="shared" si="17"/>
        <v>0</v>
      </c>
      <c r="BI106" s="70">
        <f t="shared" si="17"/>
        <v>0</v>
      </c>
      <c r="BJ106" s="69">
        <f t="shared" si="17"/>
        <v>7.015999999999999E-06</v>
      </c>
      <c r="BK106" s="97">
        <f t="shared" si="17"/>
        <v>103.44678510899999</v>
      </c>
      <c r="BL106" s="104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spans="1:64" ht="4.5" customHeight="1">
      <c r="A107" s="11"/>
      <c r="B107" s="18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  <c r="BL107" s="104"/>
    </row>
    <row r="108" spans="1:64" ht="12.75">
      <c r="A108" s="11" t="s">
        <v>20</v>
      </c>
      <c r="B108" s="17" t="s">
        <v>21</v>
      </c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4"/>
      <c r="BL108" s="104"/>
    </row>
    <row r="109" spans="1:64" ht="12.75">
      <c r="A109" s="11" t="s">
        <v>67</v>
      </c>
      <c r="B109" s="18" t="s">
        <v>22</v>
      </c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  <c r="BL109" s="104"/>
    </row>
    <row r="110" spans="1:64" ht="12.75">
      <c r="A110" s="11"/>
      <c r="B110" s="24" t="s">
        <v>156</v>
      </c>
      <c r="C110" s="71">
        <v>0</v>
      </c>
      <c r="D110" s="53">
        <v>83.27162878200001</v>
      </c>
      <c r="E110" s="45">
        <v>0</v>
      </c>
      <c r="F110" s="45">
        <v>0</v>
      </c>
      <c r="G110" s="54">
        <v>0</v>
      </c>
      <c r="H110" s="71">
        <v>13.069909576</v>
      </c>
      <c r="I110" s="45">
        <v>4.800507313000001</v>
      </c>
      <c r="J110" s="45">
        <v>0</v>
      </c>
      <c r="K110" s="45">
        <v>0</v>
      </c>
      <c r="L110" s="54">
        <v>11.759488567999998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3.484864271</v>
      </c>
      <c r="S110" s="45">
        <v>0</v>
      </c>
      <c r="T110" s="45">
        <v>0</v>
      </c>
      <c r="U110" s="45">
        <v>0</v>
      </c>
      <c r="V110" s="54">
        <v>0.13047294299999998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0.00045241199999999996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19.419304218</v>
      </c>
      <c r="AW110" s="45">
        <v>48.50679829118462</v>
      </c>
      <c r="AX110" s="45">
        <v>0</v>
      </c>
      <c r="AY110" s="45">
        <v>0</v>
      </c>
      <c r="AZ110" s="54">
        <v>41.662275863999994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3.0562328840000004</v>
      </c>
      <c r="BG110" s="53">
        <v>1.548292065</v>
      </c>
      <c r="BH110" s="45">
        <v>0</v>
      </c>
      <c r="BI110" s="45">
        <v>0</v>
      </c>
      <c r="BJ110" s="54">
        <v>1.872710356</v>
      </c>
      <c r="BK110" s="61">
        <v>232.5829375431846</v>
      </c>
      <c r="BL110" s="104"/>
    </row>
    <row r="111" spans="1:64" ht="12.75">
      <c r="A111" s="11"/>
      <c r="B111" s="24" t="s">
        <v>157</v>
      </c>
      <c r="C111" s="71">
        <v>0</v>
      </c>
      <c r="D111" s="53">
        <v>0.42527008200000005</v>
      </c>
      <c r="E111" s="45">
        <v>0</v>
      </c>
      <c r="F111" s="45">
        <v>0</v>
      </c>
      <c r="G111" s="54">
        <v>0</v>
      </c>
      <c r="H111" s="71">
        <v>0.709196122</v>
      </c>
      <c r="I111" s="45">
        <v>1.39180743</v>
      </c>
      <c r="J111" s="45">
        <v>0</v>
      </c>
      <c r="K111" s="45">
        <v>0</v>
      </c>
      <c r="L111" s="54">
        <v>0.391200182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0.154595781</v>
      </c>
      <c r="S111" s="45">
        <v>0</v>
      </c>
      <c r="T111" s="45">
        <v>0</v>
      </c>
      <c r="U111" s="45">
        <v>0</v>
      </c>
      <c r="V111" s="54">
        <v>0.011094551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12.221784675</v>
      </c>
      <c r="AS111" s="45">
        <v>0</v>
      </c>
      <c r="AT111" s="45">
        <v>0</v>
      </c>
      <c r="AU111" s="54">
        <v>0</v>
      </c>
      <c r="AV111" s="71">
        <v>2.152469823</v>
      </c>
      <c r="AW111" s="45">
        <v>0.8408283699999999</v>
      </c>
      <c r="AX111" s="45">
        <v>0</v>
      </c>
      <c r="AY111" s="45">
        <v>0</v>
      </c>
      <c r="AZ111" s="54">
        <v>9.776625085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0.441366683</v>
      </c>
      <c r="BG111" s="53">
        <v>0.085089277</v>
      </c>
      <c r="BH111" s="45">
        <v>0</v>
      </c>
      <c r="BI111" s="45">
        <v>0</v>
      </c>
      <c r="BJ111" s="54">
        <v>0.017810607</v>
      </c>
      <c r="BK111" s="61">
        <v>28.619138668</v>
      </c>
      <c r="BL111" s="104"/>
    </row>
    <row r="112" spans="1:64" ht="12.75">
      <c r="A112" s="11"/>
      <c r="B112" s="24" t="s">
        <v>158</v>
      </c>
      <c r="C112" s="71">
        <v>0</v>
      </c>
      <c r="D112" s="53">
        <v>0.47858943</v>
      </c>
      <c r="E112" s="45">
        <v>0</v>
      </c>
      <c r="F112" s="45">
        <v>0</v>
      </c>
      <c r="G112" s="54">
        <v>0</v>
      </c>
      <c r="H112" s="71">
        <v>1.6406994090000002</v>
      </c>
      <c r="I112" s="45">
        <v>0.009065569</v>
      </c>
      <c r="J112" s="45">
        <v>0</v>
      </c>
      <c r="K112" s="45">
        <v>0</v>
      </c>
      <c r="L112" s="54">
        <v>1.5473163589999999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0.51987078</v>
      </c>
      <c r="S112" s="45">
        <v>0</v>
      </c>
      <c r="T112" s="45">
        <v>0</v>
      </c>
      <c r="U112" s="45">
        <v>0</v>
      </c>
      <c r="V112" s="54">
        <v>0.106696479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0.0006265979999999999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6.562025462</v>
      </c>
      <c r="AW112" s="45">
        <v>0.695668152</v>
      </c>
      <c r="AX112" s="45">
        <v>0</v>
      </c>
      <c r="AY112" s="45">
        <v>0</v>
      </c>
      <c r="AZ112" s="54">
        <v>4.951090472000001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1.31903631</v>
      </c>
      <c r="BG112" s="53">
        <v>0.012518973000000001</v>
      </c>
      <c r="BH112" s="45">
        <v>0</v>
      </c>
      <c r="BI112" s="45">
        <v>0</v>
      </c>
      <c r="BJ112" s="54">
        <v>0.17038668</v>
      </c>
      <c r="BK112" s="61">
        <v>18.013590673000003</v>
      </c>
      <c r="BL112" s="104"/>
    </row>
    <row r="113" spans="1:64" ht="12.75">
      <c r="A113" s="11"/>
      <c r="B113" s="24" t="s">
        <v>159</v>
      </c>
      <c r="C113" s="71">
        <v>0</v>
      </c>
      <c r="D113" s="53">
        <v>1.0559439689999999</v>
      </c>
      <c r="E113" s="45">
        <v>0</v>
      </c>
      <c r="F113" s="45">
        <v>0</v>
      </c>
      <c r="G113" s="54">
        <v>0</v>
      </c>
      <c r="H113" s="71">
        <v>14.211464945000001</v>
      </c>
      <c r="I113" s="45">
        <v>12.174916695999999</v>
      </c>
      <c r="J113" s="45">
        <v>0</v>
      </c>
      <c r="K113" s="45">
        <v>0</v>
      </c>
      <c r="L113" s="54">
        <v>34.933371714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3.0605132040000003</v>
      </c>
      <c r="S113" s="45">
        <v>0.21913633</v>
      </c>
      <c r="T113" s="45">
        <v>0</v>
      </c>
      <c r="U113" s="45">
        <v>0</v>
      </c>
      <c r="V113" s="54">
        <v>0.8560029410000001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0.074459167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0.045944713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65.18162041800001</v>
      </c>
      <c r="AW113" s="45">
        <v>5.91171512</v>
      </c>
      <c r="AX113" s="45">
        <v>0</v>
      </c>
      <c r="AY113" s="45">
        <v>0</v>
      </c>
      <c r="AZ113" s="54">
        <v>102.328560679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12.528701465000001</v>
      </c>
      <c r="BG113" s="53">
        <v>2.2280297190000002</v>
      </c>
      <c r="BH113" s="45">
        <v>0</v>
      </c>
      <c r="BI113" s="45">
        <v>0</v>
      </c>
      <c r="BJ113" s="54">
        <v>2.7363679889999997</v>
      </c>
      <c r="BK113" s="61">
        <v>257.54674906900004</v>
      </c>
      <c r="BL113" s="104"/>
    </row>
    <row r="114" spans="1:64" ht="12.75">
      <c r="A114" s="11"/>
      <c r="B114" s="24" t="s">
        <v>160</v>
      </c>
      <c r="C114" s="71">
        <v>0</v>
      </c>
      <c r="D114" s="53">
        <v>8.696944224</v>
      </c>
      <c r="E114" s="45">
        <v>0</v>
      </c>
      <c r="F114" s="45">
        <v>0</v>
      </c>
      <c r="G114" s="54">
        <v>0</v>
      </c>
      <c r="H114" s="71">
        <v>2.3254768880000003</v>
      </c>
      <c r="I114" s="45">
        <v>0.034752291</v>
      </c>
      <c r="J114" s="45">
        <v>0</v>
      </c>
      <c r="K114" s="45">
        <v>0</v>
      </c>
      <c r="L114" s="54">
        <v>6.582818299</v>
      </c>
      <c r="M114" s="71">
        <v>0</v>
      </c>
      <c r="N114" s="53">
        <v>0</v>
      </c>
      <c r="O114" s="45">
        <v>0</v>
      </c>
      <c r="P114" s="45">
        <v>0</v>
      </c>
      <c r="Q114" s="54">
        <v>0</v>
      </c>
      <c r="R114" s="71">
        <v>0.959101942</v>
      </c>
      <c r="S114" s="45">
        <v>0</v>
      </c>
      <c r="T114" s="45">
        <v>0</v>
      </c>
      <c r="U114" s="45">
        <v>0</v>
      </c>
      <c r="V114" s="54">
        <v>0.05401391999999999</v>
      </c>
      <c r="W114" s="71">
        <v>0</v>
      </c>
      <c r="X114" s="45">
        <v>0</v>
      </c>
      <c r="Y114" s="45">
        <v>0</v>
      </c>
      <c r="Z114" s="45">
        <v>0</v>
      </c>
      <c r="AA114" s="54">
        <v>0</v>
      </c>
      <c r="AB114" s="71">
        <v>0</v>
      </c>
      <c r="AC114" s="45">
        <v>0</v>
      </c>
      <c r="AD114" s="45">
        <v>0</v>
      </c>
      <c r="AE114" s="45">
        <v>0</v>
      </c>
      <c r="AF114" s="54">
        <v>0</v>
      </c>
      <c r="AG114" s="71">
        <v>0</v>
      </c>
      <c r="AH114" s="45">
        <v>0</v>
      </c>
      <c r="AI114" s="45">
        <v>0</v>
      </c>
      <c r="AJ114" s="45">
        <v>0</v>
      </c>
      <c r="AK114" s="54">
        <v>0</v>
      </c>
      <c r="AL114" s="71">
        <v>0.00020839600000000002</v>
      </c>
      <c r="AM114" s="45">
        <v>0</v>
      </c>
      <c r="AN114" s="45">
        <v>0</v>
      </c>
      <c r="AO114" s="45">
        <v>0</v>
      </c>
      <c r="AP114" s="54">
        <v>0</v>
      </c>
      <c r="AQ114" s="71">
        <v>0</v>
      </c>
      <c r="AR114" s="53">
        <v>0</v>
      </c>
      <c r="AS114" s="45">
        <v>0</v>
      </c>
      <c r="AT114" s="45">
        <v>0</v>
      </c>
      <c r="AU114" s="54">
        <v>0</v>
      </c>
      <c r="AV114" s="71">
        <v>5.725108949</v>
      </c>
      <c r="AW114" s="45">
        <v>0.03807717100000001</v>
      </c>
      <c r="AX114" s="45">
        <v>0</v>
      </c>
      <c r="AY114" s="45">
        <v>0</v>
      </c>
      <c r="AZ114" s="54">
        <v>7.089418637</v>
      </c>
      <c r="BA114" s="71">
        <v>0</v>
      </c>
      <c r="BB114" s="53">
        <v>0</v>
      </c>
      <c r="BC114" s="45">
        <v>0</v>
      </c>
      <c r="BD114" s="45">
        <v>0</v>
      </c>
      <c r="BE114" s="54">
        <v>0</v>
      </c>
      <c r="BF114" s="71">
        <v>1.410486554</v>
      </c>
      <c r="BG114" s="53">
        <v>0.000853746</v>
      </c>
      <c r="BH114" s="45">
        <v>0</v>
      </c>
      <c r="BI114" s="45">
        <v>0</v>
      </c>
      <c r="BJ114" s="54">
        <v>0.14596241299999999</v>
      </c>
      <c r="BK114" s="61">
        <v>33.06322343</v>
      </c>
      <c r="BL114" s="104"/>
    </row>
    <row r="115" spans="1:64" ht="12.75">
      <c r="A115" s="11"/>
      <c r="B115" s="24" t="s">
        <v>161</v>
      </c>
      <c r="C115" s="71">
        <v>0</v>
      </c>
      <c r="D115" s="53">
        <v>6.913271129000001</v>
      </c>
      <c r="E115" s="45">
        <v>0</v>
      </c>
      <c r="F115" s="45">
        <v>0</v>
      </c>
      <c r="G115" s="54">
        <v>0</v>
      </c>
      <c r="H115" s="71">
        <v>1.1804081419999999</v>
      </c>
      <c r="I115" s="45">
        <v>0.733666556</v>
      </c>
      <c r="J115" s="45">
        <v>0</v>
      </c>
      <c r="K115" s="45">
        <v>0</v>
      </c>
      <c r="L115" s="54">
        <v>0.555586683</v>
      </c>
      <c r="M115" s="71">
        <v>0</v>
      </c>
      <c r="N115" s="53">
        <v>0</v>
      </c>
      <c r="O115" s="45">
        <v>0</v>
      </c>
      <c r="P115" s="45">
        <v>0</v>
      </c>
      <c r="Q115" s="54">
        <v>0</v>
      </c>
      <c r="R115" s="71">
        <v>0.139331384</v>
      </c>
      <c r="S115" s="45">
        <v>0</v>
      </c>
      <c r="T115" s="45">
        <v>0</v>
      </c>
      <c r="U115" s="45">
        <v>0</v>
      </c>
      <c r="V115" s="54">
        <v>0.244028306</v>
      </c>
      <c r="W115" s="71">
        <v>0</v>
      </c>
      <c r="X115" s="45">
        <v>0</v>
      </c>
      <c r="Y115" s="45">
        <v>0</v>
      </c>
      <c r="Z115" s="45">
        <v>0</v>
      </c>
      <c r="AA115" s="54">
        <v>0</v>
      </c>
      <c r="AB115" s="71">
        <v>0</v>
      </c>
      <c r="AC115" s="45">
        <v>0</v>
      </c>
      <c r="AD115" s="45">
        <v>0</v>
      </c>
      <c r="AE115" s="45">
        <v>0</v>
      </c>
      <c r="AF115" s="54">
        <v>0</v>
      </c>
      <c r="AG115" s="71">
        <v>0</v>
      </c>
      <c r="AH115" s="45">
        <v>0</v>
      </c>
      <c r="AI115" s="45">
        <v>0</v>
      </c>
      <c r="AJ115" s="45">
        <v>0</v>
      </c>
      <c r="AK115" s="54">
        <v>0</v>
      </c>
      <c r="AL115" s="71">
        <v>0</v>
      </c>
      <c r="AM115" s="45">
        <v>0</v>
      </c>
      <c r="AN115" s="45">
        <v>0</v>
      </c>
      <c r="AO115" s="45">
        <v>0</v>
      </c>
      <c r="AP115" s="54">
        <v>0</v>
      </c>
      <c r="AQ115" s="71">
        <v>0</v>
      </c>
      <c r="AR115" s="53">
        <v>0</v>
      </c>
      <c r="AS115" s="45">
        <v>0</v>
      </c>
      <c r="AT115" s="45">
        <v>0</v>
      </c>
      <c r="AU115" s="54">
        <v>0</v>
      </c>
      <c r="AV115" s="71">
        <v>3.701192036</v>
      </c>
      <c r="AW115" s="45">
        <v>1.1183226460000002</v>
      </c>
      <c r="AX115" s="45">
        <v>0</v>
      </c>
      <c r="AY115" s="45">
        <v>0</v>
      </c>
      <c r="AZ115" s="54">
        <v>11.396808079</v>
      </c>
      <c r="BA115" s="71">
        <v>0</v>
      </c>
      <c r="BB115" s="53">
        <v>0</v>
      </c>
      <c r="BC115" s="45">
        <v>0</v>
      </c>
      <c r="BD115" s="45">
        <v>0</v>
      </c>
      <c r="BE115" s="54">
        <v>0</v>
      </c>
      <c r="BF115" s="71">
        <v>0.36668962899999996</v>
      </c>
      <c r="BG115" s="53">
        <v>3.2259999999999997E-06</v>
      </c>
      <c r="BH115" s="45">
        <v>0</v>
      </c>
      <c r="BI115" s="45">
        <v>0</v>
      </c>
      <c r="BJ115" s="54">
        <v>0.077301389</v>
      </c>
      <c r="BK115" s="61">
        <v>26.426609205</v>
      </c>
      <c r="BL115" s="104"/>
    </row>
    <row r="116" spans="1:64" ht="12.75">
      <c r="A116" s="36"/>
      <c r="B116" s="38" t="s">
        <v>74</v>
      </c>
      <c r="C116" s="79">
        <f aca="true" t="shared" si="18" ref="C116:AH116">SUM(C110:C115)</f>
        <v>0</v>
      </c>
      <c r="D116" s="79">
        <f t="shared" si="18"/>
        <v>100.841647616</v>
      </c>
      <c r="E116" s="79">
        <f t="shared" si="18"/>
        <v>0</v>
      </c>
      <c r="F116" s="79">
        <f t="shared" si="18"/>
        <v>0</v>
      </c>
      <c r="G116" s="79">
        <f t="shared" si="18"/>
        <v>0</v>
      </c>
      <c r="H116" s="79">
        <f t="shared" si="18"/>
        <v>33.137155082</v>
      </c>
      <c r="I116" s="79">
        <f t="shared" si="18"/>
        <v>19.144715854999998</v>
      </c>
      <c r="J116" s="79">
        <f t="shared" si="18"/>
        <v>0</v>
      </c>
      <c r="K116" s="79">
        <f t="shared" si="18"/>
        <v>0</v>
      </c>
      <c r="L116" s="79">
        <f t="shared" si="18"/>
        <v>55.76978180500001</v>
      </c>
      <c r="M116" s="79">
        <f t="shared" si="18"/>
        <v>0</v>
      </c>
      <c r="N116" s="79">
        <f t="shared" si="18"/>
        <v>0</v>
      </c>
      <c r="O116" s="79">
        <f t="shared" si="18"/>
        <v>0</v>
      </c>
      <c r="P116" s="79">
        <f t="shared" si="18"/>
        <v>0</v>
      </c>
      <c r="Q116" s="79">
        <f t="shared" si="18"/>
        <v>0</v>
      </c>
      <c r="R116" s="79">
        <f t="shared" si="18"/>
        <v>8.318277362</v>
      </c>
      <c r="S116" s="79">
        <f t="shared" si="18"/>
        <v>0.21913633</v>
      </c>
      <c r="T116" s="79">
        <f t="shared" si="18"/>
        <v>0</v>
      </c>
      <c r="U116" s="79">
        <f t="shared" si="18"/>
        <v>0</v>
      </c>
      <c r="V116" s="79">
        <f t="shared" si="18"/>
        <v>1.40230914</v>
      </c>
      <c r="W116" s="79">
        <f t="shared" si="18"/>
        <v>0</v>
      </c>
      <c r="X116" s="79">
        <f t="shared" si="18"/>
        <v>0</v>
      </c>
      <c r="Y116" s="79">
        <f t="shared" si="18"/>
        <v>0</v>
      </c>
      <c r="Z116" s="79">
        <f t="shared" si="18"/>
        <v>0</v>
      </c>
      <c r="AA116" s="79">
        <f t="shared" si="18"/>
        <v>0</v>
      </c>
      <c r="AB116" s="79">
        <f t="shared" si="18"/>
        <v>0.074459167</v>
      </c>
      <c r="AC116" s="79">
        <f t="shared" si="18"/>
        <v>0</v>
      </c>
      <c r="AD116" s="79">
        <f t="shared" si="18"/>
        <v>0</v>
      </c>
      <c r="AE116" s="79">
        <f t="shared" si="18"/>
        <v>0</v>
      </c>
      <c r="AF116" s="79">
        <f t="shared" si="18"/>
        <v>0</v>
      </c>
      <c r="AG116" s="79">
        <f t="shared" si="18"/>
        <v>0</v>
      </c>
      <c r="AH116" s="79">
        <f t="shared" si="18"/>
        <v>0</v>
      </c>
      <c r="AI116" s="79">
        <f aca="true" t="shared" si="19" ref="AI116:BK116">SUM(AI110:AI115)</f>
        <v>0</v>
      </c>
      <c r="AJ116" s="79">
        <f t="shared" si="19"/>
        <v>0</v>
      </c>
      <c r="AK116" s="79">
        <f t="shared" si="19"/>
        <v>0</v>
      </c>
      <c r="AL116" s="79">
        <f t="shared" si="19"/>
        <v>0.047232118999999996</v>
      </c>
      <c r="AM116" s="79">
        <f t="shared" si="19"/>
        <v>0</v>
      </c>
      <c r="AN116" s="79">
        <f t="shared" si="19"/>
        <v>0</v>
      </c>
      <c r="AO116" s="79">
        <f t="shared" si="19"/>
        <v>0</v>
      </c>
      <c r="AP116" s="79">
        <f t="shared" si="19"/>
        <v>0</v>
      </c>
      <c r="AQ116" s="79">
        <f t="shared" si="19"/>
        <v>0</v>
      </c>
      <c r="AR116" s="79">
        <f t="shared" si="19"/>
        <v>12.221784675</v>
      </c>
      <c r="AS116" s="79">
        <f t="shared" si="19"/>
        <v>0</v>
      </c>
      <c r="AT116" s="79">
        <f t="shared" si="19"/>
        <v>0</v>
      </c>
      <c r="AU116" s="79">
        <f t="shared" si="19"/>
        <v>0</v>
      </c>
      <c r="AV116" s="79">
        <f t="shared" si="19"/>
        <v>102.74172090600001</v>
      </c>
      <c r="AW116" s="79">
        <f t="shared" si="19"/>
        <v>57.11140975018463</v>
      </c>
      <c r="AX116" s="79">
        <f t="shared" si="19"/>
        <v>0</v>
      </c>
      <c r="AY116" s="79">
        <f t="shared" si="19"/>
        <v>0</v>
      </c>
      <c r="AZ116" s="79">
        <f t="shared" si="19"/>
        <v>177.20477881600002</v>
      </c>
      <c r="BA116" s="79">
        <f t="shared" si="19"/>
        <v>0</v>
      </c>
      <c r="BB116" s="79">
        <f t="shared" si="19"/>
        <v>0</v>
      </c>
      <c r="BC116" s="79">
        <f t="shared" si="19"/>
        <v>0</v>
      </c>
      <c r="BD116" s="79">
        <f t="shared" si="19"/>
        <v>0</v>
      </c>
      <c r="BE116" s="79">
        <f t="shared" si="19"/>
        <v>0</v>
      </c>
      <c r="BF116" s="79">
        <f t="shared" si="19"/>
        <v>19.122513525</v>
      </c>
      <c r="BG116" s="79">
        <f t="shared" si="19"/>
        <v>3.8747870060000005</v>
      </c>
      <c r="BH116" s="79">
        <f t="shared" si="19"/>
        <v>0</v>
      </c>
      <c r="BI116" s="79">
        <f t="shared" si="19"/>
        <v>0</v>
      </c>
      <c r="BJ116" s="79">
        <f t="shared" si="19"/>
        <v>5.020539434</v>
      </c>
      <c r="BK116" s="94">
        <f t="shared" si="19"/>
        <v>596.2522485881847</v>
      </c>
      <c r="BL116" s="104"/>
    </row>
    <row r="117" spans="1:64" ht="4.5" customHeight="1">
      <c r="A117" s="11"/>
      <c r="B117" s="21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4"/>
      <c r="BL117" s="104"/>
    </row>
    <row r="118" spans="1:64" ht="12.75">
      <c r="A118" s="36"/>
      <c r="B118" s="81" t="s">
        <v>88</v>
      </c>
      <c r="C118" s="82">
        <f aca="true" t="shared" si="20" ref="C118:AH118">+C116++C97+C92+C64+C106</f>
        <v>0</v>
      </c>
      <c r="D118" s="82">
        <f t="shared" si="20"/>
        <v>3197.2941296209997</v>
      </c>
      <c r="E118" s="82">
        <f t="shared" si="20"/>
        <v>0</v>
      </c>
      <c r="F118" s="82">
        <f t="shared" si="20"/>
        <v>0</v>
      </c>
      <c r="G118" s="82">
        <f t="shared" si="20"/>
        <v>0</v>
      </c>
      <c r="H118" s="82">
        <f t="shared" si="20"/>
        <v>2224.431876236</v>
      </c>
      <c r="I118" s="82">
        <f t="shared" si="20"/>
        <v>13263.083990887002</v>
      </c>
      <c r="J118" s="82">
        <f t="shared" si="20"/>
        <v>2357.8823247650002</v>
      </c>
      <c r="K118" s="82">
        <f t="shared" si="20"/>
        <v>5.8150422509999995</v>
      </c>
      <c r="L118" s="82">
        <f t="shared" si="20"/>
        <v>5651.084898004872</v>
      </c>
      <c r="M118" s="82">
        <f t="shared" si="20"/>
        <v>0</v>
      </c>
      <c r="N118" s="82">
        <f t="shared" si="20"/>
        <v>0</v>
      </c>
      <c r="O118" s="82">
        <f t="shared" si="20"/>
        <v>0</v>
      </c>
      <c r="P118" s="82">
        <f t="shared" si="20"/>
        <v>0</v>
      </c>
      <c r="Q118" s="82">
        <f t="shared" si="20"/>
        <v>0</v>
      </c>
      <c r="R118" s="82">
        <f t="shared" si="20"/>
        <v>803.9302790900001</v>
      </c>
      <c r="S118" s="82">
        <f t="shared" si="20"/>
        <v>296.698000031</v>
      </c>
      <c r="T118" s="82">
        <f t="shared" si="20"/>
        <v>94.000568817</v>
      </c>
      <c r="U118" s="82">
        <f t="shared" si="20"/>
        <v>0</v>
      </c>
      <c r="V118" s="82">
        <f t="shared" si="20"/>
        <v>351.97508176300005</v>
      </c>
      <c r="W118" s="82">
        <f t="shared" si="20"/>
        <v>0</v>
      </c>
      <c r="X118" s="82">
        <f t="shared" si="20"/>
        <v>0</v>
      </c>
      <c r="Y118" s="82">
        <f t="shared" si="20"/>
        <v>0</v>
      </c>
      <c r="Z118" s="82">
        <f t="shared" si="20"/>
        <v>0</v>
      </c>
      <c r="AA118" s="82">
        <f t="shared" si="20"/>
        <v>0</v>
      </c>
      <c r="AB118" s="82">
        <f t="shared" si="20"/>
        <v>9.328899286999999</v>
      </c>
      <c r="AC118" s="82">
        <f t="shared" si="20"/>
        <v>0.002109135</v>
      </c>
      <c r="AD118" s="82">
        <f t="shared" si="20"/>
        <v>0</v>
      </c>
      <c r="AE118" s="82">
        <f t="shared" si="20"/>
        <v>0</v>
      </c>
      <c r="AF118" s="82">
        <f t="shared" si="20"/>
        <v>1.230516802</v>
      </c>
      <c r="AG118" s="82">
        <f t="shared" si="20"/>
        <v>0</v>
      </c>
      <c r="AH118" s="82">
        <f t="shared" si="20"/>
        <v>0</v>
      </c>
      <c r="AI118" s="82">
        <f aca="true" t="shared" si="21" ref="AI118:BK118">+AI116++AI97+AI92+AI64+AI106</f>
        <v>0</v>
      </c>
      <c r="AJ118" s="82">
        <f t="shared" si="21"/>
        <v>0</v>
      </c>
      <c r="AK118" s="82">
        <f t="shared" si="21"/>
        <v>0</v>
      </c>
      <c r="AL118" s="82">
        <f t="shared" si="21"/>
        <v>4.992023527000001</v>
      </c>
      <c r="AM118" s="82">
        <f t="shared" si="21"/>
        <v>0</v>
      </c>
      <c r="AN118" s="82">
        <f t="shared" si="21"/>
        <v>0</v>
      </c>
      <c r="AO118" s="82">
        <f t="shared" si="21"/>
        <v>0</v>
      </c>
      <c r="AP118" s="82">
        <f t="shared" si="21"/>
        <v>0.074544491</v>
      </c>
      <c r="AQ118" s="82">
        <f t="shared" si="21"/>
        <v>0</v>
      </c>
      <c r="AR118" s="82">
        <f t="shared" si="21"/>
        <v>110.455944689</v>
      </c>
      <c r="AS118" s="82">
        <f t="shared" si="21"/>
        <v>0</v>
      </c>
      <c r="AT118" s="82">
        <f t="shared" si="21"/>
        <v>0</v>
      </c>
      <c r="AU118" s="82">
        <f t="shared" si="21"/>
        <v>0</v>
      </c>
      <c r="AV118" s="82">
        <f t="shared" si="21"/>
        <v>16771.342872347974</v>
      </c>
      <c r="AW118" s="82">
        <f t="shared" si="21"/>
        <v>8383.060921250184</v>
      </c>
      <c r="AX118" s="82">
        <f t="shared" si="21"/>
        <v>393.83553722400006</v>
      </c>
      <c r="AY118" s="82">
        <f t="shared" si="21"/>
        <v>0</v>
      </c>
      <c r="AZ118" s="82">
        <f t="shared" si="21"/>
        <v>15453.608317649683</v>
      </c>
      <c r="BA118" s="82">
        <f t="shared" si="21"/>
        <v>0</v>
      </c>
      <c r="BB118" s="82">
        <f t="shared" si="21"/>
        <v>0</v>
      </c>
      <c r="BC118" s="82">
        <f t="shared" si="21"/>
        <v>0</v>
      </c>
      <c r="BD118" s="82">
        <f t="shared" si="21"/>
        <v>0</v>
      </c>
      <c r="BE118" s="82">
        <f t="shared" si="21"/>
        <v>0</v>
      </c>
      <c r="BF118" s="82">
        <f t="shared" si="21"/>
        <v>5011.628941936</v>
      </c>
      <c r="BG118" s="82">
        <f t="shared" si="21"/>
        <v>630.541811925</v>
      </c>
      <c r="BH118" s="82">
        <f t="shared" si="21"/>
        <v>123.12860332500001</v>
      </c>
      <c r="BI118" s="82">
        <f t="shared" si="21"/>
        <v>0</v>
      </c>
      <c r="BJ118" s="82">
        <f t="shared" si="21"/>
        <v>2012.9387742130002</v>
      </c>
      <c r="BK118" s="82">
        <f t="shared" si="21"/>
        <v>77152.36600926772</v>
      </c>
      <c r="BL118" s="104"/>
    </row>
    <row r="119" spans="1:63" ht="4.5" customHeight="1">
      <c r="A119" s="11"/>
      <c r="B119" s="22"/>
      <c r="C119" s="1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8"/>
    </row>
    <row r="120" spans="1:63" ht="14.25" customHeight="1">
      <c r="A120" s="11" t="s">
        <v>5</v>
      </c>
      <c r="B120" s="23" t="s">
        <v>24</v>
      </c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8"/>
    </row>
    <row r="121" spans="1:63" ht="14.25" customHeight="1">
      <c r="A121" s="32"/>
      <c r="B121" s="28"/>
      <c r="C121" s="71">
        <v>0</v>
      </c>
      <c r="D121" s="53">
        <v>0</v>
      </c>
      <c r="E121" s="45">
        <v>0</v>
      </c>
      <c r="F121" s="45">
        <v>0</v>
      </c>
      <c r="G121" s="54">
        <v>0</v>
      </c>
      <c r="H121" s="71">
        <v>0</v>
      </c>
      <c r="I121" s="45">
        <v>0</v>
      </c>
      <c r="J121" s="45">
        <v>0</v>
      </c>
      <c r="K121" s="45">
        <v>0</v>
      </c>
      <c r="L121" s="54">
        <v>0</v>
      </c>
      <c r="M121" s="71">
        <v>0</v>
      </c>
      <c r="N121" s="53">
        <v>0</v>
      </c>
      <c r="O121" s="45">
        <v>0</v>
      </c>
      <c r="P121" s="45">
        <v>0</v>
      </c>
      <c r="Q121" s="54">
        <v>0</v>
      </c>
      <c r="R121" s="71">
        <v>0</v>
      </c>
      <c r="S121" s="45">
        <v>0</v>
      </c>
      <c r="T121" s="45">
        <v>0</v>
      </c>
      <c r="U121" s="45">
        <v>0</v>
      </c>
      <c r="V121" s="54">
        <v>0</v>
      </c>
      <c r="W121" s="71">
        <v>0</v>
      </c>
      <c r="X121" s="45">
        <v>0</v>
      </c>
      <c r="Y121" s="45">
        <v>0</v>
      </c>
      <c r="Z121" s="45">
        <v>0</v>
      </c>
      <c r="AA121" s="54">
        <v>0</v>
      </c>
      <c r="AB121" s="71">
        <v>0</v>
      </c>
      <c r="AC121" s="45">
        <v>0</v>
      </c>
      <c r="AD121" s="45">
        <v>0</v>
      </c>
      <c r="AE121" s="45">
        <v>0</v>
      </c>
      <c r="AF121" s="54">
        <v>0</v>
      </c>
      <c r="AG121" s="71">
        <v>0</v>
      </c>
      <c r="AH121" s="45">
        <v>0</v>
      </c>
      <c r="AI121" s="45">
        <v>0</v>
      </c>
      <c r="AJ121" s="45">
        <v>0</v>
      </c>
      <c r="AK121" s="54">
        <v>0</v>
      </c>
      <c r="AL121" s="71">
        <v>0</v>
      </c>
      <c r="AM121" s="45">
        <v>0</v>
      </c>
      <c r="AN121" s="45">
        <v>0</v>
      </c>
      <c r="AO121" s="45">
        <v>0</v>
      </c>
      <c r="AP121" s="54">
        <v>0</v>
      </c>
      <c r="AQ121" s="71">
        <v>0</v>
      </c>
      <c r="AR121" s="53">
        <v>0</v>
      </c>
      <c r="AS121" s="45">
        <v>0</v>
      </c>
      <c r="AT121" s="45">
        <v>0</v>
      </c>
      <c r="AU121" s="54">
        <v>0</v>
      </c>
      <c r="AV121" s="71">
        <v>0</v>
      </c>
      <c r="AW121" s="45">
        <v>0</v>
      </c>
      <c r="AX121" s="45">
        <v>0</v>
      </c>
      <c r="AY121" s="45">
        <v>0</v>
      </c>
      <c r="AZ121" s="54">
        <v>0</v>
      </c>
      <c r="BA121" s="43">
        <v>0</v>
      </c>
      <c r="BB121" s="44">
        <v>0</v>
      </c>
      <c r="BC121" s="43">
        <v>0</v>
      </c>
      <c r="BD121" s="43">
        <v>0</v>
      </c>
      <c r="BE121" s="48">
        <v>0</v>
      </c>
      <c r="BF121" s="43">
        <v>0</v>
      </c>
      <c r="BG121" s="44">
        <v>0</v>
      </c>
      <c r="BH121" s="43">
        <v>0</v>
      </c>
      <c r="BI121" s="43">
        <v>0</v>
      </c>
      <c r="BJ121" s="48">
        <v>0</v>
      </c>
      <c r="BK121" s="95">
        <f>SUM(C121:BJ121)</f>
        <v>0</v>
      </c>
    </row>
    <row r="122" spans="1:63" ht="13.5" thickBot="1">
      <c r="A122" s="40"/>
      <c r="B122" s="83" t="s">
        <v>74</v>
      </c>
      <c r="C122" s="50">
        <f>SUM(C121)</f>
        <v>0</v>
      </c>
      <c r="D122" s="70">
        <f aca="true" t="shared" si="22" ref="D122:BK122">SUM(D121)</f>
        <v>0</v>
      </c>
      <c r="E122" s="70">
        <f t="shared" si="22"/>
        <v>0</v>
      </c>
      <c r="F122" s="70">
        <f t="shared" si="22"/>
        <v>0</v>
      </c>
      <c r="G122" s="69">
        <f t="shared" si="22"/>
        <v>0</v>
      </c>
      <c r="H122" s="50">
        <f t="shared" si="22"/>
        <v>0</v>
      </c>
      <c r="I122" s="70">
        <f t="shared" si="22"/>
        <v>0</v>
      </c>
      <c r="J122" s="70">
        <f t="shared" si="22"/>
        <v>0</v>
      </c>
      <c r="K122" s="70">
        <f t="shared" si="22"/>
        <v>0</v>
      </c>
      <c r="L122" s="69">
        <f t="shared" si="22"/>
        <v>0</v>
      </c>
      <c r="M122" s="50">
        <f t="shared" si="22"/>
        <v>0</v>
      </c>
      <c r="N122" s="70">
        <f t="shared" si="22"/>
        <v>0</v>
      </c>
      <c r="O122" s="70">
        <f t="shared" si="22"/>
        <v>0</v>
      </c>
      <c r="P122" s="70">
        <f t="shared" si="22"/>
        <v>0</v>
      </c>
      <c r="Q122" s="69">
        <f t="shared" si="22"/>
        <v>0</v>
      </c>
      <c r="R122" s="50">
        <f t="shared" si="22"/>
        <v>0</v>
      </c>
      <c r="S122" s="70">
        <f t="shared" si="22"/>
        <v>0</v>
      </c>
      <c r="T122" s="70">
        <f t="shared" si="22"/>
        <v>0</v>
      </c>
      <c r="U122" s="70">
        <f t="shared" si="22"/>
        <v>0</v>
      </c>
      <c r="V122" s="69">
        <f t="shared" si="22"/>
        <v>0</v>
      </c>
      <c r="W122" s="50">
        <f t="shared" si="22"/>
        <v>0</v>
      </c>
      <c r="X122" s="70">
        <f t="shared" si="22"/>
        <v>0</v>
      </c>
      <c r="Y122" s="70">
        <f t="shared" si="22"/>
        <v>0</v>
      </c>
      <c r="Z122" s="70">
        <f t="shared" si="22"/>
        <v>0</v>
      </c>
      <c r="AA122" s="69">
        <f t="shared" si="22"/>
        <v>0</v>
      </c>
      <c r="AB122" s="50">
        <f t="shared" si="22"/>
        <v>0</v>
      </c>
      <c r="AC122" s="70">
        <f t="shared" si="22"/>
        <v>0</v>
      </c>
      <c r="AD122" s="70">
        <f t="shared" si="22"/>
        <v>0</v>
      </c>
      <c r="AE122" s="70">
        <f t="shared" si="22"/>
        <v>0</v>
      </c>
      <c r="AF122" s="69">
        <f t="shared" si="22"/>
        <v>0</v>
      </c>
      <c r="AG122" s="50">
        <f t="shared" si="22"/>
        <v>0</v>
      </c>
      <c r="AH122" s="70">
        <f t="shared" si="22"/>
        <v>0</v>
      </c>
      <c r="AI122" s="70">
        <f t="shared" si="22"/>
        <v>0</v>
      </c>
      <c r="AJ122" s="70">
        <f t="shared" si="22"/>
        <v>0</v>
      </c>
      <c r="AK122" s="69">
        <f t="shared" si="22"/>
        <v>0</v>
      </c>
      <c r="AL122" s="50">
        <f t="shared" si="22"/>
        <v>0</v>
      </c>
      <c r="AM122" s="70">
        <f t="shared" si="22"/>
        <v>0</v>
      </c>
      <c r="AN122" s="70">
        <f t="shared" si="22"/>
        <v>0</v>
      </c>
      <c r="AO122" s="70">
        <f t="shared" si="22"/>
        <v>0</v>
      </c>
      <c r="AP122" s="69">
        <f t="shared" si="22"/>
        <v>0</v>
      </c>
      <c r="AQ122" s="50">
        <f t="shared" si="22"/>
        <v>0</v>
      </c>
      <c r="AR122" s="70">
        <f t="shared" si="22"/>
        <v>0</v>
      </c>
      <c r="AS122" s="70">
        <f t="shared" si="22"/>
        <v>0</v>
      </c>
      <c r="AT122" s="70">
        <f t="shared" si="22"/>
        <v>0</v>
      </c>
      <c r="AU122" s="69">
        <f t="shared" si="22"/>
        <v>0</v>
      </c>
      <c r="AV122" s="50">
        <f t="shared" si="22"/>
        <v>0</v>
      </c>
      <c r="AW122" s="70">
        <f t="shared" si="22"/>
        <v>0</v>
      </c>
      <c r="AX122" s="70">
        <f t="shared" si="22"/>
        <v>0</v>
      </c>
      <c r="AY122" s="70">
        <f t="shared" si="22"/>
        <v>0</v>
      </c>
      <c r="AZ122" s="69">
        <f t="shared" si="22"/>
        <v>0</v>
      </c>
      <c r="BA122" s="51">
        <f t="shared" si="22"/>
        <v>0</v>
      </c>
      <c r="BB122" s="70">
        <f t="shared" si="22"/>
        <v>0</v>
      </c>
      <c r="BC122" s="70">
        <f t="shared" si="22"/>
        <v>0</v>
      </c>
      <c r="BD122" s="70">
        <f t="shared" si="22"/>
        <v>0</v>
      </c>
      <c r="BE122" s="84">
        <f t="shared" si="22"/>
        <v>0</v>
      </c>
      <c r="BF122" s="50">
        <f t="shared" si="22"/>
        <v>0</v>
      </c>
      <c r="BG122" s="70">
        <f t="shared" si="22"/>
        <v>0</v>
      </c>
      <c r="BH122" s="70">
        <f t="shared" si="22"/>
        <v>0</v>
      </c>
      <c r="BI122" s="70">
        <f t="shared" si="22"/>
        <v>0</v>
      </c>
      <c r="BJ122" s="69">
        <f t="shared" si="22"/>
        <v>0</v>
      </c>
      <c r="BK122" s="96">
        <f t="shared" si="22"/>
        <v>0</v>
      </c>
    </row>
    <row r="123" spans="1:63" ht="6" customHeight="1">
      <c r="A123" s="4"/>
      <c r="B123" s="16"/>
      <c r="C123" s="27"/>
      <c r="D123" s="34"/>
      <c r="E123" s="27"/>
      <c r="F123" s="27"/>
      <c r="G123" s="27"/>
      <c r="H123" s="27"/>
      <c r="I123" s="27"/>
      <c r="J123" s="27"/>
      <c r="K123" s="27"/>
      <c r="L123" s="27"/>
      <c r="M123" s="27"/>
      <c r="N123" s="3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34"/>
      <c r="AS123" s="27"/>
      <c r="AT123" s="27"/>
      <c r="AU123" s="27"/>
      <c r="AV123" s="27"/>
      <c r="AW123" s="27"/>
      <c r="AX123" s="27"/>
      <c r="AY123" s="27"/>
      <c r="AZ123" s="27"/>
      <c r="BA123" s="27"/>
      <c r="BB123" s="34"/>
      <c r="BC123" s="27"/>
      <c r="BD123" s="27"/>
      <c r="BE123" s="27"/>
      <c r="BF123" s="27"/>
      <c r="BG123" s="34"/>
      <c r="BH123" s="27"/>
      <c r="BI123" s="27"/>
      <c r="BJ123" s="27"/>
      <c r="BK123" s="30"/>
    </row>
    <row r="124" spans="1:63" ht="12.75">
      <c r="A124" s="4"/>
      <c r="B124" s="4" t="s">
        <v>104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1" t="s">
        <v>89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1:63" ht="12.75">
      <c r="A125" s="4"/>
      <c r="B125" s="4" t="s">
        <v>105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90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3:63" ht="12.75"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 t="s">
        <v>96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92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 t="s">
        <v>97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93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/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94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7" spans="3:63" ht="12.75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0:BK50"/>
    <mergeCell ref="C53:BK53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7:BK67"/>
    <mergeCell ref="M3:V3"/>
    <mergeCell ref="C12:BK12"/>
    <mergeCell ref="C16:BK16"/>
    <mergeCell ref="C47:BK47"/>
    <mergeCell ref="C109:BK109"/>
    <mergeCell ref="C68:BK68"/>
    <mergeCell ref="C65:BK65"/>
    <mergeCell ref="C71:BK71"/>
    <mergeCell ref="C93:BK93"/>
    <mergeCell ref="C94:BK94"/>
    <mergeCell ref="C98:BK98"/>
    <mergeCell ref="C117:BK117"/>
    <mergeCell ref="A1:A5"/>
    <mergeCell ref="C95:BK95"/>
    <mergeCell ref="C119:BK119"/>
    <mergeCell ref="C120:BK120"/>
    <mergeCell ref="C99:BK99"/>
    <mergeCell ref="C100:BK100"/>
    <mergeCell ref="C103:BK103"/>
    <mergeCell ref="C107:BK107"/>
    <mergeCell ref="C108:BK108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5">
      <selection activeCell="B43" sqref="B43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179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169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9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8">
        <v>0.016680536</v>
      </c>
      <c r="E5" s="102">
        <v>0.370675563</v>
      </c>
      <c r="F5" s="102">
        <v>3.027970452</v>
      </c>
      <c r="G5" s="102">
        <v>0.209380543</v>
      </c>
      <c r="H5" s="102">
        <v>0.008377423</v>
      </c>
      <c r="I5" s="102">
        <v>0</v>
      </c>
      <c r="J5" s="85">
        <v>0</v>
      </c>
      <c r="K5" s="91">
        <f>SUM(D5:J5)</f>
        <v>3.633084517</v>
      </c>
      <c r="L5" s="102">
        <v>0</v>
      </c>
    </row>
    <row r="6" spans="2:12" ht="12.75">
      <c r="B6" s="12">
        <v>2</v>
      </c>
      <c r="C6" s="14" t="s">
        <v>34</v>
      </c>
      <c r="D6" s="102">
        <v>92.182834334</v>
      </c>
      <c r="E6" s="102">
        <v>92.26747098700001</v>
      </c>
      <c r="F6" s="102">
        <v>768.256610619</v>
      </c>
      <c r="G6" s="102">
        <v>94.795567171</v>
      </c>
      <c r="H6" s="102">
        <v>5.733515195000001</v>
      </c>
      <c r="I6" s="102">
        <v>0</v>
      </c>
      <c r="J6" s="85">
        <v>1.9828197843097228</v>
      </c>
      <c r="K6" s="91">
        <f aca="true" t="shared" si="0" ref="K6:K41">SUM(D6:J6)</f>
        <v>1055.2188180903097</v>
      </c>
      <c r="L6" s="102">
        <v>0</v>
      </c>
    </row>
    <row r="7" spans="2:12" ht="12.75">
      <c r="B7" s="12">
        <v>3</v>
      </c>
      <c r="C7" s="13" t="s">
        <v>35</v>
      </c>
      <c r="D7" s="102">
        <v>0.6118955509999999</v>
      </c>
      <c r="E7" s="102">
        <v>0.06647867</v>
      </c>
      <c r="F7" s="102">
        <v>4.5262466969999995</v>
      </c>
      <c r="G7" s="102">
        <v>0.17070623799999998</v>
      </c>
      <c r="H7" s="102">
        <v>0.025087594</v>
      </c>
      <c r="I7" s="102">
        <v>0</v>
      </c>
      <c r="J7" s="85">
        <v>0</v>
      </c>
      <c r="K7" s="91">
        <f t="shared" si="0"/>
        <v>5.40041475</v>
      </c>
      <c r="L7" s="102">
        <v>0</v>
      </c>
    </row>
    <row r="8" spans="2:12" ht="12.75">
      <c r="B8" s="12">
        <v>4</v>
      </c>
      <c r="C8" s="14" t="s">
        <v>36</v>
      </c>
      <c r="D8" s="102">
        <v>61.732632122000005</v>
      </c>
      <c r="E8" s="102">
        <v>42.538922009000004</v>
      </c>
      <c r="F8" s="102">
        <v>235.897579185</v>
      </c>
      <c r="G8" s="102">
        <v>24.706028263</v>
      </c>
      <c r="H8" s="102">
        <v>0.827985736</v>
      </c>
      <c r="I8" s="102">
        <v>0</v>
      </c>
      <c r="J8" s="85">
        <v>0.11793187010210193</v>
      </c>
      <c r="K8" s="91">
        <f t="shared" si="0"/>
        <v>365.8210791851022</v>
      </c>
      <c r="L8" s="102">
        <v>0</v>
      </c>
    </row>
    <row r="9" spans="2:12" ht="12.75">
      <c r="B9" s="12">
        <v>5</v>
      </c>
      <c r="C9" s="14" t="s">
        <v>37</v>
      </c>
      <c r="D9" s="102">
        <v>59.158545907000004</v>
      </c>
      <c r="E9" s="102">
        <v>55.604558034</v>
      </c>
      <c r="F9" s="102">
        <v>338.417278741</v>
      </c>
      <c r="G9" s="102">
        <v>45.292798489999996</v>
      </c>
      <c r="H9" s="102">
        <v>1.390023318</v>
      </c>
      <c r="I9" s="102">
        <v>0</v>
      </c>
      <c r="J9" s="85">
        <v>0.046758566369862684</v>
      </c>
      <c r="K9" s="91">
        <f t="shared" si="0"/>
        <v>499.90996305636986</v>
      </c>
      <c r="L9" s="102">
        <v>0</v>
      </c>
    </row>
    <row r="10" spans="2:12" ht="12.75">
      <c r="B10" s="12">
        <v>6</v>
      </c>
      <c r="C10" s="14" t="s">
        <v>38</v>
      </c>
      <c r="D10" s="102">
        <v>5.432150978</v>
      </c>
      <c r="E10" s="102">
        <v>28.982661062000002</v>
      </c>
      <c r="F10" s="102">
        <v>162.23205680899997</v>
      </c>
      <c r="G10" s="102">
        <v>30.386118760000002</v>
      </c>
      <c r="H10" s="102">
        <v>1.600763105</v>
      </c>
      <c r="I10" s="102">
        <v>0</v>
      </c>
      <c r="J10" s="85">
        <v>0.15879423239801696</v>
      </c>
      <c r="K10" s="91">
        <f t="shared" si="0"/>
        <v>228.79254494639798</v>
      </c>
      <c r="L10" s="102">
        <v>0</v>
      </c>
    </row>
    <row r="11" spans="2:12" ht="12.75">
      <c r="B11" s="12">
        <v>7</v>
      </c>
      <c r="C11" s="14" t="s">
        <v>39</v>
      </c>
      <c r="D11" s="102">
        <v>23.553748209000002</v>
      </c>
      <c r="E11" s="102">
        <v>66.642302858</v>
      </c>
      <c r="F11" s="102">
        <v>238.33080740199998</v>
      </c>
      <c r="G11" s="102">
        <v>39.648905249</v>
      </c>
      <c r="H11" s="102">
        <v>2.737530481</v>
      </c>
      <c r="I11" s="102">
        <v>0</v>
      </c>
      <c r="J11" s="85">
        <v>0.010158636267206408</v>
      </c>
      <c r="K11" s="91">
        <f t="shared" si="0"/>
        <v>370.9234528352672</v>
      </c>
      <c r="L11" s="102">
        <v>0</v>
      </c>
    </row>
    <row r="12" spans="2:12" ht="12.75">
      <c r="B12" s="12">
        <v>8</v>
      </c>
      <c r="C12" s="13" t="s">
        <v>40</v>
      </c>
      <c r="D12" s="102">
        <v>0.955995117</v>
      </c>
      <c r="E12" s="102">
        <v>0.10404028600000001</v>
      </c>
      <c r="F12" s="102">
        <v>12.068760539000001</v>
      </c>
      <c r="G12" s="102">
        <v>1.048483451</v>
      </c>
      <c r="H12" s="102">
        <v>0.006660030999999999</v>
      </c>
      <c r="I12" s="102">
        <v>0</v>
      </c>
      <c r="J12" s="85">
        <v>0</v>
      </c>
      <c r="K12" s="91">
        <f t="shared" si="0"/>
        <v>14.183939424000002</v>
      </c>
      <c r="L12" s="102">
        <v>0</v>
      </c>
    </row>
    <row r="13" spans="2:12" ht="12.75">
      <c r="B13" s="12">
        <v>9</v>
      </c>
      <c r="C13" s="13" t="s">
        <v>41</v>
      </c>
      <c r="D13" s="102">
        <v>0.249266773</v>
      </c>
      <c r="E13" s="102">
        <v>0.252602524</v>
      </c>
      <c r="F13" s="102">
        <v>7.059716728</v>
      </c>
      <c r="G13" s="102">
        <v>0.587132687</v>
      </c>
      <c r="H13" s="102">
        <v>0.017821864</v>
      </c>
      <c r="I13" s="102">
        <v>0</v>
      </c>
      <c r="J13" s="85">
        <v>0</v>
      </c>
      <c r="K13" s="91">
        <f t="shared" si="0"/>
        <v>8.166540576</v>
      </c>
      <c r="L13" s="102">
        <v>0</v>
      </c>
    </row>
    <row r="14" spans="2:12" ht="12.75">
      <c r="B14" s="12">
        <v>10</v>
      </c>
      <c r="C14" s="14" t="s">
        <v>42</v>
      </c>
      <c r="D14" s="102">
        <v>35.849056023</v>
      </c>
      <c r="E14" s="102">
        <v>155.461300633</v>
      </c>
      <c r="F14" s="102">
        <v>370.34224088800005</v>
      </c>
      <c r="G14" s="102">
        <v>86.52161619600001</v>
      </c>
      <c r="H14" s="102">
        <v>1.723186545</v>
      </c>
      <c r="I14" s="102">
        <v>0</v>
      </c>
      <c r="J14" s="85">
        <v>0.003632851822100042</v>
      </c>
      <c r="K14" s="91">
        <f t="shared" si="0"/>
        <v>649.9010331368221</v>
      </c>
      <c r="L14" s="102">
        <v>0</v>
      </c>
    </row>
    <row r="15" spans="2:12" ht="12.75">
      <c r="B15" s="12">
        <v>11</v>
      </c>
      <c r="C15" s="14" t="s">
        <v>43</v>
      </c>
      <c r="D15" s="102">
        <v>326.57724677</v>
      </c>
      <c r="E15" s="102">
        <v>702.9491403540001</v>
      </c>
      <c r="F15" s="102">
        <v>3247.2887933399998</v>
      </c>
      <c r="G15" s="102">
        <v>631.0074528786819</v>
      </c>
      <c r="H15" s="102">
        <v>23.015562752</v>
      </c>
      <c r="I15" s="102">
        <v>0</v>
      </c>
      <c r="J15" s="85">
        <v>4.778756788938009</v>
      </c>
      <c r="K15" s="91">
        <f t="shared" si="0"/>
        <v>4935.61695288362</v>
      </c>
      <c r="L15" s="102">
        <v>0</v>
      </c>
    </row>
    <row r="16" spans="2:12" ht="12.75">
      <c r="B16" s="12">
        <v>12</v>
      </c>
      <c r="C16" s="14" t="s">
        <v>44</v>
      </c>
      <c r="D16" s="102">
        <v>372.496748137</v>
      </c>
      <c r="E16" s="102">
        <v>1483.128531008</v>
      </c>
      <c r="F16" s="102">
        <v>930.5311225979999</v>
      </c>
      <c r="G16" s="102">
        <v>107.79668128800002</v>
      </c>
      <c r="H16" s="102">
        <v>10.032225986</v>
      </c>
      <c r="I16" s="102">
        <v>0</v>
      </c>
      <c r="J16" s="85">
        <v>0.25048157957448647</v>
      </c>
      <c r="K16" s="91">
        <f t="shared" si="0"/>
        <v>2904.2357905965746</v>
      </c>
      <c r="L16" s="102">
        <v>0</v>
      </c>
    </row>
    <row r="17" spans="2:12" ht="12.75">
      <c r="B17" s="12">
        <v>13</v>
      </c>
      <c r="C17" s="14" t="s">
        <v>45</v>
      </c>
      <c r="D17" s="102">
        <v>1.641706427</v>
      </c>
      <c r="E17" s="102">
        <v>3.954460225</v>
      </c>
      <c r="F17" s="102">
        <v>52.908940454</v>
      </c>
      <c r="G17" s="102">
        <v>6.140753902</v>
      </c>
      <c r="H17" s="102">
        <v>0.32354116299999996</v>
      </c>
      <c r="I17" s="102">
        <v>0</v>
      </c>
      <c r="J17" s="85">
        <v>0</v>
      </c>
      <c r="K17" s="91">
        <f t="shared" si="0"/>
        <v>64.969402171</v>
      </c>
      <c r="L17" s="102">
        <v>0</v>
      </c>
    </row>
    <row r="18" spans="2:12" ht="12.75">
      <c r="B18" s="12">
        <v>14</v>
      </c>
      <c r="C18" s="14" t="s">
        <v>46</v>
      </c>
      <c r="D18" s="102">
        <v>0.726907674</v>
      </c>
      <c r="E18" s="102">
        <v>1.3246037480000001</v>
      </c>
      <c r="F18" s="102">
        <v>27.989022126000002</v>
      </c>
      <c r="G18" s="102">
        <v>1.050750202</v>
      </c>
      <c r="H18" s="102">
        <v>0.297610273</v>
      </c>
      <c r="I18" s="102">
        <v>0</v>
      </c>
      <c r="J18" s="85">
        <v>3.2452596451478796E-07</v>
      </c>
      <c r="K18" s="91">
        <f t="shared" si="0"/>
        <v>31.388894347525966</v>
      </c>
      <c r="L18" s="102">
        <v>0</v>
      </c>
    </row>
    <row r="19" spans="2:12" ht="12.75">
      <c r="B19" s="12">
        <v>15</v>
      </c>
      <c r="C19" s="14" t="s">
        <v>47</v>
      </c>
      <c r="D19" s="102">
        <v>18.512008568000002</v>
      </c>
      <c r="E19" s="102">
        <v>43.94050328</v>
      </c>
      <c r="F19" s="102">
        <v>391.122721921</v>
      </c>
      <c r="G19" s="102">
        <v>103.168424812</v>
      </c>
      <c r="H19" s="102">
        <v>1.22659397</v>
      </c>
      <c r="I19" s="102">
        <v>0</v>
      </c>
      <c r="J19" s="85">
        <v>0.01985211865194162</v>
      </c>
      <c r="K19" s="91">
        <f t="shared" si="0"/>
        <v>557.9901046696518</v>
      </c>
      <c r="L19" s="102">
        <v>0</v>
      </c>
    </row>
    <row r="20" spans="2:12" ht="12.75">
      <c r="B20" s="12">
        <v>16</v>
      </c>
      <c r="C20" s="14" t="s">
        <v>48</v>
      </c>
      <c r="D20" s="102">
        <v>802.44765408</v>
      </c>
      <c r="E20" s="102">
        <v>1506.391895964</v>
      </c>
      <c r="F20" s="102">
        <v>2464.1128586269997</v>
      </c>
      <c r="G20" s="102">
        <v>281.640830086</v>
      </c>
      <c r="H20" s="102">
        <v>34.679895347184846</v>
      </c>
      <c r="I20" s="102">
        <v>0</v>
      </c>
      <c r="J20" s="85">
        <v>1.430450197927108</v>
      </c>
      <c r="K20" s="91">
        <f t="shared" si="0"/>
        <v>5090.703584302112</v>
      </c>
      <c r="L20" s="102">
        <v>0</v>
      </c>
    </row>
    <row r="21" spans="2:12" ht="12.75">
      <c r="B21" s="12">
        <v>17</v>
      </c>
      <c r="C21" s="14" t="s">
        <v>49</v>
      </c>
      <c r="D21" s="102">
        <v>80.123085335</v>
      </c>
      <c r="E21" s="102">
        <v>119.307835077</v>
      </c>
      <c r="F21" s="102">
        <v>610.347333304</v>
      </c>
      <c r="G21" s="102">
        <v>89.372327864</v>
      </c>
      <c r="H21" s="102">
        <v>5.690506084000001</v>
      </c>
      <c r="I21" s="102">
        <v>0</v>
      </c>
      <c r="J21" s="85">
        <v>0.7856661098568651</v>
      </c>
      <c r="K21" s="91">
        <f t="shared" si="0"/>
        <v>905.6267537738569</v>
      </c>
      <c r="L21" s="102">
        <v>0</v>
      </c>
    </row>
    <row r="22" spans="2:12" ht="12.75">
      <c r="B22" s="12">
        <v>18</v>
      </c>
      <c r="C22" s="13" t="s">
        <v>50</v>
      </c>
      <c r="D22" s="102">
        <v>9.604E-05</v>
      </c>
      <c r="E22" s="102">
        <v>0.003918604</v>
      </c>
      <c r="F22" s="102">
        <v>0.27304856099999997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0.277063205</v>
      </c>
      <c r="L22" s="102">
        <v>0</v>
      </c>
    </row>
    <row r="23" spans="2:12" ht="12.75">
      <c r="B23" s="12">
        <v>19</v>
      </c>
      <c r="C23" s="14" t="s">
        <v>51</v>
      </c>
      <c r="D23" s="102">
        <v>33.151701728</v>
      </c>
      <c r="E23" s="102">
        <v>81.548402988</v>
      </c>
      <c r="F23" s="102">
        <v>670.9652398349999</v>
      </c>
      <c r="G23" s="102">
        <v>100.238866485</v>
      </c>
      <c r="H23" s="102">
        <v>3.369706346</v>
      </c>
      <c r="I23" s="102">
        <v>0</v>
      </c>
      <c r="J23" s="85">
        <v>0.2559503829531682</v>
      </c>
      <c r="K23" s="91">
        <f t="shared" si="0"/>
        <v>889.5298677649531</v>
      </c>
      <c r="L23" s="102">
        <v>0</v>
      </c>
    </row>
    <row r="24" spans="2:12" ht="12.75">
      <c r="B24" s="12">
        <v>20</v>
      </c>
      <c r="C24" s="14" t="s">
        <v>52</v>
      </c>
      <c r="D24" s="102">
        <v>9524.731691109</v>
      </c>
      <c r="E24" s="102">
        <v>11837.422735714</v>
      </c>
      <c r="F24" s="102">
        <v>11274.936122341987</v>
      </c>
      <c r="G24" s="102">
        <v>2467.7289284830003</v>
      </c>
      <c r="H24" s="102">
        <v>340.37968677199996</v>
      </c>
      <c r="I24" s="102">
        <v>0</v>
      </c>
      <c r="J24" s="85">
        <v>79.91055316265549</v>
      </c>
      <c r="K24" s="91">
        <f t="shared" si="0"/>
        <v>35525.10971758264</v>
      </c>
      <c r="L24" s="102">
        <v>0</v>
      </c>
    </row>
    <row r="25" spans="2:12" ht="12.75">
      <c r="B25" s="12">
        <v>21</v>
      </c>
      <c r="C25" s="13" t="s">
        <v>53</v>
      </c>
      <c r="D25" s="102">
        <v>0.279319357</v>
      </c>
      <c r="E25" s="102">
        <v>0.313596968</v>
      </c>
      <c r="F25" s="102">
        <v>4.14254031</v>
      </c>
      <c r="G25" s="102">
        <v>0.271845596</v>
      </c>
      <c r="H25" s="102">
        <v>0.061646748</v>
      </c>
      <c r="I25" s="102">
        <v>0</v>
      </c>
      <c r="J25" s="85">
        <v>0</v>
      </c>
      <c r="K25" s="91">
        <f t="shared" si="0"/>
        <v>5.068948979000001</v>
      </c>
      <c r="L25" s="102">
        <v>0</v>
      </c>
    </row>
    <row r="26" spans="2:12" ht="12.75">
      <c r="B26" s="12">
        <v>22</v>
      </c>
      <c r="C26" s="14" t="s">
        <v>54</v>
      </c>
      <c r="D26" s="102">
        <v>0.417964716</v>
      </c>
      <c r="E26" s="102">
        <v>5.232722438000001</v>
      </c>
      <c r="F26" s="102">
        <v>11.895701137</v>
      </c>
      <c r="G26" s="102">
        <v>0.471265004</v>
      </c>
      <c r="H26" s="102">
        <v>0.149342601</v>
      </c>
      <c r="I26" s="102">
        <v>0</v>
      </c>
      <c r="J26" s="85">
        <v>5.7873797005137194E-05</v>
      </c>
      <c r="K26" s="91">
        <f t="shared" si="0"/>
        <v>18.167053769797004</v>
      </c>
      <c r="L26" s="102">
        <v>0</v>
      </c>
    </row>
    <row r="27" spans="2:12" ht="12.75">
      <c r="B27" s="12">
        <v>23</v>
      </c>
      <c r="C27" s="13" t="s">
        <v>55</v>
      </c>
      <c r="D27" s="102">
        <v>0.013400687</v>
      </c>
      <c r="E27" s="102">
        <v>0.27291859300000004</v>
      </c>
      <c r="F27" s="102">
        <v>1.750409707</v>
      </c>
      <c r="G27" s="102">
        <v>0.219670741</v>
      </c>
      <c r="H27" s="102">
        <v>6.2622E-05</v>
      </c>
      <c r="I27" s="102">
        <v>0</v>
      </c>
      <c r="J27" s="85">
        <v>0</v>
      </c>
      <c r="K27" s="91">
        <f t="shared" si="0"/>
        <v>2.25646235</v>
      </c>
      <c r="L27" s="102">
        <v>0</v>
      </c>
    </row>
    <row r="28" spans="2:12" ht="12.75">
      <c r="B28" s="12">
        <v>24</v>
      </c>
      <c r="C28" s="13" t="s">
        <v>56</v>
      </c>
      <c r="D28" s="102">
        <v>0.032910159</v>
      </c>
      <c r="E28" s="102">
        <v>0.460572975</v>
      </c>
      <c r="F28" s="102">
        <v>5.620885654</v>
      </c>
      <c r="G28" s="102">
        <v>0.145200218</v>
      </c>
      <c r="H28" s="102">
        <v>0.04256685</v>
      </c>
      <c r="I28" s="102">
        <v>0</v>
      </c>
      <c r="J28" s="85">
        <v>0.08412091613848573</v>
      </c>
      <c r="K28" s="91">
        <f t="shared" si="0"/>
        <v>6.386256772138486</v>
      </c>
      <c r="L28" s="102">
        <v>0</v>
      </c>
    </row>
    <row r="29" spans="2:12" ht="12.75">
      <c r="B29" s="12">
        <v>25</v>
      </c>
      <c r="C29" s="14" t="s">
        <v>99</v>
      </c>
      <c r="D29" s="102">
        <v>1519.613375173</v>
      </c>
      <c r="E29" s="102">
        <v>1985.8751211023853</v>
      </c>
      <c r="F29" s="102">
        <v>2502.097693393</v>
      </c>
      <c r="G29" s="102">
        <v>323.053366161</v>
      </c>
      <c r="H29" s="102">
        <v>48.366773467</v>
      </c>
      <c r="I29" s="102">
        <v>0</v>
      </c>
      <c r="J29" s="85">
        <v>3.5957724589724767</v>
      </c>
      <c r="K29" s="91">
        <f t="shared" si="0"/>
        <v>6382.602101755358</v>
      </c>
      <c r="L29" s="102">
        <v>0</v>
      </c>
    </row>
    <row r="30" spans="2:12" ht="12.75">
      <c r="B30" s="12">
        <v>26</v>
      </c>
      <c r="C30" s="14" t="s">
        <v>100</v>
      </c>
      <c r="D30" s="102">
        <v>7.209688945999999</v>
      </c>
      <c r="E30" s="102">
        <v>45.445648924000004</v>
      </c>
      <c r="F30" s="102">
        <v>305.483000399</v>
      </c>
      <c r="G30" s="102">
        <v>67.33793176799999</v>
      </c>
      <c r="H30" s="102">
        <v>2.419183097</v>
      </c>
      <c r="I30" s="102">
        <v>0</v>
      </c>
      <c r="J30" s="85">
        <v>0.04530306741901387</v>
      </c>
      <c r="K30" s="91">
        <f t="shared" si="0"/>
        <v>427.94075620141894</v>
      </c>
      <c r="L30" s="102">
        <v>0</v>
      </c>
    </row>
    <row r="31" spans="2:12" ht="12.75">
      <c r="B31" s="12">
        <v>27</v>
      </c>
      <c r="C31" s="14" t="s">
        <v>15</v>
      </c>
      <c r="D31" s="102">
        <v>313.983751837</v>
      </c>
      <c r="E31" s="102">
        <v>509.57939330600004</v>
      </c>
      <c r="F31" s="102">
        <v>2121.190217335</v>
      </c>
      <c r="G31" s="102">
        <v>330.702012637</v>
      </c>
      <c r="H31" s="102">
        <v>24.371717379</v>
      </c>
      <c r="I31" s="102">
        <v>0</v>
      </c>
      <c r="J31" s="85">
        <v>0</v>
      </c>
      <c r="K31" s="91">
        <f t="shared" si="0"/>
        <v>3299.8270924939998</v>
      </c>
      <c r="L31" s="102">
        <v>0</v>
      </c>
    </row>
    <row r="32" spans="2:12" ht="12.75">
      <c r="B32" s="12">
        <v>28</v>
      </c>
      <c r="C32" s="14" t="s">
        <v>101</v>
      </c>
      <c r="D32" s="102">
        <v>0.247754512</v>
      </c>
      <c r="E32" s="102">
        <v>3.903884241</v>
      </c>
      <c r="F32" s="102">
        <v>19.745681445</v>
      </c>
      <c r="G32" s="102">
        <v>1.757112532</v>
      </c>
      <c r="H32" s="102">
        <v>1.1829781050000001</v>
      </c>
      <c r="I32" s="102">
        <v>0</v>
      </c>
      <c r="J32" s="85">
        <v>0.03569580076551809</v>
      </c>
      <c r="K32" s="91">
        <f t="shared" si="0"/>
        <v>26.873106635765517</v>
      </c>
      <c r="L32" s="102">
        <v>0</v>
      </c>
    </row>
    <row r="33" spans="2:12" ht="12.75">
      <c r="B33" s="12">
        <v>29</v>
      </c>
      <c r="C33" s="14" t="s">
        <v>57</v>
      </c>
      <c r="D33" s="102">
        <v>43.913417394999996</v>
      </c>
      <c r="E33" s="102">
        <v>173.990047747</v>
      </c>
      <c r="F33" s="102">
        <v>623.936897648</v>
      </c>
      <c r="G33" s="102">
        <v>57.523733899</v>
      </c>
      <c r="H33" s="102">
        <v>4.391039202</v>
      </c>
      <c r="I33" s="102">
        <v>0</v>
      </c>
      <c r="J33" s="85">
        <v>0.004766853717436216</v>
      </c>
      <c r="K33" s="91">
        <f t="shared" si="0"/>
        <v>903.7599027447175</v>
      </c>
      <c r="L33" s="102">
        <v>0</v>
      </c>
    </row>
    <row r="34" spans="2:12" ht="12.75">
      <c r="B34" s="12">
        <v>30</v>
      </c>
      <c r="C34" s="14" t="s">
        <v>58</v>
      </c>
      <c r="D34" s="102">
        <v>47.252641178</v>
      </c>
      <c r="E34" s="102">
        <v>481.03113788300004</v>
      </c>
      <c r="F34" s="102">
        <v>969.8002548679999</v>
      </c>
      <c r="G34" s="102">
        <v>111.861775684</v>
      </c>
      <c r="H34" s="102">
        <v>3.492901132</v>
      </c>
      <c r="I34" s="102">
        <v>0</v>
      </c>
      <c r="J34" s="85">
        <v>0.15415437650802752</v>
      </c>
      <c r="K34" s="91">
        <f t="shared" si="0"/>
        <v>1613.5928651215079</v>
      </c>
      <c r="L34" s="102">
        <v>0</v>
      </c>
    </row>
    <row r="35" spans="2:12" ht="12.75">
      <c r="B35" s="12">
        <v>31</v>
      </c>
      <c r="C35" s="13" t="s">
        <v>59</v>
      </c>
      <c r="D35" s="102">
        <v>1.184596179</v>
      </c>
      <c r="E35" s="102">
        <v>0.22717740100000003</v>
      </c>
      <c r="F35" s="102">
        <v>22.46428178</v>
      </c>
      <c r="G35" s="102">
        <v>4.236303639</v>
      </c>
      <c r="H35" s="102">
        <v>0.019585187</v>
      </c>
      <c r="I35" s="102">
        <v>0</v>
      </c>
      <c r="J35" s="85">
        <v>0</v>
      </c>
      <c r="K35" s="91">
        <f t="shared" si="0"/>
        <v>28.131944186</v>
      </c>
      <c r="L35" s="102">
        <v>0</v>
      </c>
    </row>
    <row r="36" spans="2:12" ht="12.75">
      <c r="B36" s="12">
        <v>32</v>
      </c>
      <c r="C36" s="14" t="s">
        <v>60</v>
      </c>
      <c r="D36" s="102">
        <v>307.52975546700003</v>
      </c>
      <c r="E36" s="102">
        <v>528.56997194</v>
      </c>
      <c r="F36" s="102">
        <v>1598.430234012</v>
      </c>
      <c r="G36" s="102">
        <v>351.918705168</v>
      </c>
      <c r="H36" s="102">
        <v>35.423849471</v>
      </c>
      <c r="I36" s="102">
        <v>0</v>
      </c>
      <c r="J36" s="85">
        <v>0.8886489077542366</v>
      </c>
      <c r="K36" s="91">
        <f t="shared" si="0"/>
        <v>2822.761164965754</v>
      </c>
      <c r="L36" s="102">
        <v>0</v>
      </c>
    </row>
    <row r="37" spans="2:12" ht="12.75">
      <c r="B37" s="12">
        <v>33</v>
      </c>
      <c r="C37" s="14" t="s">
        <v>95</v>
      </c>
      <c r="D37" s="102">
        <v>18.101138937</v>
      </c>
      <c r="E37" s="102">
        <v>3.8015557429999998</v>
      </c>
      <c r="F37" s="102">
        <v>50.994748852</v>
      </c>
      <c r="G37" s="103">
        <v>4.794206449</v>
      </c>
      <c r="H37" s="103">
        <v>0.520881648</v>
      </c>
      <c r="I37" s="102">
        <v>0</v>
      </c>
      <c r="J37" s="85">
        <v>6.475729452164284</v>
      </c>
      <c r="K37" s="91">
        <f t="shared" si="0"/>
        <v>84.6882610811643</v>
      </c>
      <c r="L37" s="102">
        <v>0</v>
      </c>
    </row>
    <row r="38" spans="2:12" ht="12.75">
      <c r="B38" s="12">
        <v>34</v>
      </c>
      <c r="C38" s="14" t="s">
        <v>61</v>
      </c>
      <c r="D38" s="102">
        <v>0.059161048</v>
      </c>
      <c r="E38" s="102">
        <v>0.185604421</v>
      </c>
      <c r="F38" s="102">
        <v>4.2001189530000005</v>
      </c>
      <c r="G38" s="102">
        <v>0.121207674</v>
      </c>
      <c r="H38" s="102">
        <v>0.007891515</v>
      </c>
      <c r="I38" s="102">
        <v>0</v>
      </c>
      <c r="J38" s="85">
        <v>6.479701758145266E-05</v>
      </c>
      <c r="K38" s="91">
        <f t="shared" si="0"/>
        <v>4.574048408017582</v>
      </c>
      <c r="L38" s="102">
        <v>0</v>
      </c>
    </row>
    <row r="39" spans="2:12" ht="12.75">
      <c r="B39" s="12">
        <v>35</v>
      </c>
      <c r="C39" s="14" t="s">
        <v>62</v>
      </c>
      <c r="D39" s="102">
        <v>482.47319426</v>
      </c>
      <c r="E39" s="102">
        <v>447.90012608399996</v>
      </c>
      <c r="F39" s="102">
        <v>1861.4186086280001</v>
      </c>
      <c r="G39" s="102">
        <v>305.24844551300004</v>
      </c>
      <c r="H39" s="102">
        <v>11.866223622</v>
      </c>
      <c r="I39" s="102">
        <v>0</v>
      </c>
      <c r="J39" s="85">
        <v>0.19299634832419504</v>
      </c>
      <c r="K39" s="91">
        <f t="shared" si="0"/>
        <v>3109.0995944553247</v>
      </c>
      <c r="L39" s="102">
        <v>0</v>
      </c>
    </row>
    <row r="40" spans="2:12" ht="12.75">
      <c r="B40" s="12">
        <v>36</v>
      </c>
      <c r="C40" s="14" t="s">
        <v>63</v>
      </c>
      <c r="D40" s="102">
        <v>5.8681287189999995</v>
      </c>
      <c r="E40" s="102">
        <v>62.365919811000005</v>
      </c>
      <c r="F40" s="102">
        <v>238.64537435399998</v>
      </c>
      <c r="G40" s="102">
        <v>27.787758116000003</v>
      </c>
      <c r="H40" s="102">
        <v>0.970133997</v>
      </c>
      <c r="I40" s="102">
        <v>0</v>
      </c>
      <c r="J40" s="85">
        <v>0.019418119262063847</v>
      </c>
      <c r="K40" s="91">
        <f t="shared" si="0"/>
        <v>335.6567331162621</v>
      </c>
      <c r="L40" s="102">
        <v>0</v>
      </c>
    </row>
    <row r="41" spans="2:12" ht="12.75">
      <c r="B41" s="12">
        <v>37</v>
      </c>
      <c r="C41" s="14" t="s">
        <v>64</v>
      </c>
      <c r="D41" s="102">
        <v>433.52444277899997</v>
      </c>
      <c r="E41" s="102">
        <v>1228.5430522479999</v>
      </c>
      <c r="F41" s="102">
        <v>1932.3411824270001</v>
      </c>
      <c r="G41" s="102">
        <v>347.09459547399996</v>
      </c>
      <c r="H41" s="102">
        <v>29.879191960000004</v>
      </c>
      <c r="I41" s="102">
        <v>0</v>
      </c>
      <c r="J41" s="85">
        <v>2.1982495308076104</v>
      </c>
      <c r="K41" s="91">
        <f t="shared" si="0"/>
        <v>3973.5807144188075</v>
      </c>
      <c r="L41" s="102">
        <v>0</v>
      </c>
    </row>
    <row r="42" spans="2:12" ht="15">
      <c r="B42" s="15" t="s">
        <v>11</v>
      </c>
      <c r="C42" s="86"/>
      <c r="D42" s="106">
        <f aca="true" t="shared" si="1" ref="D42:L42">SUM(D5:D41)</f>
        <v>14621.856292767</v>
      </c>
      <c r="E42" s="106">
        <f t="shared" si="1"/>
        <v>21699.961491413393</v>
      </c>
      <c r="F42" s="106">
        <f t="shared" si="1"/>
        <v>34084.79230206999</v>
      </c>
      <c r="G42" s="106">
        <f t="shared" si="1"/>
        <v>6046.056889321683</v>
      </c>
      <c r="H42" s="106">
        <f t="shared" si="1"/>
        <v>596.2522485881847</v>
      </c>
      <c r="I42" s="106">
        <f t="shared" si="1"/>
        <v>0</v>
      </c>
      <c r="J42" s="106">
        <f t="shared" si="1"/>
        <v>103.44678510900002</v>
      </c>
      <c r="K42" s="106">
        <f t="shared" si="1"/>
        <v>77152.36600926923</v>
      </c>
      <c r="L42" s="106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7"/>
      <c r="E44" s="107"/>
      <c r="F44" s="107"/>
      <c r="G44" s="107"/>
      <c r="H44" s="107"/>
      <c r="I44" s="107"/>
      <c r="J44" s="107"/>
      <c r="K44" s="107"/>
      <c r="L44" s="107"/>
    </row>
    <row r="45" spans="4:12" ht="12.75">
      <c r="D45" s="105"/>
      <c r="E45" s="105"/>
      <c r="F45" s="105"/>
      <c r="G45" s="105"/>
      <c r="H45" s="105"/>
      <c r="I45" s="105"/>
      <c r="J45" s="105"/>
      <c r="K45" s="105"/>
      <c r="L45" s="105"/>
    </row>
    <row r="46" spans="4:11" ht="12.75">
      <c r="D46" s="105"/>
      <c r="E46" s="105"/>
      <c r="F46" s="105"/>
      <c r="G46" s="105"/>
      <c r="H46" s="105"/>
      <c r="J46" s="105"/>
      <c r="K46" s="105"/>
    </row>
    <row r="47" spans="4:11" ht="12.75">
      <c r="D47" s="105"/>
      <c r="E47" s="105"/>
      <c r="F47" s="105"/>
      <c r="G47" s="105"/>
      <c r="H47" s="105"/>
      <c r="J47" s="105"/>
      <c r="K47" s="10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2019-08-09T10:14:33Z</dcterms:modified>
  <cp:category/>
  <cp:version/>
  <cp:contentType/>
  <cp:contentStatus/>
</cp:coreProperties>
</file>