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<sst xmlns="http://schemas.openxmlformats.org/spreadsheetml/2006/main" count="187" uniqueCount="153">
  <si>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</si>
  <si>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</si>
  <si>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</si>
  <si>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</si>
  <si>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</si>
  <si>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</si>
  <si>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</si>
  <si>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</si>
  <si>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</si>
  <si>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</si>
  <si>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</si>
  <si>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</si>
  <si>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</si>
  <si>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</si>
  <si>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</si>
  <si>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</si>
  <si>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</si>
  <si>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</si>
  <si>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</si>
  <si>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</si>
  <si>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</si>
  <si>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</si>
  <si>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</si>
  <si>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</si>
  <si>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</si>
  <si>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</si>
  <si>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</si>
  <si>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</si>
  <si>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</si>
  <si>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</si>
  <si>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</si>
  <si>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</si>
  <si>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</si>
  <si>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</si>
  <si>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</si>
  <si>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</si>
  <si>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</si>
  <si>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</si>
  <si>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</si>
  <si>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</si>
  <si>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</si>
  <si>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</si>
  <si>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</si>
  <si>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</si>
  <si>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</si>
  <si>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</si>
  <si>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</si>
  <si>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</si>
  <si>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</si>
  <si>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</si>
  <si>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</si>
  <si>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</si>
  <si>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</si>
  <si>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</si>
  <si>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</si>
  <si>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</si>
  <si>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</si>
  <si>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</si>
  <si>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</si>
  <si>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</si>
  <si>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</si>
  <si>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</si>
  <si>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</si>
  <si>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</si>
  <si>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</si>
  <si>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</si>
  <si>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</si>
  <si>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</si>
  <si>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</si>
  <si>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</si>
  <si>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</si>
  <si>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</si>
  <si>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</si>
  <si>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</si>
  <si>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</si>
  <si>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</si>
  <si>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</si>
  <si>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</si>
  <si>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</si>
  <si>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</si>
  <si>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</si>
  <si>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</si>
  <si>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</si>
  <si>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</si>
  <si>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</si>
  <si>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</si>
  <si>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</si>
  <si>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</si>
  <si>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</si>
  <si>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</si>
  <si>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</si>
  <si>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</si>
  <si>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</si>
  <si>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</si>
  <si>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</si>
  <si>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</si>
  <si>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</si>
  <si>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</si>
  <si>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</si>
  <si>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</si>
  <si>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</si>
  <si>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</si>
  <si>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</si>
  <si>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</si>
  <si>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</si>
  <si>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</si>
  <si>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</si>
  <si>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</si>
  <si>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Equal Nifty 50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</si>
  <si>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</si>
  <si>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</si>
  <si>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</si>
  <si>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</si>
  <si>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</si>
  <si>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</si>
  <si>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</si>
  <si>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</si>
  <si>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</si>
  <si>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</si>
  <si>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</si>
  <si>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</si>
  <si>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</si>
  <si>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</si>
  <si>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</si>
  <si>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</si>
  <si>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</si>
  <si>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</si>
  <si>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</si>
  <si>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</si>
  <si>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</si>
  <si>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</si>
  <si>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</si>
  <si>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</si>
  <si>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</si>
  <si>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</si>
  <si>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250-39M</t>
  </si>
  <si>
    <t>DSP FMP - Series 251-38M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</si>
  <si>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</si>
  <si>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</si>
  <si>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</si>
  <si>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</si>
  <si>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</si>
  <si>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</si>
  <si>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</si>
  <si>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</si>
  <si>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</si>
  <si>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</si>
  <si>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</si>
  <si>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</si>
  <si>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</si>
  <si>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</si>
  <si>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Mutual Fund: Average Assets Under Management (AAUM) as on 31.10.2021 (All figures in Rs. Crore)</t>
  </si>
  <si>
    <t>Table showing State wise /Union Territory wise contribution to AAUM of category of schemes as on 31.10.2021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</si>
</sst>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2" fontId="2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2" fontId="6" fillId="0" borderId="34" xfId="56" applyNumberFormat="1" applyFont="1" applyFill="1" applyBorder="1" applyAlignment="1">
      <alignment horizontal="center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3" fontId="6" fillId="0" borderId="37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171" fontId="0" fillId="0" borderId="38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6" fillId="0" borderId="41" xfId="56" applyNumberFormat="1" applyFont="1" applyFill="1" applyBorder="1" applyAlignment="1">
      <alignment horizontal="center" vertical="top" wrapText="1"/>
      <protection/>
    </xf>
    <xf numFmtId="49" fontId="44" fillId="0" borderId="4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43" xfId="56" applyNumberFormat="1" applyFont="1" applyFill="1" applyBorder="1" applyAlignment="1">
      <alignment horizontal="center" vertical="top" wrapText="1"/>
      <protection/>
    </xf>
    <xf numFmtId="2" fontId="6" fillId="0" borderId="44" xfId="56" applyNumberFormat="1" applyFont="1" applyFill="1" applyBorder="1" applyAlignment="1">
      <alignment horizontal="center" vertical="top" wrapText="1"/>
      <protection/>
    </xf>
    <xf numFmtId="2" fontId="6" fillId="0" borderId="42" xfId="56" applyNumberFormat="1" applyFont="1" applyFill="1" applyBorder="1" applyAlignment="1">
      <alignment horizontal="center" vertical="top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0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39.140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10.14062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6.574218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25" t="s">
        <v>66</v>
      </c>
      <c r="B1" s="145" t="s">
        <v>28</v>
      </c>
      <c r="C1" s="131" t="s">
        <v>151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26"/>
      <c r="B2" s="146"/>
      <c r="C2" s="150" t="s">
        <v>27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  <c r="W2" s="153" t="s">
        <v>25</v>
      </c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2"/>
      <c r="AQ2" s="153" t="s">
        <v>26</v>
      </c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2"/>
      <c r="BK2" s="137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26"/>
      <c r="B3" s="146"/>
      <c r="C3" s="149" t="s">
        <v>102</v>
      </c>
      <c r="D3" s="135"/>
      <c r="E3" s="135"/>
      <c r="F3" s="135"/>
      <c r="G3" s="135"/>
      <c r="H3" s="135"/>
      <c r="I3" s="135"/>
      <c r="J3" s="135"/>
      <c r="K3" s="135"/>
      <c r="L3" s="136"/>
      <c r="M3" s="134" t="s">
        <v>103</v>
      </c>
      <c r="N3" s="135"/>
      <c r="O3" s="135"/>
      <c r="P3" s="135"/>
      <c r="Q3" s="135"/>
      <c r="R3" s="135"/>
      <c r="S3" s="135"/>
      <c r="T3" s="135"/>
      <c r="U3" s="135"/>
      <c r="V3" s="136"/>
      <c r="W3" s="134" t="s">
        <v>102</v>
      </c>
      <c r="X3" s="135"/>
      <c r="Y3" s="135"/>
      <c r="Z3" s="135"/>
      <c r="AA3" s="135"/>
      <c r="AB3" s="135"/>
      <c r="AC3" s="135"/>
      <c r="AD3" s="135"/>
      <c r="AE3" s="135"/>
      <c r="AF3" s="136"/>
      <c r="AG3" s="134" t="s">
        <v>103</v>
      </c>
      <c r="AH3" s="135"/>
      <c r="AI3" s="135"/>
      <c r="AJ3" s="135"/>
      <c r="AK3" s="135"/>
      <c r="AL3" s="135"/>
      <c r="AM3" s="135"/>
      <c r="AN3" s="135"/>
      <c r="AO3" s="135"/>
      <c r="AP3" s="136"/>
      <c r="AQ3" s="134" t="s">
        <v>102</v>
      </c>
      <c r="AR3" s="135"/>
      <c r="AS3" s="135"/>
      <c r="AT3" s="135"/>
      <c r="AU3" s="135"/>
      <c r="AV3" s="135"/>
      <c r="AW3" s="135"/>
      <c r="AX3" s="135"/>
      <c r="AY3" s="135"/>
      <c r="AZ3" s="136"/>
      <c r="BA3" s="134" t="s">
        <v>103</v>
      </c>
      <c r="BB3" s="135"/>
      <c r="BC3" s="135"/>
      <c r="BD3" s="135"/>
      <c r="BE3" s="135"/>
      <c r="BF3" s="135"/>
      <c r="BG3" s="135"/>
      <c r="BH3" s="135"/>
      <c r="BI3" s="135"/>
      <c r="BJ3" s="136"/>
      <c r="BK3" s="138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26"/>
      <c r="B4" s="146"/>
      <c r="C4" s="155" t="s">
        <v>29</v>
      </c>
      <c r="D4" s="155"/>
      <c r="E4" s="155"/>
      <c r="F4" s="155"/>
      <c r="G4" s="156"/>
      <c r="H4" s="142" t="s">
        <v>30</v>
      </c>
      <c r="I4" s="143"/>
      <c r="J4" s="143"/>
      <c r="K4" s="143"/>
      <c r="L4" s="144"/>
      <c r="M4" s="154" t="s">
        <v>29</v>
      </c>
      <c r="N4" s="155"/>
      <c r="O4" s="155"/>
      <c r="P4" s="155"/>
      <c r="Q4" s="156"/>
      <c r="R4" s="142" t="s">
        <v>30</v>
      </c>
      <c r="S4" s="143"/>
      <c r="T4" s="143"/>
      <c r="U4" s="143"/>
      <c r="V4" s="144"/>
      <c r="W4" s="154" t="s">
        <v>29</v>
      </c>
      <c r="X4" s="155"/>
      <c r="Y4" s="155"/>
      <c r="Z4" s="155"/>
      <c r="AA4" s="156"/>
      <c r="AB4" s="142" t="s">
        <v>30</v>
      </c>
      <c r="AC4" s="143"/>
      <c r="AD4" s="143"/>
      <c r="AE4" s="143"/>
      <c r="AF4" s="144"/>
      <c r="AG4" s="154" t="s">
        <v>29</v>
      </c>
      <c r="AH4" s="155"/>
      <c r="AI4" s="155"/>
      <c r="AJ4" s="155"/>
      <c r="AK4" s="156"/>
      <c r="AL4" s="142" t="s">
        <v>30</v>
      </c>
      <c r="AM4" s="143"/>
      <c r="AN4" s="143"/>
      <c r="AO4" s="143"/>
      <c r="AP4" s="144"/>
      <c r="AQ4" s="154" t="s">
        <v>29</v>
      </c>
      <c r="AR4" s="155"/>
      <c r="AS4" s="155"/>
      <c r="AT4" s="155"/>
      <c r="AU4" s="156"/>
      <c r="AV4" s="142" t="s">
        <v>30</v>
      </c>
      <c r="AW4" s="143"/>
      <c r="AX4" s="143"/>
      <c r="AY4" s="143"/>
      <c r="AZ4" s="144"/>
      <c r="BA4" s="154" t="s">
        <v>29</v>
      </c>
      <c r="BB4" s="155"/>
      <c r="BC4" s="155"/>
      <c r="BD4" s="155"/>
      <c r="BE4" s="156"/>
      <c r="BF4" s="142" t="s">
        <v>30</v>
      </c>
      <c r="BG4" s="143"/>
      <c r="BH4" s="143"/>
      <c r="BI4" s="143"/>
      <c r="BJ4" s="144"/>
      <c r="BK4" s="13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26"/>
      <c r="B5" s="146"/>
      <c r="C5" s="93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39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8"/>
    </row>
    <row r="7" spans="1:63" ht="12.75">
      <c r="A7" s="10" t="s">
        <v>67</v>
      </c>
      <c r="B7" s="17" t="s">
        <v>12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8"/>
    </row>
    <row r="8" spans="1:63" ht="12.75">
      <c r="A8" s="10"/>
      <c r="B8" s="21" t="s">
        <v>132</v>
      </c>
      <c r="C8" s="47">
        <v>0</v>
      </c>
      <c r="D8" s="45">
        <v>139.754902127</v>
      </c>
      <c r="E8" s="40">
        <v>0</v>
      </c>
      <c r="F8" s="40">
        <v>0</v>
      </c>
      <c r="G8" s="40">
        <v>0</v>
      </c>
      <c r="H8" s="40">
        <v>20.314179638</v>
      </c>
      <c r="I8" s="40">
        <v>1104.893167413</v>
      </c>
      <c r="J8" s="40">
        <v>378.15628544</v>
      </c>
      <c r="K8" s="40">
        <v>0</v>
      </c>
      <c r="L8" s="40">
        <v>148.862758783</v>
      </c>
      <c r="M8" s="40">
        <v>0</v>
      </c>
      <c r="N8" s="45">
        <v>0</v>
      </c>
      <c r="O8" s="40">
        <v>0</v>
      </c>
      <c r="P8" s="40">
        <v>0</v>
      </c>
      <c r="Q8" s="40">
        <v>0</v>
      </c>
      <c r="R8" s="40">
        <v>5.581850112</v>
      </c>
      <c r="S8" s="40">
        <v>26.827318291</v>
      </c>
      <c r="T8" s="40">
        <v>4.488790633</v>
      </c>
      <c r="U8" s="40">
        <v>0</v>
      </c>
      <c r="V8" s="40">
        <v>20.331751583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0.004556471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0.001360458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5">
        <v>0.230925928</v>
      </c>
      <c r="AS8" s="40">
        <v>0</v>
      </c>
      <c r="AT8" s="40">
        <v>0</v>
      </c>
      <c r="AU8" s="40">
        <v>0</v>
      </c>
      <c r="AV8" s="40">
        <v>18.891506343</v>
      </c>
      <c r="AW8" s="40">
        <v>532.855054055</v>
      </c>
      <c r="AX8" s="40">
        <v>10.070421232</v>
      </c>
      <c r="AY8" s="40">
        <v>0</v>
      </c>
      <c r="AZ8" s="40">
        <v>234.951262785</v>
      </c>
      <c r="BA8" s="40">
        <v>0</v>
      </c>
      <c r="BB8" s="45">
        <v>0</v>
      </c>
      <c r="BC8" s="40">
        <v>0</v>
      </c>
      <c r="BD8" s="40">
        <v>0</v>
      </c>
      <c r="BE8" s="40">
        <v>0</v>
      </c>
      <c r="BF8" s="40">
        <v>12.121264712</v>
      </c>
      <c r="BG8" s="45">
        <v>31.603893095</v>
      </c>
      <c r="BH8" s="40">
        <v>2.288280776</v>
      </c>
      <c r="BI8" s="40">
        <v>0</v>
      </c>
      <c r="BJ8" s="40">
        <v>43.807163692</v>
      </c>
      <c r="BK8" s="108">
        <v>2736.036693567</v>
      </c>
    </row>
    <row r="9" spans="1:63" ht="12.75">
      <c r="A9" s="10"/>
      <c r="B9" s="21" t="s">
        <v>133</v>
      </c>
      <c r="C9" s="47">
        <v>0</v>
      </c>
      <c r="D9" s="45">
        <v>411.669034885</v>
      </c>
      <c r="E9" s="40">
        <v>0</v>
      </c>
      <c r="F9" s="40">
        <v>0</v>
      </c>
      <c r="G9" s="48">
        <v>0</v>
      </c>
      <c r="H9" s="47">
        <v>62.006861393</v>
      </c>
      <c r="I9" s="40">
        <v>5779.82645059</v>
      </c>
      <c r="J9" s="40">
        <v>8.052940511</v>
      </c>
      <c r="K9" s="48">
        <v>0</v>
      </c>
      <c r="L9" s="48">
        <v>466.877259261</v>
      </c>
      <c r="M9" s="47">
        <v>0</v>
      </c>
      <c r="N9" s="45">
        <v>0</v>
      </c>
      <c r="O9" s="40">
        <v>0</v>
      </c>
      <c r="P9" s="48">
        <v>0</v>
      </c>
      <c r="Q9" s="48">
        <v>0</v>
      </c>
      <c r="R9" s="47">
        <v>29.045936954</v>
      </c>
      <c r="S9" s="40">
        <v>90.316789969</v>
      </c>
      <c r="T9" s="40">
        <v>4.252719694</v>
      </c>
      <c r="U9" s="40">
        <v>0</v>
      </c>
      <c r="V9" s="48">
        <v>58.462976016</v>
      </c>
      <c r="W9" s="47">
        <v>0</v>
      </c>
      <c r="X9" s="40">
        <v>0</v>
      </c>
      <c r="Y9" s="40">
        <v>0</v>
      </c>
      <c r="Z9" s="48">
        <v>0</v>
      </c>
      <c r="AA9" s="48">
        <v>0</v>
      </c>
      <c r="AB9" s="47">
        <v>0.074894486</v>
      </c>
      <c r="AC9" s="40">
        <v>0</v>
      </c>
      <c r="AD9" s="40">
        <v>0</v>
      </c>
      <c r="AE9" s="40">
        <v>0</v>
      </c>
      <c r="AF9" s="48">
        <v>0.012904997</v>
      </c>
      <c r="AG9" s="47">
        <v>0</v>
      </c>
      <c r="AH9" s="40">
        <v>0</v>
      </c>
      <c r="AI9" s="40">
        <v>0</v>
      </c>
      <c r="AJ9" s="40">
        <v>0</v>
      </c>
      <c r="AK9" s="48">
        <v>0</v>
      </c>
      <c r="AL9" s="47">
        <v>0.009091139</v>
      </c>
      <c r="AM9" s="40">
        <v>0</v>
      </c>
      <c r="AN9" s="40">
        <v>0</v>
      </c>
      <c r="AO9" s="48">
        <v>0</v>
      </c>
      <c r="AP9" s="48">
        <v>0.022975526</v>
      </c>
      <c r="AQ9" s="47">
        <v>0</v>
      </c>
      <c r="AR9" s="45">
        <v>0.170959195</v>
      </c>
      <c r="AS9" s="40">
        <v>0</v>
      </c>
      <c r="AT9" s="48">
        <v>0</v>
      </c>
      <c r="AU9" s="48">
        <v>0</v>
      </c>
      <c r="AV9" s="47">
        <v>110.862634462</v>
      </c>
      <c r="AW9" s="40">
        <v>1296.677987627</v>
      </c>
      <c r="AX9" s="40">
        <v>2.9271015</v>
      </c>
      <c r="AY9" s="48">
        <v>0</v>
      </c>
      <c r="AZ9" s="48">
        <v>568.216564919</v>
      </c>
      <c r="BA9" s="47">
        <v>0</v>
      </c>
      <c r="BB9" s="45">
        <v>0</v>
      </c>
      <c r="BC9" s="40">
        <v>0</v>
      </c>
      <c r="BD9" s="48">
        <v>0</v>
      </c>
      <c r="BE9" s="48">
        <v>0</v>
      </c>
      <c r="BF9" s="47">
        <v>43.16808895</v>
      </c>
      <c r="BG9" s="45">
        <v>17.583216042</v>
      </c>
      <c r="BH9" s="40">
        <v>3.067440751</v>
      </c>
      <c r="BI9" s="40">
        <v>0</v>
      </c>
      <c r="BJ9" s="40">
        <v>77.182752017</v>
      </c>
      <c r="BK9" s="108">
        <v>9030.487580884</v>
      </c>
    </row>
    <row r="10" spans="1:63" ht="12.75">
      <c r="A10" s="10"/>
      <c r="B10" s="21" t="s">
        <v>127</v>
      </c>
      <c r="C10" s="47">
        <v>0</v>
      </c>
      <c r="D10" s="45">
        <v>118.323075873</v>
      </c>
      <c r="E10" s="40">
        <v>0</v>
      </c>
      <c r="F10" s="40">
        <v>0</v>
      </c>
      <c r="G10" s="46">
        <v>0</v>
      </c>
      <c r="H10" s="47">
        <v>2.814317197</v>
      </c>
      <c r="I10" s="40">
        <v>1973.567852473</v>
      </c>
      <c r="J10" s="40">
        <v>3.024984633</v>
      </c>
      <c r="K10" s="48">
        <v>0</v>
      </c>
      <c r="L10" s="46">
        <v>46.876047572</v>
      </c>
      <c r="M10" s="47">
        <v>0</v>
      </c>
      <c r="N10" s="45">
        <v>0</v>
      </c>
      <c r="O10" s="40">
        <v>0</v>
      </c>
      <c r="P10" s="48">
        <v>0</v>
      </c>
      <c r="Q10" s="46">
        <v>0</v>
      </c>
      <c r="R10" s="47">
        <v>0.954047149</v>
      </c>
      <c r="S10" s="40">
        <v>20.953741685</v>
      </c>
      <c r="T10" s="40">
        <v>0</v>
      </c>
      <c r="U10" s="40">
        <v>0</v>
      </c>
      <c r="V10" s="46">
        <v>2.210125697</v>
      </c>
      <c r="W10" s="47">
        <v>0</v>
      </c>
      <c r="X10" s="40">
        <v>0</v>
      </c>
      <c r="Y10" s="40">
        <v>0</v>
      </c>
      <c r="Z10" s="48">
        <v>0</v>
      </c>
      <c r="AA10" s="46">
        <v>0</v>
      </c>
      <c r="AB10" s="47">
        <v>0</v>
      </c>
      <c r="AC10" s="40">
        <v>1.612822586</v>
      </c>
      <c r="AD10" s="40">
        <v>0</v>
      </c>
      <c r="AE10" s="40">
        <v>0</v>
      </c>
      <c r="AF10" s="46">
        <v>0</v>
      </c>
      <c r="AG10" s="47">
        <v>0</v>
      </c>
      <c r="AH10" s="40">
        <v>0</v>
      </c>
      <c r="AI10" s="40">
        <v>0</v>
      </c>
      <c r="AJ10" s="40">
        <v>0</v>
      </c>
      <c r="AK10" s="46">
        <v>0</v>
      </c>
      <c r="AL10" s="47">
        <v>0</v>
      </c>
      <c r="AM10" s="40">
        <v>0</v>
      </c>
      <c r="AN10" s="40">
        <v>0</v>
      </c>
      <c r="AO10" s="48">
        <v>0</v>
      </c>
      <c r="AP10" s="46">
        <v>0</v>
      </c>
      <c r="AQ10" s="47">
        <v>0</v>
      </c>
      <c r="AR10" s="45">
        <v>0</v>
      </c>
      <c r="AS10" s="40">
        <v>0</v>
      </c>
      <c r="AT10" s="48">
        <v>0</v>
      </c>
      <c r="AU10" s="46">
        <v>0</v>
      </c>
      <c r="AV10" s="47">
        <v>11.597154512</v>
      </c>
      <c r="AW10" s="40">
        <v>319.756343117</v>
      </c>
      <c r="AX10" s="40">
        <v>0</v>
      </c>
      <c r="AY10" s="48">
        <v>0</v>
      </c>
      <c r="AZ10" s="46">
        <v>72.53134407</v>
      </c>
      <c r="BA10" s="47">
        <v>0</v>
      </c>
      <c r="BB10" s="45">
        <v>0</v>
      </c>
      <c r="BC10" s="40">
        <v>0</v>
      </c>
      <c r="BD10" s="48">
        <v>0</v>
      </c>
      <c r="BE10" s="46">
        <v>0</v>
      </c>
      <c r="BF10" s="47">
        <v>5.76893717</v>
      </c>
      <c r="BG10" s="45">
        <v>26.823624002</v>
      </c>
      <c r="BH10" s="40">
        <v>2.003743704</v>
      </c>
      <c r="BI10" s="40">
        <v>0</v>
      </c>
      <c r="BJ10" s="40">
        <v>15.324621016</v>
      </c>
      <c r="BK10" s="108">
        <v>2624.142782456</v>
      </c>
    </row>
    <row r="11" spans="1:64" ht="12.75">
      <c r="A11" s="31"/>
      <c r="B11" s="32" t="s">
        <v>76</v>
      </c>
      <c r="C11" s="94">
        <f>SUM(C8:C10)</f>
        <v>0</v>
      </c>
      <c r="D11" s="76">
        <f aca="true" t="shared" si="0" ref="D11:BJ11">SUM(D8:D10)</f>
        <v>669.747012885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85.13535822799999</v>
      </c>
      <c r="I11" s="76">
        <f t="shared" si="0"/>
        <v>8858.287470476</v>
      </c>
      <c r="J11" s="76">
        <f t="shared" si="0"/>
        <v>389.2342105839999</v>
      </c>
      <c r="K11" s="76">
        <f t="shared" si="0"/>
        <v>0</v>
      </c>
      <c r="L11" s="76">
        <f t="shared" si="0"/>
        <v>662.6160656159999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35.58183421499999</v>
      </c>
      <c r="S11" s="76">
        <f t="shared" si="0"/>
        <v>138.097849945</v>
      </c>
      <c r="T11" s="76">
        <f t="shared" si="0"/>
        <v>8.741510327</v>
      </c>
      <c r="U11" s="76">
        <f t="shared" si="0"/>
        <v>0</v>
      </c>
      <c r="V11" s="76">
        <f t="shared" si="0"/>
        <v>81.004853296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0.079450957</v>
      </c>
      <c r="AC11" s="76">
        <f t="shared" si="0"/>
        <v>1.612822586</v>
      </c>
      <c r="AD11" s="76">
        <f t="shared" si="0"/>
        <v>0</v>
      </c>
      <c r="AE11" s="76">
        <f t="shared" si="0"/>
        <v>0</v>
      </c>
      <c r="AF11" s="76">
        <f t="shared" si="0"/>
        <v>0.012904997</v>
      </c>
      <c r="AG11" s="76">
        <f t="shared" si="0"/>
        <v>0</v>
      </c>
      <c r="AH11" s="76">
        <f t="shared" si="0"/>
        <v>0</v>
      </c>
      <c r="AI11" s="76">
        <f t="shared" si="0"/>
        <v>0</v>
      </c>
      <c r="AJ11" s="76">
        <f t="shared" si="0"/>
        <v>0</v>
      </c>
      <c r="AK11" s="76">
        <f t="shared" si="0"/>
        <v>0</v>
      </c>
      <c r="AL11" s="76">
        <f t="shared" si="0"/>
        <v>0.010451597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0.022975526</v>
      </c>
      <c r="AQ11" s="76">
        <f t="shared" si="0"/>
        <v>0</v>
      </c>
      <c r="AR11" s="76">
        <f t="shared" si="0"/>
        <v>0.401885123</v>
      </c>
      <c r="AS11" s="76">
        <f t="shared" si="0"/>
        <v>0</v>
      </c>
      <c r="AT11" s="76">
        <f t="shared" si="0"/>
        <v>0</v>
      </c>
      <c r="AU11" s="76">
        <f t="shared" si="0"/>
        <v>0</v>
      </c>
      <c r="AV11" s="76">
        <f t="shared" si="0"/>
        <v>141.351295317</v>
      </c>
      <c r="AW11" s="76">
        <f t="shared" si="0"/>
        <v>2149.289384799</v>
      </c>
      <c r="AX11" s="76">
        <f t="shared" si="0"/>
        <v>12.997522732</v>
      </c>
      <c r="AY11" s="76">
        <f t="shared" si="0"/>
        <v>0</v>
      </c>
      <c r="AZ11" s="76">
        <f t="shared" si="0"/>
        <v>875.6991717740001</v>
      </c>
      <c r="BA11" s="76">
        <f t="shared" si="0"/>
        <v>0</v>
      </c>
      <c r="BB11" s="76">
        <f t="shared" si="0"/>
        <v>0</v>
      </c>
      <c r="BC11" s="76">
        <f t="shared" si="0"/>
        <v>0</v>
      </c>
      <c r="BD11" s="76">
        <f t="shared" si="0"/>
        <v>0</v>
      </c>
      <c r="BE11" s="76">
        <f t="shared" si="0"/>
        <v>0</v>
      </c>
      <c r="BF11" s="76">
        <f t="shared" si="0"/>
        <v>61.058290832</v>
      </c>
      <c r="BG11" s="76">
        <f t="shared" si="0"/>
        <v>76.010733139</v>
      </c>
      <c r="BH11" s="76">
        <f t="shared" si="0"/>
        <v>7.359465231</v>
      </c>
      <c r="BI11" s="76">
        <f t="shared" si="0"/>
        <v>0</v>
      </c>
      <c r="BJ11" s="76">
        <f t="shared" si="0"/>
        <v>136.314536725</v>
      </c>
      <c r="BK11" s="109">
        <f>SUM(BK8:BK10)</f>
        <v>14390.667056907</v>
      </c>
      <c r="BL11" s="86"/>
    </row>
    <row r="12" spans="1:64" ht="12.75">
      <c r="A12" s="10" t="s">
        <v>68</v>
      </c>
      <c r="B12" s="17" t="s">
        <v>3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4"/>
      <c r="BL12" s="86"/>
    </row>
    <row r="13" spans="1:64" ht="12.75">
      <c r="A13" s="10"/>
      <c r="B13" s="17" t="s">
        <v>134</v>
      </c>
      <c r="C13" s="47">
        <v>0</v>
      </c>
      <c r="D13" s="45">
        <v>56.911914557</v>
      </c>
      <c r="E13" s="40">
        <v>0</v>
      </c>
      <c r="F13" s="40">
        <v>0</v>
      </c>
      <c r="G13" s="46">
        <v>0</v>
      </c>
      <c r="H13" s="47">
        <v>44.980397733</v>
      </c>
      <c r="I13" s="40">
        <v>52.223165514</v>
      </c>
      <c r="J13" s="40">
        <v>0</v>
      </c>
      <c r="K13" s="48">
        <v>0</v>
      </c>
      <c r="L13" s="46">
        <v>86.43915415</v>
      </c>
      <c r="M13" s="47">
        <v>0</v>
      </c>
      <c r="N13" s="45">
        <v>0</v>
      </c>
      <c r="O13" s="40">
        <v>0</v>
      </c>
      <c r="P13" s="48">
        <v>0</v>
      </c>
      <c r="Q13" s="46">
        <v>0</v>
      </c>
      <c r="R13" s="47">
        <v>20.188346901</v>
      </c>
      <c r="S13" s="40">
        <v>0.080630302</v>
      </c>
      <c r="T13" s="40">
        <v>0</v>
      </c>
      <c r="U13" s="40">
        <v>0</v>
      </c>
      <c r="V13" s="46">
        <v>14.109448167</v>
      </c>
      <c r="W13" s="47">
        <v>0</v>
      </c>
      <c r="X13" s="40">
        <v>0</v>
      </c>
      <c r="Y13" s="40">
        <v>0</v>
      </c>
      <c r="Z13" s="48">
        <v>0</v>
      </c>
      <c r="AA13" s="46">
        <v>0</v>
      </c>
      <c r="AB13" s="47">
        <v>0</v>
      </c>
      <c r="AC13" s="40">
        <v>0</v>
      </c>
      <c r="AD13" s="40">
        <v>0</v>
      </c>
      <c r="AE13" s="40">
        <v>0</v>
      </c>
      <c r="AF13" s="46">
        <v>0</v>
      </c>
      <c r="AG13" s="47">
        <v>0</v>
      </c>
      <c r="AH13" s="40">
        <v>0</v>
      </c>
      <c r="AI13" s="40">
        <v>0</v>
      </c>
      <c r="AJ13" s="40">
        <v>0</v>
      </c>
      <c r="AK13" s="46">
        <v>0</v>
      </c>
      <c r="AL13" s="47">
        <v>0</v>
      </c>
      <c r="AM13" s="40">
        <v>0</v>
      </c>
      <c r="AN13" s="40">
        <v>0</v>
      </c>
      <c r="AO13" s="48">
        <v>0</v>
      </c>
      <c r="AP13" s="46">
        <v>0</v>
      </c>
      <c r="AQ13" s="47">
        <v>0</v>
      </c>
      <c r="AR13" s="45">
        <v>0.041690523</v>
      </c>
      <c r="AS13" s="40">
        <v>0</v>
      </c>
      <c r="AT13" s="48">
        <v>0</v>
      </c>
      <c r="AU13" s="46">
        <v>0</v>
      </c>
      <c r="AV13" s="47">
        <v>22.45789313</v>
      </c>
      <c r="AW13" s="40">
        <v>33.674019785</v>
      </c>
      <c r="AX13" s="40">
        <v>6.223462482</v>
      </c>
      <c r="AY13" s="48">
        <v>0</v>
      </c>
      <c r="AZ13" s="46">
        <v>90.314676493</v>
      </c>
      <c r="BA13" s="47">
        <v>0</v>
      </c>
      <c r="BB13" s="45">
        <v>0</v>
      </c>
      <c r="BC13" s="40">
        <v>0</v>
      </c>
      <c r="BD13" s="48">
        <v>0</v>
      </c>
      <c r="BE13" s="46">
        <v>0</v>
      </c>
      <c r="BF13" s="47">
        <v>5.900242171</v>
      </c>
      <c r="BG13" s="45">
        <v>0.058546282</v>
      </c>
      <c r="BH13" s="40">
        <v>0</v>
      </c>
      <c r="BI13" s="40">
        <v>0</v>
      </c>
      <c r="BJ13" s="40">
        <v>4.775714023</v>
      </c>
      <c r="BK13" s="108">
        <v>438.379302213</v>
      </c>
      <c r="BL13" s="86"/>
    </row>
    <row r="14" spans="1:64" ht="12.75">
      <c r="A14" s="10"/>
      <c r="B14" s="21" t="s">
        <v>123</v>
      </c>
      <c r="C14" s="47">
        <v>0</v>
      </c>
      <c r="D14" s="45">
        <v>6.334454894</v>
      </c>
      <c r="E14" s="40">
        <v>0</v>
      </c>
      <c r="F14" s="40">
        <v>0</v>
      </c>
      <c r="G14" s="46">
        <v>0</v>
      </c>
      <c r="H14" s="47">
        <v>5.655156802</v>
      </c>
      <c r="I14" s="40">
        <v>6.631542979</v>
      </c>
      <c r="J14" s="40">
        <v>0</v>
      </c>
      <c r="K14" s="48">
        <v>0</v>
      </c>
      <c r="L14" s="46">
        <v>8.46840425</v>
      </c>
      <c r="M14" s="47">
        <v>0</v>
      </c>
      <c r="N14" s="45">
        <v>0</v>
      </c>
      <c r="O14" s="40">
        <v>0</v>
      </c>
      <c r="P14" s="48">
        <v>0</v>
      </c>
      <c r="Q14" s="46">
        <v>0</v>
      </c>
      <c r="R14" s="47">
        <v>2.035026817</v>
      </c>
      <c r="S14" s="40">
        <v>0.013561683</v>
      </c>
      <c r="T14" s="40">
        <v>0</v>
      </c>
      <c r="U14" s="40">
        <v>0</v>
      </c>
      <c r="V14" s="46">
        <v>0.643754074</v>
      </c>
      <c r="W14" s="47">
        <v>0</v>
      </c>
      <c r="X14" s="40">
        <v>0</v>
      </c>
      <c r="Y14" s="40">
        <v>0</v>
      </c>
      <c r="Z14" s="48">
        <v>0</v>
      </c>
      <c r="AA14" s="46">
        <v>0</v>
      </c>
      <c r="AB14" s="47">
        <v>0</v>
      </c>
      <c r="AC14" s="40">
        <v>0</v>
      </c>
      <c r="AD14" s="40">
        <v>0</v>
      </c>
      <c r="AE14" s="40">
        <v>0</v>
      </c>
      <c r="AF14" s="46">
        <v>0</v>
      </c>
      <c r="AG14" s="47">
        <v>0</v>
      </c>
      <c r="AH14" s="40">
        <v>0</v>
      </c>
      <c r="AI14" s="40">
        <v>0</v>
      </c>
      <c r="AJ14" s="40">
        <v>0</v>
      </c>
      <c r="AK14" s="46">
        <v>0</v>
      </c>
      <c r="AL14" s="47">
        <v>0</v>
      </c>
      <c r="AM14" s="40">
        <v>0</v>
      </c>
      <c r="AN14" s="40">
        <v>0</v>
      </c>
      <c r="AO14" s="48">
        <v>0</v>
      </c>
      <c r="AP14" s="46">
        <v>0</v>
      </c>
      <c r="AQ14" s="47">
        <v>0</v>
      </c>
      <c r="AR14" s="45">
        <v>0</v>
      </c>
      <c r="AS14" s="40">
        <v>0</v>
      </c>
      <c r="AT14" s="48">
        <v>0</v>
      </c>
      <c r="AU14" s="46">
        <v>0</v>
      </c>
      <c r="AV14" s="47">
        <v>2.344190018</v>
      </c>
      <c r="AW14" s="40">
        <v>0.729398347</v>
      </c>
      <c r="AX14" s="40">
        <v>0</v>
      </c>
      <c r="AY14" s="48">
        <v>0</v>
      </c>
      <c r="AZ14" s="46">
        <v>14.202094795</v>
      </c>
      <c r="BA14" s="47">
        <v>0</v>
      </c>
      <c r="BB14" s="45">
        <v>0</v>
      </c>
      <c r="BC14" s="40">
        <v>0</v>
      </c>
      <c r="BD14" s="48">
        <v>0</v>
      </c>
      <c r="BE14" s="46">
        <v>0</v>
      </c>
      <c r="BF14" s="47">
        <v>0.465239013</v>
      </c>
      <c r="BG14" s="45">
        <v>4.5084E-05</v>
      </c>
      <c r="BH14" s="40">
        <v>0</v>
      </c>
      <c r="BI14" s="40">
        <v>0</v>
      </c>
      <c r="BJ14" s="40">
        <v>0.540377201</v>
      </c>
      <c r="BK14" s="108">
        <v>48.063245957</v>
      </c>
      <c r="BL14" s="86"/>
    </row>
    <row r="15" spans="1:64" ht="12.75">
      <c r="A15" s="31"/>
      <c r="B15" s="32" t="s">
        <v>77</v>
      </c>
      <c r="C15" s="77">
        <f aca="true" t="shared" si="1" ref="C15:AH15">SUM(C13:C14)</f>
        <v>0</v>
      </c>
      <c r="D15" s="77">
        <f t="shared" si="1"/>
        <v>63.24636945100001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50.635554535</v>
      </c>
      <c r="I15" s="77">
        <f t="shared" si="1"/>
        <v>58.854708493000004</v>
      </c>
      <c r="J15" s="77">
        <f t="shared" si="1"/>
        <v>0</v>
      </c>
      <c r="K15" s="77">
        <f t="shared" si="1"/>
        <v>0</v>
      </c>
      <c r="L15" s="77">
        <f t="shared" si="1"/>
        <v>94.9075584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22.223373717999998</v>
      </c>
      <c r="S15" s="77">
        <f t="shared" si="1"/>
        <v>0.094191985</v>
      </c>
      <c r="T15" s="77">
        <f t="shared" si="1"/>
        <v>0</v>
      </c>
      <c r="U15" s="77">
        <f t="shared" si="1"/>
        <v>0</v>
      </c>
      <c r="V15" s="77">
        <f t="shared" si="1"/>
        <v>14.753202241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0</v>
      </c>
      <c r="AA15" s="77">
        <f t="shared" si="1"/>
        <v>0</v>
      </c>
      <c r="AB15" s="77">
        <f t="shared" si="1"/>
        <v>0</v>
      </c>
      <c r="AC15" s="77">
        <f t="shared" si="1"/>
        <v>0</v>
      </c>
      <c r="AD15" s="77">
        <f t="shared" si="1"/>
        <v>0</v>
      </c>
      <c r="AE15" s="77">
        <f t="shared" si="1"/>
        <v>0</v>
      </c>
      <c r="AF15" s="77">
        <f t="shared" si="1"/>
        <v>0</v>
      </c>
      <c r="AG15" s="77">
        <f t="shared" si="1"/>
        <v>0</v>
      </c>
      <c r="AH15" s="77">
        <f t="shared" si="1"/>
        <v>0</v>
      </c>
      <c r="AI15" s="77">
        <f aca="true" t="shared" si="2" ref="AI15:BJ15">SUM(AI13:AI14)</f>
        <v>0</v>
      </c>
      <c r="AJ15" s="77">
        <f t="shared" si="2"/>
        <v>0</v>
      </c>
      <c r="AK15" s="77">
        <f t="shared" si="2"/>
        <v>0</v>
      </c>
      <c r="AL15" s="77">
        <f t="shared" si="2"/>
        <v>0</v>
      </c>
      <c r="AM15" s="77">
        <f t="shared" si="2"/>
        <v>0</v>
      </c>
      <c r="AN15" s="77">
        <f t="shared" si="2"/>
        <v>0</v>
      </c>
      <c r="AO15" s="77">
        <f t="shared" si="2"/>
        <v>0</v>
      </c>
      <c r="AP15" s="77">
        <f t="shared" si="2"/>
        <v>0</v>
      </c>
      <c r="AQ15" s="77">
        <f t="shared" si="2"/>
        <v>0</v>
      </c>
      <c r="AR15" s="77">
        <f t="shared" si="2"/>
        <v>0.041690523</v>
      </c>
      <c r="AS15" s="77">
        <f t="shared" si="2"/>
        <v>0</v>
      </c>
      <c r="AT15" s="77">
        <f t="shared" si="2"/>
        <v>0</v>
      </c>
      <c r="AU15" s="77">
        <f t="shared" si="2"/>
        <v>0</v>
      </c>
      <c r="AV15" s="77">
        <f t="shared" si="2"/>
        <v>24.802083147999998</v>
      </c>
      <c r="AW15" s="77">
        <f t="shared" si="2"/>
        <v>34.403418132</v>
      </c>
      <c r="AX15" s="77">
        <f t="shared" si="2"/>
        <v>6.223462482</v>
      </c>
      <c r="AY15" s="77">
        <f t="shared" si="2"/>
        <v>0</v>
      </c>
      <c r="AZ15" s="77">
        <f t="shared" si="2"/>
        <v>104.516771288</v>
      </c>
      <c r="BA15" s="77">
        <f t="shared" si="2"/>
        <v>0</v>
      </c>
      <c r="BB15" s="77">
        <f t="shared" si="2"/>
        <v>0</v>
      </c>
      <c r="BC15" s="77">
        <f t="shared" si="2"/>
        <v>0</v>
      </c>
      <c r="BD15" s="77">
        <f t="shared" si="2"/>
        <v>0</v>
      </c>
      <c r="BE15" s="77">
        <f t="shared" si="2"/>
        <v>0</v>
      </c>
      <c r="BF15" s="77">
        <f t="shared" si="2"/>
        <v>6.365481184</v>
      </c>
      <c r="BG15" s="77">
        <f t="shared" si="2"/>
        <v>0.058591366</v>
      </c>
      <c r="BH15" s="77">
        <f t="shared" si="2"/>
        <v>0</v>
      </c>
      <c r="BI15" s="77">
        <f t="shared" si="2"/>
        <v>0</v>
      </c>
      <c r="BJ15" s="77">
        <f t="shared" si="2"/>
        <v>5.316091224</v>
      </c>
      <c r="BK15" s="110">
        <f>SUM(BK13:BK14)</f>
        <v>486.44254817</v>
      </c>
      <c r="BL15" s="86"/>
    </row>
    <row r="16" spans="1:64" ht="12.75">
      <c r="A16" s="10" t="s">
        <v>69</v>
      </c>
      <c r="B16" s="17" t="s">
        <v>10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40"/>
      <c r="BL16" s="86"/>
    </row>
    <row r="17" spans="1:64" ht="12.75">
      <c r="A17" s="10"/>
      <c r="B17" s="106" t="s">
        <v>135</v>
      </c>
      <c r="C17" s="47">
        <v>0</v>
      </c>
      <c r="D17" s="45">
        <v>12.41005484</v>
      </c>
      <c r="E17" s="40">
        <v>0</v>
      </c>
      <c r="F17" s="40">
        <v>0</v>
      </c>
      <c r="G17" s="46">
        <v>0</v>
      </c>
      <c r="H17" s="63">
        <v>0.134636182</v>
      </c>
      <c r="I17" s="40">
        <v>29.052450768</v>
      </c>
      <c r="J17" s="40">
        <v>0</v>
      </c>
      <c r="K17" s="40">
        <v>0</v>
      </c>
      <c r="L17" s="46">
        <v>3.228888893</v>
      </c>
      <c r="M17" s="63">
        <v>0</v>
      </c>
      <c r="N17" s="45">
        <v>0</v>
      </c>
      <c r="O17" s="40">
        <v>0</v>
      </c>
      <c r="P17" s="40">
        <v>0</v>
      </c>
      <c r="Q17" s="46">
        <v>0</v>
      </c>
      <c r="R17" s="63">
        <v>0.037230047</v>
      </c>
      <c r="S17" s="40">
        <v>0</v>
      </c>
      <c r="T17" s="40">
        <v>0</v>
      </c>
      <c r="U17" s="40">
        <v>0</v>
      </c>
      <c r="V17" s="46">
        <v>2.319563351</v>
      </c>
      <c r="W17" s="63">
        <v>0</v>
      </c>
      <c r="X17" s="40">
        <v>0</v>
      </c>
      <c r="Y17" s="40">
        <v>0</v>
      </c>
      <c r="Z17" s="40">
        <v>0</v>
      </c>
      <c r="AA17" s="46">
        <v>0</v>
      </c>
      <c r="AB17" s="63">
        <v>0</v>
      </c>
      <c r="AC17" s="40">
        <v>0</v>
      </c>
      <c r="AD17" s="40">
        <v>0</v>
      </c>
      <c r="AE17" s="40">
        <v>0</v>
      </c>
      <c r="AF17" s="46">
        <v>0</v>
      </c>
      <c r="AG17" s="63">
        <v>0</v>
      </c>
      <c r="AH17" s="40">
        <v>0</v>
      </c>
      <c r="AI17" s="40">
        <v>0</v>
      </c>
      <c r="AJ17" s="40">
        <v>0</v>
      </c>
      <c r="AK17" s="46">
        <v>0</v>
      </c>
      <c r="AL17" s="63">
        <v>0</v>
      </c>
      <c r="AM17" s="40">
        <v>0</v>
      </c>
      <c r="AN17" s="40">
        <v>0</v>
      </c>
      <c r="AO17" s="40">
        <v>0</v>
      </c>
      <c r="AP17" s="46">
        <v>0</v>
      </c>
      <c r="AQ17" s="63">
        <v>0</v>
      </c>
      <c r="AR17" s="45">
        <v>0</v>
      </c>
      <c r="AS17" s="40">
        <v>0</v>
      </c>
      <c r="AT17" s="40">
        <v>0</v>
      </c>
      <c r="AU17" s="46">
        <v>0</v>
      </c>
      <c r="AV17" s="63">
        <v>0.135052548</v>
      </c>
      <c r="AW17" s="40">
        <v>3.041707197</v>
      </c>
      <c r="AX17" s="40">
        <v>0</v>
      </c>
      <c r="AY17" s="40">
        <v>0</v>
      </c>
      <c r="AZ17" s="46">
        <v>9.323625929</v>
      </c>
      <c r="BA17" s="63">
        <v>0</v>
      </c>
      <c r="BB17" s="45">
        <v>0</v>
      </c>
      <c r="BC17" s="40">
        <v>0</v>
      </c>
      <c r="BD17" s="40">
        <v>0</v>
      </c>
      <c r="BE17" s="46">
        <v>0</v>
      </c>
      <c r="BF17" s="63">
        <v>0.058450059</v>
      </c>
      <c r="BG17" s="45">
        <v>0</v>
      </c>
      <c r="BH17" s="40">
        <v>0</v>
      </c>
      <c r="BI17" s="40">
        <v>0</v>
      </c>
      <c r="BJ17" s="48">
        <v>0.129582524</v>
      </c>
      <c r="BK17" s="108">
        <v>59.871242338</v>
      </c>
      <c r="BL17" s="86"/>
    </row>
    <row r="18" spans="1:64" ht="12.75">
      <c r="A18" s="10"/>
      <c r="B18" s="106" t="s">
        <v>150</v>
      </c>
      <c r="C18" s="47">
        <v>0</v>
      </c>
      <c r="D18" s="45">
        <v>0.500438687</v>
      </c>
      <c r="E18" s="40">
        <v>0</v>
      </c>
      <c r="F18" s="40">
        <v>0</v>
      </c>
      <c r="G18" s="46">
        <v>0</v>
      </c>
      <c r="H18" s="63">
        <v>0.480636922</v>
      </c>
      <c r="I18" s="40">
        <v>5.005387752</v>
      </c>
      <c r="J18" s="40">
        <v>0</v>
      </c>
      <c r="K18" s="40">
        <v>0</v>
      </c>
      <c r="L18" s="46">
        <v>7.625184379</v>
      </c>
      <c r="M18" s="63">
        <v>0</v>
      </c>
      <c r="N18" s="45">
        <v>0</v>
      </c>
      <c r="O18" s="40">
        <v>0</v>
      </c>
      <c r="P18" s="40">
        <v>0</v>
      </c>
      <c r="Q18" s="46">
        <v>0</v>
      </c>
      <c r="R18" s="63">
        <v>0.071212425</v>
      </c>
      <c r="S18" s="40">
        <v>0</v>
      </c>
      <c r="T18" s="40">
        <v>0</v>
      </c>
      <c r="U18" s="40">
        <v>0</v>
      </c>
      <c r="V18" s="46">
        <v>0.322682865</v>
      </c>
      <c r="W18" s="63">
        <v>0</v>
      </c>
      <c r="X18" s="40">
        <v>0</v>
      </c>
      <c r="Y18" s="40">
        <v>0</v>
      </c>
      <c r="Z18" s="40">
        <v>0</v>
      </c>
      <c r="AA18" s="46">
        <v>0</v>
      </c>
      <c r="AB18" s="63">
        <v>0</v>
      </c>
      <c r="AC18" s="40">
        <v>0</v>
      </c>
      <c r="AD18" s="40">
        <v>0</v>
      </c>
      <c r="AE18" s="40">
        <v>0</v>
      </c>
      <c r="AF18" s="46">
        <v>0</v>
      </c>
      <c r="AG18" s="63">
        <v>0</v>
      </c>
      <c r="AH18" s="40">
        <v>0</v>
      </c>
      <c r="AI18" s="40">
        <v>0</v>
      </c>
      <c r="AJ18" s="40">
        <v>0</v>
      </c>
      <c r="AK18" s="46">
        <v>0</v>
      </c>
      <c r="AL18" s="63">
        <v>0</v>
      </c>
      <c r="AM18" s="40">
        <v>0</v>
      </c>
      <c r="AN18" s="40">
        <v>0</v>
      </c>
      <c r="AO18" s="40">
        <v>0</v>
      </c>
      <c r="AP18" s="46">
        <v>0</v>
      </c>
      <c r="AQ18" s="63">
        <v>0</v>
      </c>
      <c r="AR18" s="45">
        <v>0</v>
      </c>
      <c r="AS18" s="40">
        <v>0</v>
      </c>
      <c r="AT18" s="40">
        <v>0</v>
      </c>
      <c r="AU18" s="46">
        <v>0</v>
      </c>
      <c r="AV18" s="63">
        <v>0.094570322</v>
      </c>
      <c r="AW18" s="40">
        <v>20.801929863</v>
      </c>
      <c r="AX18" s="40">
        <v>0</v>
      </c>
      <c r="AY18" s="40">
        <v>0</v>
      </c>
      <c r="AZ18" s="46">
        <v>6.137682169</v>
      </c>
      <c r="BA18" s="63">
        <v>0</v>
      </c>
      <c r="BB18" s="45">
        <v>0</v>
      </c>
      <c r="BC18" s="40">
        <v>0</v>
      </c>
      <c r="BD18" s="40">
        <v>0</v>
      </c>
      <c r="BE18" s="46">
        <v>0</v>
      </c>
      <c r="BF18" s="63">
        <v>0.028020835</v>
      </c>
      <c r="BG18" s="45">
        <v>0</v>
      </c>
      <c r="BH18" s="40">
        <v>0</v>
      </c>
      <c r="BI18" s="40">
        <v>0</v>
      </c>
      <c r="BJ18" s="48">
        <v>0.227669299</v>
      </c>
      <c r="BK18" s="108">
        <v>41.295415518</v>
      </c>
      <c r="BL18" s="86"/>
    </row>
    <row r="19" spans="1:64" ht="12.75">
      <c r="A19" s="10"/>
      <c r="B19" s="106" t="s">
        <v>136</v>
      </c>
      <c r="C19" s="47">
        <v>0</v>
      </c>
      <c r="D19" s="45">
        <v>6.127835485</v>
      </c>
      <c r="E19" s="40">
        <v>0</v>
      </c>
      <c r="F19" s="40">
        <v>0</v>
      </c>
      <c r="G19" s="46">
        <v>0</v>
      </c>
      <c r="H19" s="63">
        <v>0.089098599</v>
      </c>
      <c r="I19" s="40">
        <v>0.612783549</v>
      </c>
      <c r="J19" s="40">
        <v>0</v>
      </c>
      <c r="K19" s="40">
        <v>0</v>
      </c>
      <c r="L19" s="46">
        <v>3.01857176</v>
      </c>
      <c r="M19" s="63">
        <v>0</v>
      </c>
      <c r="N19" s="45">
        <v>0</v>
      </c>
      <c r="O19" s="40">
        <v>0</v>
      </c>
      <c r="P19" s="40">
        <v>0</v>
      </c>
      <c r="Q19" s="46">
        <v>0</v>
      </c>
      <c r="R19" s="63">
        <v>0.036766948</v>
      </c>
      <c r="S19" s="40">
        <v>0</v>
      </c>
      <c r="T19" s="40">
        <v>0</v>
      </c>
      <c r="U19" s="40">
        <v>0</v>
      </c>
      <c r="V19" s="46">
        <v>1.960907356</v>
      </c>
      <c r="W19" s="63">
        <v>0</v>
      </c>
      <c r="X19" s="40">
        <v>0</v>
      </c>
      <c r="Y19" s="40">
        <v>0</v>
      </c>
      <c r="Z19" s="40">
        <v>0</v>
      </c>
      <c r="AA19" s="46">
        <v>0</v>
      </c>
      <c r="AB19" s="63">
        <v>0</v>
      </c>
      <c r="AC19" s="40">
        <v>0</v>
      </c>
      <c r="AD19" s="40">
        <v>0</v>
      </c>
      <c r="AE19" s="40">
        <v>0</v>
      </c>
      <c r="AF19" s="46">
        <v>0</v>
      </c>
      <c r="AG19" s="63">
        <v>0</v>
      </c>
      <c r="AH19" s="40">
        <v>0</v>
      </c>
      <c r="AI19" s="40">
        <v>0</v>
      </c>
      <c r="AJ19" s="40">
        <v>0</v>
      </c>
      <c r="AK19" s="46">
        <v>0</v>
      </c>
      <c r="AL19" s="63">
        <v>0</v>
      </c>
      <c r="AM19" s="40">
        <v>0</v>
      </c>
      <c r="AN19" s="40">
        <v>0</v>
      </c>
      <c r="AO19" s="40">
        <v>0</v>
      </c>
      <c r="AP19" s="46">
        <v>0</v>
      </c>
      <c r="AQ19" s="63">
        <v>0</v>
      </c>
      <c r="AR19" s="45">
        <v>0</v>
      </c>
      <c r="AS19" s="40">
        <v>0</v>
      </c>
      <c r="AT19" s="40">
        <v>0</v>
      </c>
      <c r="AU19" s="46">
        <v>0</v>
      </c>
      <c r="AV19" s="63">
        <v>0.203437318</v>
      </c>
      <c r="AW19" s="40">
        <v>4.316705359</v>
      </c>
      <c r="AX19" s="40">
        <v>0</v>
      </c>
      <c r="AY19" s="40">
        <v>0</v>
      </c>
      <c r="AZ19" s="46">
        <v>9.591009235</v>
      </c>
      <c r="BA19" s="63">
        <v>0</v>
      </c>
      <c r="BB19" s="45">
        <v>0</v>
      </c>
      <c r="BC19" s="40">
        <v>0</v>
      </c>
      <c r="BD19" s="40">
        <v>0</v>
      </c>
      <c r="BE19" s="46">
        <v>0</v>
      </c>
      <c r="BF19" s="63">
        <v>0.001583113</v>
      </c>
      <c r="BG19" s="45">
        <v>0</v>
      </c>
      <c r="BH19" s="40">
        <v>0</v>
      </c>
      <c r="BI19" s="40">
        <v>0</v>
      </c>
      <c r="BJ19" s="48">
        <v>0.085238142</v>
      </c>
      <c r="BK19" s="108">
        <v>26.043936864</v>
      </c>
      <c r="BL19" s="86"/>
    </row>
    <row r="20" spans="1:64" ht="12.75">
      <c r="A20" s="31"/>
      <c r="B20" s="32" t="s">
        <v>98</v>
      </c>
      <c r="C20" s="95">
        <f>SUM(C17:C19)</f>
        <v>0</v>
      </c>
      <c r="D20" s="78">
        <f>SUM(D17:D19)</f>
        <v>19.038329012000002</v>
      </c>
      <c r="E20" s="78">
        <f>SUM(E17:E19)</f>
        <v>0</v>
      </c>
      <c r="F20" s="78">
        <f>SUM(F17:F19)</f>
        <v>0</v>
      </c>
      <c r="G20" s="78">
        <f>SUM(G17:G19)</f>
        <v>0</v>
      </c>
      <c r="H20" s="78">
        <f>SUM(H17:H19)</f>
        <v>0.7043717030000001</v>
      </c>
      <c r="I20" s="78">
        <f>SUM(I17:I19)</f>
        <v>34.670622069</v>
      </c>
      <c r="J20" s="78">
        <f>SUM(J17:J19)</f>
        <v>0</v>
      </c>
      <c r="K20" s="78">
        <f>SUM(K17:K19)</f>
        <v>0</v>
      </c>
      <c r="L20" s="78">
        <f>SUM(L17:L19)</f>
        <v>13.872645032000001</v>
      </c>
      <c r="M20" s="78">
        <f>SUM(M17:M19)</f>
        <v>0</v>
      </c>
      <c r="N20" s="78">
        <f>SUM(N17:N19)</f>
        <v>0</v>
      </c>
      <c r="O20" s="78">
        <f>SUM(O17:O19)</f>
        <v>0</v>
      </c>
      <c r="P20" s="78">
        <f>SUM(P17:P19)</f>
        <v>0</v>
      </c>
      <c r="Q20" s="78">
        <f>SUM(Q17:Q19)</f>
        <v>0</v>
      </c>
      <c r="R20" s="78">
        <f>SUM(R17:R19)</f>
        <v>0.14520942</v>
      </c>
      <c r="S20" s="78">
        <f>SUM(S17:S19)</f>
        <v>0</v>
      </c>
      <c r="T20" s="78">
        <f>SUM(T17:T19)</f>
        <v>0</v>
      </c>
      <c r="U20" s="78">
        <f>SUM(U17:U19)</f>
        <v>0</v>
      </c>
      <c r="V20" s="78">
        <f>SUM(V17:V19)</f>
        <v>4.603153572</v>
      </c>
      <c r="W20" s="78">
        <f>SUM(W17:W19)</f>
        <v>0</v>
      </c>
      <c r="X20" s="78">
        <f>SUM(X17:X19)</f>
        <v>0</v>
      </c>
      <c r="Y20" s="78">
        <f>SUM(Y17:Y19)</f>
        <v>0</v>
      </c>
      <c r="Z20" s="78">
        <f>SUM(Z17:Z19)</f>
        <v>0</v>
      </c>
      <c r="AA20" s="78">
        <f>SUM(AA17:AA19)</f>
        <v>0</v>
      </c>
      <c r="AB20" s="78">
        <f>SUM(AB17:AB19)</f>
        <v>0</v>
      </c>
      <c r="AC20" s="78">
        <f>SUM(AC17:AC19)</f>
        <v>0</v>
      </c>
      <c r="AD20" s="78">
        <f>SUM(AD17:AD19)</f>
        <v>0</v>
      </c>
      <c r="AE20" s="78">
        <f>SUM(AE17:AE19)</f>
        <v>0</v>
      </c>
      <c r="AF20" s="78">
        <f>SUM(AF17:AF19)</f>
        <v>0</v>
      </c>
      <c r="AG20" s="78">
        <f>SUM(AG17:AG19)</f>
        <v>0</v>
      </c>
      <c r="AH20" s="78">
        <f>SUM(AH17:AH19)</f>
        <v>0</v>
      </c>
      <c r="AI20" s="78">
        <f>SUM(AI17:AI19)</f>
        <v>0</v>
      </c>
      <c r="AJ20" s="78">
        <f>SUM(AJ17:AJ19)</f>
        <v>0</v>
      </c>
      <c r="AK20" s="78">
        <f>SUM(AK17:AK19)</f>
        <v>0</v>
      </c>
      <c r="AL20" s="78">
        <f>SUM(AL17:AL19)</f>
        <v>0</v>
      </c>
      <c r="AM20" s="78">
        <f>SUM(AM17:AM19)</f>
        <v>0</v>
      </c>
      <c r="AN20" s="78">
        <f>SUM(AN17:AN19)</f>
        <v>0</v>
      </c>
      <c r="AO20" s="78">
        <f>SUM(AO17:AO19)</f>
        <v>0</v>
      </c>
      <c r="AP20" s="78">
        <f>SUM(AP17:AP19)</f>
        <v>0</v>
      </c>
      <c r="AQ20" s="78">
        <f>SUM(AQ17:AQ19)</f>
        <v>0</v>
      </c>
      <c r="AR20" s="78">
        <f>SUM(AR17:AR19)</f>
        <v>0</v>
      </c>
      <c r="AS20" s="78">
        <f>SUM(AS17:AS19)</f>
        <v>0</v>
      </c>
      <c r="AT20" s="78">
        <f>SUM(AT17:AT19)</f>
        <v>0</v>
      </c>
      <c r="AU20" s="78">
        <f>SUM(AU17:AU19)</f>
        <v>0</v>
      </c>
      <c r="AV20" s="78">
        <f>SUM(AV17:AV19)</f>
        <v>0.433060188</v>
      </c>
      <c r="AW20" s="78">
        <f>SUM(AW17:AW19)</f>
        <v>28.160342419000003</v>
      </c>
      <c r="AX20" s="78">
        <f>SUM(AX17:AX19)</f>
        <v>0</v>
      </c>
      <c r="AY20" s="78">
        <f>SUM(AY17:AY19)</f>
        <v>0</v>
      </c>
      <c r="AZ20" s="78">
        <f>SUM(AZ17:AZ19)</f>
        <v>25.052317332999998</v>
      </c>
      <c r="BA20" s="78">
        <f>SUM(BA17:BA19)</f>
        <v>0</v>
      </c>
      <c r="BB20" s="78">
        <f>SUM(BB17:BB19)</f>
        <v>0</v>
      </c>
      <c r="BC20" s="78">
        <f>SUM(BC17:BC19)</f>
        <v>0</v>
      </c>
      <c r="BD20" s="78">
        <f>SUM(BD17:BD19)</f>
        <v>0</v>
      </c>
      <c r="BE20" s="78">
        <f>SUM(BE17:BE19)</f>
        <v>0</v>
      </c>
      <c r="BF20" s="78">
        <f>SUM(BF17:BF19)</f>
        <v>0.08805400699999999</v>
      </c>
      <c r="BG20" s="78">
        <f>SUM(BG17:BG19)</f>
        <v>0</v>
      </c>
      <c r="BH20" s="78">
        <f>SUM(BH17:BH19)</f>
        <v>0</v>
      </c>
      <c r="BI20" s="78">
        <f>SUM(BI17:BI19)</f>
        <v>0</v>
      </c>
      <c r="BJ20" s="78">
        <f>SUM(BJ17:BJ19)</f>
        <v>0.44248996500000004</v>
      </c>
      <c r="BK20" s="111">
        <f>SUM(BK17:BK19)</f>
        <v>127.21059472</v>
      </c>
      <c r="BL20" s="86"/>
    </row>
    <row r="21" spans="1:64" ht="12.75">
      <c r="A21" s="10" t="s">
        <v>70</v>
      </c>
      <c r="B21" s="17" t="s">
        <v>13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41"/>
      <c r="BL21" s="86"/>
    </row>
    <row r="22" spans="1:64" ht="12.75">
      <c r="A22" s="10"/>
      <c r="B22" s="18" t="s">
        <v>31</v>
      </c>
      <c r="C22" s="96"/>
      <c r="D22" s="50"/>
      <c r="E22" s="51"/>
      <c r="F22" s="51"/>
      <c r="G22" s="52"/>
      <c r="H22" s="49"/>
      <c r="I22" s="51"/>
      <c r="J22" s="51"/>
      <c r="K22" s="51"/>
      <c r="L22" s="52"/>
      <c r="M22" s="49"/>
      <c r="N22" s="50"/>
      <c r="O22" s="51"/>
      <c r="P22" s="51"/>
      <c r="Q22" s="52"/>
      <c r="R22" s="49"/>
      <c r="S22" s="51"/>
      <c r="T22" s="51"/>
      <c r="U22" s="51"/>
      <c r="V22" s="52"/>
      <c r="W22" s="49"/>
      <c r="X22" s="51"/>
      <c r="Y22" s="51"/>
      <c r="Z22" s="51"/>
      <c r="AA22" s="52"/>
      <c r="AB22" s="49"/>
      <c r="AC22" s="51"/>
      <c r="AD22" s="51"/>
      <c r="AE22" s="51"/>
      <c r="AF22" s="52"/>
      <c r="AG22" s="49"/>
      <c r="AH22" s="51"/>
      <c r="AI22" s="51"/>
      <c r="AJ22" s="51"/>
      <c r="AK22" s="52"/>
      <c r="AL22" s="49"/>
      <c r="AM22" s="51"/>
      <c r="AN22" s="51"/>
      <c r="AO22" s="51"/>
      <c r="AP22" s="52"/>
      <c r="AQ22" s="49"/>
      <c r="AR22" s="50"/>
      <c r="AS22" s="51"/>
      <c r="AT22" s="51"/>
      <c r="AU22" s="52"/>
      <c r="AV22" s="49"/>
      <c r="AW22" s="51"/>
      <c r="AX22" s="51"/>
      <c r="AY22" s="51"/>
      <c r="AZ22" s="52"/>
      <c r="BA22" s="49"/>
      <c r="BB22" s="50"/>
      <c r="BC22" s="51"/>
      <c r="BD22" s="51"/>
      <c r="BE22" s="52"/>
      <c r="BF22" s="49"/>
      <c r="BG22" s="50"/>
      <c r="BH22" s="51"/>
      <c r="BI22" s="51"/>
      <c r="BJ22" s="52"/>
      <c r="BK22" s="53"/>
      <c r="BL22" s="86"/>
    </row>
    <row r="23" spans="1:64" ht="12.75">
      <c r="A23" s="31"/>
      <c r="B23" s="32" t="s">
        <v>83</v>
      </c>
      <c r="C23" s="97"/>
      <c r="D23" s="55"/>
      <c r="E23" s="55"/>
      <c r="F23" s="55"/>
      <c r="G23" s="56"/>
      <c r="H23" s="54"/>
      <c r="I23" s="55"/>
      <c r="J23" s="55"/>
      <c r="K23" s="55"/>
      <c r="L23" s="56"/>
      <c r="M23" s="54"/>
      <c r="N23" s="55"/>
      <c r="O23" s="55"/>
      <c r="P23" s="55"/>
      <c r="Q23" s="56"/>
      <c r="R23" s="54"/>
      <c r="S23" s="55"/>
      <c r="T23" s="55"/>
      <c r="U23" s="55"/>
      <c r="V23" s="56"/>
      <c r="W23" s="54"/>
      <c r="X23" s="55"/>
      <c r="Y23" s="55"/>
      <c r="Z23" s="55"/>
      <c r="AA23" s="56"/>
      <c r="AB23" s="54"/>
      <c r="AC23" s="55"/>
      <c r="AD23" s="55"/>
      <c r="AE23" s="55"/>
      <c r="AF23" s="56"/>
      <c r="AG23" s="54"/>
      <c r="AH23" s="55"/>
      <c r="AI23" s="55"/>
      <c r="AJ23" s="55"/>
      <c r="AK23" s="56"/>
      <c r="AL23" s="54"/>
      <c r="AM23" s="55"/>
      <c r="AN23" s="55"/>
      <c r="AO23" s="55"/>
      <c r="AP23" s="56"/>
      <c r="AQ23" s="54"/>
      <c r="AR23" s="55"/>
      <c r="AS23" s="55"/>
      <c r="AT23" s="55"/>
      <c r="AU23" s="56"/>
      <c r="AV23" s="54"/>
      <c r="AW23" s="55"/>
      <c r="AX23" s="55"/>
      <c r="AY23" s="55"/>
      <c r="AZ23" s="56"/>
      <c r="BA23" s="54"/>
      <c r="BB23" s="55"/>
      <c r="BC23" s="55"/>
      <c r="BD23" s="55"/>
      <c r="BE23" s="56"/>
      <c r="BF23" s="54"/>
      <c r="BG23" s="55"/>
      <c r="BH23" s="55"/>
      <c r="BI23" s="55"/>
      <c r="BJ23" s="56"/>
      <c r="BK23" s="57"/>
      <c r="BL23" s="86"/>
    </row>
    <row r="24" spans="1:64" ht="12.75">
      <c r="A24" s="10" t="s">
        <v>72</v>
      </c>
      <c r="B24" s="21" t="s">
        <v>87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4"/>
      <c r="BL24" s="86"/>
    </row>
    <row r="25" spans="1:64" ht="12.75">
      <c r="A25" s="10"/>
      <c r="B25" s="18" t="s">
        <v>31</v>
      </c>
      <c r="C25" s="96"/>
      <c r="D25" s="50"/>
      <c r="E25" s="51"/>
      <c r="F25" s="51"/>
      <c r="G25" s="52"/>
      <c r="H25" s="49"/>
      <c r="I25" s="51"/>
      <c r="J25" s="51"/>
      <c r="K25" s="51"/>
      <c r="L25" s="52"/>
      <c r="M25" s="49"/>
      <c r="N25" s="50"/>
      <c r="O25" s="51"/>
      <c r="P25" s="51"/>
      <c r="Q25" s="52"/>
      <c r="R25" s="49"/>
      <c r="S25" s="51"/>
      <c r="T25" s="51"/>
      <c r="U25" s="51"/>
      <c r="V25" s="52"/>
      <c r="W25" s="49"/>
      <c r="X25" s="51"/>
      <c r="Y25" s="51"/>
      <c r="Z25" s="51"/>
      <c r="AA25" s="52"/>
      <c r="AB25" s="49"/>
      <c r="AC25" s="51"/>
      <c r="AD25" s="51"/>
      <c r="AE25" s="51"/>
      <c r="AF25" s="52"/>
      <c r="AG25" s="49"/>
      <c r="AH25" s="51"/>
      <c r="AI25" s="51"/>
      <c r="AJ25" s="51"/>
      <c r="AK25" s="52"/>
      <c r="AL25" s="49"/>
      <c r="AM25" s="51"/>
      <c r="AN25" s="51"/>
      <c r="AO25" s="51"/>
      <c r="AP25" s="52"/>
      <c r="AQ25" s="49"/>
      <c r="AR25" s="50"/>
      <c r="AS25" s="51"/>
      <c r="AT25" s="51"/>
      <c r="AU25" s="52"/>
      <c r="AV25" s="49"/>
      <c r="AW25" s="51"/>
      <c r="AX25" s="51"/>
      <c r="AY25" s="51"/>
      <c r="AZ25" s="52"/>
      <c r="BA25" s="49"/>
      <c r="BB25" s="50"/>
      <c r="BC25" s="51"/>
      <c r="BD25" s="51"/>
      <c r="BE25" s="52"/>
      <c r="BF25" s="49"/>
      <c r="BG25" s="50"/>
      <c r="BH25" s="51"/>
      <c r="BI25" s="51"/>
      <c r="BJ25" s="52"/>
      <c r="BK25" s="53"/>
      <c r="BL25" s="86"/>
    </row>
    <row r="26" spans="1:64" ht="12.75">
      <c r="A26" s="31"/>
      <c r="B26" s="32" t="s">
        <v>82</v>
      </c>
      <c r="C26" s="97"/>
      <c r="D26" s="55"/>
      <c r="E26" s="55"/>
      <c r="F26" s="55"/>
      <c r="G26" s="56"/>
      <c r="H26" s="54"/>
      <c r="I26" s="55"/>
      <c r="J26" s="55"/>
      <c r="K26" s="55"/>
      <c r="L26" s="56"/>
      <c r="M26" s="54"/>
      <c r="N26" s="55"/>
      <c r="O26" s="55"/>
      <c r="P26" s="55"/>
      <c r="Q26" s="56"/>
      <c r="R26" s="54"/>
      <c r="S26" s="55"/>
      <c r="T26" s="55"/>
      <c r="U26" s="55"/>
      <c r="V26" s="56"/>
      <c r="W26" s="54"/>
      <c r="X26" s="55"/>
      <c r="Y26" s="55"/>
      <c r="Z26" s="55"/>
      <c r="AA26" s="56"/>
      <c r="AB26" s="54"/>
      <c r="AC26" s="55"/>
      <c r="AD26" s="55"/>
      <c r="AE26" s="55"/>
      <c r="AF26" s="56"/>
      <c r="AG26" s="54"/>
      <c r="AH26" s="55"/>
      <c r="AI26" s="55"/>
      <c r="AJ26" s="55"/>
      <c r="AK26" s="56"/>
      <c r="AL26" s="54"/>
      <c r="AM26" s="55"/>
      <c r="AN26" s="55"/>
      <c r="AO26" s="55"/>
      <c r="AP26" s="56"/>
      <c r="AQ26" s="54"/>
      <c r="AR26" s="55"/>
      <c r="AS26" s="55"/>
      <c r="AT26" s="55"/>
      <c r="AU26" s="56"/>
      <c r="AV26" s="54"/>
      <c r="AW26" s="55"/>
      <c r="AX26" s="55"/>
      <c r="AY26" s="55"/>
      <c r="AZ26" s="56"/>
      <c r="BA26" s="54"/>
      <c r="BB26" s="55"/>
      <c r="BC26" s="55"/>
      <c r="BD26" s="55"/>
      <c r="BE26" s="56"/>
      <c r="BF26" s="54"/>
      <c r="BG26" s="55"/>
      <c r="BH26" s="55"/>
      <c r="BI26" s="55"/>
      <c r="BJ26" s="56"/>
      <c r="BK26" s="57"/>
      <c r="BL26" s="86"/>
    </row>
    <row r="27" spans="1:64" ht="12.75">
      <c r="A27" s="10" t="s">
        <v>73</v>
      </c>
      <c r="B27" s="17" t="s">
        <v>14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4"/>
      <c r="BL27" s="86"/>
    </row>
    <row r="28" spans="1:64" ht="12.75">
      <c r="A28" s="10"/>
      <c r="B28" s="21" t="s">
        <v>142</v>
      </c>
      <c r="C28" s="47">
        <v>0</v>
      </c>
      <c r="D28" s="45">
        <v>281.370743608</v>
      </c>
      <c r="E28" s="40">
        <v>0</v>
      </c>
      <c r="F28" s="40">
        <v>0</v>
      </c>
      <c r="G28" s="46">
        <v>0</v>
      </c>
      <c r="H28" s="63">
        <v>21.133963006</v>
      </c>
      <c r="I28" s="40">
        <v>1473.16934269</v>
      </c>
      <c r="J28" s="40">
        <v>0.258025858</v>
      </c>
      <c r="K28" s="40">
        <v>0</v>
      </c>
      <c r="L28" s="46">
        <v>492.053931755</v>
      </c>
      <c r="M28" s="63">
        <v>0</v>
      </c>
      <c r="N28" s="45">
        <v>0</v>
      </c>
      <c r="O28" s="40">
        <v>0</v>
      </c>
      <c r="P28" s="40">
        <v>0</v>
      </c>
      <c r="Q28" s="46">
        <v>0</v>
      </c>
      <c r="R28" s="63">
        <v>7.177338164</v>
      </c>
      <c r="S28" s="40">
        <v>10.053196409</v>
      </c>
      <c r="T28" s="40">
        <v>0</v>
      </c>
      <c r="U28" s="40">
        <v>0</v>
      </c>
      <c r="V28" s="46">
        <v>29.244304595</v>
      </c>
      <c r="W28" s="63">
        <v>0</v>
      </c>
      <c r="X28" s="40">
        <v>0</v>
      </c>
      <c r="Y28" s="40">
        <v>0</v>
      </c>
      <c r="Z28" s="40">
        <v>0</v>
      </c>
      <c r="AA28" s="46">
        <v>0</v>
      </c>
      <c r="AB28" s="63">
        <v>0.004936712</v>
      </c>
      <c r="AC28" s="40">
        <v>0</v>
      </c>
      <c r="AD28" s="40">
        <v>0</v>
      </c>
      <c r="AE28" s="40">
        <v>0</v>
      </c>
      <c r="AF28" s="46">
        <v>0</v>
      </c>
      <c r="AG28" s="63">
        <v>0</v>
      </c>
      <c r="AH28" s="40">
        <v>0</v>
      </c>
      <c r="AI28" s="40">
        <v>0</v>
      </c>
      <c r="AJ28" s="40">
        <v>0</v>
      </c>
      <c r="AK28" s="46">
        <v>0</v>
      </c>
      <c r="AL28" s="63">
        <v>3.4E-08</v>
      </c>
      <c r="AM28" s="40">
        <v>0</v>
      </c>
      <c r="AN28" s="40">
        <v>0</v>
      </c>
      <c r="AO28" s="40">
        <v>0</v>
      </c>
      <c r="AP28" s="46">
        <v>0.008463821</v>
      </c>
      <c r="AQ28" s="63">
        <v>0</v>
      </c>
      <c r="AR28" s="45">
        <v>0</v>
      </c>
      <c r="AS28" s="40">
        <v>0</v>
      </c>
      <c r="AT28" s="40">
        <v>0</v>
      </c>
      <c r="AU28" s="46">
        <v>0</v>
      </c>
      <c r="AV28" s="63">
        <v>49.47113779</v>
      </c>
      <c r="AW28" s="40">
        <v>227.968690105</v>
      </c>
      <c r="AX28" s="40">
        <v>13.954670545</v>
      </c>
      <c r="AY28" s="40">
        <v>0</v>
      </c>
      <c r="AZ28" s="46">
        <v>528.001211633</v>
      </c>
      <c r="BA28" s="63">
        <v>0</v>
      </c>
      <c r="BB28" s="45">
        <v>0</v>
      </c>
      <c r="BC28" s="40">
        <v>0</v>
      </c>
      <c r="BD28" s="40">
        <v>0</v>
      </c>
      <c r="BE28" s="46">
        <v>0</v>
      </c>
      <c r="BF28" s="63">
        <v>18.073986467</v>
      </c>
      <c r="BG28" s="45">
        <v>11.92237721</v>
      </c>
      <c r="BH28" s="40">
        <v>6.05870983</v>
      </c>
      <c r="BI28" s="40">
        <v>0</v>
      </c>
      <c r="BJ28" s="46">
        <v>61.075547185</v>
      </c>
      <c r="BK28" s="108">
        <v>3231.000577417</v>
      </c>
      <c r="BL28" s="86"/>
    </row>
    <row r="29" spans="1:64" ht="12.75">
      <c r="A29" s="10"/>
      <c r="B29" s="21" t="s">
        <v>137</v>
      </c>
      <c r="C29" s="47">
        <v>0</v>
      </c>
      <c r="D29" s="45">
        <v>60.062917872</v>
      </c>
      <c r="E29" s="40">
        <v>0</v>
      </c>
      <c r="F29" s="40">
        <v>0</v>
      </c>
      <c r="G29" s="46">
        <v>0</v>
      </c>
      <c r="H29" s="63">
        <v>2.168322383</v>
      </c>
      <c r="I29" s="40">
        <v>104.60022938</v>
      </c>
      <c r="J29" s="40">
        <v>0</v>
      </c>
      <c r="K29" s="40">
        <v>0</v>
      </c>
      <c r="L29" s="46">
        <v>42.164987522</v>
      </c>
      <c r="M29" s="63">
        <v>0</v>
      </c>
      <c r="N29" s="45">
        <v>0</v>
      </c>
      <c r="O29" s="40">
        <v>0</v>
      </c>
      <c r="P29" s="40">
        <v>0</v>
      </c>
      <c r="Q29" s="46">
        <v>0</v>
      </c>
      <c r="R29" s="63">
        <v>0.98196848</v>
      </c>
      <c r="S29" s="40">
        <v>12.466827606</v>
      </c>
      <c r="T29" s="40">
        <v>0</v>
      </c>
      <c r="U29" s="40">
        <v>0</v>
      </c>
      <c r="V29" s="46">
        <v>13.394287313</v>
      </c>
      <c r="W29" s="63">
        <v>0</v>
      </c>
      <c r="X29" s="40">
        <v>0</v>
      </c>
      <c r="Y29" s="40">
        <v>0</v>
      </c>
      <c r="Z29" s="40">
        <v>0</v>
      </c>
      <c r="AA29" s="46">
        <v>0</v>
      </c>
      <c r="AB29" s="63">
        <v>0</v>
      </c>
      <c r="AC29" s="40">
        <v>0</v>
      </c>
      <c r="AD29" s="40">
        <v>0</v>
      </c>
      <c r="AE29" s="40">
        <v>0</v>
      </c>
      <c r="AF29" s="46">
        <v>0</v>
      </c>
      <c r="AG29" s="63">
        <v>0</v>
      </c>
      <c r="AH29" s="40">
        <v>0</v>
      </c>
      <c r="AI29" s="40">
        <v>0</v>
      </c>
      <c r="AJ29" s="40">
        <v>0</v>
      </c>
      <c r="AK29" s="46">
        <v>0</v>
      </c>
      <c r="AL29" s="63">
        <v>0</v>
      </c>
      <c r="AM29" s="40">
        <v>0</v>
      </c>
      <c r="AN29" s="40">
        <v>0</v>
      </c>
      <c r="AO29" s="40">
        <v>0</v>
      </c>
      <c r="AP29" s="46">
        <v>0</v>
      </c>
      <c r="AQ29" s="63">
        <v>0</v>
      </c>
      <c r="AR29" s="45">
        <v>0</v>
      </c>
      <c r="AS29" s="40">
        <v>0</v>
      </c>
      <c r="AT29" s="40">
        <v>0</v>
      </c>
      <c r="AU29" s="46">
        <v>0</v>
      </c>
      <c r="AV29" s="63">
        <v>11.589633899</v>
      </c>
      <c r="AW29" s="40">
        <v>103.564014503</v>
      </c>
      <c r="AX29" s="40">
        <v>0</v>
      </c>
      <c r="AY29" s="40">
        <v>0</v>
      </c>
      <c r="AZ29" s="46">
        <v>117.750451191</v>
      </c>
      <c r="BA29" s="63">
        <v>0</v>
      </c>
      <c r="BB29" s="45">
        <v>0</v>
      </c>
      <c r="BC29" s="40">
        <v>0</v>
      </c>
      <c r="BD29" s="40">
        <v>0</v>
      </c>
      <c r="BE29" s="46">
        <v>0</v>
      </c>
      <c r="BF29" s="63">
        <v>2.155720147</v>
      </c>
      <c r="BG29" s="45">
        <v>6.357702585</v>
      </c>
      <c r="BH29" s="40">
        <v>0</v>
      </c>
      <c r="BI29" s="40">
        <v>0</v>
      </c>
      <c r="BJ29" s="46">
        <v>4.98952693</v>
      </c>
      <c r="BK29" s="108">
        <v>482.246589811</v>
      </c>
      <c r="BL29" s="86"/>
    </row>
    <row r="30" spans="1:64" ht="12.75">
      <c r="A30" s="10"/>
      <c r="B30" s="21" t="s">
        <v>144</v>
      </c>
      <c r="C30" s="47">
        <v>0</v>
      </c>
      <c r="D30" s="45">
        <v>277.94730283</v>
      </c>
      <c r="E30" s="40">
        <v>0</v>
      </c>
      <c r="F30" s="40">
        <v>0</v>
      </c>
      <c r="G30" s="46">
        <v>0</v>
      </c>
      <c r="H30" s="63">
        <v>20.269347877</v>
      </c>
      <c r="I30" s="40">
        <v>1036.539828636</v>
      </c>
      <c r="J30" s="40">
        <v>9.105156352</v>
      </c>
      <c r="K30" s="40">
        <v>0</v>
      </c>
      <c r="L30" s="46">
        <v>599.071456621</v>
      </c>
      <c r="M30" s="63">
        <v>0</v>
      </c>
      <c r="N30" s="45">
        <v>0</v>
      </c>
      <c r="O30" s="40">
        <v>0</v>
      </c>
      <c r="P30" s="40">
        <v>0</v>
      </c>
      <c r="Q30" s="46">
        <v>0</v>
      </c>
      <c r="R30" s="63">
        <v>7.278475775</v>
      </c>
      <c r="S30" s="40">
        <v>8.679450553</v>
      </c>
      <c r="T30" s="40">
        <v>1.992436009</v>
      </c>
      <c r="U30" s="40">
        <v>0</v>
      </c>
      <c r="V30" s="46">
        <v>33.343745046</v>
      </c>
      <c r="W30" s="63">
        <v>0</v>
      </c>
      <c r="X30" s="40">
        <v>0</v>
      </c>
      <c r="Y30" s="40">
        <v>0</v>
      </c>
      <c r="Z30" s="40">
        <v>0</v>
      </c>
      <c r="AA30" s="46">
        <v>0</v>
      </c>
      <c r="AB30" s="63">
        <v>0.007365496</v>
      </c>
      <c r="AC30" s="40">
        <v>0</v>
      </c>
      <c r="AD30" s="40">
        <v>0</v>
      </c>
      <c r="AE30" s="40">
        <v>0</v>
      </c>
      <c r="AF30" s="46">
        <v>0.084719273</v>
      </c>
      <c r="AG30" s="63">
        <v>0</v>
      </c>
      <c r="AH30" s="40">
        <v>0</v>
      </c>
      <c r="AI30" s="40">
        <v>0</v>
      </c>
      <c r="AJ30" s="40">
        <v>0</v>
      </c>
      <c r="AK30" s="46">
        <v>0</v>
      </c>
      <c r="AL30" s="63">
        <v>0</v>
      </c>
      <c r="AM30" s="40">
        <v>0</v>
      </c>
      <c r="AN30" s="40">
        <v>0</v>
      </c>
      <c r="AO30" s="40">
        <v>0</v>
      </c>
      <c r="AP30" s="46">
        <v>0</v>
      </c>
      <c r="AQ30" s="63">
        <v>0</v>
      </c>
      <c r="AR30" s="45">
        <v>0</v>
      </c>
      <c r="AS30" s="40">
        <v>0</v>
      </c>
      <c r="AT30" s="40">
        <v>0</v>
      </c>
      <c r="AU30" s="46">
        <v>0</v>
      </c>
      <c r="AV30" s="63">
        <v>32.907894044</v>
      </c>
      <c r="AW30" s="40">
        <v>365.759197408</v>
      </c>
      <c r="AX30" s="40">
        <v>2.276720849</v>
      </c>
      <c r="AY30" s="40">
        <v>0</v>
      </c>
      <c r="AZ30" s="46">
        <v>751.884023279</v>
      </c>
      <c r="BA30" s="63">
        <v>0</v>
      </c>
      <c r="BB30" s="45">
        <v>0</v>
      </c>
      <c r="BC30" s="40">
        <v>0</v>
      </c>
      <c r="BD30" s="40">
        <v>0</v>
      </c>
      <c r="BE30" s="46">
        <v>0</v>
      </c>
      <c r="BF30" s="63">
        <v>9.802425129</v>
      </c>
      <c r="BG30" s="45">
        <v>31.227380099</v>
      </c>
      <c r="BH30" s="40">
        <v>2.069609542</v>
      </c>
      <c r="BI30" s="40">
        <v>0</v>
      </c>
      <c r="BJ30" s="46">
        <v>45.461699256</v>
      </c>
      <c r="BK30" s="108">
        <v>3235.708234074</v>
      </c>
      <c r="BL30" s="86"/>
    </row>
    <row r="31" spans="1:64" ht="12.75">
      <c r="A31" s="10"/>
      <c r="B31" s="21" t="s">
        <v>143</v>
      </c>
      <c r="C31" s="47">
        <v>0</v>
      </c>
      <c r="D31" s="45">
        <v>175.288219013</v>
      </c>
      <c r="E31" s="40">
        <v>0</v>
      </c>
      <c r="F31" s="40">
        <v>0</v>
      </c>
      <c r="G31" s="46">
        <v>0</v>
      </c>
      <c r="H31" s="63">
        <v>10.543933199</v>
      </c>
      <c r="I31" s="40">
        <v>1025.020283342</v>
      </c>
      <c r="J31" s="40">
        <v>0</v>
      </c>
      <c r="K31" s="40">
        <v>0</v>
      </c>
      <c r="L31" s="46">
        <v>169.089122413</v>
      </c>
      <c r="M31" s="63">
        <v>0</v>
      </c>
      <c r="N31" s="45">
        <v>0</v>
      </c>
      <c r="O31" s="40">
        <v>0</v>
      </c>
      <c r="P31" s="40">
        <v>0</v>
      </c>
      <c r="Q31" s="46">
        <v>0</v>
      </c>
      <c r="R31" s="63">
        <v>4.889004361</v>
      </c>
      <c r="S31" s="40">
        <v>3.574888867</v>
      </c>
      <c r="T31" s="40">
        <v>0.501070259</v>
      </c>
      <c r="U31" s="40">
        <v>0</v>
      </c>
      <c r="V31" s="46">
        <v>25.257674574</v>
      </c>
      <c r="W31" s="63">
        <v>0</v>
      </c>
      <c r="X31" s="40">
        <v>0</v>
      </c>
      <c r="Y31" s="40">
        <v>0</v>
      </c>
      <c r="Z31" s="40">
        <v>0</v>
      </c>
      <c r="AA31" s="46">
        <v>0</v>
      </c>
      <c r="AB31" s="63">
        <v>0</v>
      </c>
      <c r="AC31" s="40">
        <v>0</v>
      </c>
      <c r="AD31" s="40">
        <v>0</v>
      </c>
      <c r="AE31" s="40">
        <v>0</v>
      </c>
      <c r="AF31" s="46">
        <v>0</v>
      </c>
      <c r="AG31" s="63">
        <v>0</v>
      </c>
      <c r="AH31" s="40">
        <v>0</v>
      </c>
      <c r="AI31" s="40">
        <v>0</v>
      </c>
      <c r="AJ31" s="40">
        <v>0</v>
      </c>
      <c r="AK31" s="46">
        <v>0</v>
      </c>
      <c r="AL31" s="63">
        <v>0.007139918</v>
      </c>
      <c r="AM31" s="40">
        <v>0</v>
      </c>
      <c r="AN31" s="40">
        <v>0</v>
      </c>
      <c r="AO31" s="40">
        <v>0</v>
      </c>
      <c r="AP31" s="46">
        <v>0</v>
      </c>
      <c r="AQ31" s="63">
        <v>0</v>
      </c>
      <c r="AR31" s="45">
        <v>0</v>
      </c>
      <c r="AS31" s="40">
        <v>0</v>
      </c>
      <c r="AT31" s="40">
        <v>0</v>
      </c>
      <c r="AU31" s="46">
        <v>0</v>
      </c>
      <c r="AV31" s="63">
        <v>12.21340084</v>
      </c>
      <c r="AW31" s="40">
        <v>245.240362854</v>
      </c>
      <c r="AX31" s="40">
        <v>2.639618629</v>
      </c>
      <c r="AY31" s="40">
        <v>0</v>
      </c>
      <c r="AZ31" s="46">
        <v>435.246731083</v>
      </c>
      <c r="BA31" s="63">
        <v>0</v>
      </c>
      <c r="BB31" s="45">
        <v>0</v>
      </c>
      <c r="BC31" s="40">
        <v>0</v>
      </c>
      <c r="BD31" s="40">
        <v>0</v>
      </c>
      <c r="BE31" s="46">
        <v>0</v>
      </c>
      <c r="BF31" s="63">
        <v>4.970651023</v>
      </c>
      <c r="BG31" s="45">
        <v>62.798540272</v>
      </c>
      <c r="BH31" s="40">
        <v>0</v>
      </c>
      <c r="BI31" s="40">
        <v>0</v>
      </c>
      <c r="BJ31" s="46">
        <v>31.297395677</v>
      </c>
      <c r="BK31" s="108">
        <v>2208.578036324</v>
      </c>
      <c r="BL31" s="86"/>
    </row>
    <row r="32" spans="1:64" ht="12.75">
      <c r="A32" s="10"/>
      <c r="B32" s="21" t="s">
        <v>139</v>
      </c>
      <c r="C32" s="47">
        <v>0</v>
      </c>
      <c r="D32" s="45">
        <v>285.578994039</v>
      </c>
      <c r="E32" s="40">
        <v>0</v>
      </c>
      <c r="F32" s="40">
        <v>0</v>
      </c>
      <c r="G32" s="46">
        <v>0</v>
      </c>
      <c r="H32" s="63">
        <v>17.06743479</v>
      </c>
      <c r="I32" s="40">
        <v>1527.726933114</v>
      </c>
      <c r="J32" s="40">
        <v>703.627296822</v>
      </c>
      <c r="K32" s="40">
        <v>0</v>
      </c>
      <c r="L32" s="46">
        <v>276.947541108</v>
      </c>
      <c r="M32" s="63">
        <v>0</v>
      </c>
      <c r="N32" s="45">
        <v>0</v>
      </c>
      <c r="O32" s="40">
        <v>0</v>
      </c>
      <c r="P32" s="40">
        <v>0</v>
      </c>
      <c r="Q32" s="46">
        <v>0</v>
      </c>
      <c r="R32" s="63">
        <v>7.596992969</v>
      </c>
      <c r="S32" s="40">
        <v>18.528634065</v>
      </c>
      <c r="T32" s="40">
        <v>0</v>
      </c>
      <c r="U32" s="40">
        <v>0</v>
      </c>
      <c r="V32" s="46">
        <v>17.435714106</v>
      </c>
      <c r="W32" s="63">
        <v>0</v>
      </c>
      <c r="X32" s="40">
        <v>0</v>
      </c>
      <c r="Y32" s="40">
        <v>0</v>
      </c>
      <c r="Z32" s="40">
        <v>0</v>
      </c>
      <c r="AA32" s="46">
        <v>0</v>
      </c>
      <c r="AB32" s="63">
        <v>0.014350199</v>
      </c>
      <c r="AC32" s="40">
        <v>0</v>
      </c>
      <c r="AD32" s="40">
        <v>0</v>
      </c>
      <c r="AE32" s="40">
        <v>0</v>
      </c>
      <c r="AF32" s="46">
        <v>0.001876264</v>
      </c>
      <c r="AG32" s="63">
        <v>0</v>
      </c>
      <c r="AH32" s="40">
        <v>0</v>
      </c>
      <c r="AI32" s="40">
        <v>0</v>
      </c>
      <c r="AJ32" s="40">
        <v>0</v>
      </c>
      <c r="AK32" s="46">
        <v>0</v>
      </c>
      <c r="AL32" s="63">
        <v>0</v>
      </c>
      <c r="AM32" s="40">
        <v>0</v>
      </c>
      <c r="AN32" s="40">
        <v>0</v>
      </c>
      <c r="AO32" s="40">
        <v>0</v>
      </c>
      <c r="AP32" s="46">
        <v>0</v>
      </c>
      <c r="AQ32" s="63">
        <v>0</v>
      </c>
      <c r="AR32" s="45">
        <v>0</v>
      </c>
      <c r="AS32" s="40">
        <v>0</v>
      </c>
      <c r="AT32" s="40">
        <v>0</v>
      </c>
      <c r="AU32" s="46">
        <v>0</v>
      </c>
      <c r="AV32" s="63">
        <v>70.307803439</v>
      </c>
      <c r="AW32" s="40">
        <v>842.111093357</v>
      </c>
      <c r="AX32" s="40">
        <v>0</v>
      </c>
      <c r="AY32" s="40">
        <v>0</v>
      </c>
      <c r="AZ32" s="46">
        <v>585.539481957</v>
      </c>
      <c r="BA32" s="63">
        <v>0</v>
      </c>
      <c r="BB32" s="45">
        <v>0</v>
      </c>
      <c r="BC32" s="40">
        <v>0</v>
      </c>
      <c r="BD32" s="40">
        <v>0</v>
      </c>
      <c r="BE32" s="46">
        <v>0</v>
      </c>
      <c r="BF32" s="63">
        <v>40.47499124</v>
      </c>
      <c r="BG32" s="45">
        <v>69.403217408</v>
      </c>
      <c r="BH32" s="40">
        <v>5.302446849</v>
      </c>
      <c r="BI32" s="40">
        <v>0</v>
      </c>
      <c r="BJ32" s="46">
        <v>70.169365459</v>
      </c>
      <c r="BK32" s="108">
        <v>4537.834167185</v>
      </c>
      <c r="BL32" s="86"/>
    </row>
    <row r="33" spans="1:64" ht="12.75">
      <c r="A33" s="10"/>
      <c r="B33" s="21" t="s">
        <v>149</v>
      </c>
      <c r="C33" s="47">
        <v>0</v>
      </c>
      <c r="D33" s="45">
        <v>223.493170735</v>
      </c>
      <c r="E33" s="40">
        <v>0</v>
      </c>
      <c r="F33" s="40">
        <v>0</v>
      </c>
      <c r="G33" s="46">
        <v>0</v>
      </c>
      <c r="H33" s="63">
        <v>3.12614165</v>
      </c>
      <c r="I33" s="40">
        <v>1305.922484138</v>
      </c>
      <c r="J33" s="40">
        <v>62.305252639</v>
      </c>
      <c r="K33" s="40">
        <v>0</v>
      </c>
      <c r="L33" s="46">
        <v>288.011865357</v>
      </c>
      <c r="M33" s="63">
        <v>0</v>
      </c>
      <c r="N33" s="45">
        <v>0</v>
      </c>
      <c r="O33" s="40">
        <v>0</v>
      </c>
      <c r="P33" s="40">
        <v>0</v>
      </c>
      <c r="Q33" s="46">
        <v>0</v>
      </c>
      <c r="R33" s="63">
        <v>1.255594885</v>
      </c>
      <c r="S33" s="40">
        <v>41.201522338</v>
      </c>
      <c r="T33" s="40">
        <v>56.308669958</v>
      </c>
      <c r="U33" s="40">
        <v>0</v>
      </c>
      <c r="V33" s="46">
        <v>25.237367478</v>
      </c>
      <c r="W33" s="63">
        <v>0</v>
      </c>
      <c r="X33" s="40">
        <v>0</v>
      </c>
      <c r="Y33" s="40">
        <v>0</v>
      </c>
      <c r="Z33" s="40">
        <v>0</v>
      </c>
      <c r="AA33" s="46">
        <v>0</v>
      </c>
      <c r="AB33" s="63">
        <v>0</v>
      </c>
      <c r="AC33" s="40">
        <v>0</v>
      </c>
      <c r="AD33" s="40">
        <v>0</v>
      </c>
      <c r="AE33" s="40">
        <v>0</v>
      </c>
      <c r="AF33" s="46">
        <v>0</v>
      </c>
      <c r="AG33" s="63">
        <v>0</v>
      </c>
      <c r="AH33" s="40">
        <v>0</v>
      </c>
      <c r="AI33" s="40">
        <v>0</v>
      </c>
      <c r="AJ33" s="40">
        <v>0</v>
      </c>
      <c r="AK33" s="46">
        <v>0</v>
      </c>
      <c r="AL33" s="63">
        <v>0</v>
      </c>
      <c r="AM33" s="40">
        <v>0</v>
      </c>
      <c r="AN33" s="40">
        <v>0</v>
      </c>
      <c r="AO33" s="40">
        <v>0</v>
      </c>
      <c r="AP33" s="46">
        <v>0</v>
      </c>
      <c r="AQ33" s="63">
        <v>0</v>
      </c>
      <c r="AR33" s="45">
        <v>0</v>
      </c>
      <c r="AS33" s="40">
        <v>0</v>
      </c>
      <c r="AT33" s="40">
        <v>0</v>
      </c>
      <c r="AU33" s="46">
        <v>0</v>
      </c>
      <c r="AV33" s="63">
        <v>17.880495389</v>
      </c>
      <c r="AW33" s="40">
        <v>484.950659568</v>
      </c>
      <c r="AX33" s="40">
        <v>8.447703809</v>
      </c>
      <c r="AY33" s="40">
        <v>0</v>
      </c>
      <c r="AZ33" s="46">
        <v>270.119344134</v>
      </c>
      <c r="BA33" s="63">
        <v>0</v>
      </c>
      <c r="BB33" s="45">
        <v>0</v>
      </c>
      <c r="BC33" s="40">
        <v>0</v>
      </c>
      <c r="BD33" s="40">
        <v>0</v>
      </c>
      <c r="BE33" s="46">
        <v>0</v>
      </c>
      <c r="BF33" s="63">
        <v>11.812561372</v>
      </c>
      <c r="BG33" s="45">
        <v>37.666118677</v>
      </c>
      <c r="BH33" s="40">
        <v>7.413514082</v>
      </c>
      <c r="BI33" s="40">
        <v>0</v>
      </c>
      <c r="BJ33" s="46">
        <v>55.75486939</v>
      </c>
      <c r="BK33" s="108">
        <v>2900.907335599</v>
      </c>
      <c r="BL33" s="86"/>
    </row>
    <row r="34" spans="1:64" ht="12.75">
      <c r="A34" s="10"/>
      <c r="B34" s="21" t="s">
        <v>138</v>
      </c>
      <c r="C34" s="47">
        <v>0</v>
      </c>
      <c r="D34" s="45">
        <v>1.208432552</v>
      </c>
      <c r="E34" s="40">
        <v>0</v>
      </c>
      <c r="F34" s="40">
        <v>0</v>
      </c>
      <c r="G34" s="46">
        <v>0</v>
      </c>
      <c r="H34" s="63">
        <v>17.413395881</v>
      </c>
      <c r="I34" s="40">
        <v>913.84972445</v>
      </c>
      <c r="J34" s="40">
        <v>346.319776321</v>
      </c>
      <c r="K34" s="40">
        <v>6.677268993</v>
      </c>
      <c r="L34" s="46">
        <v>295.943024872</v>
      </c>
      <c r="M34" s="63">
        <v>0</v>
      </c>
      <c r="N34" s="45">
        <v>0</v>
      </c>
      <c r="O34" s="40">
        <v>0</v>
      </c>
      <c r="P34" s="40">
        <v>0</v>
      </c>
      <c r="Q34" s="46">
        <v>0</v>
      </c>
      <c r="R34" s="63">
        <v>6.833042634</v>
      </c>
      <c r="S34" s="40">
        <v>23.32029259</v>
      </c>
      <c r="T34" s="40">
        <v>0</v>
      </c>
      <c r="U34" s="40">
        <v>0</v>
      </c>
      <c r="V34" s="46">
        <v>12.669515626</v>
      </c>
      <c r="W34" s="63">
        <v>0</v>
      </c>
      <c r="X34" s="40">
        <v>0</v>
      </c>
      <c r="Y34" s="40">
        <v>0</v>
      </c>
      <c r="Z34" s="40">
        <v>0</v>
      </c>
      <c r="AA34" s="46">
        <v>0</v>
      </c>
      <c r="AB34" s="63">
        <v>0.052110138</v>
      </c>
      <c r="AC34" s="40">
        <v>0.002327659</v>
      </c>
      <c r="AD34" s="40">
        <v>0</v>
      </c>
      <c r="AE34" s="40">
        <v>0</v>
      </c>
      <c r="AF34" s="46">
        <v>0.031061404</v>
      </c>
      <c r="AG34" s="63">
        <v>0</v>
      </c>
      <c r="AH34" s="40">
        <v>0</v>
      </c>
      <c r="AI34" s="40">
        <v>0</v>
      </c>
      <c r="AJ34" s="40">
        <v>0</v>
      </c>
      <c r="AK34" s="46">
        <v>0</v>
      </c>
      <c r="AL34" s="63">
        <v>0.031363236</v>
      </c>
      <c r="AM34" s="40">
        <v>0</v>
      </c>
      <c r="AN34" s="40">
        <v>0</v>
      </c>
      <c r="AO34" s="40">
        <v>0</v>
      </c>
      <c r="AP34" s="46">
        <v>0</v>
      </c>
      <c r="AQ34" s="63">
        <v>0</v>
      </c>
      <c r="AR34" s="45">
        <v>0</v>
      </c>
      <c r="AS34" s="40">
        <v>0</v>
      </c>
      <c r="AT34" s="40">
        <v>0</v>
      </c>
      <c r="AU34" s="46">
        <v>0</v>
      </c>
      <c r="AV34" s="63">
        <v>185.077426067</v>
      </c>
      <c r="AW34" s="40">
        <v>554.542453651</v>
      </c>
      <c r="AX34" s="40">
        <v>5.393203366</v>
      </c>
      <c r="AY34" s="40">
        <v>0</v>
      </c>
      <c r="AZ34" s="46">
        <v>828.948199313</v>
      </c>
      <c r="BA34" s="63">
        <v>0</v>
      </c>
      <c r="BB34" s="45">
        <v>0</v>
      </c>
      <c r="BC34" s="40">
        <v>0</v>
      </c>
      <c r="BD34" s="40">
        <v>0</v>
      </c>
      <c r="BE34" s="46">
        <v>0</v>
      </c>
      <c r="BF34" s="63">
        <v>85.429447927</v>
      </c>
      <c r="BG34" s="45">
        <v>31.554095109</v>
      </c>
      <c r="BH34" s="40">
        <v>11.239253421</v>
      </c>
      <c r="BI34" s="40">
        <v>0</v>
      </c>
      <c r="BJ34" s="46">
        <v>194.396309998</v>
      </c>
      <c r="BK34" s="108">
        <v>3520.931725208</v>
      </c>
      <c r="BL34" s="86"/>
    </row>
    <row r="35" spans="1:64" ht="12.75">
      <c r="A35" s="10"/>
      <c r="B35" s="21" t="s">
        <v>145</v>
      </c>
      <c r="C35" s="47">
        <v>0</v>
      </c>
      <c r="D35" s="45">
        <v>141.199208017</v>
      </c>
      <c r="E35" s="40">
        <v>0</v>
      </c>
      <c r="F35" s="40">
        <v>0</v>
      </c>
      <c r="G35" s="46">
        <v>0</v>
      </c>
      <c r="H35" s="63">
        <v>12.329318786</v>
      </c>
      <c r="I35" s="40">
        <v>137.474866746</v>
      </c>
      <c r="J35" s="40">
        <v>0</v>
      </c>
      <c r="K35" s="40">
        <v>0</v>
      </c>
      <c r="L35" s="46">
        <v>114.037298372</v>
      </c>
      <c r="M35" s="63">
        <v>0</v>
      </c>
      <c r="N35" s="45">
        <v>0</v>
      </c>
      <c r="O35" s="40">
        <v>0</v>
      </c>
      <c r="P35" s="40">
        <v>0</v>
      </c>
      <c r="Q35" s="46">
        <v>0</v>
      </c>
      <c r="R35" s="63">
        <v>5.513775147</v>
      </c>
      <c r="S35" s="40">
        <v>2.909421034</v>
      </c>
      <c r="T35" s="40">
        <v>1.494996574</v>
      </c>
      <c r="U35" s="40">
        <v>0</v>
      </c>
      <c r="V35" s="46">
        <v>4.494882492</v>
      </c>
      <c r="W35" s="63">
        <v>0</v>
      </c>
      <c r="X35" s="40">
        <v>0</v>
      </c>
      <c r="Y35" s="40">
        <v>0</v>
      </c>
      <c r="Z35" s="40">
        <v>0</v>
      </c>
      <c r="AA35" s="46">
        <v>0</v>
      </c>
      <c r="AB35" s="63">
        <v>0.000116727</v>
      </c>
      <c r="AC35" s="40">
        <v>0</v>
      </c>
      <c r="AD35" s="40">
        <v>0</v>
      </c>
      <c r="AE35" s="40">
        <v>0</v>
      </c>
      <c r="AF35" s="46">
        <v>0</v>
      </c>
      <c r="AG35" s="63">
        <v>0</v>
      </c>
      <c r="AH35" s="40">
        <v>0</v>
      </c>
      <c r="AI35" s="40">
        <v>0</v>
      </c>
      <c r="AJ35" s="40">
        <v>0</v>
      </c>
      <c r="AK35" s="46">
        <v>0</v>
      </c>
      <c r="AL35" s="63">
        <v>0</v>
      </c>
      <c r="AM35" s="40">
        <v>0</v>
      </c>
      <c r="AN35" s="40">
        <v>0</v>
      </c>
      <c r="AO35" s="40">
        <v>0</v>
      </c>
      <c r="AP35" s="46">
        <v>0</v>
      </c>
      <c r="AQ35" s="63">
        <v>0</v>
      </c>
      <c r="AR35" s="45">
        <v>0</v>
      </c>
      <c r="AS35" s="40">
        <v>0</v>
      </c>
      <c r="AT35" s="40">
        <v>0</v>
      </c>
      <c r="AU35" s="46">
        <v>0</v>
      </c>
      <c r="AV35" s="63">
        <v>10.804655969</v>
      </c>
      <c r="AW35" s="40">
        <v>28.314464083</v>
      </c>
      <c r="AX35" s="40">
        <v>9.793284839</v>
      </c>
      <c r="AY35" s="40">
        <v>0</v>
      </c>
      <c r="AZ35" s="46">
        <v>225.102228253</v>
      </c>
      <c r="BA35" s="63">
        <v>0</v>
      </c>
      <c r="BB35" s="45">
        <v>0</v>
      </c>
      <c r="BC35" s="40">
        <v>0</v>
      </c>
      <c r="BD35" s="40">
        <v>0</v>
      </c>
      <c r="BE35" s="46">
        <v>0</v>
      </c>
      <c r="BF35" s="63">
        <v>2.849907307</v>
      </c>
      <c r="BG35" s="45">
        <v>3.195652378</v>
      </c>
      <c r="BH35" s="40">
        <v>0</v>
      </c>
      <c r="BI35" s="40">
        <v>0</v>
      </c>
      <c r="BJ35" s="46">
        <v>11.572434926</v>
      </c>
      <c r="BK35" s="108">
        <v>711.08651165</v>
      </c>
      <c r="BL35" s="86"/>
    </row>
    <row r="36" spans="1:64" ht="12.75">
      <c r="A36" s="10"/>
      <c r="B36" s="21" t="s">
        <v>140</v>
      </c>
      <c r="C36" s="47">
        <v>0</v>
      </c>
      <c r="D36" s="45">
        <v>1.999799701</v>
      </c>
      <c r="E36" s="40">
        <v>0</v>
      </c>
      <c r="F36" s="40">
        <v>0</v>
      </c>
      <c r="G36" s="46">
        <v>0</v>
      </c>
      <c r="H36" s="63">
        <v>3.002163623</v>
      </c>
      <c r="I36" s="40">
        <v>0.637841831</v>
      </c>
      <c r="J36" s="40">
        <v>0</v>
      </c>
      <c r="K36" s="40">
        <v>0</v>
      </c>
      <c r="L36" s="46">
        <v>72.498251435</v>
      </c>
      <c r="M36" s="63">
        <v>0</v>
      </c>
      <c r="N36" s="45">
        <v>0</v>
      </c>
      <c r="O36" s="40">
        <v>0</v>
      </c>
      <c r="P36" s="40">
        <v>0</v>
      </c>
      <c r="Q36" s="46">
        <v>0</v>
      </c>
      <c r="R36" s="63">
        <v>1.117665167</v>
      </c>
      <c r="S36" s="40">
        <v>0</v>
      </c>
      <c r="T36" s="40">
        <v>0</v>
      </c>
      <c r="U36" s="40">
        <v>0</v>
      </c>
      <c r="V36" s="46">
        <v>1.152988462</v>
      </c>
      <c r="W36" s="63">
        <v>0</v>
      </c>
      <c r="X36" s="40">
        <v>0</v>
      </c>
      <c r="Y36" s="40">
        <v>0</v>
      </c>
      <c r="Z36" s="40">
        <v>0</v>
      </c>
      <c r="AA36" s="46">
        <v>0</v>
      </c>
      <c r="AB36" s="63">
        <v>0.001813102</v>
      </c>
      <c r="AC36" s="40">
        <v>0</v>
      </c>
      <c r="AD36" s="40">
        <v>0</v>
      </c>
      <c r="AE36" s="40">
        <v>0</v>
      </c>
      <c r="AF36" s="46">
        <v>0</v>
      </c>
      <c r="AG36" s="63">
        <v>0</v>
      </c>
      <c r="AH36" s="40">
        <v>0</v>
      </c>
      <c r="AI36" s="40">
        <v>0</v>
      </c>
      <c r="AJ36" s="40">
        <v>0</v>
      </c>
      <c r="AK36" s="46">
        <v>0</v>
      </c>
      <c r="AL36" s="63">
        <v>0.000118707</v>
      </c>
      <c r="AM36" s="40">
        <v>0</v>
      </c>
      <c r="AN36" s="40">
        <v>0</v>
      </c>
      <c r="AO36" s="40">
        <v>0</v>
      </c>
      <c r="AP36" s="46">
        <v>0</v>
      </c>
      <c r="AQ36" s="63">
        <v>0</v>
      </c>
      <c r="AR36" s="45">
        <v>0</v>
      </c>
      <c r="AS36" s="40">
        <v>0</v>
      </c>
      <c r="AT36" s="40">
        <v>0</v>
      </c>
      <c r="AU36" s="46">
        <v>0</v>
      </c>
      <c r="AV36" s="63">
        <v>23.97307244</v>
      </c>
      <c r="AW36" s="40">
        <v>24.731176725</v>
      </c>
      <c r="AX36" s="40">
        <v>2.98E-06</v>
      </c>
      <c r="AY36" s="40">
        <v>0</v>
      </c>
      <c r="AZ36" s="46">
        <v>94.963175385</v>
      </c>
      <c r="BA36" s="63">
        <v>0</v>
      </c>
      <c r="BB36" s="45">
        <v>0</v>
      </c>
      <c r="BC36" s="40">
        <v>0</v>
      </c>
      <c r="BD36" s="40">
        <v>0</v>
      </c>
      <c r="BE36" s="46">
        <v>0</v>
      </c>
      <c r="BF36" s="63">
        <v>8.12471713</v>
      </c>
      <c r="BG36" s="45">
        <v>5.017514391</v>
      </c>
      <c r="BH36" s="40">
        <v>0</v>
      </c>
      <c r="BI36" s="40">
        <v>0</v>
      </c>
      <c r="BJ36" s="46">
        <v>11.952376774</v>
      </c>
      <c r="BK36" s="108">
        <v>249.172677853</v>
      </c>
      <c r="BL36" s="86"/>
    </row>
    <row r="37" spans="1:64" ht="12.75">
      <c r="A37" s="10"/>
      <c r="B37" s="21" t="s">
        <v>141</v>
      </c>
      <c r="C37" s="47">
        <v>0</v>
      </c>
      <c r="D37" s="45">
        <v>0.86010384</v>
      </c>
      <c r="E37" s="40">
        <v>0</v>
      </c>
      <c r="F37" s="40">
        <v>0</v>
      </c>
      <c r="G37" s="46">
        <v>0</v>
      </c>
      <c r="H37" s="63">
        <v>2.76274602</v>
      </c>
      <c r="I37" s="40">
        <v>11.573949038</v>
      </c>
      <c r="J37" s="40">
        <v>0</v>
      </c>
      <c r="K37" s="40">
        <v>0</v>
      </c>
      <c r="L37" s="46">
        <v>5.733287715</v>
      </c>
      <c r="M37" s="63">
        <v>0</v>
      </c>
      <c r="N37" s="45">
        <v>0</v>
      </c>
      <c r="O37" s="40">
        <v>0</v>
      </c>
      <c r="P37" s="40">
        <v>0</v>
      </c>
      <c r="Q37" s="46">
        <v>0</v>
      </c>
      <c r="R37" s="63">
        <v>1.083457433</v>
      </c>
      <c r="S37" s="40">
        <v>0</v>
      </c>
      <c r="T37" s="40">
        <v>0</v>
      </c>
      <c r="U37" s="40">
        <v>0</v>
      </c>
      <c r="V37" s="46">
        <v>0.61579935</v>
      </c>
      <c r="W37" s="63">
        <v>0</v>
      </c>
      <c r="X37" s="40">
        <v>0</v>
      </c>
      <c r="Y37" s="40">
        <v>0</v>
      </c>
      <c r="Z37" s="40">
        <v>0</v>
      </c>
      <c r="AA37" s="46">
        <v>0</v>
      </c>
      <c r="AB37" s="63">
        <v>0</v>
      </c>
      <c r="AC37" s="40">
        <v>0</v>
      </c>
      <c r="AD37" s="40">
        <v>0</v>
      </c>
      <c r="AE37" s="40">
        <v>0</v>
      </c>
      <c r="AF37" s="46">
        <v>0</v>
      </c>
      <c r="AG37" s="63">
        <v>0</v>
      </c>
      <c r="AH37" s="40">
        <v>0</v>
      </c>
      <c r="AI37" s="40">
        <v>0</v>
      </c>
      <c r="AJ37" s="40">
        <v>0</v>
      </c>
      <c r="AK37" s="46">
        <v>0</v>
      </c>
      <c r="AL37" s="63">
        <v>0.003007693</v>
      </c>
      <c r="AM37" s="40">
        <v>0</v>
      </c>
      <c r="AN37" s="40">
        <v>0</v>
      </c>
      <c r="AO37" s="40">
        <v>0</v>
      </c>
      <c r="AP37" s="46">
        <v>0</v>
      </c>
      <c r="AQ37" s="63">
        <v>0</v>
      </c>
      <c r="AR37" s="45">
        <v>0</v>
      </c>
      <c r="AS37" s="40">
        <v>0</v>
      </c>
      <c r="AT37" s="40">
        <v>0</v>
      </c>
      <c r="AU37" s="46">
        <v>0</v>
      </c>
      <c r="AV37" s="63">
        <v>31.639479027</v>
      </c>
      <c r="AW37" s="40">
        <v>17.587485228</v>
      </c>
      <c r="AX37" s="40">
        <v>0</v>
      </c>
      <c r="AY37" s="40">
        <v>0</v>
      </c>
      <c r="AZ37" s="46">
        <v>119.073880747</v>
      </c>
      <c r="BA37" s="63">
        <v>0</v>
      </c>
      <c r="BB37" s="45">
        <v>0</v>
      </c>
      <c r="BC37" s="40">
        <v>0</v>
      </c>
      <c r="BD37" s="40">
        <v>0</v>
      </c>
      <c r="BE37" s="46">
        <v>0</v>
      </c>
      <c r="BF37" s="63">
        <v>8.591664522</v>
      </c>
      <c r="BG37" s="45">
        <v>11.158922637</v>
      </c>
      <c r="BH37" s="40">
        <v>0</v>
      </c>
      <c r="BI37" s="40">
        <v>0</v>
      </c>
      <c r="BJ37" s="46">
        <v>21.293864180052815</v>
      </c>
      <c r="BK37" s="108">
        <v>231.97764743005283</v>
      </c>
      <c r="BL37" s="86"/>
    </row>
    <row r="38" spans="1:64" ht="12.75">
      <c r="A38" s="31"/>
      <c r="B38" s="32" t="s">
        <v>81</v>
      </c>
      <c r="C38" s="98">
        <f aca="true" t="shared" si="3" ref="C38:AH38">SUM(C28:C37)</f>
        <v>0</v>
      </c>
      <c r="D38" s="72">
        <f t="shared" si="3"/>
        <v>1449.0088922070001</v>
      </c>
      <c r="E38" s="72">
        <f t="shared" si="3"/>
        <v>0</v>
      </c>
      <c r="F38" s="72">
        <f t="shared" si="3"/>
        <v>0</v>
      </c>
      <c r="G38" s="72">
        <f t="shared" si="3"/>
        <v>0</v>
      </c>
      <c r="H38" s="72">
        <f t="shared" si="3"/>
        <v>109.81676721499998</v>
      </c>
      <c r="I38" s="72">
        <f t="shared" si="3"/>
        <v>7536.515483364999</v>
      </c>
      <c r="J38" s="72">
        <f t="shared" si="3"/>
        <v>1121.615507992</v>
      </c>
      <c r="K38" s="72">
        <f t="shared" si="3"/>
        <v>6.677268993</v>
      </c>
      <c r="L38" s="72">
        <f t="shared" si="3"/>
        <v>2355.55076717</v>
      </c>
      <c r="M38" s="72">
        <f t="shared" si="3"/>
        <v>0</v>
      </c>
      <c r="N38" s="72">
        <f t="shared" si="3"/>
        <v>0</v>
      </c>
      <c r="O38" s="72">
        <f t="shared" si="3"/>
        <v>0</v>
      </c>
      <c r="P38" s="72">
        <f t="shared" si="3"/>
        <v>0</v>
      </c>
      <c r="Q38" s="72">
        <f t="shared" si="3"/>
        <v>0</v>
      </c>
      <c r="R38" s="72">
        <f t="shared" si="3"/>
        <v>43.727315014999995</v>
      </c>
      <c r="S38" s="72">
        <f t="shared" si="3"/>
        <v>120.734233462</v>
      </c>
      <c r="T38" s="72">
        <f t="shared" si="3"/>
        <v>60.2971728</v>
      </c>
      <c r="U38" s="72">
        <f t="shared" si="3"/>
        <v>0</v>
      </c>
      <c r="V38" s="72">
        <f t="shared" si="3"/>
        <v>162.846279042</v>
      </c>
      <c r="W38" s="72">
        <f t="shared" si="3"/>
        <v>0</v>
      </c>
      <c r="X38" s="72">
        <f t="shared" si="3"/>
        <v>0</v>
      </c>
      <c r="Y38" s="72">
        <f t="shared" si="3"/>
        <v>0</v>
      </c>
      <c r="Z38" s="72">
        <f t="shared" si="3"/>
        <v>0</v>
      </c>
      <c r="AA38" s="72">
        <f t="shared" si="3"/>
        <v>0</v>
      </c>
      <c r="AB38" s="72">
        <f t="shared" si="3"/>
        <v>0.080692374</v>
      </c>
      <c r="AC38" s="72">
        <f t="shared" si="3"/>
        <v>0.002327659</v>
      </c>
      <c r="AD38" s="72">
        <f t="shared" si="3"/>
        <v>0</v>
      </c>
      <c r="AE38" s="72">
        <f t="shared" si="3"/>
        <v>0</v>
      </c>
      <c r="AF38" s="72">
        <f t="shared" si="3"/>
        <v>0.117656941</v>
      </c>
      <c r="AG38" s="72">
        <f t="shared" si="3"/>
        <v>0</v>
      </c>
      <c r="AH38" s="72">
        <f t="shared" si="3"/>
        <v>0</v>
      </c>
      <c r="AI38" s="72">
        <f aca="true" t="shared" si="4" ref="AI38:BJ38">SUM(AI28:AI37)</f>
        <v>0</v>
      </c>
      <c r="AJ38" s="72">
        <f t="shared" si="4"/>
        <v>0</v>
      </c>
      <c r="AK38" s="72">
        <f t="shared" si="4"/>
        <v>0</v>
      </c>
      <c r="AL38" s="72">
        <f t="shared" si="4"/>
        <v>0.041629588</v>
      </c>
      <c r="AM38" s="72">
        <f t="shared" si="4"/>
        <v>0</v>
      </c>
      <c r="AN38" s="72">
        <f t="shared" si="4"/>
        <v>0</v>
      </c>
      <c r="AO38" s="72">
        <f t="shared" si="4"/>
        <v>0</v>
      </c>
      <c r="AP38" s="72">
        <f t="shared" si="4"/>
        <v>0.008463821</v>
      </c>
      <c r="AQ38" s="72">
        <f t="shared" si="4"/>
        <v>0</v>
      </c>
      <c r="AR38" s="72">
        <f t="shared" si="4"/>
        <v>0</v>
      </c>
      <c r="AS38" s="72">
        <f t="shared" si="4"/>
        <v>0</v>
      </c>
      <c r="AT38" s="72">
        <f t="shared" si="4"/>
        <v>0</v>
      </c>
      <c r="AU38" s="72">
        <f t="shared" si="4"/>
        <v>0</v>
      </c>
      <c r="AV38" s="72">
        <f t="shared" si="4"/>
        <v>445.864998904</v>
      </c>
      <c r="AW38" s="72">
        <f t="shared" si="4"/>
        <v>2894.769597482</v>
      </c>
      <c r="AX38" s="72">
        <f t="shared" si="4"/>
        <v>42.505205017</v>
      </c>
      <c r="AY38" s="72">
        <f t="shared" si="4"/>
        <v>0</v>
      </c>
      <c r="AZ38" s="72">
        <f t="shared" si="4"/>
        <v>3956.628726975</v>
      </c>
      <c r="BA38" s="72">
        <f t="shared" si="4"/>
        <v>0</v>
      </c>
      <c r="BB38" s="72">
        <f t="shared" si="4"/>
        <v>0</v>
      </c>
      <c r="BC38" s="72">
        <f t="shared" si="4"/>
        <v>0</v>
      </c>
      <c r="BD38" s="72">
        <f t="shared" si="4"/>
        <v>0</v>
      </c>
      <c r="BE38" s="72">
        <f t="shared" si="4"/>
        <v>0</v>
      </c>
      <c r="BF38" s="72">
        <f t="shared" si="4"/>
        <v>192.286072264</v>
      </c>
      <c r="BG38" s="72">
        <f t="shared" si="4"/>
        <v>270.30152076599995</v>
      </c>
      <c r="BH38" s="72">
        <f t="shared" si="4"/>
        <v>32.083533724</v>
      </c>
      <c r="BI38" s="72">
        <f t="shared" si="4"/>
        <v>0</v>
      </c>
      <c r="BJ38" s="72">
        <f t="shared" si="4"/>
        <v>507.96338977505286</v>
      </c>
      <c r="BK38" s="112">
        <f>SUM(BK28:BK37)</f>
        <v>21309.44350255105</v>
      </c>
      <c r="BL38" s="86"/>
    </row>
    <row r="39" spans="1:64" ht="12.75">
      <c r="A39" s="31"/>
      <c r="B39" s="33" t="s">
        <v>71</v>
      </c>
      <c r="C39" s="99">
        <f>+C38+C20+C15+C11</f>
        <v>0</v>
      </c>
      <c r="D39" s="64">
        <f>+D38+D20+D15+D11</f>
        <v>2201.0406035550004</v>
      </c>
      <c r="E39" s="64">
        <f>+E38+E20+E15+E11</f>
        <v>0</v>
      </c>
      <c r="F39" s="64">
        <f>+F38+F20+F15+F11</f>
        <v>0</v>
      </c>
      <c r="G39" s="65">
        <f>+G38+G20+G15+G11</f>
        <v>0</v>
      </c>
      <c r="H39" s="58">
        <f>+H38+H20+H15+H11</f>
        <v>246.29205168099998</v>
      </c>
      <c r="I39" s="64">
        <f>+I38+I20+I15+I11</f>
        <v>16488.328284403</v>
      </c>
      <c r="J39" s="64">
        <f>+J38+J20+J15+J11</f>
        <v>1510.8497185759998</v>
      </c>
      <c r="K39" s="64">
        <f>+K38+K20+K15+K11</f>
        <v>6.677268993</v>
      </c>
      <c r="L39" s="65">
        <f>+L38+L20+L15+L11</f>
        <v>3126.9470362180004</v>
      </c>
      <c r="M39" s="58">
        <f>+M38+M20+M15+M11</f>
        <v>0</v>
      </c>
      <c r="N39" s="64">
        <f>+N38+N20+N15+N11</f>
        <v>0</v>
      </c>
      <c r="O39" s="64">
        <f>+O38+O20+O15+O11</f>
        <v>0</v>
      </c>
      <c r="P39" s="64">
        <f>+P38+P20+P15+P11</f>
        <v>0</v>
      </c>
      <c r="Q39" s="65">
        <f>+Q38+Q20+Q15+Q11</f>
        <v>0</v>
      </c>
      <c r="R39" s="58">
        <f>+R38+R20+R15+R11</f>
        <v>101.677732368</v>
      </c>
      <c r="S39" s="64">
        <f>+S38+S20+S15+S11</f>
        <v>258.926275392</v>
      </c>
      <c r="T39" s="64">
        <f>+T38+T20+T15+T11</f>
        <v>69.038683127</v>
      </c>
      <c r="U39" s="64">
        <f>+U38+U20+U15+U11</f>
        <v>0</v>
      </c>
      <c r="V39" s="65">
        <f>+V38+V20+V15+V11</f>
        <v>263.207488151</v>
      </c>
      <c r="W39" s="58">
        <f>+W38+W20+W15+W11</f>
        <v>0</v>
      </c>
      <c r="X39" s="58">
        <f>+X38+X20+X15+X11</f>
        <v>0</v>
      </c>
      <c r="Y39" s="58">
        <f>+Y38+Y20+Y15+Y11</f>
        <v>0</v>
      </c>
      <c r="Z39" s="58">
        <f>+Z38+Z20+Z15+Z11</f>
        <v>0</v>
      </c>
      <c r="AA39" s="58">
        <f>+AA38+AA20+AA15+AA11</f>
        <v>0</v>
      </c>
      <c r="AB39" s="58">
        <f>+AB38+AB20+AB15+AB11</f>
        <v>0.160143331</v>
      </c>
      <c r="AC39" s="64">
        <f>+AC38+AC20+AC15+AC11</f>
        <v>1.6151502450000002</v>
      </c>
      <c r="AD39" s="64">
        <f>+AD38+AD20+AD15+AD11</f>
        <v>0</v>
      </c>
      <c r="AE39" s="64">
        <f>+AE38+AE20+AE15+AE11</f>
        <v>0</v>
      </c>
      <c r="AF39" s="65">
        <f>+AF38+AF20+AF15+AF11</f>
        <v>0.130561938</v>
      </c>
      <c r="AG39" s="58">
        <f>+AG38+AG20+AG15+AG11</f>
        <v>0</v>
      </c>
      <c r="AH39" s="64">
        <f>+AH38+AH20+AH15+AH11</f>
        <v>0</v>
      </c>
      <c r="AI39" s="64">
        <f>+AI38+AI20+AI15+AI11</f>
        <v>0</v>
      </c>
      <c r="AJ39" s="64">
        <f>+AJ38+AJ20+AJ15+AJ11</f>
        <v>0</v>
      </c>
      <c r="AK39" s="65">
        <f>+AK38+AK20+AK15+AK11</f>
        <v>0</v>
      </c>
      <c r="AL39" s="58">
        <f>+AL38+AL20+AL15+AL11</f>
        <v>0.052081185</v>
      </c>
      <c r="AM39" s="64">
        <f>+AM38+AM20+AM15+AM11</f>
        <v>0</v>
      </c>
      <c r="AN39" s="64">
        <f>+AN38+AN20+AN15+AN11</f>
        <v>0</v>
      </c>
      <c r="AO39" s="64">
        <f>+AO38+AO20+AO15+AO11</f>
        <v>0</v>
      </c>
      <c r="AP39" s="65">
        <f>+AP38+AP20+AP15+AP11</f>
        <v>0.031439347</v>
      </c>
      <c r="AQ39" s="58">
        <f>+AQ38+AQ20+AQ15+AQ11</f>
        <v>0</v>
      </c>
      <c r="AR39" s="64">
        <f>+AR38+AR20+AR15+AR11</f>
        <v>0.443575646</v>
      </c>
      <c r="AS39" s="64">
        <f>+AS38+AS20+AS15+AS11</f>
        <v>0</v>
      </c>
      <c r="AT39" s="64">
        <f>+AT38+AT20+AT15+AT11</f>
        <v>0</v>
      </c>
      <c r="AU39" s="65">
        <f>+AU38+AU20+AU15+AU11</f>
        <v>0</v>
      </c>
      <c r="AV39" s="58">
        <f>+AV38+AV20+AV15+AV11</f>
        <v>612.451437557</v>
      </c>
      <c r="AW39" s="64">
        <f>+AW38+AW20+AW15+AW11</f>
        <v>5106.622742832</v>
      </c>
      <c r="AX39" s="64">
        <f>+AX38+AX20+AX15+AX11</f>
        <v>61.726190231000004</v>
      </c>
      <c r="AY39" s="64">
        <f>+AY38+AY20+AY15+AY11</f>
        <v>0</v>
      </c>
      <c r="AZ39" s="65">
        <f>+AZ38+AZ20+AZ15+AZ11</f>
        <v>4961.89698737</v>
      </c>
      <c r="BA39" s="58">
        <f>+BA38+BA20+BA15+BA11</f>
        <v>0</v>
      </c>
      <c r="BB39" s="64">
        <f>+BB38+BB20+BB15+BB11</f>
        <v>0</v>
      </c>
      <c r="BC39" s="64">
        <f>+BC38+BC20+BC15+BC11</f>
        <v>0</v>
      </c>
      <c r="BD39" s="64">
        <f>+BD38+BD20+BD15+BD11</f>
        <v>0</v>
      </c>
      <c r="BE39" s="65">
        <f>+BE38+BE20+BE15+BE11</f>
        <v>0</v>
      </c>
      <c r="BF39" s="58">
        <f>+BF38+BF20+BF15+BF11</f>
        <v>259.797898287</v>
      </c>
      <c r="BG39" s="64">
        <f>+BG38+BG20+BG15+BG11</f>
        <v>346.3708452709999</v>
      </c>
      <c r="BH39" s="64">
        <f>+BH38+BH20+BH15+BH11</f>
        <v>39.442998955</v>
      </c>
      <c r="BI39" s="64">
        <f>+BI38+BI20+BI15+BI11</f>
        <v>0</v>
      </c>
      <c r="BJ39" s="65">
        <f>+BJ38+BJ20+BJ15+BJ11</f>
        <v>650.0365076890529</v>
      </c>
      <c r="BK39" s="112">
        <f>+BK38+BK20+BK15+BK11</f>
        <v>36313.76370234805</v>
      </c>
      <c r="BL39" s="86"/>
    </row>
    <row r="40" spans="1:64" ht="3.75" customHeight="1">
      <c r="A40" s="10"/>
      <c r="B40" s="1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30"/>
      <c r="BL40" s="86"/>
    </row>
    <row r="41" spans="1:64" ht="3.75" customHeight="1">
      <c r="A41" s="10"/>
      <c r="B41" s="19"/>
      <c r="C41" s="22"/>
      <c r="D41" s="28"/>
      <c r="E41" s="22"/>
      <c r="F41" s="22"/>
      <c r="G41" s="22"/>
      <c r="H41" s="22"/>
      <c r="I41" s="22"/>
      <c r="J41" s="22"/>
      <c r="K41" s="22"/>
      <c r="L41" s="22"/>
      <c r="M41" s="22"/>
      <c r="N41" s="28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8"/>
      <c r="AS41" s="22"/>
      <c r="AT41" s="22"/>
      <c r="AU41" s="22"/>
      <c r="AV41" s="22"/>
      <c r="AW41" s="22"/>
      <c r="AX41" s="22"/>
      <c r="AY41" s="22"/>
      <c r="AZ41" s="22"/>
      <c r="BA41" s="22"/>
      <c r="BB41" s="28"/>
      <c r="BC41" s="22"/>
      <c r="BD41" s="22"/>
      <c r="BE41" s="22"/>
      <c r="BF41" s="22"/>
      <c r="BG41" s="28"/>
      <c r="BH41" s="22"/>
      <c r="BI41" s="22"/>
      <c r="BJ41" s="22"/>
      <c r="BK41" s="24"/>
      <c r="BL41" s="86"/>
    </row>
    <row r="42" spans="1:64" ht="12.75">
      <c r="A42" s="10" t="s">
        <v>1</v>
      </c>
      <c r="B42" s="16" t="s">
        <v>7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30"/>
      <c r="BL42" s="86"/>
    </row>
    <row r="43" spans="1:252" s="3" customFormat="1" ht="12.75">
      <c r="A43" s="10" t="s">
        <v>67</v>
      </c>
      <c r="B43" s="21" t="s">
        <v>2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8"/>
      <c r="BL43" s="86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s="3" customFormat="1" ht="12.75">
      <c r="A44" s="10"/>
      <c r="B44" s="21" t="s">
        <v>146</v>
      </c>
      <c r="C44" s="100">
        <v>0</v>
      </c>
      <c r="D44" s="45">
        <v>1.49164846</v>
      </c>
      <c r="E44" s="68">
        <v>0</v>
      </c>
      <c r="F44" s="68">
        <v>0</v>
      </c>
      <c r="G44" s="69">
        <v>0</v>
      </c>
      <c r="H44" s="67">
        <v>1141.062993831</v>
      </c>
      <c r="I44" s="68">
        <v>0.62758719</v>
      </c>
      <c r="J44" s="68">
        <v>0</v>
      </c>
      <c r="K44" s="68">
        <v>0</v>
      </c>
      <c r="L44" s="69">
        <v>80.470091174</v>
      </c>
      <c r="M44" s="59">
        <v>0</v>
      </c>
      <c r="N44" s="60">
        <v>0</v>
      </c>
      <c r="O44" s="59">
        <v>0</v>
      </c>
      <c r="P44" s="59">
        <v>0</v>
      </c>
      <c r="Q44" s="59">
        <v>0</v>
      </c>
      <c r="R44" s="67">
        <v>724.369670706</v>
      </c>
      <c r="S44" s="68">
        <v>0.011715119</v>
      </c>
      <c r="T44" s="68">
        <v>0</v>
      </c>
      <c r="U44" s="68">
        <v>0</v>
      </c>
      <c r="V44" s="69">
        <v>21.856738337</v>
      </c>
      <c r="W44" s="67">
        <v>0</v>
      </c>
      <c r="X44" s="68">
        <v>0</v>
      </c>
      <c r="Y44" s="68">
        <v>0</v>
      </c>
      <c r="Z44" s="68">
        <v>0</v>
      </c>
      <c r="AA44" s="69">
        <v>0</v>
      </c>
      <c r="AB44" s="67">
        <v>3.507042113</v>
      </c>
      <c r="AC44" s="68">
        <v>0</v>
      </c>
      <c r="AD44" s="68">
        <v>0</v>
      </c>
      <c r="AE44" s="68">
        <v>0</v>
      </c>
      <c r="AF44" s="69">
        <v>0.079163597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67">
        <v>1.579165488</v>
      </c>
      <c r="AM44" s="68">
        <v>0</v>
      </c>
      <c r="AN44" s="68">
        <v>0</v>
      </c>
      <c r="AO44" s="68">
        <v>0</v>
      </c>
      <c r="AP44" s="69">
        <v>0.012881563</v>
      </c>
      <c r="AQ44" s="67">
        <v>0</v>
      </c>
      <c r="AR44" s="70">
        <v>0</v>
      </c>
      <c r="AS44" s="68">
        <v>0</v>
      </c>
      <c r="AT44" s="68">
        <v>0</v>
      </c>
      <c r="AU44" s="69">
        <v>0</v>
      </c>
      <c r="AV44" s="67">
        <v>4872.587339582</v>
      </c>
      <c r="AW44" s="68">
        <v>9.831236288</v>
      </c>
      <c r="AX44" s="68">
        <v>0</v>
      </c>
      <c r="AY44" s="68">
        <v>0</v>
      </c>
      <c r="AZ44" s="69">
        <v>682.715786457</v>
      </c>
      <c r="BA44" s="67">
        <v>0</v>
      </c>
      <c r="BB44" s="70">
        <v>0</v>
      </c>
      <c r="BC44" s="68">
        <v>0</v>
      </c>
      <c r="BD44" s="68">
        <v>0</v>
      </c>
      <c r="BE44" s="69">
        <v>0</v>
      </c>
      <c r="BF44" s="67">
        <v>2237.89603302</v>
      </c>
      <c r="BG44" s="70">
        <v>2.053292078</v>
      </c>
      <c r="BH44" s="68">
        <v>0</v>
      </c>
      <c r="BI44" s="68">
        <v>0</v>
      </c>
      <c r="BJ44" s="69">
        <v>162.28649466357675</v>
      </c>
      <c r="BK44" s="108">
        <v>9942.438879666577</v>
      </c>
      <c r="BL44" s="86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s="3" customFormat="1" ht="12.75">
      <c r="A45" s="31"/>
      <c r="B45" s="32" t="s">
        <v>76</v>
      </c>
      <c r="C45" s="43">
        <f>SUM(C44)</f>
        <v>0</v>
      </c>
      <c r="D45" s="62">
        <f>SUM(D44)</f>
        <v>1.49164846</v>
      </c>
      <c r="E45" s="62">
        <f aca="true" t="shared" si="5" ref="E45:BJ45">SUM(E44)</f>
        <v>0</v>
      </c>
      <c r="F45" s="62">
        <f t="shared" si="5"/>
        <v>0</v>
      </c>
      <c r="G45" s="61">
        <f t="shared" si="5"/>
        <v>0</v>
      </c>
      <c r="H45" s="42">
        <f t="shared" si="5"/>
        <v>1141.062993831</v>
      </c>
      <c r="I45" s="62">
        <f t="shared" si="5"/>
        <v>0.62758719</v>
      </c>
      <c r="J45" s="62">
        <f t="shared" si="5"/>
        <v>0</v>
      </c>
      <c r="K45" s="62">
        <f t="shared" si="5"/>
        <v>0</v>
      </c>
      <c r="L45" s="61">
        <f t="shared" si="5"/>
        <v>80.470091174</v>
      </c>
      <c r="M45" s="43">
        <f t="shared" si="5"/>
        <v>0</v>
      </c>
      <c r="N45" s="43">
        <f t="shared" si="5"/>
        <v>0</v>
      </c>
      <c r="O45" s="43">
        <f t="shared" si="5"/>
        <v>0</v>
      </c>
      <c r="P45" s="43">
        <f t="shared" si="5"/>
        <v>0</v>
      </c>
      <c r="Q45" s="66">
        <f t="shared" si="5"/>
        <v>0</v>
      </c>
      <c r="R45" s="42">
        <f t="shared" si="5"/>
        <v>724.369670706</v>
      </c>
      <c r="S45" s="62">
        <f t="shared" si="5"/>
        <v>0.011715119</v>
      </c>
      <c r="T45" s="62">
        <f t="shared" si="5"/>
        <v>0</v>
      </c>
      <c r="U45" s="62">
        <f t="shared" si="5"/>
        <v>0</v>
      </c>
      <c r="V45" s="61">
        <f t="shared" si="5"/>
        <v>21.856738337</v>
      </c>
      <c r="W45" s="42">
        <f t="shared" si="5"/>
        <v>0</v>
      </c>
      <c r="X45" s="62">
        <f t="shared" si="5"/>
        <v>0</v>
      </c>
      <c r="Y45" s="62">
        <f t="shared" si="5"/>
        <v>0</v>
      </c>
      <c r="Z45" s="62">
        <f t="shared" si="5"/>
        <v>0</v>
      </c>
      <c r="AA45" s="61">
        <f t="shared" si="5"/>
        <v>0</v>
      </c>
      <c r="AB45" s="42">
        <f t="shared" si="5"/>
        <v>3.507042113</v>
      </c>
      <c r="AC45" s="62">
        <f t="shared" si="5"/>
        <v>0</v>
      </c>
      <c r="AD45" s="62">
        <f t="shared" si="5"/>
        <v>0</v>
      </c>
      <c r="AE45" s="62">
        <f t="shared" si="5"/>
        <v>0</v>
      </c>
      <c r="AF45" s="61">
        <f t="shared" si="5"/>
        <v>0.079163597</v>
      </c>
      <c r="AG45" s="43">
        <f t="shared" si="5"/>
        <v>0</v>
      </c>
      <c r="AH45" s="43">
        <f t="shared" si="5"/>
        <v>0</v>
      </c>
      <c r="AI45" s="43">
        <f t="shared" si="5"/>
        <v>0</v>
      </c>
      <c r="AJ45" s="43">
        <f t="shared" si="5"/>
        <v>0</v>
      </c>
      <c r="AK45" s="66">
        <f t="shared" si="5"/>
        <v>0</v>
      </c>
      <c r="AL45" s="42">
        <f t="shared" si="5"/>
        <v>1.579165488</v>
      </c>
      <c r="AM45" s="62">
        <f t="shared" si="5"/>
        <v>0</v>
      </c>
      <c r="AN45" s="62">
        <f t="shared" si="5"/>
        <v>0</v>
      </c>
      <c r="AO45" s="62">
        <f t="shared" si="5"/>
        <v>0</v>
      </c>
      <c r="AP45" s="61">
        <f t="shared" si="5"/>
        <v>0.012881563</v>
      </c>
      <c r="AQ45" s="42">
        <f t="shared" si="5"/>
        <v>0</v>
      </c>
      <c r="AR45" s="62">
        <f t="shared" si="5"/>
        <v>0</v>
      </c>
      <c r="AS45" s="62">
        <f t="shared" si="5"/>
        <v>0</v>
      </c>
      <c r="AT45" s="62">
        <f t="shared" si="5"/>
        <v>0</v>
      </c>
      <c r="AU45" s="61">
        <f t="shared" si="5"/>
        <v>0</v>
      </c>
      <c r="AV45" s="42">
        <f t="shared" si="5"/>
        <v>4872.587339582</v>
      </c>
      <c r="AW45" s="62">
        <f t="shared" si="5"/>
        <v>9.831236288</v>
      </c>
      <c r="AX45" s="62">
        <f t="shared" si="5"/>
        <v>0</v>
      </c>
      <c r="AY45" s="62">
        <f t="shared" si="5"/>
        <v>0</v>
      </c>
      <c r="AZ45" s="61">
        <f t="shared" si="5"/>
        <v>682.715786457</v>
      </c>
      <c r="BA45" s="42">
        <f t="shared" si="5"/>
        <v>0</v>
      </c>
      <c r="BB45" s="62">
        <f t="shared" si="5"/>
        <v>0</v>
      </c>
      <c r="BC45" s="62">
        <f t="shared" si="5"/>
        <v>0</v>
      </c>
      <c r="BD45" s="62">
        <f t="shared" si="5"/>
        <v>0</v>
      </c>
      <c r="BE45" s="61">
        <f t="shared" si="5"/>
        <v>0</v>
      </c>
      <c r="BF45" s="42">
        <f t="shared" si="5"/>
        <v>2237.89603302</v>
      </c>
      <c r="BG45" s="62">
        <f t="shared" si="5"/>
        <v>2.053292078</v>
      </c>
      <c r="BH45" s="62">
        <f t="shared" si="5"/>
        <v>0</v>
      </c>
      <c r="BI45" s="62">
        <f t="shared" si="5"/>
        <v>0</v>
      </c>
      <c r="BJ45" s="61">
        <f t="shared" si="5"/>
        <v>162.28649466357675</v>
      </c>
      <c r="BK45" s="113">
        <f>SUM(BK44:BK44)</f>
        <v>9942.438879666577</v>
      </c>
      <c r="BL45" s="86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64" ht="12.75">
      <c r="A46" s="10" t="s">
        <v>68</v>
      </c>
      <c r="B46" s="17" t="s">
        <v>15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4"/>
      <c r="BL46" s="86"/>
    </row>
    <row r="47" spans="1:64" ht="12.75">
      <c r="A47" s="10"/>
      <c r="B47" s="21" t="s">
        <v>110</v>
      </c>
      <c r="C47" s="47">
        <v>0</v>
      </c>
      <c r="D47" s="45">
        <v>0.877290323</v>
      </c>
      <c r="E47" s="40">
        <v>0</v>
      </c>
      <c r="F47" s="40">
        <v>0</v>
      </c>
      <c r="G47" s="46">
        <v>0</v>
      </c>
      <c r="H47" s="63">
        <v>5.372889552</v>
      </c>
      <c r="I47" s="40">
        <v>12.603653596</v>
      </c>
      <c r="J47" s="40">
        <v>0</v>
      </c>
      <c r="K47" s="40">
        <v>0</v>
      </c>
      <c r="L47" s="46">
        <v>15.889760083</v>
      </c>
      <c r="M47" s="63">
        <v>0</v>
      </c>
      <c r="N47" s="45">
        <v>0</v>
      </c>
      <c r="O47" s="40">
        <v>0</v>
      </c>
      <c r="P47" s="40">
        <v>0</v>
      </c>
      <c r="Q47" s="46">
        <v>0</v>
      </c>
      <c r="R47" s="63">
        <v>2.509150055</v>
      </c>
      <c r="S47" s="40">
        <v>1.550624904</v>
      </c>
      <c r="T47" s="40">
        <v>0</v>
      </c>
      <c r="U47" s="40">
        <v>0</v>
      </c>
      <c r="V47" s="46">
        <v>1.01183683</v>
      </c>
      <c r="W47" s="63">
        <v>0</v>
      </c>
      <c r="X47" s="40">
        <v>0</v>
      </c>
      <c r="Y47" s="40">
        <v>0</v>
      </c>
      <c r="Z47" s="40">
        <v>0</v>
      </c>
      <c r="AA47" s="46">
        <v>0</v>
      </c>
      <c r="AB47" s="63">
        <v>0</v>
      </c>
      <c r="AC47" s="40">
        <v>0</v>
      </c>
      <c r="AD47" s="40">
        <v>0</v>
      </c>
      <c r="AE47" s="40">
        <v>0</v>
      </c>
      <c r="AF47" s="46">
        <v>0</v>
      </c>
      <c r="AG47" s="63">
        <v>0</v>
      </c>
      <c r="AH47" s="40">
        <v>0</v>
      </c>
      <c r="AI47" s="40">
        <v>0</v>
      </c>
      <c r="AJ47" s="40">
        <v>0</v>
      </c>
      <c r="AK47" s="46">
        <v>0</v>
      </c>
      <c r="AL47" s="63">
        <v>0.000837034</v>
      </c>
      <c r="AM47" s="40">
        <v>0</v>
      </c>
      <c r="AN47" s="40">
        <v>0</v>
      </c>
      <c r="AO47" s="40">
        <v>0</v>
      </c>
      <c r="AP47" s="46">
        <v>0</v>
      </c>
      <c r="AQ47" s="63">
        <v>0</v>
      </c>
      <c r="AR47" s="45">
        <v>0</v>
      </c>
      <c r="AS47" s="40">
        <v>0</v>
      </c>
      <c r="AT47" s="40">
        <v>0</v>
      </c>
      <c r="AU47" s="46">
        <v>0</v>
      </c>
      <c r="AV47" s="63">
        <v>50.226613748</v>
      </c>
      <c r="AW47" s="40">
        <v>50.944387135</v>
      </c>
      <c r="AX47" s="40">
        <v>0</v>
      </c>
      <c r="AY47" s="40">
        <v>0</v>
      </c>
      <c r="AZ47" s="46">
        <v>199.61972788</v>
      </c>
      <c r="BA47" s="63">
        <v>0</v>
      </c>
      <c r="BB47" s="45">
        <v>0</v>
      </c>
      <c r="BC47" s="40">
        <v>0</v>
      </c>
      <c r="BD47" s="40">
        <v>0</v>
      </c>
      <c r="BE47" s="46">
        <v>0</v>
      </c>
      <c r="BF47" s="63">
        <v>15.686247458</v>
      </c>
      <c r="BG47" s="45">
        <v>2.283149452</v>
      </c>
      <c r="BH47" s="40">
        <v>0</v>
      </c>
      <c r="BI47" s="40">
        <v>0</v>
      </c>
      <c r="BJ47" s="46">
        <v>28.100493316</v>
      </c>
      <c r="BK47" s="108">
        <v>386.676661366</v>
      </c>
      <c r="BL47" s="86"/>
    </row>
    <row r="48" spans="1:64" ht="12.75">
      <c r="A48" s="10"/>
      <c r="B48" s="21" t="s">
        <v>130</v>
      </c>
      <c r="C48" s="47">
        <v>0</v>
      </c>
      <c r="D48" s="45">
        <v>1.209490323</v>
      </c>
      <c r="E48" s="40">
        <v>0</v>
      </c>
      <c r="F48" s="40">
        <v>0</v>
      </c>
      <c r="G48" s="46">
        <v>0</v>
      </c>
      <c r="H48" s="63">
        <v>92.55757407</v>
      </c>
      <c r="I48" s="40">
        <v>41.77985986</v>
      </c>
      <c r="J48" s="40">
        <v>0</v>
      </c>
      <c r="K48" s="40">
        <v>0</v>
      </c>
      <c r="L48" s="46">
        <v>162.131780642</v>
      </c>
      <c r="M48" s="63">
        <v>0</v>
      </c>
      <c r="N48" s="45">
        <v>0</v>
      </c>
      <c r="O48" s="40">
        <v>0</v>
      </c>
      <c r="P48" s="40">
        <v>0</v>
      </c>
      <c r="Q48" s="46">
        <v>0</v>
      </c>
      <c r="R48" s="63">
        <v>42.546119285</v>
      </c>
      <c r="S48" s="40">
        <v>1.742274767</v>
      </c>
      <c r="T48" s="40">
        <v>0</v>
      </c>
      <c r="U48" s="40">
        <v>0</v>
      </c>
      <c r="V48" s="46">
        <v>11.876288654</v>
      </c>
      <c r="W48" s="63">
        <v>0</v>
      </c>
      <c r="X48" s="40">
        <v>0</v>
      </c>
      <c r="Y48" s="40">
        <v>0</v>
      </c>
      <c r="Z48" s="40">
        <v>0</v>
      </c>
      <c r="AA48" s="46">
        <v>0</v>
      </c>
      <c r="AB48" s="63">
        <v>0.036909647</v>
      </c>
      <c r="AC48" s="40">
        <v>0</v>
      </c>
      <c r="AD48" s="40">
        <v>0</v>
      </c>
      <c r="AE48" s="40">
        <v>0</v>
      </c>
      <c r="AF48" s="46">
        <v>0</v>
      </c>
      <c r="AG48" s="63">
        <v>0</v>
      </c>
      <c r="AH48" s="40">
        <v>0</v>
      </c>
      <c r="AI48" s="40">
        <v>0</v>
      </c>
      <c r="AJ48" s="40">
        <v>0</v>
      </c>
      <c r="AK48" s="46">
        <v>0</v>
      </c>
      <c r="AL48" s="63">
        <v>0.027038271</v>
      </c>
      <c r="AM48" s="40">
        <v>0</v>
      </c>
      <c r="AN48" s="40">
        <v>0</v>
      </c>
      <c r="AO48" s="40">
        <v>0</v>
      </c>
      <c r="AP48" s="46">
        <v>0</v>
      </c>
      <c r="AQ48" s="63">
        <v>0</v>
      </c>
      <c r="AR48" s="45">
        <v>0</v>
      </c>
      <c r="AS48" s="40">
        <v>0</v>
      </c>
      <c r="AT48" s="40">
        <v>0</v>
      </c>
      <c r="AU48" s="46">
        <v>0</v>
      </c>
      <c r="AV48" s="63">
        <v>279.106264554</v>
      </c>
      <c r="AW48" s="40">
        <v>113.640235092</v>
      </c>
      <c r="AX48" s="40">
        <v>0</v>
      </c>
      <c r="AY48" s="40">
        <v>0</v>
      </c>
      <c r="AZ48" s="46">
        <v>506.086740796</v>
      </c>
      <c r="BA48" s="63">
        <v>0</v>
      </c>
      <c r="BB48" s="45">
        <v>0</v>
      </c>
      <c r="BC48" s="40">
        <v>0</v>
      </c>
      <c r="BD48" s="40">
        <v>0</v>
      </c>
      <c r="BE48" s="46">
        <v>0</v>
      </c>
      <c r="BF48" s="63">
        <v>111.601890412</v>
      </c>
      <c r="BG48" s="45">
        <v>8.104581775</v>
      </c>
      <c r="BH48" s="40">
        <v>0</v>
      </c>
      <c r="BI48" s="40">
        <v>0</v>
      </c>
      <c r="BJ48" s="46">
        <v>86.182362336</v>
      </c>
      <c r="BK48" s="108">
        <v>1458.629410484</v>
      </c>
      <c r="BL48" s="86"/>
    </row>
    <row r="49" spans="1:64" ht="12.75">
      <c r="A49" s="10"/>
      <c r="B49" s="21" t="s">
        <v>128</v>
      </c>
      <c r="C49" s="47">
        <v>0</v>
      </c>
      <c r="D49" s="45">
        <v>0.847618065</v>
      </c>
      <c r="E49" s="40">
        <v>0</v>
      </c>
      <c r="F49" s="40">
        <v>0</v>
      </c>
      <c r="G49" s="46">
        <v>0</v>
      </c>
      <c r="H49" s="63">
        <v>22.295237793</v>
      </c>
      <c r="I49" s="40">
        <v>1.468865285</v>
      </c>
      <c r="J49" s="40">
        <v>0</v>
      </c>
      <c r="K49" s="40">
        <v>0</v>
      </c>
      <c r="L49" s="46">
        <v>42.584145995</v>
      </c>
      <c r="M49" s="63">
        <v>0</v>
      </c>
      <c r="N49" s="45">
        <v>0</v>
      </c>
      <c r="O49" s="40">
        <v>0</v>
      </c>
      <c r="P49" s="40">
        <v>0</v>
      </c>
      <c r="Q49" s="46">
        <v>0</v>
      </c>
      <c r="R49" s="63">
        <v>10.165612795</v>
      </c>
      <c r="S49" s="40">
        <v>0.098388291</v>
      </c>
      <c r="T49" s="40">
        <v>0</v>
      </c>
      <c r="U49" s="40">
        <v>0</v>
      </c>
      <c r="V49" s="46">
        <v>4.07795957</v>
      </c>
      <c r="W49" s="63">
        <v>0</v>
      </c>
      <c r="X49" s="40">
        <v>0</v>
      </c>
      <c r="Y49" s="40">
        <v>0</v>
      </c>
      <c r="Z49" s="40">
        <v>0</v>
      </c>
      <c r="AA49" s="46">
        <v>0</v>
      </c>
      <c r="AB49" s="63">
        <v>0</v>
      </c>
      <c r="AC49" s="40">
        <v>0</v>
      </c>
      <c r="AD49" s="40">
        <v>0</v>
      </c>
      <c r="AE49" s="40">
        <v>0</v>
      </c>
      <c r="AF49" s="46">
        <v>0</v>
      </c>
      <c r="AG49" s="63">
        <v>0</v>
      </c>
      <c r="AH49" s="40">
        <v>0</v>
      </c>
      <c r="AI49" s="40">
        <v>0</v>
      </c>
      <c r="AJ49" s="40">
        <v>0</v>
      </c>
      <c r="AK49" s="46">
        <v>0</v>
      </c>
      <c r="AL49" s="63">
        <v>0</v>
      </c>
      <c r="AM49" s="40">
        <v>0</v>
      </c>
      <c r="AN49" s="40">
        <v>0</v>
      </c>
      <c r="AO49" s="40">
        <v>0</v>
      </c>
      <c r="AP49" s="46">
        <v>0</v>
      </c>
      <c r="AQ49" s="63">
        <v>0</v>
      </c>
      <c r="AR49" s="45">
        <v>0</v>
      </c>
      <c r="AS49" s="40">
        <v>0</v>
      </c>
      <c r="AT49" s="40">
        <v>0</v>
      </c>
      <c r="AU49" s="46">
        <v>0</v>
      </c>
      <c r="AV49" s="63">
        <v>15.44938143</v>
      </c>
      <c r="AW49" s="40">
        <v>3.845687976</v>
      </c>
      <c r="AX49" s="40">
        <v>0</v>
      </c>
      <c r="AY49" s="40">
        <v>0</v>
      </c>
      <c r="AZ49" s="46">
        <v>20.004541351</v>
      </c>
      <c r="BA49" s="63">
        <v>0</v>
      </c>
      <c r="BB49" s="45">
        <v>0</v>
      </c>
      <c r="BC49" s="40">
        <v>0</v>
      </c>
      <c r="BD49" s="40">
        <v>0</v>
      </c>
      <c r="BE49" s="46">
        <v>0</v>
      </c>
      <c r="BF49" s="63">
        <v>5.540567106</v>
      </c>
      <c r="BG49" s="45">
        <v>0.125385857</v>
      </c>
      <c r="BH49" s="40">
        <v>0</v>
      </c>
      <c r="BI49" s="40">
        <v>0</v>
      </c>
      <c r="BJ49" s="46">
        <v>2.162882267</v>
      </c>
      <c r="BK49" s="108">
        <v>128.666273781</v>
      </c>
      <c r="BL49" s="86"/>
    </row>
    <row r="50" spans="1:64" ht="12.75">
      <c r="A50" s="10"/>
      <c r="B50" s="21" t="s">
        <v>147</v>
      </c>
      <c r="C50" s="47">
        <v>0</v>
      </c>
      <c r="D50" s="45">
        <v>52.883851647</v>
      </c>
      <c r="E50" s="40">
        <v>0</v>
      </c>
      <c r="F50" s="40">
        <v>0</v>
      </c>
      <c r="G50" s="46">
        <v>0</v>
      </c>
      <c r="H50" s="63">
        <v>16.241398537</v>
      </c>
      <c r="I50" s="40">
        <v>20.071942958</v>
      </c>
      <c r="J50" s="40">
        <v>0</v>
      </c>
      <c r="K50" s="40">
        <v>0</v>
      </c>
      <c r="L50" s="46">
        <v>88.192694546</v>
      </c>
      <c r="M50" s="63">
        <v>0</v>
      </c>
      <c r="N50" s="45">
        <v>0</v>
      </c>
      <c r="O50" s="40">
        <v>0</v>
      </c>
      <c r="P50" s="40">
        <v>0</v>
      </c>
      <c r="Q50" s="46">
        <v>0</v>
      </c>
      <c r="R50" s="63">
        <v>8.446232262</v>
      </c>
      <c r="S50" s="40">
        <v>5.621968183</v>
      </c>
      <c r="T50" s="40">
        <v>0</v>
      </c>
      <c r="U50" s="40">
        <v>0</v>
      </c>
      <c r="V50" s="46">
        <v>6.103011496</v>
      </c>
      <c r="W50" s="63">
        <v>0</v>
      </c>
      <c r="X50" s="40">
        <v>0</v>
      </c>
      <c r="Y50" s="40">
        <v>0</v>
      </c>
      <c r="Z50" s="40">
        <v>0</v>
      </c>
      <c r="AA50" s="46">
        <v>0</v>
      </c>
      <c r="AB50" s="63">
        <v>0.043907186</v>
      </c>
      <c r="AC50" s="40">
        <v>0</v>
      </c>
      <c r="AD50" s="40">
        <v>0</v>
      </c>
      <c r="AE50" s="40">
        <v>0</v>
      </c>
      <c r="AF50" s="46">
        <v>0.010396102</v>
      </c>
      <c r="AG50" s="63">
        <v>0</v>
      </c>
      <c r="AH50" s="40">
        <v>0</v>
      </c>
      <c r="AI50" s="40">
        <v>0</v>
      </c>
      <c r="AJ50" s="40">
        <v>0</v>
      </c>
      <c r="AK50" s="46">
        <v>0</v>
      </c>
      <c r="AL50" s="63">
        <v>0.014623467</v>
      </c>
      <c r="AM50" s="40">
        <v>0</v>
      </c>
      <c r="AN50" s="40">
        <v>0</v>
      </c>
      <c r="AO50" s="40">
        <v>0</v>
      </c>
      <c r="AP50" s="46">
        <v>0</v>
      </c>
      <c r="AQ50" s="63">
        <v>0</v>
      </c>
      <c r="AR50" s="45">
        <v>0.144762703</v>
      </c>
      <c r="AS50" s="40">
        <v>0</v>
      </c>
      <c r="AT50" s="40">
        <v>0</v>
      </c>
      <c r="AU50" s="46">
        <v>0</v>
      </c>
      <c r="AV50" s="63">
        <v>73.492627201</v>
      </c>
      <c r="AW50" s="40">
        <v>27.184901396</v>
      </c>
      <c r="AX50" s="40">
        <v>0.00801694</v>
      </c>
      <c r="AY50" s="40">
        <v>0</v>
      </c>
      <c r="AZ50" s="46">
        <v>183.086413054</v>
      </c>
      <c r="BA50" s="63">
        <v>0</v>
      </c>
      <c r="BB50" s="45">
        <v>0</v>
      </c>
      <c r="BC50" s="40">
        <v>0</v>
      </c>
      <c r="BD50" s="40">
        <v>0</v>
      </c>
      <c r="BE50" s="46">
        <v>0</v>
      </c>
      <c r="BF50" s="63">
        <v>31.330238572</v>
      </c>
      <c r="BG50" s="45">
        <v>26.006920402</v>
      </c>
      <c r="BH50" s="40">
        <v>0</v>
      </c>
      <c r="BI50" s="40">
        <v>0</v>
      </c>
      <c r="BJ50" s="46">
        <v>30.113874999</v>
      </c>
      <c r="BK50" s="108">
        <v>568.997781651</v>
      </c>
      <c r="BL50" s="86"/>
    </row>
    <row r="51" spans="1:64" ht="12.75">
      <c r="A51" s="10"/>
      <c r="B51" s="107" t="s">
        <v>106</v>
      </c>
      <c r="C51" s="47">
        <v>0</v>
      </c>
      <c r="D51" s="45">
        <v>413.070131008</v>
      </c>
      <c r="E51" s="40">
        <v>0</v>
      </c>
      <c r="F51" s="40">
        <v>0</v>
      </c>
      <c r="G51" s="46">
        <v>0</v>
      </c>
      <c r="H51" s="63">
        <v>10.416430436</v>
      </c>
      <c r="I51" s="40">
        <v>319.860417377</v>
      </c>
      <c r="J51" s="40">
        <v>0</v>
      </c>
      <c r="K51" s="40">
        <v>0</v>
      </c>
      <c r="L51" s="46">
        <v>518.858755113</v>
      </c>
      <c r="M51" s="63">
        <v>0</v>
      </c>
      <c r="N51" s="45">
        <v>0</v>
      </c>
      <c r="O51" s="40">
        <v>0</v>
      </c>
      <c r="P51" s="40">
        <v>0</v>
      </c>
      <c r="Q51" s="46">
        <v>0</v>
      </c>
      <c r="R51" s="63">
        <v>2.394174446</v>
      </c>
      <c r="S51" s="40">
        <v>29.300125094</v>
      </c>
      <c r="T51" s="40">
        <v>0</v>
      </c>
      <c r="U51" s="40">
        <v>0</v>
      </c>
      <c r="V51" s="46">
        <v>27.903039937</v>
      </c>
      <c r="W51" s="63">
        <v>0</v>
      </c>
      <c r="X51" s="40">
        <v>0</v>
      </c>
      <c r="Y51" s="40">
        <v>0</v>
      </c>
      <c r="Z51" s="40">
        <v>0</v>
      </c>
      <c r="AA51" s="46">
        <v>0</v>
      </c>
      <c r="AB51" s="63">
        <v>0</v>
      </c>
      <c r="AC51" s="40">
        <v>0</v>
      </c>
      <c r="AD51" s="40">
        <v>0</v>
      </c>
      <c r="AE51" s="40">
        <v>0</v>
      </c>
      <c r="AF51" s="46">
        <v>0</v>
      </c>
      <c r="AG51" s="63">
        <v>0</v>
      </c>
      <c r="AH51" s="40">
        <v>0</v>
      </c>
      <c r="AI51" s="40">
        <v>0</v>
      </c>
      <c r="AJ51" s="40">
        <v>0</v>
      </c>
      <c r="AK51" s="46">
        <v>0</v>
      </c>
      <c r="AL51" s="63">
        <v>0</v>
      </c>
      <c r="AM51" s="40">
        <v>0</v>
      </c>
      <c r="AN51" s="40">
        <v>0</v>
      </c>
      <c r="AO51" s="40">
        <v>0</v>
      </c>
      <c r="AP51" s="46">
        <v>0</v>
      </c>
      <c r="AQ51" s="63">
        <v>0</v>
      </c>
      <c r="AR51" s="45">
        <v>0</v>
      </c>
      <c r="AS51" s="40">
        <v>0</v>
      </c>
      <c r="AT51" s="40">
        <v>0</v>
      </c>
      <c r="AU51" s="46">
        <v>0</v>
      </c>
      <c r="AV51" s="63">
        <v>29.608843677</v>
      </c>
      <c r="AW51" s="40">
        <v>140.86215912</v>
      </c>
      <c r="AX51" s="40">
        <v>0</v>
      </c>
      <c r="AY51" s="40">
        <v>0</v>
      </c>
      <c r="AZ51" s="46">
        <v>296.765606664</v>
      </c>
      <c r="BA51" s="63">
        <v>0</v>
      </c>
      <c r="BB51" s="45">
        <v>0</v>
      </c>
      <c r="BC51" s="40">
        <v>0</v>
      </c>
      <c r="BD51" s="40">
        <v>0</v>
      </c>
      <c r="BE51" s="46">
        <v>0</v>
      </c>
      <c r="BF51" s="63">
        <v>9.714904401</v>
      </c>
      <c r="BG51" s="45">
        <v>43.305873784</v>
      </c>
      <c r="BH51" s="40">
        <v>0</v>
      </c>
      <c r="BI51" s="40">
        <v>0</v>
      </c>
      <c r="BJ51" s="46">
        <v>36.123093343</v>
      </c>
      <c r="BK51" s="108">
        <v>1878.1835544</v>
      </c>
      <c r="BL51" s="86"/>
    </row>
    <row r="52" spans="1:64" ht="12.75">
      <c r="A52" s="10"/>
      <c r="B52" s="21" t="s">
        <v>129</v>
      </c>
      <c r="C52" s="47">
        <v>0</v>
      </c>
      <c r="D52" s="45">
        <v>10.097546011</v>
      </c>
      <c r="E52" s="40">
        <v>0</v>
      </c>
      <c r="F52" s="40">
        <v>0</v>
      </c>
      <c r="G52" s="46">
        <v>0</v>
      </c>
      <c r="H52" s="63">
        <v>22.528722317</v>
      </c>
      <c r="I52" s="40">
        <v>3.639326024</v>
      </c>
      <c r="J52" s="40">
        <v>0</v>
      </c>
      <c r="K52" s="40">
        <v>0</v>
      </c>
      <c r="L52" s="46">
        <v>55.135504775</v>
      </c>
      <c r="M52" s="63">
        <v>0</v>
      </c>
      <c r="N52" s="45">
        <v>0</v>
      </c>
      <c r="O52" s="40">
        <v>0</v>
      </c>
      <c r="P52" s="40">
        <v>0</v>
      </c>
      <c r="Q52" s="46">
        <v>0</v>
      </c>
      <c r="R52" s="63">
        <v>8.627830665</v>
      </c>
      <c r="S52" s="40">
        <v>0.133314297</v>
      </c>
      <c r="T52" s="40">
        <v>0</v>
      </c>
      <c r="U52" s="40">
        <v>0</v>
      </c>
      <c r="V52" s="46">
        <v>3.328308675</v>
      </c>
      <c r="W52" s="63">
        <v>0</v>
      </c>
      <c r="X52" s="40">
        <v>0</v>
      </c>
      <c r="Y52" s="40">
        <v>0</v>
      </c>
      <c r="Z52" s="40">
        <v>0</v>
      </c>
      <c r="AA52" s="46">
        <v>0</v>
      </c>
      <c r="AB52" s="63">
        <v>0.001883304</v>
      </c>
      <c r="AC52" s="40">
        <v>0</v>
      </c>
      <c r="AD52" s="40">
        <v>0</v>
      </c>
      <c r="AE52" s="40">
        <v>0</v>
      </c>
      <c r="AF52" s="46">
        <v>0</v>
      </c>
      <c r="AG52" s="63">
        <v>0</v>
      </c>
      <c r="AH52" s="40">
        <v>0</v>
      </c>
      <c r="AI52" s="40">
        <v>0</v>
      </c>
      <c r="AJ52" s="40">
        <v>0</v>
      </c>
      <c r="AK52" s="46">
        <v>0</v>
      </c>
      <c r="AL52" s="63">
        <v>0.000693351</v>
      </c>
      <c r="AM52" s="40">
        <v>0</v>
      </c>
      <c r="AN52" s="40">
        <v>0</v>
      </c>
      <c r="AO52" s="40">
        <v>0</v>
      </c>
      <c r="AP52" s="46">
        <v>0</v>
      </c>
      <c r="AQ52" s="63">
        <v>0</v>
      </c>
      <c r="AR52" s="45">
        <v>0</v>
      </c>
      <c r="AS52" s="40">
        <v>0</v>
      </c>
      <c r="AT52" s="40">
        <v>0</v>
      </c>
      <c r="AU52" s="46">
        <v>0</v>
      </c>
      <c r="AV52" s="63">
        <v>12.167549889</v>
      </c>
      <c r="AW52" s="40">
        <v>10.536443017</v>
      </c>
      <c r="AX52" s="40">
        <v>0</v>
      </c>
      <c r="AY52" s="40">
        <v>0</v>
      </c>
      <c r="AZ52" s="46">
        <v>23.555718812</v>
      </c>
      <c r="BA52" s="63">
        <v>0</v>
      </c>
      <c r="BB52" s="45">
        <v>0</v>
      </c>
      <c r="BC52" s="40">
        <v>0</v>
      </c>
      <c r="BD52" s="40">
        <v>0</v>
      </c>
      <c r="BE52" s="46">
        <v>0</v>
      </c>
      <c r="BF52" s="63">
        <v>3.664921316</v>
      </c>
      <c r="BG52" s="45">
        <v>0.620642593</v>
      </c>
      <c r="BH52" s="40">
        <v>0</v>
      </c>
      <c r="BI52" s="40">
        <v>0</v>
      </c>
      <c r="BJ52" s="46">
        <v>3.140275895</v>
      </c>
      <c r="BK52" s="108">
        <v>157.178680941</v>
      </c>
      <c r="BL52" s="86"/>
    </row>
    <row r="53" spans="1:64" ht="12.75">
      <c r="A53" s="10"/>
      <c r="B53" s="21" t="s">
        <v>116</v>
      </c>
      <c r="C53" s="47">
        <v>0</v>
      </c>
      <c r="D53" s="45">
        <v>1.02812047</v>
      </c>
      <c r="E53" s="40">
        <v>0</v>
      </c>
      <c r="F53" s="40">
        <v>0</v>
      </c>
      <c r="G53" s="46">
        <v>0</v>
      </c>
      <c r="H53" s="63">
        <v>142.049013125</v>
      </c>
      <c r="I53" s="40">
        <v>20.899335871</v>
      </c>
      <c r="J53" s="40">
        <v>0</v>
      </c>
      <c r="K53" s="40">
        <v>0</v>
      </c>
      <c r="L53" s="46">
        <v>72.555213153</v>
      </c>
      <c r="M53" s="63">
        <v>0</v>
      </c>
      <c r="N53" s="45">
        <v>0</v>
      </c>
      <c r="O53" s="40">
        <v>0</v>
      </c>
      <c r="P53" s="40">
        <v>0</v>
      </c>
      <c r="Q53" s="46">
        <v>0</v>
      </c>
      <c r="R53" s="63">
        <v>44.134065815</v>
      </c>
      <c r="S53" s="40">
        <v>0.08685252</v>
      </c>
      <c r="T53" s="40">
        <v>0</v>
      </c>
      <c r="U53" s="40">
        <v>0</v>
      </c>
      <c r="V53" s="46">
        <v>8.083573977</v>
      </c>
      <c r="W53" s="63">
        <v>0</v>
      </c>
      <c r="X53" s="40">
        <v>0</v>
      </c>
      <c r="Y53" s="40">
        <v>0</v>
      </c>
      <c r="Z53" s="40">
        <v>0</v>
      </c>
      <c r="AA53" s="46">
        <v>0</v>
      </c>
      <c r="AB53" s="63">
        <v>1.018292884</v>
      </c>
      <c r="AC53" s="40">
        <v>0</v>
      </c>
      <c r="AD53" s="40">
        <v>0</v>
      </c>
      <c r="AE53" s="40">
        <v>0</v>
      </c>
      <c r="AF53" s="46">
        <v>0.001777626</v>
      </c>
      <c r="AG53" s="63">
        <v>0</v>
      </c>
      <c r="AH53" s="40">
        <v>0</v>
      </c>
      <c r="AI53" s="40">
        <v>0</v>
      </c>
      <c r="AJ53" s="40">
        <v>0</v>
      </c>
      <c r="AK53" s="46">
        <v>0</v>
      </c>
      <c r="AL53" s="63">
        <v>0.330902905</v>
      </c>
      <c r="AM53" s="40">
        <v>0</v>
      </c>
      <c r="AN53" s="40">
        <v>0</v>
      </c>
      <c r="AO53" s="40">
        <v>0</v>
      </c>
      <c r="AP53" s="46">
        <v>0.039475749</v>
      </c>
      <c r="AQ53" s="63">
        <v>0.044030815</v>
      </c>
      <c r="AR53" s="45">
        <v>0</v>
      </c>
      <c r="AS53" s="40">
        <v>0</v>
      </c>
      <c r="AT53" s="40">
        <v>0</v>
      </c>
      <c r="AU53" s="46">
        <v>0</v>
      </c>
      <c r="AV53" s="63">
        <v>1439.578960547</v>
      </c>
      <c r="AW53" s="40">
        <v>91.135037387</v>
      </c>
      <c r="AX53" s="40">
        <v>0.120746777</v>
      </c>
      <c r="AY53" s="40">
        <v>0</v>
      </c>
      <c r="AZ53" s="46">
        <v>719.770428046</v>
      </c>
      <c r="BA53" s="63">
        <v>0</v>
      </c>
      <c r="BB53" s="45">
        <v>0</v>
      </c>
      <c r="BC53" s="40">
        <v>0</v>
      </c>
      <c r="BD53" s="40">
        <v>0</v>
      </c>
      <c r="BE53" s="46">
        <v>0</v>
      </c>
      <c r="BF53" s="63">
        <v>337.566400064</v>
      </c>
      <c r="BG53" s="45">
        <v>9.114507057</v>
      </c>
      <c r="BH53" s="40">
        <v>0</v>
      </c>
      <c r="BI53" s="40">
        <v>0</v>
      </c>
      <c r="BJ53" s="46">
        <v>58.900405731</v>
      </c>
      <c r="BK53" s="108">
        <v>2946.457140519</v>
      </c>
      <c r="BL53" s="86"/>
    </row>
    <row r="54" spans="1:64" ht="12.75">
      <c r="A54" s="10"/>
      <c r="B54" s="21" t="s">
        <v>112</v>
      </c>
      <c r="C54" s="47">
        <v>0</v>
      </c>
      <c r="D54" s="45">
        <v>62.715663636</v>
      </c>
      <c r="E54" s="40">
        <v>0</v>
      </c>
      <c r="F54" s="40">
        <v>0</v>
      </c>
      <c r="G54" s="46">
        <v>0</v>
      </c>
      <c r="H54" s="63">
        <v>760.740725182</v>
      </c>
      <c r="I54" s="40">
        <v>320.597624048</v>
      </c>
      <c r="J54" s="40">
        <v>5.690950591</v>
      </c>
      <c r="K54" s="40">
        <v>0</v>
      </c>
      <c r="L54" s="46">
        <v>1060.386146289</v>
      </c>
      <c r="M54" s="63">
        <v>0</v>
      </c>
      <c r="N54" s="45">
        <v>0</v>
      </c>
      <c r="O54" s="40">
        <v>0</v>
      </c>
      <c r="P54" s="40">
        <v>0</v>
      </c>
      <c r="Q54" s="46">
        <v>0</v>
      </c>
      <c r="R54" s="63">
        <v>307.353361043</v>
      </c>
      <c r="S54" s="40">
        <v>45.984165465</v>
      </c>
      <c r="T54" s="40">
        <v>0</v>
      </c>
      <c r="U54" s="40">
        <v>0</v>
      </c>
      <c r="V54" s="46">
        <v>91.666658504</v>
      </c>
      <c r="W54" s="63">
        <v>0</v>
      </c>
      <c r="X54" s="40">
        <v>0</v>
      </c>
      <c r="Y54" s="40">
        <v>0</v>
      </c>
      <c r="Z54" s="40">
        <v>0</v>
      </c>
      <c r="AA54" s="46">
        <v>0</v>
      </c>
      <c r="AB54" s="63">
        <v>3.10233431</v>
      </c>
      <c r="AC54" s="40">
        <v>0</v>
      </c>
      <c r="AD54" s="40">
        <v>0</v>
      </c>
      <c r="AE54" s="40">
        <v>0</v>
      </c>
      <c r="AF54" s="46">
        <v>0.240219839</v>
      </c>
      <c r="AG54" s="63">
        <v>0</v>
      </c>
      <c r="AH54" s="40">
        <v>0</v>
      </c>
      <c r="AI54" s="40">
        <v>0</v>
      </c>
      <c r="AJ54" s="40">
        <v>0</v>
      </c>
      <c r="AK54" s="46">
        <v>0</v>
      </c>
      <c r="AL54" s="63">
        <v>2.126662064</v>
      </c>
      <c r="AM54" s="40">
        <v>0</v>
      </c>
      <c r="AN54" s="40">
        <v>0</v>
      </c>
      <c r="AO54" s="40">
        <v>0</v>
      </c>
      <c r="AP54" s="46">
        <v>0.036983648</v>
      </c>
      <c r="AQ54" s="63">
        <v>0</v>
      </c>
      <c r="AR54" s="45">
        <v>0.131284603</v>
      </c>
      <c r="AS54" s="40">
        <v>0</v>
      </c>
      <c r="AT54" s="40">
        <v>0</v>
      </c>
      <c r="AU54" s="46">
        <v>0</v>
      </c>
      <c r="AV54" s="63">
        <v>4644.711213363</v>
      </c>
      <c r="AW54" s="40">
        <v>645.340381174</v>
      </c>
      <c r="AX54" s="40">
        <v>0.369987312</v>
      </c>
      <c r="AY54" s="40">
        <v>0</v>
      </c>
      <c r="AZ54" s="46">
        <v>4276.819973604</v>
      </c>
      <c r="BA54" s="63">
        <v>0</v>
      </c>
      <c r="BB54" s="45">
        <v>0</v>
      </c>
      <c r="BC54" s="40">
        <v>0</v>
      </c>
      <c r="BD54" s="40">
        <v>0</v>
      </c>
      <c r="BE54" s="46">
        <v>0</v>
      </c>
      <c r="BF54" s="63">
        <v>1635.292372942</v>
      </c>
      <c r="BG54" s="45">
        <v>120.063846665</v>
      </c>
      <c r="BH54" s="40">
        <v>0.05997135</v>
      </c>
      <c r="BI54" s="40">
        <v>0</v>
      </c>
      <c r="BJ54" s="46">
        <v>473.223369264</v>
      </c>
      <c r="BK54" s="108">
        <v>14456.653894896</v>
      </c>
      <c r="BL54" s="86"/>
    </row>
    <row r="55" spans="1:64" ht="12.75">
      <c r="A55" s="10"/>
      <c r="B55" s="21" t="s">
        <v>114</v>
      </c>
      <c r="C55" s="47">
        <v>0</v>
      </c>
      <c r="D55" s="45">
        <v>23.453527859</v>
      </c>
      <c r="E55" s="40">
        <v>0</v>
      </c>
      <c r="F55" s="40">
        <v>0</v>
      </c>
      <c r="G55" s="46">
        <v>0</v>
      </c>
      <c r="H55" s="63">
        <v>870.107796732</v>
      </c>
      <c r="I55" s="40">
        <v>51.413064811</v>
      </c>
      <c r="J55" s="40">
        <v>0</v>
      </c>
      <c r="K55" s="40">
        <v>0</v>
      </c>
      <c r="L55" s="46">
        <v>418.373386013</v>
      </c>
      <c r="M55" s="63">
        <v>0</v>
      </c>
      <c r="N55" s="45">
        <v>0</v>
      </c>
      <c r="O55" s="40">
        <v>0</v>
      </c>
      <c r="P55" s="40">
        <v>0</v>
      </c>
      <c r="Q55" s="46">
        <v>0</v>
      </c>
      <c r="R55" s="63">
        <v>300.536110585</v>
      </c>
      <c r="S55" s="40">
        <v>1.649183623</v>
      </c>
      <c r="T55" s="40">
        <v>0</v>
      </c>
      <c r="U55" s="40">
        <v>0</v>
      </c>
      <c r="V55" s="46">
        <v>65.077864376</v>
      </c>
      <c r="W55" s="63">
        <v>0</v>
      </c>
      <c r="X55" s="40">
        <v>0</v>
      </c>
      <c r="Y55" s="40">
        <v>0</v>
      </c>
      <c r="Z55" s="40">
        <v>0</v>
      </c>
      <c r="AA55" s="46">
        <v>0</v>
      </c>
      <c r="AB55" s="63">
        <v>3.502921965</v>
      </c>
      <c r="AC55" s="40">
        <v>0</v>
      </c>
      <c r="AD55" s="40">
        <v>0</v>
      </c>
      <c r="AE55" s="40">
        <v>0</v>
      </c>
      <c r="AF55" s="46">
        <v>0.086596651</v>
      </c>
      <c r="AG55" s="63">
        <v>0</v>
      </c>
      <c r="AH55" s="40">
        <v>0</v>
      </c>
      <c r="AI55" s="40">
        <v>0</v>
      </c>
      <c r="AJ55" s="40">
        <v>0</v>
      </c>
      <c r="AK55" s="46">
        <v>0</v>
      </c>
      <c r="AL55" s="63">
        <v>2.520330396</v>
      </c>
      <c r="AM55" s="40">
        <v>0</v>
      </c>
      <c r="AN55" s="40">
        <v>0</v>
      </c>
      <c r="AO55" s="40">
        <v>0</v>
      </c>
      <c r="AP55" s="46">
        <v>0</v>
      </c>
      <c r="AQ55" s="63">
        <v>0.023716507</v>
      </c>
      <c r="AR55" s="45">
        <v>0</v>
      </c>
      <c r="AS55" s="40">
        <v>0</v>
      </c>
      <c r="AT55" s="40">
        <v>0</v>
      </c>
      <c r="AU55" s="46">
        <v>0</v>
      </c>
      <c r="AV55" s="63">
        <v>3807.665311904</v>
      </c>
      <c r="AW55" s="40">
        <v>125.959219483</v>
      </c>
      <c r="AX55" s="40">
        <v>0</v>
      </c>
      <c r="AY55" s="40">
        <v>0</v>
      </c>
      <c r="AZ55" s="46">
        <v>1181.776237842</v>
      </c>
      <c r="BA55" s="63">
        <v>0</v>
      </c>
      <c r="BB55" s="45">
        <v>0</v>
      </c>
      <c r="BC55" s="40">
        <v>0</v>
      </c>
      <c r="BD55" s="40">
        <v>0</v>
      </c>
      <c r="BE55" s="46">
        <v>0</v>
      </c>
      <c r="BF55" s="63">
        <v>1445.82975895</v>
      </c>
      <c r="BG55" s="45">
        <v>17.101854794</v>
      </c>
      <c r="BH55" s="40">
        <v>0.112405848</v>
      </c>
      <c r="BI55" s="40">
        <v>0</v>
      </c>
      <c r="BJ55" s="46">
        <v>169.830555351</v>
      </c>
      <c r="BK55" s="108">
        <v>8485.01984369</v>
      </c>
      <c r="BL55" s="86"/>
    </row>
    <row r="56" spans="1:64" ht="12.75">
      <c r="A56" s="10"/>
      <c r="B56" s="21" t="s">
        <v>131</v>
      </c>
      <c r="C56" s="47">
        <v>0</v>
      </c>
      <c r="D56" s="45">
        <v>75.030515789</v>
      </c>
      <c r="E56" s="40">
        <v>0</v>
      </c>
      <c r="F56" s="40">
        <v>0</v>
      </c>
      <c r="G56" s="46">
        <v>0</v>
      </c>
      <c r="H56" s="63">
        <v>44.220196102</v>
      </c>
      <c r="I56" s="40">
        <v>186.052483796</v>
      </c>
      <c r="J56" s="40">
        <v>0</v>
      </c>
      <c r="K56" s="40">
        <v>0</v>
      </c>
      <c r="L56" s="46">
        <v>345.916798581</v>
      </c>
      <c r="M56" s="63">
        <v>0</v>
      </c>
      <c r="N56" s="45">
        <v>0</v>
      </c>
      <c r="O56" s="40">
        <v>0</v>
      </c>
      <c r="P56" s="40">
        <v>0</v>
      </c>
      <c r="Q56" s="46">
        <v>0</v>
      </c>
      <c r="R56" s="63">
        <v>13.881890093</v>
      </c>
      <c r="S56" s="40">
        <v>5.822914861</v>
      </c>
      <c r="T56" s="40">
        <v>0</v>
      </c>
      <c r="U56" s="40">
        <v>0</v>
      </c>
      <c r="V56" s="46">
        <v>12.989223141</v>
      </c>
      <c r="W56" s="63">
        <v>0</v>
      </c>
      <c r="X56" s="40">
        <v>0</v>
      </c>
      <c r="Y56" s="40">
        <v>0</v>
      </c>
      <c r="Z56" s="40">
        <v>0</v>
      </c>
      <c r="AA56" s="46">
        <v>0</v>
      </c>
      <c r="AB56" s="63">
        <v>0.000415774</v>
      </c>
      <c r="AC56" s="40">
        <v>0</v>
      </c>
      <c r="AD56" s="40">
        <v>0</v>
      </c>
      <c r="AE56" s="40">
        <v>0</v>
      </c>
      <c r="AF56" s="46">
        <v>0</v>
      </c>
      <c r="AG56" s="63">
        <v>0</v>
      </c>
      <c r="AH56" s="40">
        <v>0</v>
      </c>
      <c r="AI56" s="40">
        <v>0</v>
      </c>
      <c r="AJ56" s="40">
        <v>0</v>
      </c>
      <c r="AK56" s="46">
        <v>0</v>
      </c>
      <c r="AL56" s="63">
        <v>0.004642348</v>
      </c>
      <c r="AM56" s="40">
        <v>0</v>
      </c>
      <c r="AN56" s="40">
        <v>0</v>
      </c>
      <c r="AO56" s="40">
        <v>0</v>
      </c>
      <c r="AP56" s="46">
        <v>0</v>
      </c>
      <c r="AQ56" s="63">
        <v>0</v>
      </c>
      <c r="AR56" s="45">
        <v>0.220165686</v>
      </c>
      <c r="AS56" s="40">
        <v>0</v>
      </c>
      <c r="AT56" s="40">
        <v>0</v>
      </c>
      <c r="AU56" s="46">
        <v>0</v>
      </c>
      <c r="AV56" s="63">
        <v>94.873296443</v>
      </c>
      <c r="AW56" s="40">
        <v>48.493675697</v>
      </c>
      <c r="AX56" s="40">
        <v>0</v>
      </c>
      <c r="AY56" s="40">
        <v>0</v>
      </c>
      <c r="AZ56" s="46">
        <v>311.971088428</v>
      </c>
      <c r="BA56" s="63">
        <v>0</v>
      </c>
      <c r="BB56" s="45">
        <v>0</v>
      </c>
      <c r="BC56" s="40">
        <v>0</v>
      </c>
      <c r="BD56" s="40">
        <v>0</v>
      </c>
      <c r="BE56" s="46">
        <v>0</v>
      </c>
      <c r="BF56" s="63">
        <v>27.110256952</v>
      </c>
      <c r="BG56" s="45">
        <v>12.80155102</v>
      </c>
      <c r="BH56" s="40">
        <v>0</v>
      </c>
      <c r="BI56" s="40">
        <v>0</v>
      </c>
      <c r="BJ56" s="46">
        <v>30.050531153</v>
      </c>
      <c r="BK56" s="108">
        <v>1209.439645864</v>
      </c>
      <c r="BL56" s="86"/>
    </row>
    <row r="57" spans="1:64" ht="12.75">
      <c r="A57" s="10"/>
      <c r="B57" s="21" t="s">
        <v>108</v>
      </c>
      <c r="C57" s="47">
        <v>0</v>
      </c>
      <c r="D57" s="45">
        <v>4.8773738700000004</v>
      </c>
      <c r="E57" s="40">
        <v>0</v>
      </c>
      <c r="F57" s="40">
        <v>0</v>
      </c>
      <c r="G57" s="46">
        <v>0</v>
      </c>
      <c r="H57" s="63">
        <v>47.105886816</v>
      </c>
      <c r="I57" s="40">
        <v>25.156552065</v>
      </c>
      <c r="J57" s="40">
        <v>0</v>
      </c>
      <c r="K57" s="40">
        <v>0</v>
      </c>
      <c r="L57" s="46">
        <v>50.433258838</v>
      </c>
      <c r="M57" s="63">
        <v>0</v>
      </c>
      <c r="N57" s="45">
        <v>0</v>
      </c>
      <c r="O57" s="40">
        <v>0</v>
      </c>
      <c r="P57" s="40">
        <v>0</v>
      </c>
      <c r="Q57" s="46">
        <v>0</v>
      </c>
      <c r="R57" s="63">
        <v>18.183705871</v>
      </c>
      <c r="S57" s="40">
        <v>0.887424496</v>
      </c>
      <c r="T57" s="40">
        <v>0</v>
      </c>
      <c r="U57" s="40">
        <v>0</v>
      </c>
      <c r="V57" s="46">
        <v>7.231232472</v>
      </c>
      <c r="W57" s="63">
        <v>0</v>
      </c>
      <c r="X57" s="40">
        <v>0</v>
      </c>
      <c r="Y57" s="40">
        <v>0</v>
      </c>
      <c r="Z57" s="40">
        <v>0</v>
      </c>
      <c r="AA57" s="46">
        <v>0</v>
      </c>
      <c r="AB57" s="63">
        <v>0.013944017</v>
      </c>
      <c r="AC57" s="40">
        <v>0</v>
      </c>
      <c r="AD57" s="40">
        <v>0</v>
      </c>
      <c r="AE57" s="40">
        <v>0</v>
      </c>
      <c r="AF57" s="46">
        <v>0</v>
      </c>
      <c r="AG57" s="63">
        <v>0</v>
      </c>
      <c r="AH57" s="40">
        <v>0</v>
      </c>
      <c r="AI57" s="40">
        <v>0</v>
      </c>
      <c r="AJ57" s="40">
        <v>0</v>
      </c>
      <c r="AK57" s="46">
        <v>0</v>
      </c>
      <c r="AL57" s="63">
        <v>0.073435072</v>
      </c>
      <c r="AM57" s="40">
        <v>0</v>
      </c>
      <c r="AN57" s="40">
        <v>0</v>
      </c>
      <c r="AO57" s="40">
        <v>0</v>
      </c>
      <c r="AP57" s="46">
        <v>0</v>
      </c>
      <c r="AQ57" s="63">
        <v>0</v>
      </c>
      <c r="AR57" s="45">
        <v>0</v>
      </c>
      <c r="AS57" s="40">
        <v>0</v>
      </c>
      <c r="AT57" s="40">
        <v>0</v>
      </c>
      <c r="AU57" s="46">
        <v>0</v>
      </c>
      <c r="AV57" s="63">
        <v>33.862871339</v>
      </c>
      <c r="AW57" s="40">
        <v>7.461465169</v>
      </c>
      <c r="AX57" s="40">
        <v>0</v>
      </c>
      <c r="AY57" s="40">
        <v>0</v>
      </c>
      <c r="AZ57" s="46">
        <v>32.042221856</v>
      </c>
      <c r="BA57" s="63">
        <v>0</v>
      </c>
      <c r="BB57" s="45">
        <v>0</v>
      </c>
      <c r="BC57" s="40">
        <v>0</v>
      </c>
      <c r="BD57" s="40">
        <v>0</v>
      </c>
      <c r="BE57" s="46">
        <v>0</v>
      </c>
      <c r="BF57" s="63">
        <v>14.029339939</v>
      </c>
      <c r="BG57" s="45">
        <v>15.843615557</v>
      </c>
      <c r="BH57" s="40">
        <v>0</v>
      </c>
      <c r="BI57" s="40">
        <v>0</v>
      </c>
      <c r="BJ57" s="46">
        <v>7.805665829</v>
      </c>
      <c r="BK57" s="108">
        <v>265.007993206</v>
      </c>
      <c r="BL57" s="86"/>
    </row>
    <row r="58" spans="1:64" ht="12.75">
      <c r="A58" s="10"/>
      <c r="B58" s="21" t="s">
        <v>111</v>
      </c>
      <c r="C58" s="47">
        <v>0</v>
      </c>
      <c r="D58" s="45">
        <v>96.739997188</v>
      </c>
      <c r="E58" s="40">
        <v>0</v>
      </c>
      <c r="F58" s="40">
        <v>0</v>
      </c>
      <c r="G58" s="46">
        <v>0</v>
      </c>
      <c r="H58" s="63">
        <v>78.892633625</v>
      </c>
      <c r="I58" s="40">
        <v>49.840192096</v>
      </c>
      <c r="J58" s="40">
        <v>0</v>
      </c>
      <c r="K58" s="40">
        <v>0</v>
      </c>
      <c r="L58" s="46">
        <v>155.527105379</v>
      </c>
      <c r="M58" s="63">
        <v>0</v>
      </c>
      <c r="N58" s="45">
        <v>0</v>
      </c>
      <c r="O58" s="40">
        <v>0</v>
      </c>
      <c r="P58" s="40">
        <v>0</v>
      </c>
      <c r="Q58" s="46">
        <v>0</v>
      </c>
      <c r="R58" s="63">
        <v>25.253142483</v>
      </c>
      <c r="S58" s="40">
        <v>0</v>
      </c>
      <c r="T58" s="40">
        <v>0</v>
      </c>
      <c r="U58" s="40">
        <v>0</v>
      </c>
      <c r="V58" s="46">
        <v>5.36480676</v>
      </c>
      <c r="W58" s="63">
        <v>0</v>
      </c>
      <c r="X58" s="40">
        <v>0</v>
      </c>
      <c r="Y58" s="40">
        <v>0</v>
      </c>
      <c r="Z58" s="40">
        <v>0</v>
      </c>
      <c r="AA58" s="46">
        <v>0</v>
      </c>
      <c r="AB58" s="63">
        <v>0.158280285</v>
      </c>
      <c r="AC58" s="40">
        <v>0</v>
      </c>
      <c r="AD58" s="40">
        <v>0</v>
      </c>
      <c r="AE58" s="40">
        <v>0</v>
      </c>
      <c r="AF58" s="46">
        <v>0.013449184</v>
      </c>
      <c r="AG58" s="63">
        <v>0</v>
      </c>
      <c r="AH58" s="40">
        <v>0</v>
      </c>
      <c r="AI58" s="40">
        <v>0</v>
      </c>
      <c r="AJ58" s="40">
        <v>0</v>
      </c>
      <c r="AK58" s="46">
        <v>0</v>
      </c>
      <c r="AL58" s="63">
        <v>0.17600828</v>
      </c>
      <c r="AM58" s="40">
        <v>0</v>
      </c>
      <c r="AN58" s="40">
        <v>0</v>
      </c>
      <c r="AO58" s="40">
        <v>0</v>
      </c>
      <c r="AP58" s="46">
        <v>0.000620979</v>
      </c>
      <c r="AQ58" s="63">
        <v>0</v>
      </c>
      <c r="AR58" s="45">
        <v>0</v>
      </c>
      <c r="AS58" s="40">
        <v>0</v>
      </c>
      <c r="AT58" s="40">
        <v>0</v>
      </c>
      <c r="AU58" s="46">
        <v>0</v>
      </c>
      <c r="AV58" s="63">
        <v>655.445499056</v>
      </c>
      <c r="AW58" s="40">
        <v>111.661285123</v>
      </c>
      <c r="AX58" s="40">
        <v>0</v>
      </c>
      <c r="AY58" s="40">
        <v>0</v>
      </c>
      <c r="AZ58" s="46">
        <v>751.607465618</v>
      </c>
      <c r="BA58" s="63">
        <v>0</v>
      </c>
      <c r="BB58" s="45">
        <v>0</v>
      </c>
      <c r="BC58" s="40">
        <v>0</v>
      </c>
      <c r="BD58" s="40">
        <v>0</v>
      </c>
      <c r="BE58" s="46">
        <v>0</v>
      </c>
      <c r="BF58" s="63">
        <v>162.248496711</v>
      </c>
      <c r="BG58" s="45">
        <v>4.280500938</v>
      </c>
      <c r="BH58" s="40">
        <v>0</v>
      </c>
      <c r="BI58" s="40">
        <v>0</v>
      </c>
      <c r="BJ58" s="46">
        <v>70.818113537</v>
      </c>
      <c r="BK58" s="108">
        <v>2168.027597242</v>
      </c>
      <c r="BL58" s="86"/>
    </row>
    <row r="59" spans="1:64" ht="12" customHeight="1">
      <c r="A59" s="10"/>
      <c r="B59" s="21" t="s">
        <v>107</v>
      </c>
      <c r="C59" s="47">
        <v>0</v>
      </c>
      <c r="D59" s="45">
        <v>42.659776998</v>
      </c>
      <c r="E59" s="40">
        <v>0</v>
      </c>
      <c r="F59" s="40">
        <v>0</v>
      </c>
      <c r="G59" s="46">
        <v>0</v>
      </c>
      <c r="H59" s="63">
        <v>43.699835194</v>
      </c>
      <c r="I59" s="40">
        <v>69.571257515</v>
      </c>
      <c r="J59" s="40">
        <v>0</v>
      </c>
      <c r="K59" s="40">
        <v>0</v>
      </c>
      <c r="L59" s="46">
        <v>256.876237113</v>
      </c>
      <c r="M59" s="63">
        <v>0</v>
      </c>
      <c r="N59" s="45">
        <v>0</v>
      </c>
      <c r="O59" s="40">
        <v>0</v>
      </c>
      <c r="P59" s="40">
        <v>0</v>
      </c>
      <c r="Q59" s="46">
        <v>0</v>
      </c>
      <c r="R59" s="63">
        <v>15.592537476</v>
      </c>
      <c r="S59" s="40">
        <v>34.025145293</v>
      </c>
      <c r="T59" s="40">
        <v>0</v>
      </c>
      <c r="U59" s="40">
        <v>0</v>
      </c>
      <c r="V59" s="46">
        <v>48.148616913</v>
      </c>
      <c r="W59" s="63">
        <v>0</v>
      </c>
      <c r="X59" s="40">
        <v>0</v>
      </c>
      <c r="Y59" s="40">
        <v>0</v>
      </c>
      <c r="Z59" s="40">
        <v>0</v>
      </c>
      <c r="AA59" s="46">
        <v>0</v>
      </c>
      <c r="AB59" s="63">
        <v>0.003846641</v>
      </c>
      <c r="AC59" s="40">
        <v>0</v>
      </c>
      <c r="AD59" s="40">
        <v>0</v>
      </c>
      <c r="AE59" s="40">
        <v>0</v>
      </c>
      <c r="AF59" s="46">
        <v>0.085404692</v>
      </c>
      <c r="AG59" s="63">
        <v>0</v>
      </c>
      <c r="AH59" s="40">
        <v>0</v>
      </c>
      <c r="AI59" s="40">
        <v>0</v>
      </c>
      <c r="AJ59" s="40">
        <v>0</v>
      </c>
      <c r="AK59" s="46">
        <v>0</v>
      </c>
      <c r="AL59" s="63">
        <v>0.00666211</v>
      </c>
      <c r="AM59" s="40">
        <v>0</v>
      </c>
      <c r="AN59" s="40">
        <v>0</v>
      </c>
      <c r="AO59" s="40">
        <v>0</v>
      </c>
      <c r="AP59" s="46">
        <v>0.028672613</v>
      </c>
      <c r="AQ59" s="63">
        <v>0</v>
      </c>
      <c r="AR59" s="45">
        <v>0</v>
      </c>
      <c r="AS59" s="40">
        <v>0</v>
      </c>
      <c r="AT59" s="40">
        <v>0</v>
      </c>
      <c r="AU59" s="46">
        <v>0</v>
      </c>
      <c r="AV59" s="63">
        <v>439.570292309</v>
      </c>
      <c r="AW59" s="40">
        <v>461.598567551</v>
      </c>
      <c r="AX59" s="40">
        <v>2.267350442</v>
      </c>
      <c r="AY59" s="40">
        <v>0</v>
      </c>
      <c r="AZ59" s="46">
        <v>2397.557548848</v>
      </c>
      <c r="BA59" s="63">
        <v>0</v>
      </c>
      <c r="BB59" s="45">
        <v>0</v>
      </c>
      <c r="BC59" s="40">
        <v>0</v>
      </c>
      <c r="BD59" s="40">
        <v>0</v>
      </c>
      <c r="BE59" s="46">
        <v>0</v>
      </c>
      <c r="BF59" s="63">
        <v>169.12939402</v>
      </c>
      <c r="BG59" s="45">
        <v>83.288748736</v>
      </c>
      <c r="BH59" s="40">
        <v>0</v>
      </c>
      <c r="BI59" s="40">
        <v>0</v>
      </c>
      <c r="BJ59" s="46">
        <v>419.279389225</v>
      </c>
      <c r="BK59" s="108">
        <v>4483.389283689</v>
      </c>
      <c r="BL59" s="86"/>
    </row>
    <row r="60" spans="1:64" ht="12" customHeight="1">
      <c r="A60" s="10"/>
      <c r="B60" s="21" t="s">
        <v>115</v>
      </c>
      <c r="C60" s="47">
        <v>0</v>
      </c>
      <c r="D60" s="45">
        <v>1.198197864</v>
      </c>
      <c r="E60" s="40">
        <v>0</v>
      </c>
      <c r="F60" s="40">
        <v>0</v>
      </c>
      <c r="G60" s="46">
        <v>0</v>
      </c>
      <c r="H60" s="63">
        <v>42.091632108</v>
      </c>
      <c r="I60" s="40">
        <v>11.407094581</v>
      </c>
      <c r="J60" s="40">
        <v>0</v>
      </c>
      <c r="K60" s="40">
        <v>0</v>
      </c>
      <c r="L60" s="46">
        <v>31.506894262</v>
      </c>
      <c r="M60" s="63">
        <v>0</v>
      </c>
      <c r="N60" s="45">
        <v>0</v>
      </c>
      <c r="O60" s="40">
        <v>0</v>
      </c>
      <c r="P60" s="40">
        <v>0</v>
      </c>
      <c r="Q60" s="46">
        <v>0</v>
      </c>
      <c r="R60" s="63">
        <v>9.970895102</v>
      </c>
      <c r="S60" s="40">
        <v>1.898103336</v>
      </c>
      <c r="T60" s="40">
        <v>0</v>
      </c>
      <c r="U60" s="40">
        <v>0</v>
      </c>
      <c r="V60" s="46">
        <v>4.585283805</v>
      </c>
      <c r="W60" s="63">
        <v>0</v>
      </c>
      <c r="X60" s="40">
        <v>0</v>
      </c>
      <c r="Y60" s="40">
        <v>0</v>
      </c>
      <c r="Z60" s="40">
        <v>0</v>
      </c>
      <c r="AA60" s="46">
        <v>0</v>
      </c>
      <c r="AB60" s="63">
        <v>0.997503669</v>
      </c>
      <c r="AC60" s="40">
        <v>0</v>
      </c>
      <c r="AD60" s="40">
        <v>0</v>
      </c>
      <c r="AE60" s="40">
        <v>0</v>
      </c>
      <c r="AF60" s="46">
        <v>0</v>
      </c>
      <c r="AG60" s="63">
        <v>0</v>
      </c>
      <c r="AH60" s="40">
        <v>0</v>
      </c>
      <c r="AI60" s="40">
        <v>0</v>
      </c>
      <c r="AJ60" s="40">
        <v>0</v>
      </c>
      <c r="AK60" s="46">
        <v>0</v>
      </c>
      <c r="AL60" s="63">
        <v>0.342795196</v>
      </c>
      <c r="AM60" s="40">
        <v>0</v>
      </c>
      <c r="AN60" s="40">
        <v>0</v>
      </c>
      <c r="AO60" s="40">
        <v>0</v>
      </c>
      <c r="AP60" s="46">
        <v>0</v>
      </c>
      <c r="AQ60" s="63">
        <v>0</v>
      </c>
      <c r="AR60" s="45">
        <v>0</v>
      </c>
      <c r="AS60" s="40">
        <v>0</v>
      </c>
      <c r="AT60" s="40">
        <v>0</v>
      </c>
      <c r="AU60" s="46">
        <v>0</v>
      </c>
      <c r="AV60" s="63">
        <v>688.351473987</v>
      </c>
      <c r="AW60" s="40">
        <v>37.51715423</v>
      </c>
      <c r="AX60" s="40">
        <v>0.425784808</v>
      </c>
      <c r="AY60" s="40">
        <v>0</v>
      </c>
      <c r="AZ60" s="46">
        <v>289.584253107</v>
      </c>
      <c r="BA60" s="63">
        <v>0</v>
      </c>
      <c r="BB60" s="45">
        <v>0</v>
      </c>
      <c r="BC60" s="40">
        <v>0</v>
      </c>
      <c r="BD60" s="40">
        <v>0</v>
      </c>
      <c r="BE60" s="46">
        <v>0</v>
      </c>
      <c r="BF60" s="63">
        <v>137.882304528</v>
      </c>
      <c r="BG60" s="45">
        <v>7.311295689</v>
      </c>
      <c r="BH60" s="40">
        <v>0</v>
      </c>
      <c r="BI60" s="40">
        <v>0</v>
      </c>
      <c r="BJ60" s="46">
        <v>30.824417277</v>
      </c>
      <c r="BK60" s="108">
        <v>1295.895083549</v>
      </c>
      <c r="BL60" s="86"/>
    </row>
    <row r="61" spans="1:64" ht="12" customHeight="1">
      <c r="A61" s="10"/>
      <c r="B61" s="21" t="s">
        <v>109</v>
      </c>
      <c r="C61" s="47">
        <v>0</v>
      </c>
      <c r="D61" s="45">
        <v>66.491834767</v>
      </c>
      <c r="E61" s="40">
        <v>0</v>
      </c>
      <c r="F61" s="40">
        <v>0</v>
      </c>
      <c r="G61" s="46">
        <v>0</v>
      </c>
      <c r="H61" s="63">
        <v>265.802440865</v>
      </c>
      <c r="I61" s="40">
        <v>112.181573443</v>
      </c>
      <c r="J61" s="40">
        <v>0</v>
      </c>
      <c r="K61" s="40">
        <v>0</v>
      </c>
      <c r="L61" s="46">
        <v>557.061332974</v>
      </c>
      <c r="M61" s="63">
        <v>0</v>
      </c>
      <c r="N61" s="45">
        <v>0</v>
      </c>
      <c r="O61" s="40">
        <v>0</v>
      </c>
      <c r="P61" s="40">
        <v>0</v>
      </c>
      <c r="Q61" s="46">
        <v>0</v>
      </c>
      <c r="R61" s="63">
        <v>92.417580708</v>
      </c>
      <c r="S61" s="40">
        <v>64.118534658</v>
      </c>
      <c r="T61" s="40">
        <v>0</v>
      </c>
      <c r="U61" s="40">
        <v>0</v>
      </c>
      <c r="V61" s="46">
        <v>40.258393376</v>
      </c>
      <c r="W61" s="63">
        <v>0</v>
      </c>
      <c r="X61" s="40">
        <v>0</v>
      </c>
      <c r="Y61" s="40">
        <v>0</v>
      </c>
      <c r="Z61" s="40">
        <v>0</v>
      </c>
      <c r="AA61" s="46">
        <v>0</v>
      </c>
      <c r="AB61" s="63">
        <v>0.865472843</v>
      </c>
      <c r="AC61" s="40">
        <v>0</v>
      </c>
      <c r="AD61" s="40">
        <v>0</v>
      </c>
      <c r="AE61" s="40">
        <v>0</v>
      </c>
      <c r="AF61" s="46">
        <v>0.058685282</v>
      </c>
      <c r="AG61" s="63">
        <v>0</v>
      </c>
      <c r="AH61" s="40">
        <v>0</v>
      </c>
      <c r="AI61" s="40">
        <v>0</v>
      </c>
      <c r="AJ61" s="40">
        <v>0</v>
      </c>
      <c r="AK61" s="46">
        <v>0</v>
      </c>
      <c r="AL61" s="63">
        <v>0.578575258</v>
      </c>
      <c r="AM61" s="40">
        <v>0</v>
      </c>
      <c r="AN61" s="40">
        <v>0</v>
      </c>
      <c r="AO61" s="40">
        <v>0</v>
      </c>
      <c r="AP61" s="46">
        <v>0.080089503</v>
      </c>
      <c r="AQ61" s="63">
        <v>0</v>
      </c>
      <c r="AR61" s="45">
        <v>0</v>
      </c>
      <c r="AS61" s="40">
        <v>0</v>
      </c>
      <c r="AT61" s="40">
        <v>0</v>
      </c>
      <c r="AU61" s="46">
        <v>0</v>
      </c>
      <c r="AV61" s="63">
        <v>2137.701118424</v>
      </c>
      <c r="AW61" s="40">
        <v>268.809450431</v>
      </c>
      <c r="AX61" s="40">
        <v>0.019310669</v>
      </c>
      <c r="AY61" s="40">
        <v>0</v>
      </c>
      <c r="AZ61" s="46">
        <v>2408.335551578</v>
      </c>
      <c r="BA61" s="63">
        <v>0</v>
      </c>
      <c r="BB61" s="45">
        <v>0</v>
      </c>
      <c r="BC61" s="40">
        <v>0</v>
      </c>
      <c r="BD61" s="40">
        <v>0</v>
      </c>
      <c r="BE61" s="46">
        <v>0</v>
      </c>
      <c r="BF61" s="63">
        <v>748.629503645</v>
      </c>
      <c r="BG61" s="45">
        <v>54.401285312</v>
      </c>
      <c r="BH61" s="40">
        <v>0.600489652</v>
      </c>
      <c r="BI61" s="40">
        <v>0</v>
      </c>
      <c r="BJ61" s="46">
        <v>287.437347306</v>
      </c>
      <c r="BK61" s="108">
        <v>7105.848570694</v>
      </c>
      <c r="BL61" s="86"/>
    </row>
    <row r="62" spans="1:64" ht="11.25" customHeight="1">
      <c r="A62" s="10"/>
      <c r="B62" s="21" t="s">
        <v>148</v>
      </c>
      <c r="C62" s="47">
        <v>0</v>
      </c>
      <c r="D62" s="45">
        <v>22.561772851</v>
      </c>
      <c r="E62" s="40">
        <v>0</v>
      </c>
      <c r="F62" s="40">
        <v>0</v>
      </c>
      <c r="G62" s="46">
        <v>0</v>
      </c>
      <c r="H62" s="63">
        <v>281.282139845</v>
      </c>
      <c r="I62" s="40">
        <v>98.956057502</v>
      </c>
      <c r="J62" s="40">
        <v>0</v>
      </c>
      <c r="K62" s="40">
        <v>0</v>
      </c>
      <c r="L62" s="46">
        <v>620.769135408</v>
      </c>
      <c r="M62" s="63">
        <v>0</v>
      </c>
      <c r="N62" s="45">
        <v>0</v>
      </c>
      <c r="O62" s="40">
        <v>0</v>
      </c>
      <c r="P62" s="40">
        <v>0</v>
      </c>
      <c r="Q62" s="46">
        <v>0</v>
      </c>
      <c r="R62" s="63">
        <v>95.653621627</v>
      </c>
      <c r="S62" s="40">
        <v>40.581589758</v>
      </c>
      <c r="T62" s="40">
        <v>0</v>
      </c>
      <c r="U62" s="40">
        <v>0</v>
      </c>
      <c r="V62" s="46">
        <v>39.347530573</v>
      </c>
      <c r="W62" s="63">
        <v>0</v>
      </c>
      <c r="X62" s="40">
        <v>0</v>
      </c>
      <c r="Y62" s="40">
        <v>0</v>
      </c>
      <c r="Z62" s="40">
        <v>0</v>
      </c>
      <c r="AA62" s="46">
        <v>0</v>
      </c>
      <c r="AB62" s="63">
        <v>0.562237325</v>
      </c>
      <c r="AC62" s="40">
        <v>0</v>
      </c>
      <c r="AD62" s="40">
        <v>0</v>
      </c>
      <c r="AE62" s="40">
        <v>0</v>
      </c>
      <c r="AF62" s="46">
        <v>0.084790265</v>
      </c>
      <c r="AG62" s="63">
        <v>0</v>
      </c>
      <c r="AH62" s="40">
        <v>0</v>
      </c>
      <c r="AI62" s="40">
        <v>0</v>
      </c>
      <c r="AJ62" s="40">
        <v>0</v>
      </c>
      <c r="AK62" s="46">
        <v>0</v>
      </c>
      <c r="AL62" s="63">
        <v>0.330554082</v>
      </c>
      <c r="AM62" s="40">
        <v>0</v>
      </c>
      <c r="AN62" s="40">
        <v>0</v>
      </c>
      <c r="AO62" s="40">
        <v>0</v>
      </c>
      <c r="AP62" s="46">
        <v>0.064537841</v>
      </c>
      <c r="AQ62" s="63">
        <v>0</v>
      </c>
      <c r="AR62" s="45">
        <v>0.30360371</v>
      </c>
      <c r="AS62" s="40">
        <v>0</v>
      </c>
      <c r="AT62" s="40">
        <v>0</v>
      </c>
      <c r="AU62" s="46">
        <v>0</v>
      </c>
      <c r="AV62" s="63">
        <v>2048.833979868</v>
      </c>
      <c r="AW62" s="40">
        <v>407.491245383</v>
      </c>
      <c r="AX62" s="40">
        <v>0.05318384</v>
      </c>
      <c r="AY62" s="40">
        <v>0</v>
      </c>
      <c r="AZ62" s="46">
        <v>2637.814233726</v>
      </c>
      <c r="BA62" s="63">
        <v>0</v>
      </c>
      <c r="BB62" s="45">
        <v>0</v>
      </c>
      <c r="BC62" s="40">
        <v>0</v>
      </c>
      <c r="BD62" s="40">
        <v>0</v>
      </c>
      <c r="BE62" s="46">
        <v>0</v>
      </c>
      <c r="BF62" s="63">
        <v>604.160593032</v>
      </c>
      <c r="BG62" s="45">
        <v>93.451453199</v>
      </c>
      <c r="BH62" s="40">
        <v>0</v>
      </c>
      <c r="BI62" s="40">
        <v>0</v>
      </c>
      <c r="BJ62" s="46">
        <v>377.285945522</v>
      </c>
      <c r="BK62" s="108">
        <v>7369.588205357</v>
      </c>
      <c r="BL62" s="86"/>
    </row>
    <row r="63" spans="1:64" ht="14.25" customHeight="1">
      <c r="A63" s="10"/>
      <c r="B63" s="21" t="s">
        <v>113</v>
      </c>
      <c r="C63" s="47">
        <v>0</v>
      </c>
      <c r="D63" s="45">
        <v>16.835346233</v>
      </c>
      <c r="E63" s="40">
        <v>0</v>
      </c>
      <c r="F63" s="40">
        <v>0</v>
      </c>
      <c r="G63" s="46">
        <v>0</v>
      </c>
      <c r="H63" s="63">
        <v>110.222412814</v>
      </c>
      <c r="I63" s="40">
        <v>3.443420994</v>
      </c>
      <c r="J63" s="40">
        <v>0</v>
      </c>
      <c r="K63" s="40">
        <v>0</v>
      </c>
      <c r="L63" s="46">
        <v>136.308590651</v>
      </c>
      <c r="M63" s="63">
        <v>0</v>
      </c>
      <c r="N63" s="45">
        <v>0</v>
      </c>
      <c r="O63" s="40">
        <v>0</v>
      </c>
      <c r="P63" s="40">
        <v>0</v>
      </c>
      <c r="Q63" s="46">
        <v>0</v>
      </c>
      <c r="R63" s="63">
        <v>53.169128216</v>
      </c>
      <c r="S63" s="40">
        <v>0.559572767</v>
      </c>
      <c r="T63" s="40">
        <v>0</v>
      </c>
      <c r="U63" s="40">
        <v>0</v>
      </c>
      <c r="V63" s="46">
        <v>7.139557507</v>
      </c>
      <c r="W63" s="63">
        <v>0</v>
      </c>
      <c r="X63" s="40">
        <v>0</v>
      </c>
      <c r="Y63" s="40">
        <v>0</v>
      </c>
      <c r="Z63" s="40">
        <v>0</v>
      </c>
      <c r="AA63" s="46">
        <v>0</v>
      </c>
      <c r="AB63" s="63">
        <v>0.138380523</v>
      </c>
      <c r="AC63" s="40">
        <v>0</v>
      </c>
      <c r="AD63" s="40">
        <v>0</v>
      </c>
      <c r="AE63" s="40">
        <v>0</v>
      </c>
      <c r="AF63" s="46">
        <v>0</v>
      </c>
      <c r="AG63" s="63">
        <v>0</v>
      </c>
      <c r="AH63" s="40">
        <v>0</v>
      </c>
      <c r="AI63" s="40">
        <v>0</v>
      </c>
      <c r="AJ63" s="40">
        <v>0</v>
      </c>
      <c r="AK63" s="46">
        <v>0</v>
      </c>
      <c r="AL63" s="63">
        <v>0.055855149</v>
      </c>
      <c r="AM63" s="40">
        <v>0</v>
      </c>
      <c r="AN63" s="40">
        <v>0</v>
      </c>
      <c r="AO63" s="40">
        <v>0</v>
      </c>
      <c r="AP63" s="46">
        <v>0</v>
      </c>
      <c r="AQ63" s="63">
        <v>0</v>
      </c>
      <c r="AR63" s="45">
        <v>0</v>
      </c>
      <c r="AS63" s="40">
        <v>0</v>
      </c>
      <c r="AT63" s="40">
        <v>0</v>
      </c>
      <c r="AU63" s="46">
        <v>0</v>
      </c>
      <c r="AV63" s="63">
        <v>164.50987677</v>
      </c>
      <c r="AW63" s="40">
        <v>23.482905319</v>
      </c>
      <c r="AX63" s="40">
        <v>0</v>
      </c>
      <c r="AY63" s="40">
        <v>0</v>
      </c>
      <c r="AZ63" s="46">
        <v>152.11801118</v>
      </c>
      <c r="BA63" s="63">
        <v>0</v>
      </c>
      <c r="BB63" s="45">
        <v>0</v>
      </c>
      <c r="BC63" s="40">
        <v>0</v>
      </c>
      <c r="BD63" s="40">
        <v>0</v>
      </c>
      <c r="BE63" s="46">
        <v>0</v>
      </c>
      <c r="BF63" s="63">
        <v>68.328537969</v>
      </c>
      <c r="BG63" s="45">
        <v>12.233991011</v>
      </c>
      <c r="BH63" s="40">
        <v>0</v>
      </c>
      <c r="BI63" s="40">
        <v>0</v>
      </c>
      <c r="BJ63" s="46">
        <v>30.131990906516773</v>
      </c>
      <c r="BK63" s="108">
        <v>778.6775780095169</v>
      </c>
      <c r="BL63" s="86"/>
    </row>
    <row r="64" spans="1:64" ht="12.75">
      <c r="A64" s="31"/>
      <c r="B64" s="32" t="s">
        <v>77</v>
      </c>
      <c r="C64" s="101">
        <f aca="true" t="shared" si="6" ref="C64:AH64">SUM(C47:C63)</f>
        <v>0</v>
      </c>
      <c r="D64" s="71">
        <f t="shared" si="6"/>
        <v>892.578054902</v>
      </c>
      <c r="E64" s="71">
        <f t="shared" si="6"/>
        <v>0</v>
      </c>
      <c r="F64" s="71">
        <f t="shared" si="6"/>
        <v>0</v>
      </c>
      <c r="G64" s="71">
        <f t="shared" si="6"/>
        <v>0</v>
      </c>
      <c r="H64" s="71">
        <f t="shared" si="6"/>
        <v>2855.626965113</v>
      </c>
      <c r="I64" s="71">
        <f t="shared" si="6"/>
        <v>1348.9427218219998</v>
      </c>
      <c r="J64" s="71">
        <f t="shared" si="6"/>
        <v>5.690950591</v>
      </c>
      <c r="K64" s="71">
        <f t="shared" si="6"/>
        <v>0</v>
      </c>
      <c r="L64" s="71">
        <f t="shared" si="6"/>
        <v>4588.5067398149995</v>
      </c>
      <c r="M64" s="71">
        <f t="shared" si="6"/>
        <v>0</v>
      </c>
      <c r="N64" s="71">
        <f t="shared" si="6"/>
        <v>0</v>
      </c>
      <c r="O64" s="71">
        <f t="shared" si="6"/>
        <v>0</v>
      </c>
      <c r="P64" s="71">
        <f t="shared" si="6"/>
        <v>0</v>
      </c>
      <c r="Q64" s="71">
        <f t="shared" si="6"/>
        <v>0</v>
      </c>
      <c r="R64" s="71">
        <f t="shared" si="6"/>
        <v>1050.8351585270002</v>
      </c>
      <c r="S64" s="71">
        <f t="shared" si="6"/>
        <v>234.06018231299996</v>
      </c>
      <c r="T64" s="71">
        <f t="shared" si="6"/>
        <v>0</v>
      </c>
      <c r="U64" s="71">
        <f t="shared" si="6"/>
        <v>0</v>
      </c>
      <c r="V64" s="71">
        <f t="shared" si="6"/>
        <v>384.19318656600007</v>
      </c>
      <c r="W64" s="71">
        <f t="shared" si="6"/>
        <v>0</v>
      </c>
      <c r="X64" s="71">
        <f t="shared" si="6"/>
        <v>0</v>
      </c>
      <c r="Y64" s="71">
        <f t="shared" si="6"/>
        <v>0</v>
      </c>
      <c r="Z64" s="71">
        <f t="shared" si="6"/>
        <v>0</v>
      </c>
      <c r="AA64" s="71">
        <f t="shared" si="6"/>
        <v>0</v>
      </c>
      <c r="AB64" s="71">
        <f t="shared" si="6"/>
        <v>10.446330372999999</v>
      </c>
      <c r="AC64" s="71">
        <f t="shared" si="6"/>
        <v>0</v>
      </c>
      <c r="AD64" s="71">
        <f t="shared" si="6"/>
        <v>0</v>
      </c>
      <c r="AE64" s="71">
        <f t="shared" si="6"/>
        <v>0</v>
      </c>
      <c r="AF64" s="71">
        <f t="shared" si="6"/>
        <v>0.581319641</v>
      </c>
      <c r="AG64" s="71">
        <f t="shared" si="6"/>
        <v>0</v>
      </c>
      <c r="AH64" s="71">
        <f t="shared" si="6"/>
        <v>0</v>
      </c>
      <c r="AI64" s="71">
        <f aca="true" t="shared" si="7" ref="AI64:BJ64">SUM(AI47:AI63)</f>
        <v>0</v>
      </c>
      <c r="AJ64" s="71">
        <f t="shared" si="7"/>
        <v>0</v>
      </c>
      <c r="AK64" s="71">
        <f t="shared" si="7"/>
        <v>0</v>
      </c>
      <c r="AL64" s="71">
        <f t="shared" si="7"/>
        <v>6.589614982999999</v>
      </c>
      <c r="AM64" s="71">
        <f t="shared" si="7"/>
        <v>0</v>
      </c>
      <c r="AN64" s="71">
        <f t="shared" si="7"/>
        <v>0</v>
      </c>
      <c r="AO64" s="71">
        <f t="shared" si="7"/>
        <v>0</v>
      </c>
      <c r="AP64" s="71">
        <f t="shared" si="7"/>
        <v>0.250380333</v>
      </c>
      <c r="AQ64" s="71">
        <f t="shared" si="7"/>
        <v>0.067747322</v>
      </c>
      <c r="AR64" s="71">
        <f t="shared" si="7"/>
        <v>0.799816702</v>
      </c>
      <c r="AS64" s="71">
        <f t="shared" si="7"/>
        <v>0</v>
      </c>
      <c r="AT64" s="71">
        <f t="shared" si="7"/>
        <v>0</v>
      </c>
      <c r="AU64" s="71">
        <f t="shared" si="7"/>
        <v>0</v>
      </c>
      <c r="AV64" s="71">
        <f t="shared" si="7"/>
        <v>16615.155174509</v>
      </c>
      <c r="AW64" s="71">
        <f t="shared" si="7"/>
        <v>2575.9642006830004</v>
      </c>
      <c r="AX64" s="71">
        <f t="shared" si="7"/>
        <v>3.264380788</v>
      </c>
      <c r="AY64" s="71">
        <f t="shared" si="7"/>
        <v>0</v>
      </c>
      <c r="AZ64" s="71">
        <f t="shared" si="7"/>
        <v>16388.515762389998</v>
      </c>
      <c r="BA64" s="71">
        <f t="shared" si="7"/>
        <v>0</v>
      </c>
      <c r="BB64" s="71">
        <f t="shared" si="7"/>
        <v>0</v>
      </c>
      <c r="BC64" s="71">
        <f t="shared" si="7"/>
        <v>0</v>
      </c>
      <c r="BD64" s="71">
        <f t="shared" si="7"/>
        <v>0</v>
      </c>
      <c r="BE64" s="71">
        <f t="shared" si="7"/>
        <v>0</v>
      </c>
      <c r="BF64" s="71">
        <f t="shared" si="7"/>
        <v>5527.745728016999</v>
      </c>
      <c r="BG64" s="71">
        <f t="shared" si="7"/>
        <v>510.3392038410001</v>
      </c>
      <c r="BH64" s="71">
        <f t="shared" si="7"/>
        <v>0.77286685</v>
      </c>
      <c r="BI64" s="71">
        <f t="shared" si="7"/>
        <v>0</v>
      </c>
      <c r="BJ64" s="71">
        <f t="shared" si="7"/>
        <v>2141.410713257517</v>
      </c>
      <c r="BK64" s="83">
        <f>SUM(C64:BJ64)</f>
        <v>55142.337199338515</v>
      </c>
      <c r="BL64" s="86"/>
    </row>
    <row r="65" spans="1:64" ht="12.75">
      <c r="A65" s="31"/>
      <c r="B65" s="33" t="s">
        <v>75</v>
      </c>
      <c r="C65" s="43">
        <f aca="true" t="shared" si="8" ref="C65:AH65">+C64+C45</f>
        <v>0</v>
      </c>
      <c r="D65" s="62">
        <f t="shared" si="8"/>
        <v>894.0697033619999</v>
      </c>
      <c r="E65" s="62">
        <f t="shared" si="8"/>
        <v>0</v>
      </c>
      <c r="F65" s="62">
        <f t="shared" si="8"/>
        <v>0</v>
      </c>
      <c r="G65" s="61">
        <f t="shared" si="8"/>
        <v>0</v>
      </c>
      <c r="H65" s="42">
        <f t="shared" si="8"/>
        <v>3996.689958944</v>
      </c>
      <c r="I65" s="62">
        <f t="shared" si="8"/>
        <v>1349.5703090119998</v>
      </c>
      <c r="J65" s="62">
        <f t="shared" si="8"/>
        <v>5.690950591</v>
      </c>
      <c r="K65" s="62">
        <f t="shared" si="8"/>
        <v>0</v>
      </c>
      <c r="L65" s="61">
        <f t="shared" si="8"/>
        <v>4668.976830989</v>
      </c>
      <c r="M65" s="42">
        <f t="shared" si="8"/>
        <v>0</v>
      </c>
      <c r="N65" s="62">
        <f t="shared" si="8"/>
        <v>0</v>
      </c>
      <c r="O65" s="62">
        <f t="shared" si="8"/>
        <v>0</v>
      </c>
      <c r="P65" s="62">
        <f t="shared" si="8"/>
        <v>0</v>
      </c>
      <c r="Q65" s="61">
        <f t="shared" si="8"/>
        <v>0</v>
      </c>
      <c r="R65" s="42">
        <f t="shared" si="8"/>
        <v>1775.204829233</v>
      </c>
      <c r="S65" s="62">
        <f t="shared" si="8"/>
        <v>234.07189743199996</v>
      </c>
      <c r="T65" s="62">
        <f t="shared" si="8"/>
        <v>0</v>
      </c>
      <c r="U65" s="62">
        <f t="shared" si="8"/>
        <v>0</v>
      </c>
      <c r="V65" s="61">
        <f t="shared" si="8"/>
        <v>406.0499249030001</v>
      </c>
      <c r="W65" s="42">
        <f t="shared" si="8"/>
        <v>0</v>
      </c>
      <c r="X65" s="62">
        <f t="shared" si="8"/>
        <v>0</v>
      </c>
      <c r="Y65" s="62">
        <f t="shared" si="8"/>
        <v>0</v>
      </c>
      <c r="Z65" s="62">
        <f t="shared" si="8"/>
        <v>0</v>
      </c>
      <c r="AA65" s="61">
        <f t="shared" si="8"/>
        <v>0</v>
      </c>
      <c r="AB65" s="42">
        <f t="shared" si="8"/>
        <v>13.953372486</v>
      </c>
      <c r="AC65" s="62">
        <f t="shared" si="8"/>
        <v>0</v>
      </c>
      <c r="AD65" s="62">
        <f t="shared" si="8"/>
        <v>0</v>
      </c>
      <c r="AE65" s="62">
        <f t="shared" si="8"/>
        <v>0</v>
      </c>
      <c r="AF65" s="61">
        <f t="shared" si="8"/>
        <v>0.660483238</v>
      </c>
      <c r="AG65" s="42">
        <f t="shared" si="8"/>
        <v>0</v>
      </c>
      <c r="AH65" s="62">
        <f t="shared" si="8"/>
        <v>0</v>
      </c>
      <c r="AI65" s="62">
        <f aca="true" t="shared" si="9" ref="AI65:BK65">+AI64+AI45</f>
        <v>0</v>
      </c>
      <c r="AJ65" s="62">
        <f t="shared" si="9"/>
        <v>0</v>
      </c>
      <c r="AK65" s="61">
        <f t="shared" si="9"/>
        <v>0</v>
      </c>
      <c r="AL65" s="42">
        <f t="shared" si="9"/>
        <v>8.168780470999998</v>
      </c>
      <c r="AM65" s="62">
        <f t="shared" si="9"/>
        <v>0</v>
      </c>
      <c r="AN65" s="62">
        <f t="shared" si="9"/>
        <v>0</v>
      </c>
      <c r="AO65" s="62">
        <f t="shared" si="9"/>
        <v>0</v>
      </c>
      <c r="AP65" s="61">
        <f t="shared" si="9"/>
        <v>0.263261896</v>
      </c>
      <c r="AQ65" s="42">
        <f t="shared" si="9"/>
        <v>0.067747322</v>
      </c>
      <c r="AR65" s="62">
        <f t="shared" si="9"/>
        <v>0.799816702</v>
      </c>
      <c r="AS65" s="62">
        <f t="shared" si="9"/>
        <v>0</v>
      </c>
      <c r="AT65" s="62">
        <f t="shared" si="9"/>
        <v>0</v>
      </c>
      <c r="AU65" s="61">
        <f t="shared" si="9"/>
        <v>0</v>
      </c>
      <c r="AV65" s="42">
        <f t="shared" si="9"/>
        <v>21487.742514090998</v>
      </c>
      <c r="AW65" s="62">
        <f t="shared" si="9"/>
        <v>2585.7954369710005</v>
      </c>
      <c r="AX65" s="62">
        <f t="shared" si="9"/>
        <v>3.264380788</v>
      </c>
      <c r="AY65" s="62">
        <f t="shared" si="9"/>
        <v>0</v>
      </c>
      <c r="AZ65" s="61">
        <f t="shared" si="9"/>
        <v>17071.231548846998</v>
      </c>
      <c r="BA65" s="42">
        <f t="shared" si="9"/>
        <v>0</v>
      </c>
      <c r="BB65" s="62">
        <f t="shared" si="9"/>
        <v>0</v>
      </c>
      <c r="BC65" s="62">
        <f t="shared" si="9"/>
        <v>0</v>
      </c>
      <c r="BD65" s="62">
        <f t="shared" si="9"/>
        <v>0</v>
      </c>
      <c r="BE65" s="61">
        <f t="shared" si="9"/>
        <v>0</v>
      </c>
      <c r="BF65" s="42">
        <f t="shared" si="9"/>
        <v>7765.641761036999</v>
      </c>
      <c r="BG65" s="62">
        <f t="shared" si="9"/>
        <v>512.3924959190001</v>
      </c>
      <c r="BH65" s="62">
        <f t="shared" si="9"/>
        <v>0.77286685</v>
      </c>
      <c r="BI65" s="62">
        <f t="shared" si="9"/>
        <v>0</v>
      </c>
      <c r="BJ65" s="61">
        <f t="shared" si="9"/>
        <v>2303.6972079210936</v>
      </c>
      <c r="BK65" s="113">
        <f t="shared" si="9"/>
        <v>65084.776079005096</v>
      </c>
      <c r="BL65" s="86"/>
    </row>
    <row r="66" spans="1:64" ht="3" customHeight="1">
      <c r="A66" s="10"/>
      <c r="B66" s="17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4"/>
      <c r="BL66" s="86"/>
    </row>
    <row r="67" spans="1:64" ht="12.75">
      <c r="A67" s="10" t="s">
        <v>16</v>
      </c>
      <c r="B67" s="16" t="s">
        <v>8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4"/>
      <c r="BL67" s="86"/>
    </row>
    <row r="68" spans="1:64" ht="12.75">
      <c r="A68" s="10" t="s">
        <v>67</v>
      </c>
      <c r="B68" s="17" t="s">
        <v>17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4"/>
      <c r="BL68" s="86"/>
    </row>
    <row r="69" spans="1:64" ht="12.75">
      <c r="A69" s="10"/>
      <c r="B69" s="21" t="s">
        <v>124</v>
      </c>
      <c r="C69" s="47">
        <v>0</v>
      </c>
      <c r="D69" s="45">
        <v>1.305950716</v>
      </c>
      <c r="E69" s="40">
        <v>0</v>
      </c>
      <c r="F69" s="40">
        <v>0</v>
      </c>
      <c r="G69" s="46">
        <v>0</v>
      </c>
      <c r="H69" s="63">
        <v>117.841384071</v>
      </c>
      <c r="I69" s="40">
        <v>112.279379925</v>
      </c>
      <c r="J69" s="40">
        <v>0.035383939</v>
      </c>
      <c r="K69" s="40">
        <v>0</v>
      </c>
      <c r="L69" s="46">
        <v>227.216122083</v>
      </c>
      <c r="M69" s="63">
        <v>0</v>
      </c>
      <c r="N69" s="45">
        <v>0</v>
      </c>
      <c r="O69" s="40">
        <v>0</v>
      </c>
      <c r="P69" s="40">
        <v>0</v>
      </c>
      <c r="Q69" s="46">
        <v>0</v>
      </c>
      <c r="R69" s="63">
        <v>41.385149079</v>
      </c>
      <c r="S69" s="40">
        <v>4.365229299</v>
      </c>
      <c r="T69" s="40">
        <v>0</v>
      </c>
      <c r="U69" s="40">
        <v>0</v>
      </c>
      <c r="V69" s="46">
        <v>32.606334602</v>
      </c>
      <c r="W69" s="63">
        <v>0</v>
      </c>
      <c r="X69" s="40">
        <v>0</v>
      </c>
      <c r="Y69" s="40">
        <v>0</v>
      </c>
      <c r="Z69" s="40">
        <v>0</v>
      </c>
      <c r="AA69" s="46">
        <v>0</v>
      </c>
      <c r="AB69" s="63">
        <v>0.160851164</v>
      </c>
      <c r="AC69" s="40">
        <v>0</v>
      </c>
      <c r="AD69" s="40">
        <v>0</v>
      </c>
      <c r="AE69" s="40">
        <v>0</v>
      </c>
      <c r="AF69" s="46">
        <v>0.87259986</v>
      </c>
      <c r="AG69" s="63">
        <v>0</v>
      </c>
      <c r="AH69" s="40">
        <v>0</v>
      </c>
      <c r="AI69" s="40">
        <v>0</v>
      </c>
      <c r="AJ69" s="40">
        <v>0</v>
      </c>
      <c r="AK69" s="46">
        <v>0</v>
      </c>
      <c r="AL69" s="63">
        <v>0.061074621</v>
      </c>
      <c r="AM69" s="40">
        <v>0</v>
      </c>
      <c r="AN69" s="40">
        <v>0</v>
      </c>
      <c r="AO69" s="40">
        <v>0</v>
      </c>
      <c r="AP69" s="46">
        <v>0.064756663</v>
      </c>
      <c r="AQ69" s="63">
        <v>0</v>
      </c>
      <c r="AR69" s="45">
        <v>0</v>
      </c>
      <c r="AS69" s="40">
        <v>0</v>
      </c>
      <c r="AT69" s="40">
        <v>0</v>
      </c>
      <c r="AU69" s="46">
        <v>0</v>
      </c>
      <c r="AV69" s="63">
        <v>1300.314424795</v>
      </c>
      <c r="AW69" s="40">
        <v>422.125013699</v>
      </c>
      <c r="AX69" s="40">
        <v>0</v>
      </c>
      <c r="AY69" s="40">
        <v>0</v>
      </c>
      <c r="AZ69" s="46">
        <v>4218.809688571</v>
      </c>
      <c r="BA69" s="63">
        <v>0</v>
      </c>
      <c r="BB69" s="45">
        <v>0</v>
      </c>
      <c r="BC69" s="40">
        <v>0</v>
      </c>
      <c r="BD69" s="40">
        <v>0</v>
      </c>
      <c r="BE69" s="46">
        <v>0</v>
      </c>
      <c r="BF69" s="63">
        <v>454.971070537</v>
      </c>
      <c r="BG69" s="45">
        <v>31.338383234</v>
      </c>
      <c r="BH69" s="40">
        <v>0</v>
      </c>
      <c r="BI69" s="40">
        <v>0</v>
      </c>
      <c r="BJ69" s="46">
        <v>701.9927982000235</v>
      </c>
      <c r="BK69" s="108">
        <v>7667.745595058023</v>
      </c>
      <c r="BL69" s="86"/>
    </row>
    <row r="70" spans="1:64" ht="12.75">
      <c r="A70" s="31"/>
      <c r="B70" s="33" t="s">
        <v>74</v>
      </c>
      <c r="C70" s="43">
        <f aca="true" t="shared" si="10" ref="C70:AH70">SUM(C69:C69)</f>
        <v>0</v>
      </c>
      <c r="D70" s="62">
        <f t="shared" si="10"/>
        <v>1.305950716</v>
      </c>
      <c r="E70" s="62">
        <f t="shared" si="10"/>
        <v>0</v>
      </c>
      <c r="F70" s="62">
        <f t="shared" si="10"/>
        <v>0</v>
      </c>
      <c r="G70" s="61">
        <f t="shared" si="10"/>
        <v>0</v>
      </c>
      <c r="H70" s="42">
        <f t="shared" si="10"/>
        <v>117.841384071</v>
      </c>
      <c r="I70" s="62">
        <f t="shared" si="10"/>
        <v>112.279379925</v>
      </c>
      <c r="J70" s="62">
        <f t="shared" si="10"/>
        <v>0.035383939</v>
      </c>
      <c r="K70" s="62">
        <f t="shared" si="10"/>
        <v>0</v>
      </c>
      <c r="L70" s="61">
        <f t="shared" si="10"/>
        <v>227.216122083</v>
      </c>
      <c r="M70" s="42">
        <f t="shared" si="10"/>
        <v>0</v>
      </c>
      <c r="N70" s="62">
        <f t="shared" si="10"/>
        <v>0</v>
      </c>
      <c r="O70" s="62">
        <f t="shared" si="10"/>
        <v>0</v>
      </c>
      <c r="P70" s="62">
        <f t="shared" si="10"/>
        <v>0</v>
      </c>
      <c r="Q70" s="61">
        <f t="shared" si="10"/>
        <v>0</v>
      </c>
      <c r="R70" s="42">
        <f t="shared" si="10"/>
        <v>41.385149079</v>
      </c>
      <c r="S70" s="62">
        <f t="shared" si="10"/>
        <v>4.365229299</v>
      </c>
      <c r="T70" s="62">
        <f t="shared" si="10"/>
        <v>0</v>
      </c>
      <c r="U70" s="62">
        <f t="shared" si="10"/>
        <v>0</v>
      </c>
      <c r="V70" s="61">
        <f t="shared" si="10"/>
        <v>32.606334602</v>
      </c>
      <c r="W70" s="42">
        <f t="shared" si="10"/>
        <v>0</v>
      </c>
      <c r="X70" s="62">
        <f t="shared" si="10"/>
        <v>0</v>
      </c>
      <c r="Y70" s="62">
        <f t="shared" si="10"/>
        <v>0</v>
      </c>
      <c r="Z70" s="62">
        <f t="shared" si="10"/>
        <v>0</v>
      </c>
      <c r="AA70" s="61">
        <f t="shared" si="10"/>
        <v>0</v>
      </c>
      <c r="AB70" s="42">
        <f t="shared" si="10"/>
        <v>0.160851164</v>
      </c>
      <c r="AC70" s="62">
        <f t="shared" si="10"/>
        <v>0</v>
      </c>
      <c r="AD70" s="62">
        <f t="shared" si="10"/>
        <v>0</v>
      </c>
      <c r="AE70" s="62">
        <f t="shared" si="10"/>
        <v>0</v>
      </c>
      <c r="AF70" s="61">
        <f t="shared" si="10"/>
        <v>0.87259986</v>
      </c>
      <c r="AG70" s="42">
        <f t="shared" si="10"/>
        <v>0</v>
      </c>
      <c r="AH70" s="62">
        <f t="shared" si="10"/>
        <v>0</v>
      </c>
      <c r="AI70" s="62">
        <f aca="true" t="shared" si="11" ref="AI70:BJ70">SUM(AI69:AI69)</f>
        <v>0</v>
      </c>
      <c r="AJ70" s="62">
        <f t="shared" si="11"/>
        <v>0</v>
      </c>
      <c r="AK70" s="61">
        <f t="shared" si="11"/>
        <v>0</v>
      </c>
      <c r="AL70" s="42">
        <f t="shared" si="11"/>
        <v>0.061074621</v>
      </c>
      <c r="AM70" s="62">
        <f t="shared" si="11"/>
        <v>0</v>
      </c>
      <c r="AN70" s="62">
        <f t="shared" si="11"/>
        <v>0</v>
      </c>
      <c r="AO70" s="62">
        <f t="shared" si="11"/>
        <v>0</v>
      </c>
      <c r="AP70" s="61">
        <f t="shared" si="11"/>
        <v>0.064756663</v>
      </c>
      <c r="AQ70" s="42">
        <f t="shared" si="11"/>
        <v>0</v>
      </c>
      <c r="AR70" s="62">
        <f>SUM(AR69:AR69)</f>
        <v>0</v>
      </c>
      <c r="AS70" s="62">
        <f t="shared" si="11"/>
        <v>0</v>
      </c>
      <c r="AT70" s="62">
        <f t="shared" si="11"/>
        <v>0</v>
      </c>
      <c r="AU70" s="61">
        <f t="shared" si="11"/>
        <v>0</v>
      </c>
      <c r="AV70" s="42">
        <f t="shared" si="11"/>
        <v>1300.314424795</v>
      </c>
      <c r="AW70" s="62">
        <f t="shared" si="11"/>
        <v>422.125013699</v>
      </c>
      <c r="AX70" s="62">
        <f t="shared" si="11"/>
        <v>0</v>
      </c>
      <c r="AY70" s="62">
        <f t="shared" si="11"/>
        <v>0</v>
      </c>
      <c r="AZ70" s="61">
        <f t="shared" si="11"/>
        <v>4218.809688571</v>
      </c>
      <c r="BA70" s="42">
        <f t="shared" si="11"/>
        <v>0</v>
      </c>
      <c r="BB70" s="62">
        <f t="shared" si="11"/>
        <v>0</v>
      </c>
      <c r="BC70" s="62">
        <f t="shared" si="11"/>
        <v>0</v>
      </c>
      <c r="BD70" s="62">
        <f t="shared" si="11"/>
        <v>0</v>
      </c>
      <c r="BE70" s="61">
        <f t="shared" si="11"/>
        <v>0</v>
      </c>
      <c r="BF70" s="42">
        <f t="shared" si="11"/>
        <v>454.971070537</v>
      </c>
      <c r="BG70" s="62">
        <f t="shared" si="11"/>
        <v>31.338383234</v>
      </c>
      <c r="BH70" s="62">
        <f t="shared" si="11"/>
        <v>0</v>
      </c>
      <c r="BI70" s="62">
        <f t="shared" si="11"/>
        <v>0</v>
      </c>
      <c r="BJ70" s="61">
        <f t="shared" si="11"/>
        <v>701.9927982000235</v>
      </c>
      <c r="BK70" s="81">
        <f>SUM(BK69:BK69)</f>
        <v>7667.745595058023</v>
      </c>
      <c r="BL70" s="86"/>
    </row>
    <row r="71" spans="1:64" ht="2.25" customHeight="1">
      <c r="A71" s="10"/>
      <c r="B71" s="17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4"/>
      <c r="BL71" s="86"/>
    </row>
    <row r="72" spans="1:64" ht="12.75">
      <c r="A72" s="10" t="s">
        <v>4</v>
      </c>
      <c r="B72" s="16" t="s">
        <v>9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4"/>
      <c r="BL72" s="86"/>
    </row>
    <row r="73" spans="1:64" ht="12.75">
      <c r="A73" s="10" t="s">
        <v>67</v>
      </c>
      <c r="B73" s="17" t="s">
        <v>18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4"/>
      <c r="BL73" s="86"/>
    </row>
    <row r="74" spans="1:64" ht="12.75">
      <c r="A74" s="10"/>
      <c r="B74" s="18" t="s">
        <v>31</v>
      </c>
      <c r="C74" s="96"/>
      <c r="D74" s="50"/>
      <c r="E74" s="51"/>
      <c r="F74" s="51"/>
      <c r="G74" s="52"/>
      <c r="H74" s="49"/>
      <c r="I74" s="51"/>
      <c r="J74" s="51"/>
      <c r="K74" s="51"/>
      <c r="L74" s="52"/>
      <c r="M74" s="49"/>
      <c r="N74" s="50"/>
      <c r="O74" s="51"/>
      <c r="P74" s="51"/>
      <c r="Q74" s="52"/>
      <c r="R74" s="49"/>
      <c r="S74" s="51"/>
      <c r="T74" s="51"/>
      <c r="U74" s="51"/>
      <c r="V74" s="52"/>
      <c r="W74" s="49"/>
      <c r="X74" s="51"/>
      <c r="Y74" s="51"/>
      <c r="Z74" s="51"/>
      <c r="AA74" s="52"/>
      <c r="AB74" s="49"/>
      <c r="AC74" s="51"/>
      <c r="AD74" s="51"/>
      <c r="AE74" s="51"/>
      <c r="AF74" s="52"/>
      <c r="AG74" s="49"/>
      <c r="AH74" s="51"/>
      <c r="AI74" s="51"/>
      <c r="AJ74" s="51"/>
      <c r="AK74" s="52"/>
      <c r="AL74" s="49"/>
      <c r="AM74" s="51"/>
      <c r="AN74" s="51"/>
      <c r="AO74" s="51"/>
      <c r="AP74" s="52"/>
      <c r="AQ74" s="49"/>
      <c r="AR74" s="50"/>
      <c r="AS74" s="51"/>
      <c r="AT74" s="51"/>
      <c r="AU74" s="52"/>
      <c r="AV74" s="49"/>
      <c r="AW74" s="51"/>
      <c r="AX74" s="51"/>
      <c r="AY74" s="51"/>
      <c r="AZ74" s="52"/>
      <c r="BA74" s="49"/>
      <c r="BB74" s="50"/>
      <c r="BC74" s="51"/>
      <c r="BD74" s="51"/>
      <c r="BE74" s="52"/>
      <c r="BF74" s="49"/>
      <c r="BG74" s="50"/>
      <c r="BH74" s="51"/>
      <c r="BI74" s="51"/>
      <c r="BJ74" s="52"/>
      <c r="BK74" s="53"/>
      <c r="BL74" s="86"/>
    </row>
    <row r="75" spans="1:252" s="34" customFormat="1" ht="12.75">
      <c r="A75" s="31"/>
      <c r="B75" s="32" t="s">
        <v>76</v>
      </c>
      <c r="C75" s="97"/>
      <c r="D75" s="55"/>
      <c r="E75" s="55"/>
      <c r="F75" s="55"/>
      <c r="G75" s="56"/>
      <c r="H75" s="54"/>
      <c r="I75" s="55"/>
      <c r="J75" s="55"/>
      <c r="K75" s="55"/>
      <c r="L75" s="56"/>
      <c r="M75" s="54"/>
      <c r="N75" s="55"/>
      <c r="O75" s="55"/>
      <c r="P75" s="55"/>
      <c r="Q75" s="56"/>
      <c r="R75" s="54"/>
      <c r="S75" s="55"/>
      <c r="T75" s="55"/>
      <c r="U75" s="55"/>
      <c r="V75" s="56"/>
      <c r="W75" s="54"/>
      <c r="X75" s="55"/>
      <c r="Y75" s="55"/>
      <c r="Z75" s="55"/>
      <c r="AA75" s="56"/>
      <c r="AB75" s="54"/>
      <c r="AC75" s="55"/>
      <c r="AD75" s="55"/>
      <c r="AE75" s="55"/>
      <c r="AF75" s="56"/>
      <c r="AG75" s="54"/>
      <c r="AH75" s="55"/>
      <c r="AI75" s="55"/>
      <c r="AJ75" s="55"/>
      <c r="AK75" s="56"/>
      <c r="AL75" s="54"/>
      <c r="AM75" s="55"/>
      <c r="AN75" s="55"/>
      <c r="AO75" s="55"/>
      <c r="AP75" s="56"/>
      <c r="AQ75" s="54"/>
      <c r="AR75" s="55"/>
      <c r="AS75" s="55"/>
      <c r="AT75" s="55"/>
      <c r="AU75" s="56"/>
      <c r="AV75" s="54"/>
      <c r="AW75" s="55"/>
      <c r="AX75" s="55"/>
      <c r="AY75" s="55"/>
      <c r="AZ75" s="56"/>
      <c r="BA75" s="54"/>
      <c r="BB75" s="55"/>
      <c r="BC75" s="55"/>
      <c r="BD75" s="55"/>
      <c r="BE75" s="56"/>
      <c r="BF75" s="54"/>
      <c r="BG75" s="55"/>
      <c r="BH75" s="55"/>
      <c r="BI75" s="55"/>
      <c r="BJ75" s="56"/>
      <c r="BK75" s="57"/>
      <c r="BL75" s="86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spans="1:64" ht="12.75">
      <c r="A76" s="10" t="s">
        <v>68</v>
      </c>
      <c r="B76" s="17" t="s">
        <v>19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4"/>
      <c r="BL76" s="86"/>
    </row>
    <row r="77" spans="1:64" ht="12.75">
      <c r="A77" s="10"/>
      <c r="B77" s="91" t="s">
        <v>125</v>
      </c>
      <c r="C77" s="96">
        <v>0</v>
      </c>
      <c r="D77" s="50">
        <v>0</v>
      </c>
      <c r="E77" s="51">
        <v>0</v>
      </c>
      <c r="F77" s="51">
        <v>0</v>
      </c>
      <c r="G77" s="52">
        <v>0</v>
      </c>
      <c r="H77" s="49">
        <v>0</v>
      </c>
      <c r="I77" s="51">
        <v>46.599079155</v>
      </c>
      <c r="J77" s="51">
        <v>0</v>
      </c>
      <c r="K77" s="51">
        <v>0</v>
      </c>
      <c r="L77" s="52">
        <v>79.462967916</v>
      </c>
      <c r="M77" s="49">
        <v>0</v>
      </c>
      <c r="N77" s="50">
        <v>0</v>
      </c>
      <c r="O77" s="51">
        <v>0</v>
      </c>
      <c r="P77" s="51">
        <v>0</v>
      </c>
      <c r="Q77" s="52">
        <v>0</v>
      </c>
      <c r="R77" s="49">
        <v>0</v>
      </c>
      <c r="S77" s="51">
        <v>0</v>
      </c>
      <c r="T77" s="51">
        <v>0</v>
      </c>
      <c r="U77" s="51">
        <v>0</v>
      </c>
      <c r="V77" s="52">
        <v>1.4897E-05</v>
      </c>
      <c r="W77" s="49">
        <v>0</v>
      </c>
      <c r="X77" s="51">
        <v>0</v>
      </c>
      <c r="Y77" s="51">
        <v>0</v>
      </c>
      <c r="Z77" s="51">
        <v>0</v>
      </c>
      <c r="AA77" s="52">
        <v>0</v>
      </c>
      <c r="AB77" s="49">
        <v>0</v>
      </c>
      <c r="AC77" s="51">
        <v>0</v>
      </c>
      <c r="AD77" s="51">
        <v>0</v>
      </c>
      <c r="AE77" s="51">
        <v>0</v>
      </c>
      <c r="AF77" s="52">
        <v>0</v>
      </c>
      <c r="AG77" s="49">
        <v>0</v>
      </c>
      <c r="AH77" s="51">
        <v>0</v>
      </c>
      <c r="AI77" s="51">
        <v>0</v>
      </c>
      <c r="AJ77" s="51">
        <v>0</v>
      </c>
      <c r="AK77" s="52">
        <v>0</v>
      </c>
      <c r="AL77" s="49">
        <v>0</v>
      </c>
      <c r="AM77" s="51">
        <v>0</v>
      </c>
      <c r="AN77" s="51">
        <v>0</v>
      </c>
      <c r="AO77" s="51">
        <v>0</v>
      </c>
      <c r="AP77" s="52">
        <v>0</v>
      </c>
      <c r="AQ77" s="49">
        <v>0</v>
      </c>
      <c r="AR77" s="50">
        <v>0</v>
      </c>
      <c r="AS77" s="51">
        <v>0</v>
      </c>
      <c r="AT77" s="51">
        <v>0</v>
      </c>
      <c r="AU77" s="52">
        <v>0</v>
      </c>
      <c r="AV77" s="49">
        <v>0</v>
      </c>
      <c r="AW77" s="51">
        <v>0</v>
      </c>
      <c r="AX77" s="51">
        <v>0</v>
      </c>
      <c r="AY77" s="51">
        <v>0</v>
      </c>
      <c r="AZ77" s="52">
        <v>0</v>
      </c>
      <c r="BA77" s="49">
        <v>0</v>
      </c>
      <c r="BB77" s="50">
        <v>0</v>
      </c>
      <c r="BC77" s="51">
        <v>0</v>
      </c>
      <c r="BD77" s="51">
        <v>0</v>
      </c>
      <c r="BE77" s="52">
        <v>0</v>
      </c>
      <c r="BF77" s="49">
        <v>0</v>
      </c>
      <c r="BG77" s="50">
        <v>0</v>
      </c>
      <c r="BH77" s="51">
        <v>0</v>
      </c>
      <c r="BI77" s="51">
        <v>0</v>
      </c>
      <c r="BJ77" s="52">
        <v>0</v>
      </c>
      <c r="BK77" s="108">
        <v>126.062061968</v>
      </c>
      <c r="BL77" s="86"/>
    </row>
    <row r="78" spans="1:252" s="34" customFormat="1" ht="12.75">
      <c r="A78" s="31"/>
      <c r="B78" s="33" t="s">
        <v>77</v>
      </c>
      <c r="C78" s="43">
        <f aca="true" t="shared" si="12" ref="C78:BJ78">SUM(C77:C77)</f>
        <v>0</v>
      </c>
      <c r="D78" s="62">
        <f t="shared" si="12"/>
        <v>0</v>
      </c>
      <c r="E78" s="62">
        <f t="shared" si="12"/>
        <v>0</v>
      </c>
      <c r="F78" s="62">
        <f t="shared" si="12"/>
        <v>0</v>
      </c>
      <c r="G78" s="61">
        <f t="shared" si="12"/>
        <v>0</v>
      </c>
      <c r="H78" s="42">
        <f t="shared" si="12"/>
        <v>0</v>
      </c>
      <c r="I78" s="62">
        <f t="shared" si="12"/>
        <v>46.599079155</v>
      </c>
      <c r="J78" s="62">
        <f t="shared" si="12"/>
        <v>0</v>
      </c>
      <c r="K78" s="62">
        <f t="shared" si="12"/>
        <v>0</v>
      </c>
      <c r="L78" s="61">
        <f t="shared" si="12"/>
        <v>79.462967916</v>
      </c>
      <c r="M78" s="42">
        <f t="shared" si="12"/>
        <v>0</v>
      </c>
      <c r="N78" s="62">
        <f t="shared" si="12"/>
        <v>0</v>
      </c>
      <c r="O78" s="62">
        <f t="shared" si="12"/>
        <v>0</v>
      </c>
      <c r="P78" s="62">
        <f t="shared" si="12"/>
        <v>0</v>
      </c>
      <c r="Q78" s="61">
        <f t="shared" si="12"/>
        <v>0</v>
      </c>
      <c r="R78" s="42">
        <f t="shared" si="12"/>
        <v>0</v>
      </c>
      <c r="S78" s="62">
        <f t="shared" si="12"/>
        <v>0</v>
      </c>
      <c r="T78" s="62">
        <f t="shared" si="12"/>
        <v>0</v>
      </c>
      <c r="U78" s="62">
        <f t="shared" si="12"/>
        <v>0</v>
      </c>
      <c r="V78" s="61">
        <f t="shared" si="12"/>
        <v>1.4897E-05</v>
      </c>
      <c r="W78" s="42">
        <f t="shared" si="12"/>
        <v>0</v>
      </c>
      <c r="X78" s="62">
        <f t="shared" si="12"/>
        <v>0</v>
      </c>
      <c r="Y78" s="62">
        <f t="shared" si="12"/>
        <v>0</v>
      </c>
      <c r="Z78" s="62">
        <f t="shared" si="12"/>
        <v>0</v>
      </c>
      <c r="AA78" s="61">
        <f t="shared" si="12"/>
        <v>0</v>
      </c>
      <c r="AB78" s="42">
        <f t="shared" si="12"/>
        <v>0</v>
      </c>
      <c r="AC78" s="62">
        <f t="shared" si="12"/>
        <v>0</v>
      </c>
      <c r="AD78" s="62">
        <f t="shared" si="12"/>
        <v>0</v>
      </c>
      <c r="AE78" s="62">
        <f t="shared" si="12"/>
        <v>0</v>
      </c>
      <c r="AF78" s="61">
        <f t="shared" si="12"/>
        <v>0</v>
      </c>
      <c r="AG78" s="42">
        <f t="shared" si="12"/>
        <v>0</v>
      </c>
      <c r="AH78" s="62">
        <f t="shared" si="12"/>
        <v>0</v>
      </c>
      <c r="AI78" s="62">
        <f t="shared" si="12"/>
        <v>0</v>
      </c>
      <c r="AJ78" s="62">
        <f t="shared" si="12"/>
        <v>0</v>
      </c>
      <c r="AK78" s="61">
        <f t="shared" si="12"/>
        <v>0</v>
      </c>
      <c r="AL78" s="42">
        <f t="shared" si="12"/>
        <v>0</v>
      </c>
      <c r="AM78" s="62">
        <f t="shared" si="12"/>
        <v>0</v>
      </c>
      <c r="AN78" s="62">
        <f t="shared" si="12"/>
        <v>0</v>
      </c>
      <c r="AO78" s="62">
        <f t="shared" si="12"/>
        <v>0</v>
      </c>
      <c r="AP78" s="61">
        <f t="shared" si="12"/>
        <v>0</v>
      </c>
      <c r="AQ78" s="42">
        <f t="shared" si="12"/>
        <v>0</v>
      </c>
      <c r="AR78" s="62">
        <f>SUM(AR77:AR77)</f>
        <v>0</v>
      </c>
      <c r="AS78" s="62">
        <f t="shared" si="12"/>
        <v>0</v>
      </c>
      <c r="AT78" s="62">
        <f t="shared" si="12"/>
        <v>0</v>
      </c>
      <c r="AU78" s="61">
        <f t="shared" si="12"/>
        <v>0</v>
      </c>
      <c r="AV78" s="42">
        <f t="shared" si="12"/>
        <v>0</v>
      </c>
      <c r="AW78" s="62">
        <f t="shared" si="12"/>
        <v>0</v>
      </c>
      <c r="AX78" s="62">
        <f t="shared" si="12"/>
        <v>0</v>
      </c>
      <c r="AY78" s="62">
        <f t="shared" si="12"/>
        <v>0</v>
      </c>
      <c r="AZ78" s="61">
        <f t="shared" si="12"/>
        <v>0</v>
      </c>
      <c r="BA78" s="42">
        <f t="shared" si="12"/>
        <v>0</v>
      </c>
      <c r="BB78" s="62">
        <f t="shared" si="12"/>
        <v>0</v>
      </c>
      <c r="BC78" s="62">
        <f t="shared" si="12"/>
        <v>0</v>
      </c>
      <c r="BD78" s="62">
        <f t="shared" si="12"/>
        <v>0</v>
      </c>
      <c r="BE78" s="61">
        <f t="shared" si="12"/>
        <v>0</v>
      </c>
      <c r="BF78" s="42">
        <f t="shared" si="12"/>
        <v>0</v>
      </c>
      <c r="BG78" s="62">
        <f t="shared" si="12"/>
        <v>0</v>
      </c>
      <c r="BH78" s="62">
        <f t="shared" si="12"/>
        <v>0</v>
      </c>
      <c r="BI78" s="62">
        <f t="shared" si="12"/>
        <v>0</v>
      </c>
      <c r="BJ78" s="61">
        <f t="shared" si="12"/>
        <v>0</v>
      </c>
      <c r="BK78" s="81">
        <f>SUM(BK77:BK77)</f>
        <v>126.062061968</v>
      </c>
      <c r="BL78" s="86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</row>
    <row r="79" spans="1:252" s="34" customFormat="1" ht="12.75">
      <c r="A79" s="31"/>
      <c r="B79" s="33" t="s">
        <v>75</v>
      </c>
      <c r="C79" s="43">
        <f aca="true" t="shared" si="13" ref="C79:AR79">SUM(C78,C75)</f>
        <v>0</v>
      </c>
      <c r="D79" s="62">
        <f t="shared" si="13"/>
        <v>0</v>
      </c>
      <c r="E79" s="62">
        <f t="shared" si="13"/>
        <v>0</v>
      </c>
      <c r="F79" s="62">
        <f t="shared" si="13"/>
        <v>0</v>
      </c>
      <c r="G79" s="61">
        <f t="shared" si="13"/>
        <v>0</v>
      </c>
      <c r="H79" s="42">
        <f t="shared" si="13"/>
        <v>0</v>
      </c>
      <c r="I79" s="62">
        <f t="shared" si="13"/>
        <v>46.599079155</v>
      </c>
      <c r="J79" s="62">
        <f t="shared" si="13"/>
        <v>0</v>
      </c>
      <c r="K79" s="62">
        <f t="shared" si="13"/>
        <v>0</v>
      </c>
      <c r="L79" s="61">
        <f t="shared" si="13"/>
        <v>79.462967916</v>
      </c>
      <c r="M79" s="42">
        <f t="shared" si="13"/>
        <v>0</v>
      </c>
      <c r="N79" s="62">
        <f t="shared" si="13"/>
        <v>0</v>
      </c>
      <c r="O79" s="62">
        <f t="shared" si="13"/>
        <v>0</v>
      </c>
      <c r="P79" s="62">
        <f t="shared" si="13"/>
        <v>0</v>
      </c>
      <c r="Q79" s="61">
        <f t="shared" si="13"/>
        <v>0</v>
      </c>
      <c r="R79" s="42">
        <f t="shared" si="13"/>
        <v>0</v>
      </c>
      <c r="S79" s="62">
        <f t="shared" si="13"/>
        <v>0</v>
      </c>
      <c r="T79" s="62">
        <f t="shared" si="13"/>
        <v>0</v>
      </c>
      <c r="U79" s="62">
        <f t="shared" si="13"/>
        <v>0</v>
      </c>
      <c r="V79" s="61">
        <f t="shared" si="13"/>
        <v>1.4897E-05</v>
      </c>
      <c r="W79" s="42">
        <f t="shared" si="13"/>
        <v>0</v>
      </c>
      <c r="X79" s="62">
        <f t="shared" si="13"/>
        <v>0</v>
      </c>
      <c r="Y79" s="62">
        <f t="shared" si="13"/>
        <v>0</v>
      </c>
      <c r="Z79" s="62">
        <f t="shared" si="13"/>
        <v>0</v>
      </c>
      <c r="AA79" s="61">
        <f t="shared" si="13"/>
        <v>0</v>
      </c>
      <c r="AB79" s="42">
        <f t="shared" si="13"/>
        <v>0</v>
      </c>
      <c r="AC79" s="62">
        <f t="shared" si="13"/>
        <v>0</v>
      </c>
      <c r="AD79" s="62">
        <f t="shared" si="13"/>
        <v>0</v>
      </c>
      <c r="AE79" s="62">
        <f t="shared" si="13"/>
        <v>0</v>
      </c>
      <c r="AF79" s="61">
        <f t="shared" si="13"/>
        <v>0</v>
      </c>
      <c r="AG79" s="42">
        <f t="shared" si="13"/>
        <v>0</v>
      </c>
      <c r="AH79" s="62">
        <f t="shared" si="13"/>
        <v>0</v>
      </c>
      <c r="AI79" s="62">
        <f t="shared" si="13"/>
        <v>0</v>
      </c>
      <c r="AJ79" s="62">
        <f t="shared" si="13"/>
        <v>0</v>
      </c>
      <c r="AK79" s="61">
        <f t="shared" si="13"/>
        <v>0</v>
      </c>
      <c r="AL79" s="42">
        <f t="shared" si="13"/>
        <v>0</v>
      </c>
      <c r="AM79" s="62">
        <f t="shared" si="13"/>
        <v>0</v>
      </c>
      <c r="AN79" s="62">
        <f t="shared" si="13"/>
        <v>0</v>
      </c>
      <c r="AO79" s="62">
        <f t="shared" si="13"/>
        <v>0</v>
      </c>
      <c r="AP79" s="61">
        <f t="shared" si="13"/>
        <v>0</v>
      </c>
      <c r="AQ79" s="42">
        <f t="shared" si="13"/>
        <v>0</v>
      </c>
      <c r="AR79" s="62">
        <f t="shared" si="13"/>
        <v>0</v>
      </c>
      <c r="AS79" s="62">
        <f aca="true" t="shared" si="14" ref="AS79:BK79">SUM(AS78,AS75)</f>
        <v>0</v>
      </c>
      <c r="AT79" s="62">
        <f t="shared" si="14"/>
        <v>0</v>
      </c>
      <c r="AU79" s="61">
        <f t="shared" si="14"/>
        <v>0</v>
      </c>
      <c r="AV79" s="42">
        <f t="shared" si="14"/>
        <v>0</v>
      </c>
      <c r="AW79" s="62">
        <f t="shared" si="14"/>
        <v>0</v>
      </c>
      <c r="AX79" s="62">
        <f t="shared" si="14"/>
        <v>0</v>
      </c>
      <c r="AY79" s="62">
        <f t="shared" si="14"/>
        <v>0</v>
      </c>
      <c r="AZ79" s="61">
        <f t="shared" si="14"/>
        <v>0</v>
      </c>
      <c r="BA79" s="42">
        <f t="shared" si="14"/>
        <v>0</v>
      </c>
      <c r="BB79" s="62">
        <f t="shared" si="14"/>
        <v>0</v>
      </c>
      <c r="BC79" s="62">
        <f t="shared" si="14"/>
        <v>0</v>
      </c>
      <c r="BD79" s="62">
        <f t="shared" si="14"/>
        <v>0</v>
      </c>
      <c r="BE79" s="61">
        <f t="shared" si="14"/>
        <v>0</v>
      </c>
      <c r="BF79" s="42">
        <f t="shared" si="14"/>
        <v>0</v>
      </c>
      <c r="BG79" s="62">
        <f t="shared" si="14"/>
        <v>0</v>
      </c>
      <c r="BH79" s="62">
        <f t="shared" si="14"/>
        <v>0</v>
      </c>
      <c r="BI79" s="62">
        <f t="shared" si="14"/>
        <v>0</v>
      </c>
      <c r="BJ79" s="61">
        <f t="shared" si="14"/>
        <v>0</v>
      </c>
      <c r="BK79" s="81">
        <f t="shared" si="14"/>
        <v>126.062061968</v>
      </c>
      <c r="BL79" s="86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</row>
    <row r="80" spans="1:64" ht="4.5" customHeight="1">
      <c r="A80" s="10"/>
      <c r="B80" s="17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4"/>
      <c r="BL80" s="86"/>
    </row>
    <row r="81" spans="1:64" ht="12.75">
      <c r="A81" s="10" t="s">
        <v>20</v>
      </c>
      <c r="B81" s="16" t="s">
        <v>21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4"/>
      <c r="BL81" s="86"/>
    </row>
    <row r="82" spans="1:64" ht="12.75">
      <c r="A82" s="10" t="s">
        <v>67</v>
      </c>
      <c r="B82" s="17" t="s">
        <v>22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4"/>
      <c r="BL82" s="86"/>
    </row>
    <row r="83" spans="1:64" ht="12.75">
      <c r="A83" s="10"/>
      <c r="B83" s="21" t="s">
        <v>121</v>
      </c>
      <c r="C83" s="47">
        <v>0</v>
      </c>
      <c r="D83" s="45">
        <v>20.547934721</v>
      </c>
      <c r="E83" s="40">
        <v>0</v>
      </c>
      <c r="F83" s="40">
        <v>0</v>
      </c>
      <c r="G83" s="46">
        <v>0</v>
      </c>
      <c r="H83" s="63">
        <v>14.028538501</v>
      </c>
      <c r="I83" s="40">
        <v>0.875139608</v>
      </c>
      <c r="J83" s="40">
        <v>0</v>
      </c>
      <c r="K83" s="40">
        <v>0</v>
      </c>
      <c r="L83" s="46">
        <v>57.577867988</v>
      </c>
      <c r="M83" s="63">
        <v>0</v>
      </c>
      <c r="N83" s="45">
        <v>0</v>
      </c>
      <c r="O83" s="40">
        <v>0</v>
      </c>
      <c r="P83" s="40">
        <v>0</v>
      </c>
      <c r="Q83" s="46">
        <v>0</v>
      </c>
      <c r="R83" s="63">
        <v>6.004818769</v>
      </c>
      <c r="S83" s="40">
        <v>0.003292931</v>
      </c>
      <c r="T83" s="40">
        <v>0</v>
      </c>
      <c r="U83" s="40">
        <v>0</v>
      </c>
      <c r="V83" s="46">
        <v>1.706470501</v>
      </c>
      <c r="W83" s="63">
        <v>0</v>
      </c>
      <c r="X83" s="40">
        <v>0</v>
      </c>
      <c r="Y83" s="40">
        <v>0</v>
      </c>
      <c r="Z83" s="40">
        <v>0</v>
      </c>
      <c r="AA83" s="46">
        <v>0</v>
      </c>
      <c r="AB83" s="63">
        <v>0</v>
      </c>
      <c r="AC83" s="40">
        <v>0</v>
      </c>
      <c r="AD83" s="40">
        <v>0</v>
      </c>
      <c r="AE83" s="40">
        <v>0</v>
      </c>
      <c r="AF83" s="46">
        <v>0</v>
      </c>
      <c r="AG83" s="63">
        <v>0</v>
      </c>
      <c r="AH83" s="40">
        <v>0</v>
      </c>
      <c r="AI83" s="40">
        <v>0</v>
      </c>
      <c r="AJ83" s="40">
        <v>0</v>
      </c>
      <c r="AK83" s="46">
        <v>0</v>
      </c>
      <c r="AL83" s="63">
        <v>0</v>
      </c>
      <c r="AM83" s="40">
        <v>0</v>
      </c>
      <c r="AN83" s="40">
        <v>0</v>
      </c>
      <c r="AO83" s="40">
        <v>0</v>
      </c>
      <c r="AP83" s="46">
        <v>0</v>
      </c>
      <c r="AQ83" s="63">
        <v>0</v>
      </c>
      <c r="AR83" s="45">
        <v>0.061758619</v>
      </c>
      <c r="AS83" s="40">
        <v>0</v>
      </c>
      <c r="AT83" s="40">
        <v>0</v>
      </c>
      <c r="AU83" s="46">
        <v>0</v>
      </c>
      <c r="AV83" s="63">
        <v>12.095432877</v>
      </c>
      <c r="AW83" s="40">
        <v>5.642934965</v>
      </c>
      <c r="AX83" s="40">
        <v>0</v>
      </c>
      <c r="AY83" s="40">
        <v>0</v>
      </c>
      <c r="AZ83" s="46">
        <v>35.239693325</v>
      </c>
      <c r="BA83" s="63">
        <v>0</v>
      </c>
      <c r="BB83" s="45">
        <v>0</v>
      </c>
      <c r="BC83" s="40">
        <v>0</v>
      </c>
      <c r="BD83" s="40">
        <v>0</v>
      </c>
      <c r="BE83" s="46">
        <v>0</v>
      </c>
      <c r="BF83" s="63">
        <v>3.920689373</v>
      </c>
      <c r="BG83" s="45">
        <v>1.633382242</v>
      </c>
      <c r="BH83" s="40">
        <v>0</v>
      </c>
      <c r="BI83" s="40">
        <v>0</v>
      </c>
      <c r="BJ83" s="46">
        <v>1.604581039</v>
      </c>
      <c r="BK83" s="108">
        <v>160.942535459</v>
      </c>
      <c r="BL83" s="86"/>
    </row>
    <row r="84" spans="1:64" ht="12.75">
      <c r="A84" s="10"/>
      <c r="B84" s="21" t="s">
        <v>122</v>
      </c>
      <c r="C84" s="47">
        <v>0</v>
      </c>
      <c r="D84" s="45">
        <v>39.784362645</v>
      </c>
      <c r="E84" s="40">
        <v>0</v>
      </c>
      <c r="F84" s="40">
        <v>0</v>
      </c>
      <c r="G84" s="46">
        <v>0</v>
      </c>
      <c r="H84" s="63">
        <v>2.893899614</v>
      </c>
      <c r="I84" s="40">
        <v>3.224186811</v>
      </c>
      <c r="J84" s="40">
        <v>0</v>
      </c>
      <c r="K84" s="40">
        <v>0</v>
      </c>
      <c r="L84" s="46">
        <v>33.184756362</v>
      </c>
      <c r="M84" s="63">
        <v>0</v>
      </c>
      <c r="N84" s="45">
        <v>0</v>
      </c>
      <c r="O84" s="40">
        <v>0</v>
      </c>
      <c r="P84" s="40">
        <v>0</v>
      </c>
      <c r="Q84" s="46">
        <v>0</v>
      </c>
      <c r="R84" s="63">
        <v>1.010483458</v>
      </c>
      <c r="S84" s="40">
        <v>0</v>
      </c>
      <c r="T84" s="40">
        <v>0</v>
      </c>
      <c r="U84" s="40">
        <v>0</v>
      </c>
      <c r="V84" s="46">
        <v>1.015754431</v>
      </c>
      <c r="W84" s="63">
        <v>0</v>
      </c>
      <c r="X84" s="40">
        <v>0</v>
      </c>
      <c r="Y84" s="40">
        <v>0</v>
      </c>
      <c r="Z84" s="40">
        <v>0</v>
      </c>
      <c r="AA84" s="46">
        <v>0</v>
      </c>
      <c r="AB84" s="63">
        <v>0</v>
      </c>
      <c r="AC84" s="40">
        <v>0</v>
      </c>
      <c r="AD84" s="40">
        <v>0</v>
      </c>
      <c r="AE84" s="40">
        <v>0</v>
      </c>
      <c r="AF84" s="46">
        <v>0</v>
      </c>
      <c r="AG84" s="63">
        <v>0</v>
      </c>
      <c r="AH84" s="40">
        <v>0</v>
      </c>
      <c r="AI84" s="40">
        <v>0</v>
      </c>
      <c r="AJ84" s="40">
        <v>0</v>
      </c>
      <c r="AK84" s="46">
        <v>0</v>
      </c>
      <c r="AL84" s="63">
        <v>0</v>
      </c>
      <c r="AM84" s="40">
        <v>0</v>
      </c>
      <c r="AN84" s="40">
        <v>0</v>
      </c>
      <c r="AO84" s="40">
        <v>0</v>
      </c>
      <c r="AP84" s="46">
        <v>0</v>
      </c>
      <c r="AQ84" s="63">
        <v>0</v>
      </c>
      <c r="AR84" s="45">
        <v>0</v>
      </c>
      <c r="AS84" s="40">
        <v>0</v>
      </c>
      <c r="AT84" s="40">
        <v>0</v>
      </c>
      <c r="AU84" s="46">
        <v>0</v>
      </c>
      <c r="AV84" s="63">
        <v>6.623965697</v>
      </c>
      <c r="AW84" s="40">
        <v>0.321163542</v>
      </c>
      <c r="AX84" s="40">
        <v>0</v>
      </c>
      <c r="AY84" s="40">
        <v>0</v>
      </c>
      <c r="AZ84" s="46">
        <v>19.313225135</v>
      </c>
      <c r="BA84" s="63">
        <v>0</v>
      </c>
      <c r="BB84" s="45">
        <v>0</v>
      </c>
      <c r="BC84" s="40">
        <v>0</v>
      </c>
      <c r="BD84" s="40">
        <v>0</v>
      </c>
      <c r="BE84" s="46">
        <v>0</v>
      </c>
      <c r="BF84" s="63">
        <v>1.252348452</v>
      </c>
      <c r="BG84" s="45">
        <v>0</v>
      </c>
      <c r="BH84" s="40">
        <v>0</v>
      </c>
      <c r="BI84" s="40">
        <v>0</v>
      </c>
      <c r="BJ84" s="46">
        <v>0.777109004</v>
      </c>
      <c r="BK84" s="108">
        <v>109.401255151</v>
      </c>
      <c r="BL84" s="86"/>
    </row>
    <row r="85" spans="1:64" ht="12.75">
      <c r="A85" s="10"/>
      <c r="B85" s="21" t="s">
        <v>117</v>
      </c>
      <c r="C85" s="47">
        <v>0</v>
      </c>
      <c r="D85" s="45">
        <v>139.637501114</v>
      </c>
      <c r="E85" s="40">
        <v>0</v>
      </c>
      <c r="F85" s="40">
        <v>0</v>
      </c>
      <c r="G85" s="46">
        <v>0</v>
      </c>
      <c r="H85" s="63">
        <v>42.226766052</v>
      </c>
      <c r="I85" s="40">
        <v>15.7074546</v>
      </c>
      <c r="J85" s="40">
        <v>0</v>
      </c>
      <c r="K85" s="40">
        <v>0</v>
      </c>
      <c r="L85" s="46">
        <v>124.207132371</v>
      </c>
      <c r="M85" s="63">
        <v>0</v>
      </c>
      <c r="N85" s="45">
        <v>0</v>
      </c>
      <c r="O85" s="40">
        <v>0</v>
      </c>
      <c r="P85" s="40">
        <v>0</v>
      </c>
      <c r="Q85" s="46">
        <v>0</v>
      </c>
      <c r="R85" s="63">
        <v>15.315960348</v>
      </c>
      <c r="S85" s="40">
        <v>0.486369375</v>
      </c>
      <c r="T85" s="40">
        <v>0</v>
      </c>
      <c r="U85" s="40">
        <v>0</v>
      </c>
      <c r="V85" s="46">
        <v>6.390123854</v>
      </c>
      <c r="W85" s="63">
        <v>0</v>
      </c>
      <c r="X85" s="40">
        <v>0</v>
      </c>
      <c r="Y85" s="40">
        <v>0</v>
      </c>
      <c r="Z85" s="40">
        <v>0</v>
      </c>
      <c r="AA85" s="46">
        <v>0</v>
      </c>
      <c r="AB85" s="63">
        <v>0.000201124</v>
      </c>
      <c r="AC85" s="40">
        <v>0</v>
      </c>
      <c r="AD85" s="40">
        <v>0</v>
      </c>
      <c r="AE85" s="40">
        <v>0</v>
      </c>
      <c r="AF85" s="46">
        <v>0</v>
      </c>
      <c r="AG85" s="63">
        <v>0</v>
      </c>
      <c r="AH85" s="40">
        <v>0</v>
      </c>
      <c r="AI85" s="40">
        <v>0</v>
      </c>
      <c r="AJ85" s="40">
        <v>0</v>
      </c>
      <c r="AK85" s="46">
        <v>0</v>
      </c>
      <c r="AL85" s="63">
        <v>0.001496308</v>
      </c>
      <c r="AM85" s="40">
        <v>0</v>
      </c>
      <c r="AN85" s="40">
        <v>0</v>
      </c>
      <c r="AO85" s="40">
        <v>0</v>
      </c>
      <c r="AP85" s="46">
        <v>0</v>
      </c>
      <c r="AQ85" s="63">
        <v>0</v>
      </c>
      <c r="AR85" s="45">
        <v>0</v>
      </c>
      <c r="AS85" s="40">
        <v>0</v>
      </c>
      <c r="AT85" s="40">
        <v>0</v>
      </c>
      <c r="AU85" s="46">
        <v>0</v>
      </c>
      <c r="AV85" s="63">
        <v>76.680150726</v>
      </c>
      <c r="AW85" s="40">
        <v>67.695435568</v>
      </c>
      <c r="AX85" s="40">
        <v>0</v>
      </c>
      <c r="AY85" s="40">
        <v>0</v>
      </c>
      <c r="AZ85" s="46">
        <v>135.430128804</v>
      </c>
      <c r="BA85" s="63">
        <v>0</v>
      </c>
      <c r="BB85" s="45">
        <v>0</v>
      </c>
      <c r="BC85" s="40">
        <v>0</v>
      </c>
      <c r="BD85" s="40">
        <v>0</v>
      </c>
      <c r="BE85" s="46">
        <v>0</v>
      </c>
      <c r="BF85" s="63">
        <v>19.996056784</v>
      </c>
      <c r="BG85" s="45">
        <v>1.892250917</v>
      </c>
      <c r="BH85" s="40">
        <v>0</v>
      </c>
      <c r="BI85" s="40">
        <v>0</v>
      </c>
      <c r="BJ85" s="46">
        <v>14.110298662</v>
      </c>
      <c r="BK85" s="108">
        <v>659.777326607</v>
      </c>
      <c r="BL85" s="86"/>
    </row>
    <row r="86" spans="1:64" ht="12.75">
      <c r="A86" s="10"/>
      <c r="B86" s="21" t="s">
        <v>118</v>
      </c>
      <c r="C86" s="47">
        <v>0</v>
      </c>
      <c r="D86" s="45">
        <v>6.741858055</v>
      </c>
      <c r="E86" s="40">
        <v>0</v>
      </c>
      <c r="F86" s="40">
        <v>0</v>
      </c>
      <c r="G86" s="46">
        <v>0</v>
      </c>
      <c r="H86" s="63">
        <v>1.443532099</v>
      </c>
      <c r="I86" s="40">
        <v>2.500654361</v>
      </c>
      <c r="J86" s="40">
        <v>0</v>
      </c>
      <c r="K86" s="40">
        <v>0</v>
      </c>
      <c r="L86" s="46">
        <v>20.702526593</v>
      </c>
      <c r="M86" s="63">
        <v>0</v>
      </c>
      <c r="N86" s="45">
        <v>0</v>
      </c>
      <c r="O86" s="40">
        <v>0</v>
      </c>
      <c r="P86" s="40">
        <v>0</v>
      </c>
      <c r="Q86" s="46">
        <v>0</v>
      </c>
      <c r="R86" s="63">
        <v>0.490192184</v>
      </c>
      <c r="S86" s="40">
        <v>0</v>
      </c>
      <c r="T86" s="40">
        <v>0</v>
      </c>
      <c r="U86" s="40">
        <v>0</v>
      </c>
      <c r="V86" s="46">
        <v>0.113502575</v>
      </c>
      <c r="W86" s="63">
        <v>0</v>
      </c>
      <c r="X86" s="40">
        <v>0</v>
      </c>
      <c r="Y86" s="40">
        <v>0</v>
      </c>
      <c r="Z86" s="40">
        <v>0</v>
      </c>
      <c r="AA86" s="46">
        <v>0</v>
      </c>
      <c r="AB86" s="63">
        <v>0</v>
      </c>
      <c r="AC86" s="40">
        <v>0</v>
      </c>
      <c r="AD86" s="40">
        <v>0</v>
      </c>
      <c r="AE86" s="40">
        <v>0</v>
      </c>
      <c r="AF86" s="46">
        <v>0</v>
      </c>
      <c r="AG86" s="63">
        <v>0</v>
      </c>
      <c r="AH86" s="40">
        <v>0</v>
      </c>
      <c r="AI86" s="40">
        <v>0</v>
      </c>
      <c r="AJ86" s="40">
        <v>0</v>
      </c>
      <c r="AK86" s="46">
        <v>0</v>
      </c>
      <c r="AL86" s="63">
        <v>0</v>
      </c>
      <c r="AM86" s="40">
        <v>0</v>
      </c>
      <c r="AN86" s="40">
        <v>0</v>
      </c>
      <c r="AO86" s="40">
        <v>0</v>
      </c>
      <c r="AP86" s="46">
        <v>0</v>
      </c>
      <c r="AQ86" s="63">
        <v>0</v>
      </c>
      <c r="AR86" s="45">
        <v>17.020490325</v>
      </c>
      <c r="AS86" s="40">
        <v>0</v>
      </c>
      <c r="AT86" s="40">
        <v>0</v>
      </c>
      <c r="AU86" s="46">
        <v>0</v>
      </c>
      <c r="AV86" s="63">
        <v>2.54116451</v>
      </c>
      <c r="AW86" s="40">
        <v>1.116177744</v>
      </c>
      <c r="AX86" s="40">
        <v>0</v>
      </c>
      <c r="AY86" s="40">
        <v>0</v>
      </c>
      <c r="AZ86" s="46">
        <v>13.488877509</v>
      </c>
      <c r="BA86" s="63">
        <v>0</v>
      </c>
      <c r="BB86" s="45">
        <v>0</v>
      </c>
      <c r="BC86" s="40">
        <v>0</v>
      </c>
      <c r="BD86" s="40">
        <v>0</v>
      </c>
      <c r="BE86" s="46">
        <v>0</v>
      </c>
      <c r="BF86" s="63">
        <v>0.922924113</v>
      </c>
      <c r="BG86" s="45">
        <v>0.17099616</v>
      </c>
      <c r="BH86" s="40">
        <v>0</v>
      </c>
      <c r="BI86" s="40">
        <v>0</v>
      </c>
      <c r="BJ86" s="46">
        <v>0.277163986</v>
      </c>
      <c r="BK86" s="108">
        <v>67.530060214</v>
      </c>
      <c r="BL86" s="86"/>
    </row>
    <row r="87" spans="1:64" ht="12.75">
      <c r="A87" s="10"/>
      <c r="B87" s="21" t="s">
        <v>120</v>
      </c>
      <c r="C87" s="47">
        <v>0</v>
      </c>
      <c r="D87" s="45">
        <v>59.488567458</v>
      </c>
      <c r="E87" s="40">
        <v>0</v>
      </c>
      <c r="F87" s="40">
        <v>0</v>
      </c>
      <c r="G87" s="46">
        <v>0</v>
      </c>
      <c r="H87" s="63">
        <v>52.256832817</v>
      </c>
      <c r="I87" s="40">
        <v>86.610026322</v>
      </c>
      <c r="J87" s="40">
        <v>0</v>
      </c>
      <c r="K87" s="40">
        <v>0</v>
      </c>
      <c r="L87" s="46">
        <v>233.546900929</v>
      </c>
      <c r="M87" s="63">
        <v>0</v>
      </c>
      <c r="N87" s="45">
        <v>0</v>
      </c>
      <c r="O87" s="40">
        <v>0</v>
      </c>
      <c r="P87" s="40">
        <v>0</v>
      </c>
      <c r="Q87" s="46">
        <v>0</v>
      </c>
      <c r="R87" s="63">
        <v>25.802964503</v>
      </c>
      <c r="S87" s="40">
        <v>1.312369438</v>
      </c>
      <c r="T87" s="40">
        <v>0</v>
      </c>
      <c r="U87" s="40">
        <v>0</v>
      </c>
      <c r="V87" s="46">
        <v>10.714404888</v>
      </c>
      <c r="W87" s="63">
        <v>0</v>
      </c>
      <c r="X87" s="40">
        <v>0</v>
      </c>
      <c r="Y87" s="40">
        <v>0</v>
      </c>
      <c r="Z87" s="40">
        <v>0</v>
      </c>
      <c r="AA87" s="46">
        <v>0</v>
      </c>
      <c r="AB87" s="63">
        <v>0.057015396</v>
      </c>
      <c r="AC87" s="40">
        <v>0</v>
      </c>
      <c r="AD87" s="40">
        <v>0</v>
      </c>
      <c r="AE87" s="40">
        <v>0</v>
      </c>
      <c r="AF87" s="46">
        <v>0</v>
      </c>
      <c r="AG87" s="63">
        <v>0</v>
      </c>
      <c r="AH87" s="40">
        <v>0</v>
      </c>
      <c r="AI87" s="40">
        <v>0</v>
      </c>
      <c r="AJ87" s="40">
        <v>0</v>
      </c>
      <c r="AK87" s="46">
        <v>0</v>
      </c>
      <c r="AL87" s="63">
        <v>0.052903011</v>
      </c>
      <c r="AM87" s="40">
        <v>0</v>
      </c>
      <c r="AN87" s="40">
        <v>0</v>
      </c>
      <c r="AO87" s="40">
        <v>0</v>
      </c>
      <c r="AP87" s="46">
        <v>0</v>
      </c>
      <c r="AQ87" s="63">
        <v>0</v>
      </c>
      <c r="AR87" s="45">
        <v>0</v>
      </c>
      <c r="AS87" s="40">
        <v>0</v>
      </c>
      <c r="AT87" s="40">
        <v>0</v>
      </c>
      <c r="AU87" s="46">
        <v>0</v>
      </c>
      <c r="AV87" s="63">
        <v>95.535503461</v>
      </c>
      <c r="AW87" s="40">
        <v>22.750008029</v>
      </c>
      <c r="AX87" s="40">
        <v>0</v>
      </c>
      <c r="AY87" s="40">
        <v>0</v>
      </c>
      <c r="AZ87" s="46">
        <v>256.352152329</v>
      </c>
      <c r="BA87" s="63">
        <v>0</v>
      </c>
      <c r="BB87" s="45">
        <v>0</v>
      </c>
      <c r="BC87" s="40">
        <v>0</v>
      </c>
      <c r="BD87" s="40">
        <v>0</v>
      </c>
      <c r="BE87" s="46">
        <v>0</v>
      </c>
      <c r="BF87" s="63">
        <v>31.528997342</v>
      </c>
      <c r="BG87" s="45">
        <v>5.653934464</v>
      </c>
      <c r="BH87" s="40">
        <v>0</v>
      </c>
      <c r="BI87" s="40">
        <v>0</v>
      </c>
      <c r="BJ87" s="46">
        <v>21.093039222</v>
      </c>
      <c r="BK87" s="108">
        <v>902.755619609</v>
      </c>
      <c r="BL87" s="86"/>
    </row>
    <row r="88" spans="1:64" ht="12.75">
      <c r="A88" s="10"/>
      <c r="B88" s="21" t="s">
        <v>119</v>
      </c>
      <c r="C88" s="47">
        <v>0</v>
      </c>
      <c r="D88" s="45">
        <v>34.870336406</v>
      </c>
      <c r="E88" s="40">
        <v>0</v>
      </c>
      <c r="F88" s="40">
        <v>0</v>
      </c>
      <c r="G88" s="46">
        <v>0</v>
      </c>
      <c r="H88" s="63">
        <v>4.108860752</v>
      </c>
      <c r="I88" s="40">
        <v>4.052029682</v>
      </c>
      <c r="J88" s="40">
        <v>0</v>
      </c>
      <c r="K88" s="40">
        <v>0</v>
      </c>
      <c r="L88" s="46">
        <v>69.263013901</v>
      </c>
      <c r="M88" s="63">
        <v>0</v>
      </c>
      <c r="N88" s="45">
        <v>0</v>
      </c>
      <c r="O88" s="40">
        <v>0</v>
      </c>
      <c r="P88" s="40">
        <v>0</v>
      </c>
      <c r="Q88" s="46">
        <v>0</v>
      </c>
      <c r="R88" s="63">
        <v>1.240025351</v>
      </c>
      <c r="S88" s="40">
        <v>0</v>
      </c>
      <c r="T88" s="40">
        <v>0</v>
      </c>
      <c r="U88" s="40">
        <v>0</v>
      </c>
      <c r="V88" s="46">
        <v>0.706438796</v>
      </c>
      <c r="W88" s="63">
        <v>0</v>
      </c>
      <c r="X88" s="40">
        <v>0</v>
      </c>
      <c r="Y88" s="40">
        <v>0</v>
      </c>
      <c r="Z88" s="40">
        <v>0</v>
      </c>
      <c r="AA88" s="46">
        <v>0</v>
      </c>
      <c r="AB88" s="63">
        <v>0</v>
      </c>
      <c r="AC88" s="40">
        <v>0</v>
      </c>
      <c r="AD88" s="40">
        <v>0</v>
      </c>
      <c r="AE88" s="40">
        <v>0</v>
      </c>
      <c r="AF88" s="46">
        <v>0</v>
      </c>
      <c r="AG88" s="63">
        <v>0</v>
      </c>
      <c r="AH88" s="40">
        <v>0</v>
      </c>
      <c r="AI88" s="40">
        <v>0</v>
      </c>
      <c r="AJ88" s="40">
        <v>0</v>
      </c>
      <c r="AK88" s="46">
        <v>0</v>
      </c>
      <c r="AL88" s="63">
        <v>0.000870129</v>
      </c>
      <c r="AM88" s="40">
        <v>0</v>
      </c>
      <c r="AN88" s="40">
        <v>0</v>
      </c>
      <c r="AO88" s="40">
        <v>0</v>
      </c>
      <c r="AP88" s="46">
        <v>0</v>
      </c>
      <c r="AQ88" s="63">
        <v>0</v>
      </c>
      <c r="AR88" s="45">
        <v>0</v>
      </c>
      <c r="AS88" s="40">
        <v>0</v>
      </c>
      <c r="AT88" s="40">
        <v>0</v>
      </c>
      <c r="AU88" s="46">
        <v>0</v>
      </c>
      <c r="AV88" s="63">
        <v>8.408032495</v>
      </c>
      <c r="AW88" s="40">
        <v>10.534751375</v>
      </c>
      <c r="AX88" s="40">
        <v>0</v>
      </c>
      <c r="AY88" s="40">
        <v>0</v>
      </c>
      <c r="AZ88" s="46">
        <v>25.460111762</v>
      </c>
      <c r="BA88" s="63">
        <v>0</v>
      </c>
      <c r="BB88" s="45">
        <v>0</v>
      </c>
      <c r="BC88" s="40">
        <v>0</v>
      </c>
      <c r="BD88" s="40">
        <v>0</v>
      </c>
      <c r="BE88" s="46">
        <v>0</v>
      </c>
      <c r="BF88" s="63">
        <v>2.658537219</v>
      </c>
      <c r="BG88" s="45">
        <v>0.038075205</v>
      </c>
      <c r="BH88" s="40">
        <v>0</v>
      </c>
      <c r="BI88" s="40">
        <v>0</v>
      </c>
      <c r="BJ88" s="46">
        <v>5.36948587579644</v>
      </c>
      <c r="BK88" s="108">
        <v>166.71056894879646</v>
      </c>
      <c r="BL88" s="86"/>
    </row>
    <row r="89" spans="1:64" ht="12.75">
      <c r="A89" s="31"/>
      <c r="B89" s="33" t="s">
        <v>74</v>
      </c>
      <c r="C89" s="101">
        <f aca="true" t="shared" si="15" ref="C89:AH89">SUM(C83:C88)</f>
        <v>0</v>
      </c>
      <c r="D89" s="71">
        <f t="shared" si="15"/>
        <v>301.070560399</v>
      </c>
      <c r="E89" s="71">
        <f t="shared" si="15"/>
        <v>0</v>
      </c>
      <c r="F89" s="71">
        <f t="shared" si="15"/>
        <v>0</v>
      </c>
      <c r="G89" s="71">
        <f t="shared" si="15"/>
        <v>0</v>
      </c>
      <c r="H89" s="71">
        <f t="shared" si="15"/>
        <v>116.958429835</v>
      </c>
      <c r="I89" s="71">
        <f t="shared" si="15"/>
        <v>112.969491384</v>
      </c>
      <c r="J89" s="71">
        <f t="shared" si="15"/>
        <v>0</v>
      </c>
      <c r="K89" s="71">
        <f t="shared" si="15"/>
        <v>0</v>
      </c>
      <c r="L89" s="71">
        <f t="shared" si="15"/>
        <v>538.482198144</v>
      </c>
      <c r="M89" s="71">
        <f t="shared" si="15"/>
        <v>0</v>
      </c>
      <c r="N89" s="71">
        <f t="shared" si="15"/>
        <v>0</v>
      </c>
      <c r="O89" s="71">
        <f t="shared" si="15"/>
        <v>0</v>
      </c>
      <c r="P89" s="71">
        <f t="shared" si="15"/>
        <v>0</v>
      </c>
      <c r="Q89" s="71">
        <f t="shared" si="15"/>
        <v>0</v>
      </c>
      <c r="R89" s="71">
        <f t="shared" si="15"/>
        <v>49.864444613</v>
      </c>
      <c r="S89" s="71">
        <f t="shared" si="15"/>
        <v>1.802031744</v>
      </c>
      <c r="T89" s="71">
        <f t="shared" si="15"/>
        <v>0</v>
      </c>
      <c r="U89" s="71">
        <f t="shared" si="15"/>
        <v>0</v>
      </c>
      <c r="V89" s="71">
        <f t="shared" si="15"/>
        <v>20.646695045</v>
      </c>
      <c r="W89" s="71">
        <f t="shared" si="15"/>
        <v>0</v>
      </c>
      <c r="X89" s="71">
        <f t="shared" si="15"/>
        <v>0</v>
      </c>
      <c r="Y89" s="71">
        <f t="shared" si="15"/>
        <v>0</v>
      </c>
      <c r="Z89" s="71">
        <f t="shared" si="15"/>
        <v>0</v>
      </c>
      <c r="AA89" s="71">
        <f t="shared" si="15"/>
        <v>0</v>
      </c>
      <c r="AB89" s="71">
        <f t="shared" si="15"/>
        <v>0.05721652</v>
      </c>
      <c r="AC89" s="71">
        <f t="shared" si="15"/>
        <v>0</v>
      </c>
      <c r="AD89" s="71">
        <f t="shared" si="15"/>
        <v>0</v>
      </c>
      <c r="AE89" s="71">
        <f t="shared" si="15"/>
        <v>0</v>
      </c>
      <c r="AF89" s="71">
        <f t="shared" si="15"/>
        <v>0</v>
      </c>
      <c r="AG89" s="71">
        <f t="shared" si="15"/>
        <v>0</v>
      </c>
      <c r="AH89" s="71">
        <f t="shared" si="15"/>
        <v>0</v>
      </c>
      <c r="AI89" s="71">
        <f aca="true" t="shared" si="16" ref="AI89:BK89">SUM(AI83:AI88)</f>
        <v>0</v>
      </c>
      <c r="AJ89" s="71">
        <f t="shared" si="16"/>
        <v>0</v>
      </c>
      <c r="AK89" s="71">
        <f t="shared" si="16"/>
        <v>0</v>
      </c>
      <c r="AL89" s="71">
        <f t="shared" si="16"/>
        <v>0.055269448</v>
      </c>
      <c r="AM89" s="71">
        <f t="shared" si="16"/>
        <v>0</v>
      </c>
      <c r="AN89" s="71">
        <f t="shared" si="16"/>
        <v>0</v>
      </c>
      <c r="AO89" s="71">
        <f t="shared" si="16"/>
        <v>0</v>
      </c>
      <c r="AP89" s="71">
        <f t="shared" si="16"/>
        <v>0</v>
      </c>
      <c r="AQ89" s="71">
        <f t="shared" si="16"/>
        <v>0</v>
      </c>
      <c r="AR89" s="71">
        <f t="shared" si="16"/>
        <v>17.082248944</v>
      </c>
      <c r="AS89" s="71">
        <f t="shared" si="16"/>
        <v>0</v>
      </c>
      <c r="AT89" s="71">
        <f t="shared" si="16"/>
        <v>0</v>
      </c>
      <c r="AU89" s="71">
        <f t="shared" si="16"/>
        <v>0</v>
      </c>
      <c r="AV89" s="71">
        <f t="shared" si="16"/>
        <v>201.88424976599998</v>
      </c>
      <c r="AW89" s="71">
        <f t="shared" si="16"/>
        <v>108.060471223</v>
      </c>
      <c r="AX89" s="71">
        <f t="shared" si="16"/>
        <v>0</v>
      </c>
      <c r="AY89" s="71">
        <f t="shared" si="16"/>
        <v>0</v>
      </c>
      <c r="AZ89" s="71">
        <f t="shared" si="16"/>
        <v>485.28418886399993</v>
      </c>
      <c r="BA89" s="71">
        <f t="shared" si="16"/>
        <v>0</v>
      </c>
      <c r="BB89" s="71">
        <f t="shared" si="16"/>
        <v>0</v>
      </c>
      <c r="BC89" s="71">
        <f t="shared" si="16"/>
        <v>0</v>
      </c>
      <c r="BD89" s="71">
        <f t="shared" si="16"/>
        <v>0</v>
      </c>
      <c r="BE89" s="71">
        <f t="shared" si="16"/>
        <v>0</v>
      </c>
      <c r="BF89" s="71">
        <f t="shared" si="16"/>
        <v>60.279553283000006</v>
      </c>
      <c r="BG89" s="71">
        <f t="shared" si="16"/>
        <v>9.388638988</v>
      </c>
      <c r="BH89" s="71">
        <f t="shared" si="16"/>
        <v>0</v>
      </c>
      <c r="BI89" s="71">
        <f t="shared" si="16"/>
        <v>0</v>
      </c>
      <c r="BJ89" s="71">
        <f t="shared" si="16"/>
        <v>43.231677788796446</v>
      </c>
      <c r="BK89" s="114">
        <f t="shared" si="16"/>
        <v>2067.1173659887963</v>
      </c>
      <c r="BL89" s="86"/>
    </row>
    <row r="90" spans="1:64" ht="4.5" customHeight="1">
      <c r="A90" s="10"/>
      <c r="B90" s="20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4"/>
      <c r="BL90" s="86"/>
    </row>
    <row r="91" spans="1:66" ht="12.75">
      <c r="A91" s="31"/>
      <c r="B91" s="102" t="s">
        <v>88</v>
      </c>
      <c r="C91" s="44">
        <f aca="true" t="shared" si="17" ref="C91:AH91">+C89++C70+C65+C39+C79</f>
        <v>0</v>
      </c>
      <c r="D91" s="73">
        <f t="shared" si="17"/>
        <v>3397.4868180320004</v>
      </c>
      <c r="E91" s="73">
        <f t="shared" si="17"/>
        <v>0</v>
      </c>
      <c r="F91" s="73">
        <f t="shared" si="17"/>
        <v>0</v>
      </c>
      <c r="G91" s="73">
        <f t="shared" si="17"/>
        <v>0</v>
      </c>
      <c r="H91" s="73">
        <f t="shared" si="17"/>
        <v>4477.781824531</v>
      </c>
      <c r="I91" s="73">
        <f t="shared" si="17"/>
        <v>18109.746543879</v>
      </c>
      <c r="J91" s="73">
        <f t="shared" si="17"/>
        <v>1516.5760531059998</v>
      </c>
      <c r="K91" s="73">
        <f t="shared" si="17"/>
        <v>6.677268993</v>
      </c>
      <c r="L91" s="73">
        <f t="shared" si="17"/>
        <v>8641.085155350002</v>
      </c>
      <c r="M91" s="73">
        <f t="shared" si="17"/>
        <v>0</v>
      </c>
      <c r="N91" s="73">
        <f t="shared" si="17"/>
        <v>0</v>
      </c>
      <c r="O91" s="73">
        <f t="shared" si="17"/>
        <v>0</v>
      </c>
      <c r="P91" s="73">
        <f t="shared" si="17"/>
        <v>0</v>
      </c>
      <c r="Q91" s="73">
        <f t="shared" si="17"/>
        <v>0</v>
      </c>
      <c r="R91" s="73">
        <f t="shared" si="17"/>
        <v>1968.132155293</v>
      </c>
      <c r="S91" s="73">
        <f t="shared" si="17"/>
        <v>499.16543386699993</v>
      </c>
      <c r="T91" s="73">
        <f t="shared" si="17"/>
        <v>69.038683127</v>
      </c>
      <c r="U91" s="73">
        <f t="shared" si="17"/>
        <v>0</v>
      </c>
      <c r="V91" s="73">
        <f t="shared" si="17"/>
        <v>722.5104575980001</v>
      </c>
      <c r="W91" s="73">
        <f t="shared" si="17"/>
        <v>0</v>
      </c>
      <c r="X91" s="73">
        <f t="shared" si="17"/>
        <v>0</v>
      </c>
      <c r="Y91" s="73">
        <f t="shared" si="17"/>
        <v>0</v>
      </c>
      <c r="Z91" s="73">
        <f t="shared" si="17"/>
        <v>0</v>
      </c>
      <c r="AA91" s="73">
        <f t="shared" si="17"/>
        <v>0</v>
      </c>
      <c r="AB91" s="73">
        <f t="shared" si="17"/>
        <v>14.331583500999999</v>
      </c>
      <c r="AC91" s="73">
        <f t="shared" si="17"/>
        <v>1.6151502450000002</v>
      </c>
      <c r="AD91" s="73">
        <f t="shared" si="17"/>
        <v>0</v>
      </c>
      <c r="AE91" s="73">
        <f t="shared" si="17"/>
        <v>0</v>
      </c>
      <c r="AF91" s="73">
        <f t="shared" si="17"/>
        <v>1.6636450360000001</v>
      </c>
      <c r="AG91" s="73">
        <f t="shared" si="17"/>
        <v>0</v>
      </c>
      <c r="AH91" s="73">
        <f t="shared" si="17"/>
        <v>0</v>
      </c>
      <c r="AI91" s="73">
        <f aca="true" t="shared" si="18" ref="AI91:BK91">+AI89++AI70+AI65+AI39+AI79</f>
        <v>0</v>
      </c>
      <c r="AJ91" s="73">
        <f t="shared" si="18"/>
        <v>0</v>
      </c>
      <c r="AK91" s="73">
        <f t="shared" si="18"/>
        <v>0</v>
      </c>
      <c r="AL91" s="73">
        <f t="shared" si="18"/>
        <v>8.337205724999999</v>
      </c>
      <c r="AM91" s="73">
        <f t="shared" si="18"/>
        <v>0</v>
      </c>
      <c r="AN91" s="73">
        <f t="shared" si="18"/>
        <v>0</v>
      </c>
      <c r="AO91" s="73">
        <f t="shared" si="18"/>
        <v>0</v>
      </c>
      <c r="AP91" s="73">
        <f t="shared" si="18"/>
        <v>0.359457906</v>
      </c>
      <c r="AQ91" s="73">
        <f t="shared" si="18"/>
        <v>0.067747322</v>
      </c>
      <c r="AR91" s="73">
        <f t="shared" si="18"/>
        <v>18.325641292</v>
      </c>
      <c r="AS91" s="73">
        <f t="shared" si="18"/>
        <v>0</v>
      </c>
      <c r="AT91" s="73">
        <f t="shared" si="18"/>
        <v>0</v>
      </c>
      <c r="AU91" s="73">
        <f t="shared" si="18"/>
        <v>0</v>
      </c>
      <c r="AV91" s="73">
        <f t="shared" si="18"/>
        <v>23602.392626209</v>
      </c>
      <c r="AW91" s="73">
        <f t="shared" si="18"/>
        <v>8222.603664725</v>
      </c>
      <c r="AX91" s="73">
        <f t="shared" si="18"/>
        <v>64.990571019</v>
      </c>
      <c r="AY91" s="73">
        <f t="shared" si="18"/>
        <v>0</v>
      </c>
      <c r="AZ91" s="73">
        <f t="shared" si="18"/>
        <v>26737.222413651998</v>
      </c>
      <c r="BA91" s="73">
        <f t="shared" si="18"/>
        <v>0</v>
      </c>
      <c r="BB91" s="73">
        <f t="shared" si="18"/>
        <v>0</v>
      </c>
      <c r="BC91" s="73">
        <f t="shared" si="18"/>
        <v>0</v>
      </c>
      <c r="BD91" s="73">
        <f t="shared" si="18"/>
        <v>0</v>
      </c>
      <c r="BE91" s="73">
        <f t="shared" si="18"/>
        <v>0</v>
      </c>
      <c r="BF91" s="73">
        <f t="shared" si="18"/>
        <v>8540.690283144</v>
      </c>
      <c r="BG91" s="73">
        <f t="shared" si="18"/>
        <v>899.490363412</v>
      </c>
      <c r="BH91" s="73">
        <f t="shared" si="18"/>
        <v>40.215865805</v>
      </c>
      <c r="BI91" s="73">
        <f t="shared" si="18"/>
        <v>0</v>
      </c>
      <c r="BJ91" s="73">
        <f t="shared" si="18"/>
        <v>3698.9581915989666</v>
      </c>
      <c r="BK91" s="115">
        <f t="shared" si="18"/>
        <v>111259.46480436796</v>
      </c>
      <c r="BL91" s="86"/>
      <c r="BM91" s="86"/>
      <c r="BN91" s="86"/>
    </row>
    <row r="92" spans="1:63" ht="4.5" customHeight="1">
      <c r="A92" s="10"/>
      <c r="B92" s="10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4"/>
    </row>
    <row r="93" spans="1:63" ht="14.25" customHeight="1">
      <c r="A93" s="10" t="s">
        <v>5</v>
      </c>
      <c r="B93" s="104" t="s">
        <v>24</v>
      </c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4"/>
    </row>
    <row r="94" spans="1:63" ht="14.25" customHeight="1">
      <c r="A94" s="27"/>
      <c r="B94" s="104"/>
      <c r="C94" s="47">
        <v>0</v>
      </c>
      <c r="D94" s="45">
        <v>0</v>
      </c>
      <c r="E94" s="40">
        <v>0</v>
      </c>
      <c r="F94" s="40">
        <v>0</v>
      </c>
      <c r="G94" s="46">
        <v>0</v>
      </c>
      <c r="H94" s="63">
        <v>0</v>
      </c>
      <c r="I94" s="40">
        <v>0</v>
      </c>
      <c r="J94" s="40">
        <v>0</v>
      </c>
      <c r="K94" s="40">
        <v>0</v>
      </c>
      <c r="L94" s="46">
        <v>0</v>
      </c>
      <c r="M94" s="63">
        <v>0</v>
      </c>
      <c r="N94" s="45">
        <v>0</v>
      </c>
      <c r="O94" s="40">
        <v>0</v>
      </c>
      <c r="P94" s="40">
        <v>0</v>
      </c>
      <c r="Q94" s="46">
        <v>0</v>
      </c>
      <c r="R94" s="63">
        <v>0</v>
      </c>
      <c r="S94" s="40">
        <v>0</v>
      </c>
      <c r="T94" s="40">
        <v>0</v>
      </c>
      <c r="U94" s="40">
        <v>0</v>
      </c>
      <c r="V94" s="46">
        <v>0</v>
      </c>
      <c r="W94" s="63">
        <v>0</v>
      </c>
      <c r="X94" s="40">
        <v>0</v>
      </c>
      <c r="Y94" s="40">
        <v>0</v>
      </c>
      <c r="Z94" s="40">
        <v>0</v>
      </c>
      <c r="AA94" s="46">
        <v>0</v>
      </c>
      <c r="AB94" s="63">
        <v>0</v>
      </c>
      <c r="AC94" s="40">
        <v>0</v>
      </c>
      <c r="AD94" s="40">
        <v>0</v>
      </c>
      <c r="AE94" s="40">
        <v>0</v>
      </c>
      <c r="AF94" s="46">
        <v>0</v>
      </c>
      <c r="AG94" s="63">
        <v>0</v>
      </c>
      <c r="AH94" s="40">
        <v>0</v>
      </c>
      <c r="AI94" s="40">
        <v>0</v>
      </c>
      <c r="AJ94" s="40">
        <v>0</v>
      </c>
      <c r="AK94" s="46">
        <v>0</v>
      </c>
      <c r="AL94" s="63">
        <v>0</v>
      </c>
      <c r="AM94" s="40">
        <v>0</v>
      </c>
      <c r="AN94" s="40">
        <v>0</v>
      </c>
      <c r="AO94" s="40">
        <v>0</v>
      </c>
      <c r="AP94" s="46">
        <v>0</v>
      </c>
      <c r="AQ94" s="63">
        <v>0</v>
      </c>
      <c r="AR94" s="45">
        <v>0</v>
      </c>
      <c r="AS94" s="40">
        <v>0</v>
      </c>
      <c r="AT94" s="40">
        <v>0</v>
      </c>
      <c r="AU94" s="46">
        <v>0</v>
      </c>
      <c r="AV94" s="63">
        <v>0</v>
      </c>
      <c r="AW94" s="40">
        <v>0</v>
      </c>
      <c r="AX94" s="40">
        <v>0</v>
      </c>
      <c r="AY94" s="40">
        <v>0</v>
      </c>
      <c r="AZ94" s="46">
        <v>0</v>
      </c>
      <c r="BA94" s="38">
        <v>0</v>
      </c>
      <c r="BB94" s="39">
        <v>0</v>
      </c>
      <c r="BC94" s="38">
        <v>0</v>
      </c>
      <c r="BD94" s="38">
        <v>0</v>
      </c>
      <c r="BE94" s="41">
        <v>0</v>
      </c>
      <c r="BF94" s="38">
        <v>0</v>
      </c>
      <c r="BG94" s="39">
        <v>0</v>
      </c>
      <c r="BH94" s="38">
        <v>0</v>
      </c>
      <c r="BI94" s="38">
        <v>0</v>
      </c>
      <c r="BJ94" s="41">
        <v>0</v>
      </c>
      <c r="BK94" s="80">
        <f>SUM(C94:BJ94)</f>
        <v>0</v>
      </c>
    </row>
    <row r="95" spans="1:63" ht="13.5" thickBot="1">
      <c r="A95" s="35"/>
      <c r="B95" s="105" t="s">
        <v>74</v>
      </c>
      <c r="C95" s="116">
        <f>SUM(C94)</f>
        <v>0</v>
      </c>
      <c r="D95" s="117">
        <f aca="true" t="shared" si="19" ref="D95:BK95">SUM(D94)</f>
        <v>0</v>
      </c>
      <c r="E95" s="117">
        <f t="shared" si="19"/>
        <v>0</v>
      </c>
      <c r="F95" s="117">
        <f t="shared" si="19"/>
        <v>0</v>
      </c>
      <c r="G95" s="118">
        <f t="shared" si="19"/>
        <v>0</v>
      </c>
      <c r="H95" s="119">
        <f t="shared" si="19"/>
        <v>0</v>
      </c>
      <c r="I95" s="117">
        <f t="shared" si="19"/>
        <v>0</v>
      </c>
      <c r="J95" s="117">
        <f t="shared" si="19"/>
        <v>0</v>
      </c>
      <c r="K95" s="117">
        <f t="shared" si="19"/>
        <v>0</v>
      </c>
      <c r="L95" s="118">
        <f t="shared" si="19"/>
        <v>0</v>
      </c>
      <c r="M95" s="119">
        <f t="shared" si="19"/>
        <v>0</v>
      </c>
      <c r="N95" s="117">
        <f t="shared" si="19"/>
        <v>0</v>
      </c>
      <c r="O95" s="117">
        <f t="shared" si="19"/>
        <v>0</v>
      </c>
      <c r="P95" s="117">
        <f t="shared" si="19"/>
        <v>0</v>
      </c>
      <c r="Q95" s="118">
        <f t="shared" si="19"/>
        <v>0</v>
      </c>
      <c r="R95" s="119">
        <f t="shared" si="19"/>
        <v>0</v>
      </c>
      <c r="S95" s="117">
        <f t="shared" si="19"/>
        <v>0</v>
      </c>
      <c r="T95" s="117">
        <f t="shared" si="19"/>
        <v>0</v>
      </c>
      <c r="U95" s="117">
        <f t="shared" si="19"/>
        <v>0</v>
      </c>
      <c r="V95" s="118">
        <f t="shared" si="19"/>
        <v>0</v>
      </c>
      <c r="W95" s="119">
        <f t="shared" si="19"/>
        <v>0</v>
      </c>
      <c r="X95" s="117">
        <f t="shared" si="19"/>
        <v>0</v>
      </c>
      <c r="Y95" s="117">
        <f t="shared" si="19"/>
        <v>0</v>
      </c>
      <c r="Z95" s="117">
        <f t="shared" si="19"/>
        <v>0</v>
      </c>
      <c r="AA95" s="118">
        <f t="shared" si="19"/>
        <v>0</v>
      </c>
      <c r="AB95" s="119">
        <f t="shared" si="19"/>
        <v>0</v>
      </c>
      <c r="AC95" s="117">
        <f t="shared" si="19"/>
        <v>0</v>
      </c>
      <c r="AD95" s="117">
        <f t="shared" si="19"/>
        <v>0</v>
      </c>
      <c r="AE95" s="117">
        <f t="shared" si="19"/>
        <v>0</v>
      </c>
      <c r="AF95" s="118">
        <f t="shared" si="19"/>
        <v>0</v>
      </c>
      <c r="AG95" s="119">
        <f t="shared" si="19"/>
        <v>0</v>
      </c>
      <c r="AH95" s="117">
        <f t="shared" si="19"/>
        <v>0</v>
      </c>
      <c r="AI95" s="117">
        <f t="shared" si="19"/>
        <v>0</v>
      </c>
      <c r="AJ95" s="117">
        <f t="shared" si="19"/>
        <v>0</v>
      </c>
      <c r="AK95" s="118">
        <f t="shared" si="19"/>
        <v>0</v>
      </c>
      <c r="AL95" s="119">
        <f t="shared" si="19"/>
        <v>0</v>
      </c>
      <c r="AM95" s="117">
        <f t="shared" si="19"/>
        <v>0</v>
      </c>
      <c r="AN95" s="117">
        <f t="shared" si="19"/>
        <v>0</v>
      </c>
      <c r="AO95" s="117">
        <f t="shared" si="19"/>
        <v>0</v>
      </c>
      <c r="AP95" s="118">
        <f t="shared" si="19"/>
        <v>0</v>
      </c>
      <c r="AQ95" s="119">
        <f t="shared" si="19"/>
        <v>0</v>
      </c>
      <c r="AR95" s="117">
        <f t="shared" si="19"/>
        <v>0</v>
      </c>
      <c r="AS95" s="117">
        <f t="shared" si="19"/>
        <v>0</v>
      </c>
      <c r="AT95" s="117">
        <f t="shared" si="19"/>
        <v>0</v>
      </c>
      <c r="AU95" s="118">
        <f t="shared" si="19"/>
        <v>0</v>
      </c>
      <c r="AV95" s="119">
        <f t="shared" si="19"/>
        <v>0</v>
      </c>
      <c r="AW95" s="117">
        <f t="shared" si="19"/>
        <v>0</v>
      </c>
      <c r="AX95" s="117">
        <f t="shared" si="19"/>
        <v>0</v>
      </c>
      <c r="AY95" s="117">
        <f t="shared" si="19"/>
        <v>0</v>
      </c>
      <c r="AZ95" s="118">
        <f t="shared" si="19"/>
        <v>0</v>
      </c>
      <c r="BA95" s="116">
        <f t="shared" si="19"/>
        <v>0</v>
      </c>
      <c r="BB95" s="117">
        <f t="shared" si="19"/>
        <v>0</v>
      </c>
      <c r="BC95" s="117">
        <f t="shared" si="19"/>
        <v>0</v>
      </c>
      <c r="BD95" s="117">
        <f t="shared" si="19"/>
        <v>0</v>
      </c>
      <c r="BE95" s="120">
        <f t="shared" si="19"/>
        <v>0</v>
      </c>
      <c r="BF95" s="119">
        <f t="shared" si="19"/>
        <v>0</v>
      </c>
      <c r="BG95" s="117">
        <f t="shared" si="19"/>
        <v>0</v>
      </c>
      <c r="BH95" s="117">
        <f t="shared" si="19"/>
        <v>0</v>
      </c>
      <c r="BI95" s="117">
        <f t="shared" si="19"/>
        <v>0</v>
      </c>
      <c r="BJ95" s="118">
        <f t="shared" si="19"/>
        <v>0</v>
      </c>
      <c r="BK95" s="121">
        <f t="shared" si="19"/>
        <v>0</v>
      </c>
    </row>
    <row r="96" spans="1:63" ht="6" customHeight="1">
      <c r="A96" s="3"/>
      <c r="B96" s="15"/>
      <c r="C96" s="23"/>
      <c r="D96" s="29"/>
      <c r="E96" s="23"/>
      <c r="F96" s="23"/>
      <c r="G96" s="23"/>
      <c r="H96" s="23"/>
      <c r="I96" s="23"/>
      <c r="J96" s="23"/>
      <c r="K96" s="23"/>
      <c r="L96" s="23"/>
      <c r="M96" s="23"/>
      <c r="N96" s="29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9"/>
      <c r="AS96" s="23"/>
      <c r="AT96" s="23"/>
      <c r="AU96" s="23"/>
      <c r="AV96" s="23"/>
      <c r="AW96" s="23"/>
      <c r="AX96" s="23"/>
      <c r="AY96" s="23"/>
      <c r="AZ96" s="23"/>
      <c r="BA96" s="23"/>
      <c r="BB96" s="29"/>
      <c r="BC96" s="23"/>
      <c r="BD96" s="23"/>
      <c r="BE96" s="23"/>
      <c r="BF96" s="23"/>
      <c r="BG96" s="29"/>
      <c r="BH96" s="23"/>
      <c r="BI96" s="23"/>
      <c r="BJ96" s="23"/>
      <c r="BK96" s="25"/>
    </row>
    <row r="97" spans="1:63" ht="12.75">
      <c r="A97" s="3"/>
      <c r="B97" s="3" t="s">
        <v>104</v>
      </c>
      <c r="C97" s="23"/>
      <c r="D97" s="23"/>
      <c r="E97" s="23"/>
      <c r="F97" s="23"/>
      <c r="G97" s="23"/>
      <c r="H97" s="23"/>
      <c r="I97" s="23"/>
      <c r="J97" s="23"/>
      <c r="K97" s="23"/>
      <c r="L97" s="36" t="s">
        <v>89</v>
      </c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5"/>
    </row>
    <row r="98" spans="1:63" ht="12.75">
      <c r="A98" s="3"/>
      <c r="B98" s="3" t="s">
        <v>105</v>
      </c>
      <c r="C98" s="23"/>
      <c r="D98" s="23"/>
      <c r="E98" s="23"/>
      <c r="F98" s="23"/>
      <c r="G98" s="23"/>
      <c r="H98" s="23"/>
      <c r="I98" s="23"/>
      <c r="J98" s="23"/>
      <c r="K98" s="23"/>
      <c r="L98" s="37" t="s">
        <v>90</v>
      </c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5"/>
    </row>
    <row r="99" spans="3:63" ht="12.75">
      <c r="C99" s="23"/>
      <c r="D99" s="23"/>
      <c r="E99" s="23"/>
      <c r="F99" s="23"/>
      <c r="G99" s="23"/>
      <c r="H99" s="23"/>
      <c r="I99" s="23"/>
      <c r="J99" s="23"/>
      <c r="K99" s="23"/>
      <c r="L99" s="37" t="s">
        <v>91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5"/>
    </row>
    <row r="100" spans="2:63" ht="12.75">
      <c r="B100" s="3" t="s">
        <v>96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37" t="s">
        <v>92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5"/>
    </row>
    <row r="101" spans="2:63" ht="12.75">
      <c r="B101" s="3" t="s">
        <v>97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37" t="s">
        <v>93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5"/>
    </row>
    <row r="102" spans="2:63" ht="12.75">
      <c r="B102" s="3"/>
      <c r="C102" s="23"/>
      <c r="D102" s="23"/>
      <c r="E102" s="23"/>
      <c r="F102" s="23"/>
      <c r="G102" s="23"/>
      <c r="H102" s="23"/>
      <c r="I102" s="23"/>
      <c r="J102" s="23"/>
      <c r="K102" s="23"/>
      <c r="L102" s="37" t="s">
        <v>94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5"/>
    </row>
    <row r="105" ht="12.75">
      <c r="BJ105" s="86"/>
    </row>
    <row r="107" spans="3:63" ht="12.7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</row>
    <row r="110" spans="4:63" ht="12.75"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24:BK24"/>
    <mergeCell ref="C27:BK27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42:BK42"/>
    <mergeCell ref="M3:V3"/>
    <mergeCell ref="C12:BK12"/>
    <mergeCell ref="C16:BK16"/>
    <mergeCell ref="C21:BK21"/>
    <mergeCell ref="C82:BK82"/>
    <mergeCell ref="C43:BK43"/>
    <mergeCell ref="C40:BK40"/>
    <mergeCell ref="C46:BK46"/>
    <mergeCell ref="C66:BK66"/>
    <mergeCell ref="C67:BK67"/>
    <mergeCell ref="C71:BK71"/>
    <mergeCell ref="C90:BK90"/>
    <mergeCell ref="A1:A5"/>
    <mergeCell ref="C68:BK68"/>
    <mergeCell ref="C92:BK92"/>
    <mergeCell ref="C93:BK93"/>
    <mergeCell ref="C72:BK72"/>
    <mergeCell ref="C73:BK73"/>
    <mergeCell ref="C76:BK76"/>
    <mergeCell ref="C80:BK80"/>
    <mergeCell ref="C81:BK8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63" max="63" width="16.57421875" style="0" customWidth="1"/>
  </cols>
  <sheetData>
    <row r="2" spans="2:12" ht="12.75">
      <c r="B2" s="157" t="s">
        <v>152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2.75">
      <c r="B3" s="157" t="s">
        <v>126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2:12" ht="75">
      <c r="B4" s="90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89">
        <v>0.008999468</v>
      </c>
      <c r="E5" s="84">
        <v>0.058654623</v>
      </c>
      <c r="F5" s="84">
        <v>5.406037168</v>
      </c>
      <c r="G5" s="84">
        <v>0.2680026</v>
      </c>
      <c r="H5" s="84">
        <v>0.034016729</v>
      </c>
      <c r="I5" s="84">
        <v>0</v>
      </c>
      <c r="J5" s="74">
        <v>0</v>
      </c>
      <c r="K5" s="79">
        <v>5.775710588</v>
      </c>
      <c r="L5" s="84">
        <v>0</v>
      </c>
    </row>
    <row r="6" spans="2:12" ht="12.75">
      <c r="B6" s="11">
        <v>2</v>
      </c>
      <c r="C6" s="13" t="s">
        <v>34</v>
      </c>
      <c r="D6" s="84">
        <v>74.220170317</v>
      </c>
      <c r="E6" s="84">
        <v>143.117387127</v>
      </c>
      <c r="F6" s="84">
        <v>1365.252160798</v>
      </c>
      <c r="G6" s="84">
        <v>120.077772089</v>
      </c>
      <c r="H6" s="84">
        <v>16.655471552</v>
      </c>
      <c r="I6" s="84">
        <v>0</v>
      </c>
      <c r="J6" s="74">
        <v>0.5569773980875699</v>
      </c>
      <c r="K6" s="79">
        <v>1719.8799392810877</v>
      </c>
      <c r="L6" s="84">
        <v>0</v>
      </c>
    </row>
    <row r="7" spans="2:12" ht="12.75">
      <c r="B7" s="11">
        <v>3</v>
      </c>
      <c r="C7" s="12" t="s">
        <v>35</v>
      </c>
      <c r="D7" s="84">
        <v>0.022338287</v>
      </c>
      <c r="E7" s="84">
        <v>0.587132081</v>
      </c>
      <c r="F7" s="84">
        <v>7.911982204</v>
      </c>
      <c r="G7" s="84">
        <v>0.244597495</v>
      </c>
      <c r="H7" s="84">
        <v>0.044622929</v>
      </c>
      <c r="I7" s="84">
        <v>0</v>
      </c>
      <c r="J7" s="74">
        <v>0</v>
      </c>
      <c r="K7" s="79">
        <v>8.810672996000001</v>
      </c>
      <c r="L7" s="84">
        <v>0</v>
      </c>
    </row>
    <row r="8" spans="2:12" ht="12.75">
      <c r="B8" s="11">
        <v>4</v>
      </c>
      <c r="C8" s="13" t="s">
        <v>36</v>
      </c>
      <c r="D8" s="84">
        <v>56.025188618</v>
      </c>
      <c r="E8" s="84">
        <v>79.074760733</v>
      </c>
      <c r="F8" s="84">
        <v>495.065133422</v>
      </c>
      <c r="G8" s="84">
        <v>23.139845421</v>
      </c>
      <c r="H8" s="84">
        <v>4.10757791</v>
      </c>
      <c r="I8" s="84">
        <v>0</v>
      </c>
      <c r="J8" s="74">
        <v>0.06996548173566522</v>
      </c>
      <c r="K8" s="79">
        <v>657.4824715857358</v>
      </c>
      <c r="L8" s="84">
        <v>0</v>
      </c>
    </row>
    <row r="9" spans="2:12" ht="12.75">
      <c r="B9" s="11">
        <v>5</v>
      </c>
      <c r="C9" s="13" t="s">
        <v>37</v>
      </c>
      <c r="D9" s="84">
        <v>16.316605064</v>
      </c>
      <c r="E9" s="84">
        <v>76.120973804</v>
      </c>
      <c r="F9" s="84">
        <v>709.329747038</v>
      </c>
      <c r="G9" s="84">
        <v>59.618255838</v>
      </c>
      <c r="H9" s="84">
        <v>5.747731245</v>
      </c>
      <c r="I9" s="84">
        <v>0</v>
      </c>
      <c r="J9" s="74">
        <v>0.001108134846100683</v>
      </c>
      <c r="K9" s="79">
        <v>867.134421123846</v>
      </c>
      <c r="L9" s="84">
        <v>0</v>
      </c>
    </row>
    <row r="10" spans="2:12" ht="12.75">
      <c r="B10" s="11">
        <v>6</v>
      </c>
      <c r="C10" s="13" t="s">
        <v>38</v>
      </c>
      <c r="D10" s="84">
        <v>8.026836735</v>
      </c>
      <c r="E10" s="84">
        <v>99.8954759</v>
      </c>
      <c r="F10" s="84">
        <v>293.323174038</v>
      </c>
      <c r="G10" s="84">
        <v>26.355319659</v>
      </c>
      <c r="H10" s="84">
        <v>18.646627995</v>
      </c>
      <c r="I10" s="84">
        <v>0</v>
      </c>
      <c r="J10" s="74">
        <v>0.0004617749951565803</v>
      </c>
      <c r="K10" s="79">
        <v>446.2478961019951</v>
      </c>
      <c r="L10" s="84">
        <v>0</v>
      </c>
    </row>
    <row r="11" spans="2:12" ht="12.75">
      <c r="B11" s="11">
        <v>7</v>
      </c>
      <c r="C11" s="13" t="s">
        <v>39</v>
      </c>
      <c r="D11" s="84">
        <v>34.312467485</v>
      </c>
      <c r="E11" s="84">
        <v>68.668389299</v>
      </c>
      <c r="F11" s="84">
        <v>470.455507589</v>
      </c>
      <c r="G11" s="84">
        <v>62.486832054</v>
      </c>
      <c r="H11" s="84">
        <v>7.624620958</v>
      </c>
      <c r="I11" s="84">
        <v>0</v>
      </c>
      <c r="J11" s="74">
        <v>0.24997023453938372</v>
      </c>
      <c r="K11" s="79">
        <v>643.7977876195395</v>
      </c>
      <c r="L11" s="84">
        <v>0</v>
      </c>
    </row>
    <row r="12" spans="2:12" ht="12.75">
      <c r="B12" s="11">
        <v>8</v>
      </c>
      <c r="C12" s="12" t="s">
        <v>40</v>
      </c>
      <c r="D12" s="84">
        <v>0.126614925</v>
      </c>
      <c r="E12" s="84">
        <v>0.25258241</v>
      </c>
      <c r="F12" s="84">
        <v>19.460071067</v>
      </c>
      <c r="G12" s="84">
        <v>2.020011469</v>
      </c>
      <c r="H12" s="84">
        <v>0.076084588</v>
      </c>
      <c r="I12" s="84">
        <v>0</v>
      </c>
      <c r="J12" s="74">
        <v>0.1372187132287757</v>
      </c>
      <c r="K12" s="79">
        <v>22.07258317222878</v>
      </c>
      <c r="L12" s="84">
        <v>0</v>
      </c>
    </row>
    <row r="13" spans="2:12" ht="12.75">
      <c r="B13" s="11">
        <v>9</v>
      </c>
      <c r="C13" s="12" t="s">
        <v>41</v>
      </c>
      <c r="D13" s="84">
        <v>0.065577108</v>
      </c>
      <c r="E13" s="84">
        <v>1.319226537</v>
      </c>
      <c r="F13" s="84">
        <v>13.594927691</v>
      </c>
      <c r="G13" s="84">
        <v>0.839490329</v>
      </c>
      <c r="H13" s="84">
        <v>0.022765563</v>
      </c>
      <c r="I13" s="84">
        <v>0</v>
      </c>
      <c r="J13" s="74">
        <v>0</v>
      </c>
      <c r="K13" s="79">
        <v>15.841987228</v>
      </c>
      <c r="L13" s="84">
        <v>0</v>
      </c>
    </row>
    <row r="14" spans="2:12" ht="12.75">
      <c r="B14" s="11">
        <v>10</v>
      </c>
      <c r="C14" s="13" t="s">
        <v>42</v>
      </c>
      <c r="D14" s="84">
        <v>15.628013947</v>
      </c>
      <c r="E14" s="84">
        <v>254.280516905</v>
      </c>
      <c r="F14" s="84">
        <v>709.23837846</v>
      </c>
      <c r="G14" s="84">
        <v>110.018000299</v>
      </c>
      <c r="H14" s="84">
        <v>5.74212455</v>
      </c>
      <c r="I14" s="84">
        <v>0</v>
      </c>
      <c r="J14" s="74">
        <v>0.0017929759466411672</v>
      </c>
      <c r="K14" s="79">
        <v>1094.9088271369467</v>
      </c>
      <c r="L14" s="84">
        <v>0</v>
      </c>
    </row>
    <row r="15" spans="2:12" ht="12.75">
      <c r="B15" s="11">
        <v>11</v>
      </c>
      <c r="C15" s="13" t="s">
        <v>43</v>
      </c>
      <c r="D15" s="84">
        <v>340.210276187</v>
      </c>
      <c r="E15" s="84">
        <v>882.855317125</v>
      </c>
      <c r="F15" s="84">
        <v>5901.270931616</v>
      </c>
      <c r="G15" s="84">
        <v>817.01922101</v>
      </c>
      <c r="H15" s="84">
        <v>83.079634277</v>
      </c>
      <c r="I15" s="84">
        <v>0</v>
      </c>
      <c r="J15" s="74">
        <v>19.225935910794092</v>
      </c>
      <c r="K15" s="79">
        <v>8043.661316125794</v>
      </c>
      <c r="L15" s="84">
        <v>0</v>
      </c>
    </row>
    <row r="16" spans="2:12" ht="12.75">
      <c r="B16" s="11">
        <v>12</v>
      </c>
      <c r="C16" s="13" t="s">
        <v>44</v>
      </c>
      <c r="D16" s="84">
        <v>320.20639804</v>
      </c>
      <c r="E16" s="84">
        <v>2611.457157317</v>
      </c>
      <c r="F16" s="84">
        <v>1847.914196169</v>
      </c>
      <c r="G16" s="84">
        <v>151.972523154</v>
      </c>
      <c r="H16" s="84">
        <v>52.647452878</v>
      </c>
      <c r="I16" s="84">
        <v>0</v>
      </c>
      <c r="J16" s="74">
        <v>0.5166342400080076</v>
      </c>
      <c r="K16" s="79">
        <v>4984.714361798007</v>
      </c>
      <c r="L16" s="84">
        <v>0</v>
      </c>
    </row>
    <row r="17" spans="2:12" ht="12.75">
      <c r="B17" s="11">
        <v>13</v>
      </c>
      <c r="C17" s="13" t="s">
        <v>45</v>
      </c>
      <c r="D17" s="84">
        <v>2.031877745</v>
      </c>
      <c r="E17" s="84">
        <v>5.721391481</v>
      </c>
      <c r="F17" s="84">
        <v>97.430042507</v>
      </c>
      <c r="G17" s="84">
        <v>6.677462604</v>
      </c>
      <c r="H17" s="84">
        <v>1.417848916</v>
      </c>
      <c r="I17" s="84">
        <v>0</v>
      </c>
      <c r="J17" s="74">
        <v>0.07450157635272164</v>
      </c>
      <c r="K17" s="79">
        <v>113.35312482935271</v>
      </c>
      <c r="L17" s="84">
        <v>0</v>
      </c>
    </row>
    <row r="18" spans="2:12" ht="12.75">
      <c r="B18" s="11">
        <v>14</v>
      </c>
      <c r="C18" s="13" t="s">
        <v>46</v>
      </c>
      <c r="D18" s="84">
        <v>0.622061747</v>
      </c>
      <c r="E18" s="84">
        <v>3.286498571</v>
      </c>
      <c r="F18" s="84">
        <v>53.788753531</v>
      </c>
      <c r="G18" s="84">
        <v>2.277405981</v>
      </c>
      <c r="H18" s="84">
        <v>1.161684734</v>
      </c>
      <c r="I18" s="84">
        <v>0</v>
      </c>
      <c r="J18" s="74">
        <v>0</v>
      </c>
      <c r="K18" s="79">
        <v>61.136404563999996</v>
      </c>
      <c r="L18" s="84">
        <v>0</v>
      </c>
    </row>
    <row r="19" spans="2:12" ht="12.75">
      <c r="B19" s="11">
        <v>15</v>
      </c>
      <c r="C19" s="13" t="s">
        <v>47</v>
      </c>
      <c r="D19" s="84">
        <v>7.859010474</v>
      </c>
      <c r="E19" s="84">
        <v>86.61057479</v>
      </c>
      <c r="F19" s="84">
        <v>843.722233208</v>
      </c>
      <c r="G19" s="84">
        <v>110.985560516</v>
      </c>
      <c r="H19" s="84">
        <v>8.286917374</v>
      </c>
      <c r="I19" s="84">
        <v>0</v>
      </c>
      <c r="J19" s="74">
        <v>0.006164508471927684</v>
      </c>
      <c r="K19" s="79">
        <v>1057.4704608704722</v>
      </c>
      <c r="L19" s="84">
        <v>0</v>
      </c>
    </row>
    <row r="20" spans="2:12" ht="12.75">
      <c r="B20" s="11">
        <v>16</v>
      </c>
      <c r="C20" s="13" t="s">
        <v>48</v>
      </c>
      <c r="D20" s="84">
        <v>870.031780637</v>
      </c>
      <c r="E20" s="84">
        <v>1802.621523857</v>
      </c>
      <c r="F20" s="84">
        <v>5461.470055048</v>
      </c>
      <c r="G20" s="84">
        <v>381.797559921</v>
      </c>
      <c r="H20" s="84">
        <v>117.025893315</v>
      </c>
      <c r="I20" s="84">
        <v>0</v>
      </c>
      <c r="J20" s="74">
        <v>2.179830138823407</v>
      </c>
      <c r="K20" s="79">
        <v>8635.126642916823</v>
      </c>
      <c r="L20" s="84">
        <v>0</v>
      </c>
    </row>
    <row r="21" spans="2:12" ht="12.75">
      <c r="B21" s="11">
        <v>17</v>
      </c>
      <c r="C21" s="12" t="s">
        <v>49</v>
      </c>
      <c r="D21" s="84">
        <v>108.432900926</v>
      </c>
      <c r="E21" s="84">
        <v>144.627901114</v>
      </c>
      <c r="F21" s="84">
        <v>1182.958695014</v>
      </c>
      <c r="G21" s="84">
        <v>103.743505761</v>
      </c>
      <c r="H21" s="84">
        <v>20.225475976</v>
      </c>
      <c r="I21" s="84">
        <v>0</v>
      </c>
      <c r="J21" s="74">
        <v>0.029723897469400264</v>
      </c>
      <c r="K21" s="79">
        <v>1560.0182026884697</v>
      </c>
      <c r="L21" s="84">
        <v>0</v>
      </c>
    </row>
    <row r="22" spans="2:12" ht="12.75">
      <c r="B22" s="11">
        <v>18</v>
      </c>
      <c r="C22" s="13" t="s">
        <v>50</v>
      </c>
      <c r="D22" s="84">
        <v>0.000139434</v>
      </c>
      <c r="E22" s="84">
        <v>0</v>
      </c>
      <c r="F22" s="84">
        <v>1.047745385</v>
      </c>
      <c r="G22" s="84">
        <v>0.005267439</v>
      </c>
      <c r="H22" s="84">
        <v>0.01352864</v>
      </c>
      <c r="I22" s="84">
        <v>0</v>
      </c>
      <c r="J22" s="74">
        <v>0</v>
      </c>
      <c r="K22" s="79">
        <v>1.0666808980000002</v>
      </c>
      <c r="L22" s="84">
        <v>0</v>
      </c>
    </row>
    <row r="23" spans="2:12" ht="12.75">
      <c r="B23" s="11">
        <v>19</v>
      </c>
      <c r="C23" s="13" t="s">
        <v>51</v>
      </c>
      <c r="D23" s="84">
        <v>124.931730621</v>
      </c>
      <c r="E23" s="84">
        <v>145.063237449</v>
      </c>
      <c r="F23" s="84">
        <v>1297.75874465</v>
      </c>
      <c r="G23" s="84">
        <v>145.691881497</v>
      </c>
      <c r="H23" s="84">
        <v>15.012705915</v>
      </c>
      <c r="I23" s="84">
        <v>0</v>
      </c>
      <c r="J23" s="74">
        <v>1.5595032182295594</v>
      </c>
      <c r="K23" s="79">
        <v>1730.0178033502293</v>
      </c>
      <c r="L23" s="84">
        <v>0</v>
      </c>
    </row>
    <row r="24" spans="2:12" ht="12.75">
      <c r="B24" s="11">
        <v>20</v>
      </c>
      <c r="C24" s="12" t="s">
        <v>52</v>
      </c>
      <c r="D24" s="84">
        <v>8414.965054736</v>
      </c>
      <c r="E24" s="84">
        <v>10301.137384703168</v>
      </c>
      <c r="F24" s="84">
        <v>21523.8009524581</v>
      </c>
      <c r="G24" s="84">
        <v>3208.5859091080233</v>
      </c>
      <c r="H24" s="84">
        <v>1200.4869639037965</v>
      </c>
      <c r="I24" s="84">
        <v>0</v>
      </c>
      <c r="J24" s="74">
        <v>90.49924514951049</v>
      </c>
      <c r="K24" s="79">
        <v>44739.4755100586</v>
      </c>
      <c r="L24" s="84">
        <v>0</v>
      </c>
    </row>
    <row r="25" spans="2:12" ht="12.75">
      <c r="B25" s="11">
        <v>21</v>
      </c>
      <c r="C25" s="13" t="s">
        <v>53</v>
      </c>
      <c r="D25" s="84">
        <v>0.238696796</v>
      </c>
      <c r="E25" s="84">
        <v>0.1315713</v>
      </c>
      <c r="F25" s="84">
        <v>8.955402207</v>
      </c>
      <c r="G25" s="84">
        <v>0.442755952</v>
      </c>
      <c r="H25" s="84">
        <v>0.199160839</v>
      </c>
      <c r="I25" s="84">
        <v>0</v>
      </c>
      <c r="J25" s="74">
        <v>3.3996984738266764E-05</v>
      </c>
      <c r="K25" s="79">
        <v>9.96762109098474</v>
      </c>
      <c r="L25" s="84">
        <v>0</v>
      </c>
    </row>
    <row r="26" spans="2:12" ht="12.75">
      <c r="B26" s="11">
        <v>22</v>
      </c>
      <c r="C26" s="12" t="s">
        <v>54</v>
      </c>
      <c r="D26" s="84">
        <v>0.807174393</v>
      </c>
      <c r="E26" s="84">
        <v>4.639847254</v>
      </c>
      <c r="F26" s="84">
        <v>25.09693341</v>
      </c>
      <c r="G26" s="84">
        <v>1.101188317</v>
      </c>
      <c r="H26" s="84">
        <v>0.68704088</v>
      </c>
      <c r="I26" s="84">
        <v>0</v>
      </c>
      <c r="J26" s="74">
        <v>5.589688288254904E-05</v>
      </c>
      <c r="K26" s="79">
        <v>32.33224015088288</v>
      </c>
      <c r="L26" s="84">
        <v>0</v>
      </c>
    </row>
    <row r="27" spans="2:12" ht="12.75">
      <c r="B27" s="11">
        <v>23</v>
      </c>
      <c r="C27" s="12" t="s">
        <v>55</v>
      </c>
      <c r="D27" s="84">
        <v>0.267617941</v>
      </c>
      <c r="E27" s="84">
        <v>0.002236054</v>
      </c>
      <c r="F27" s="84">
        <v>2.152856483</v>
      </c>
      <c r="G27" s="84">
        <v>0.312352721</v>
      </c>
      <c r="H27" s="84">
        <v>0.002393354</v>
      </c>
      <c r="I27" s="84">
        <v>0</v>
      </c>
      <c r="J27" s="74">
        <v>0</v>
      </c>
      <c r="K27" s="79">
        <v>2.737456553</v>
      </c>
      <c r="L27" s="84">
        <v>0</v>
      </c>
    </row>
    <row r="28" spans="2:12" ht="12.75">
      <c r="B28" s="11">
        <v>24</v>
      </c>
      <c r="C28" s="13" t="s">
        <v>56</v>
      </c>
      <c r="D28" s="84">
        <v>0.191683205</v>
      </c>
      <c r="E28" s="84">
        <v>0.272744347</v>
      </c>
      <c r="F28" s="84">
        <v>9.846788349</v>
      </c>
      <c r="G28" s="84">
        <v>0.246259043</v>
      </c>
      <c r="H28" s="84">
        <v>0.075246094</v>
      </c>
      <c r="I28" s="84">
        <v>0</v>
      </c>
      <c r="J28" s="74">
        <v>1.0991637092537214</v>
      </c>
      <c r="K28" s="79">
        <v>11.731884747253723</v>
      </c>
      <c r="L28" s="84">
        <v>0</v>
      </c>
    </row>
    <row r="29" spans="2:12" ht="12.75">
      <c r="B29" s="11">
        <v>25</v>
      </c>
      <c r="C29" s="13" t="s">
        <v>99</v>
      </c>
      <c r="D29" s="84">
        <v>1600.381580207</v>
      </c>
      <c r="E29" s="84">
        <v>1719.578165533</v>
      </c>
      <c r="F29" s="84">
        <v>4483.646036274</v>
      </c>
      <c r="G29" s="84">
        <v>479.664065299</v>
      </c>
      <c r="H29" s="84">
        <v>133.267914407</v>
      </c>
      <c r="I29" s="84">
        <v>0</v>
      </c>
      <c r="J29" s="74">
        <v>5.655240314803121</v>
      </c>
      <c r="K29" s="79">
        <v>8422.193002034805</v>
      </c>
      <c r="L29" s="84">
        <v>0</v>
      </c>
    </row>
    <row r="30" spans="2:12" ht="12.75">
      <c r="B30" s="11">
        <v>26</v>
      </c>
      <c r="C30" s="13" t="s">
        <v>100</v>
      </c>
      <c r="D30" s="84">
        <v>32.256533264</v>
      </c>
      <c r="E30" s="84">
        <v>83.896508752</v>
      </c>
      <c r="F30" s="84">
        <v>577.536600289</v>
      </c>
      <c r="G30" s="84">
        <v>65.283549972</v>
      </c>
      <c r="H30" s="84">
        <v>6.971930358</v>
      </c>
      <c r="I30" s="84">
        <v>0</v>
      </c>
      <c r="J30" s="74">
        <v>0.0020459719128222563</v>
      </c>
      <c r="K30" s="79">
        <v>765.9471686069128</v>
      </c>
      <c r="L30" s="84">
        <v>0</v>
      </c>
    </row>
    <row r="31" spans="2:12" ht="12.75">
      <c r="B31" s="11">
        <v>27</v>
      </c>
      <c r="C31" s="13" t="s">
        <v>15</v>
      </c>
      <c r="D31" s="84">
        <v>317.228322079</v>
      </c>
      <c r="E31" s="84">
        <v>610.080583264</v>
      </c>
      <c r="F31" s="84">
        <v>4037.918720176</v>
      </c>
      <c r="G31" s="84">
        <v>425.290592639</v>
      </c>
      <c r="H31" s="84">
        <v>67.471898647</v>
      </c>
      <c r="I31" s="84">
        <v>0</v>
      </c>
      <c r="J31" s="74">
        <v>0</v>
      </c>
      <c r="K31" s="79">
        <v>5457.990116805</v>
      </c>
      <c r="L31" s="84">
        <v>0</v>
      </c>
    </row>
    <row r="32" spans="2:12" ht="12.75">
      <c r="B32" s="11">
        <v>28</v>
      </c>
      <c r="C32" s="13" t="s">
        <v>101</v>
      </c>
      <c r="D32" s="84">
        <v>1.387252179</v>
      </c>
      <c r="E32" s="84">
        <v>5.198344803</v>
      </c>
      <c r="F32" s="84">
        <v>33.495476146</v>
      </c>
      <c r="G32" s="84">
        <v>2.48430749</v>
      </c>
      <c r="H32" s="84">
        <v>2.639515213</v>
      </c>
      <c r="I32" s="84">
        <v>0</v>
      </c>
      <c r="J32" s="74">
        <v>0.021641687916638258</v>
      </c>
      <c r="K32" s="79">
        <v>45.22653751891664</v>
      </c>
      <c r="L32" s="84">
        <v>0</v>
      </c>
    </row>
    <row r="33" spans="2:12" ht="12.75">
      <c r="B33" s="11">
        <v>29</v>
      </c>
      <c r="C33" s="13" t="s">
        <v>57</v>
      </c>
      <c r="D33" s="84">
        <v>26.433970513</v>
      </c>
      <c r="E33" s="84">
        <v>107.898202584</v>
      </c>
      <c r="F33" s="84">
        <v>1063.435339621</v>
      </c>
      <c r="G33" s="84">
        <v>57.586086832</v>
      </c>
      <c r="H33" s="84">
        <v>16.461624118</v>
      </c>
      <c r="I33" s="84">
        <v>0</v>
      </c>
      <c r="J33" s="74">
        <v>0.020482661878659426</v>
      </c>
      <c r="K33" s="79">
        <v>1271.8357063298788</v>
      </c>
      <c r="L33" s="84">
        <v>0</v>
      </c>
    </row>
    <row r="34" spans="2:12" ht="12.75">
      <c r="B34" s="11">
        <v>30</v>
      </c>
      <c r="C34" s="13" t="s">
        <v>58</v>
      </c>
      <c r="D34" s="84">
        <v>42.338652073</v>
      </c>
      <c r="E34" s="84">
        <v>223.039942518</v>
      </c>
      <c r="F34" s="84">
        <v>1883.330445183</v>
      </c>
      <c r="G34" s="84">
        <v>110.198367833</v>
      </c>
      <c r="H34" s="84">
        <v>20.546983525999998</v>
      </c>
      <c r="I34" s="84">
        <v>0</v>
      </c>
      <c r="J34" s="74">
        <v>0.14717722262635632</v>
      </c>
      <c r="K34" s="79">
        <v>2279.601568355626</v>
      </c>
      <c r="L34" s="84">
        <v>0</v>
      </c>
    </row>
    <row r="35" spans="2:12" ht="12.75">
      <c r="B35" s="11">
        <v>31</v>
      </c>
      <c r="C35" s="12" t="s">
        <v>59</v>
      </c>
      <c r="D35" s="84">
        <v>2.864972945</v>
      </c>
      <c r="E35" s="84">
        <v>0.716591093</v>
      </c>
      <c r="F35" s="84">
        <v>27.741344566</v>
      </c>
      <c r="G35" s="84">
        <v>2.173303919</v>
      </c>
      <c r="H35" s="84">
        <v>0.132195941</v>
      </c>
      <c r="I35" s="84">
        <v>0</v>
      </c>
      <c r="J35" s="74">
        <v>1.0428522925848699E-07</v>
      </c>
      <c r="K35" s="79">
        <v>33.628408568285224</v>
      </c>
      <c r="L35" s="84">
        <v>0</v>
      </c>
    </row>
    <row r="36" spans="2:12" ht="12.75">
      <c r="B36" s="11">
        <v>32</v>
      </c>
      <c r="C36" s="13" t="s">
        <v>60</v>
      </c>
      <c r="D36" s="84">
        <v>697.610297611</v>
      </c>
      <c r="E36" s="84">
        <v>751.374735666</v>
      </c>
      <c r="F36" s="84">
        <v>3092.497409401</v>
      </c>
      <c r="G36" s="84">
        <v>404.747627605</v>
      </c>
      <c r="H36" s="84">
        <v>112.637711121</v>
      </c>
      <c r="I36" s="84">
        <v>0</v>
      </c>
      <c r="J36" s="74">
        <v>2.566846181681456</v>
      </c>
      <c r="K36" s="79">
        <v>5061.4346275856815</v>
      </c>
      <c r="L36" s="84">
        <v>0</v>
      </c>
    </row>
    <row r="37" spans="2:12" ht="12.75">
      <c r="B37" s="11">
        <v>33</v>
      </c>
      <c r="C37" s="13" t="s">
        <v>95</v>
      </c>
      <c r="D37" s="84">
        <v>21.254332715</v>
      </c>
      <c r="E37" s="84">
        <v>15.374908351</v>
      </c>
      <c r="F37" s="84">
        <v>118.39369396</v>
      </c>
      <c r="G37" s="85">
        <v>6.464284362</v>
      </c>
      <c r="H37" s="85">
        <v>1.232953577</v>
      </c>
      <c r="I37" s="84">
        <v>0</v>
      </c>
      <c r="J37" s="74">
        <v>0.6707672874259049</v>
      </c>
      <c r="K37" s="79">
        <v>163.3909402524259</v>
      </c>
      <c r="L37" s="84">
        <v>0</v>
      </c>
    </row>
    <row r="38" spans="2:12" ht="12.75">
      <c r="B38" s="11">
        <v>34</v>
      </c>
      <c r="C38" s="13" t="s">
        <v>61</v>
      </c>
      <c r="D38" s="84">
        <v>0.108184368</v>
      </c>
      <c r="E38" s="84">
        <v>0.266347813</v>
      </c>
      <c r="F38" s="84">
        <v>9.643852851</v>
      </c>
      <c r="G38" s="84">
        <v>0.198066358</v>
      </c>
      <c r="H38" s="84">
        <v>0.099818125</v>
      </c>
      <c r="I38" s="84">
        <v>0</v>
      </c>
      <c r="J38" s="74">
        <v>6.309256370138464E-05</v>
      </c>
      <c r="K38" s="79">
        <v>10.316332607563702</v>
      </c>
      <c r="L38" s="84">
        <v>0</v>
      </c>
    </row>
    <row r="39" spans="2:12" ht="12.75">
      <c r="B39" s="11">
        <v>35</v>
      </c>
      <c r="C39" s="13" t="s">
        <v>62</v>
      </c>
      <c r="D39" s="84">
        <v>366.956351448</v>
      </c>
      <c r="E39" s="84">
        <v>522.194953989</v>
      </c>
      <c r="F39" s="84">
        <v>3556.817877508</v>
      </c>
      <c r="G39" s="84">
        <v>343.08973204</v>
      </c>
      <c r="H39" s="84">
        <v>44.808879176</v>
      </c>
      <c r="I39" s="84">
        <v>0</v>
      </c>
      <c r="J39" s="74">
        <v>0.29476178335819647</v>
      </c>
      <c r="K39" s="79">
        <v>4834.162555944358</v>
      </c>
      <c r="L39" s="84">
        <v>0</v>
      </c>
    </row>
    <row r="40" spans="2:12" ht="12.75">
      <c r="B40" s="11">
        <v>36</v>
      </c>
      <c r="C40" s="13" t="s">
        <v>63</v>
      </c>
      <c r="D40" s="84">
        <v>14.061463609</v>
      </c>
      <c r="E40" s="84">
        <v>43.285614513</v>
      </c>
      <c r="F40" s="84">
        <v>466.655579317</v>
      </c>
      <c r="G40" s="84">
        <v>31.995585041</v>
      </c>
      <c r="H40" s="84">
        <v>6.195149616</v>
      </c>
      <c r="I40" s="84">
        <v>0</v>
      </c>
      <c r="J40" s="74">
        <v>8.12381935923614E-05</v>
      </c>
      <c r="K40" s="79">
        <v>562.1934733341936</v>
      </c>
      <c r="L40" s="84">
        <v>0</v>
      </c>
    </row>
    <row r="41" spans="2:12" ht="12.75">
      <c r="B41" s="11">
        <v>37</v>
      </c>
      <c r="C41" s="13" t="s">
        <v>64</v>
      </c>
      <c r="D41" s="84">
        <v>872.23592906</v>
      </c>
      <c r="E41" s="84">
        <v>1128.389261788</v>
      </c>
      <c r="F41" s="84">
        <v>3387.412254203</v>
      </c>
      <c r="G41" s="84">
        <v>402.643045391</v>
      </c>
      <c r="H41" s="84">
        <v>95.627201049</v>
      </c>
      <c r="I41" s="84">
        <v>0</v>
      </c>
      <c r="J41" s="74">
        <v>0.4746674651941195</v>
      </c>
      <c r="K41" s="79">
        <v>5886.782358956194</v>
      </c>
      <c r="L41" s="84">
        <v>0</v>
      </c>
    </row>
    <row r="42" spans="2:12" ht="15">
      <c r="B42" s="14" t="s">
        <v>11</v>
      </c>
      <c r="C42" s="75"/>
      <c r="D42" s="87">
        <f aca="true" t="shared" si="0" ref="D42:L42">SUM(D5:D41)</f>
        <v>14390.667056906997</v>
      </c>
      <c r="E42" s="87">
        <f t="shared" si="0"/>
        <v>21923.09664544817</v>
      </c>
      <c r="F42" s="87">
        <f t="shared" si="0"/>
        <v>65084.77607900511</v>
      </c>
      <c r="G42" s="87">
        <f t="shared" si="0"/>
        <v>7667.745595058023</v>
      </c>
      <c r="H42" s="87">
        <f>SUM(H5:H41)</f>
        <v>2067.1173659887963</v>
      </c>
      <c r="I42" s="87">
        <f t="shared" si="0"/>
        <v>0</v>
      </c>
      <c r="J42" s="87">
        <f t="shared" si="0"/>
        <v>126.06206196800002</v>
      </c>
      <c r="K42" s="87">
        <f>SUM(K5:K41)</f>
        <v>111259.46480437508</v>
      </c>
      <c r="L42" s="87">
        <f t="shared" si="0"/>
        <v>0</v>
      </c>
    </row>
    <row r="43" spans="2:6" ht="12.75">
      <c r="B43" t="s">
        <v>80</v>
      </c>
      <c r="E43" s="2"/>
      <c r="F43" s="82"/>
    </row>
    <row r="44" spans="4:12" ht="12.75">
      <c r="D44" s="88"/>
      <c r="E44" s="88"/>
      <c r="F44" s="88"/>
      <c r="G44" s="88"/>
      <c r="H44" s="88"/>
      <c r="I44" s="88"/>
      <c r="J44" s="88"/>
      <c r="K44" s="88"/>
      <c r="L44" s="88"/>
    </row>
    <row r="87" ht="12.75">
      <c r="B87" s="12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2021-06-08T09:54:12Z</cp:lastPrinted>
  <dcterms:created xsi:type="dcterms:W3CDTF">2014-01-06T04:43:23Z</dcterms:created>
  <dcterms:modified xsi:type="dcterms:W3CDTF">2021-11-09T16:23:50Z</dcterms:modified>
  <cp:category/>
  <cp:version/>
  <cp:contentType/>
  <cp:contentStatus/>
</cp:coreProperties>
</file>